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05" windowWidth="25440" windowHeight="12240"/>
  </bookViews>
  <sheets>
    <sheet name="Bilan Jour JS" sheetId="7" r:id="rId1"/>
    <sheet name="GENY+ZETURF+LETURF" sheetId="8" r:id="rId2"/>
    <sheet name="Méthode 2 x Placé" sheetId="9" r:id="rId3"/>
  </sheets>
  <calcPr calcId="125725"/>
</workbook>
</file>

<file path=xl/calcChain.xml><?xml version="1.0" encoding="utf-8"?>
<calcChain xmlns="http://schemas.openxmlformats.org/spreadsheetml/2006/main">
  <c r="I416" i="9"/>
  <c r="I417" s="1"/>
  <c r="I418" s="1"/>
  <c r="I419" s="1"/>
  <c r="I420" s="1"/>
  <c r="I421" s="1"/>
  <c r="I422" s="1"/>
  <c r="I423" s="1"/>
  <c r="I424" s="1"/>
  <c r="I425" s="1"/>
  <c r="I426" s="1"/>
  <c r="I427" s="1"/>
  <c r="I428" s="1"/>
  <c r="I429" s="1"/>
  <c r="I430" s="1"/>
  <c r="I431" s="1"/>
  <c r="I432" s="1"/>
  <c r="I433" s="1"/>
  <c r="I434" s="1"/>
  <c r="I435" s="1"/>
  <c r="I436" s="1"/>
  <c r="I437" s="1"/>
  <c r="I438" s="1"/>
  <c r="I439" s="1"/>
  <c r="I440" s="1"/>
  <c r="I441" s="1"/>
  <c r="I442" s="1"/>
  <c r="I443" s="1"/>
  <c r="I414"/>
  <c r="I415" s="1"/>
  <c r="G414"/>
  <c r="G415" s="1"/>
  <c r="G416" s="1"/>
  <c r="G417" s="1"/>
  <c r="G418" s="1"/>
  <c r="G419" s="1"/>
  <c r="G420" s="1"/>
  <c r="G421" s="1"/>
  <c r="G422" s="1"/>
  <c r="G423" s="1"/>
  <c r="G424" s="1"/>
  <c r="G425" s="1"/>
  <c r="G426" s="1"/>
  <c r="G427" s="1"/>
  <c r="G428" s="1"/>
  <c r="G429" s="1"/>
  <c r="G430" s="1"/>
  <c r="G431" s="1"/>
  <c r="G432" s="1"/>
  <c r="G433" s="1"/>
  <c r="G434" s="1"/>
  <c r="G435" s="1"/>
  <c r="G436" s="1"/>
  <c r="G437" s="1"/>
  <c r="G438" s="1"/>
  <c r="G439" s="1"/>
  <c r="G440" s="1"/>
  <c r="G441" s="1"/>
  <c r="G442" s="1"/>
  <c r="G443" s="1"/>
  <c r="I413"/>
  <c r="G413"/>
  <c r="I380"/>
  <c r="I381" s="1"/>
  <c r="I382" s="1"/>
  <c r="I383" s="1"/>
  <c r="I384" s="1"/>
  <c r="I385" s="1"/>
  <c r="I386" s="1"/>
  <c r="I387" s="1"/>
  <c r="I388" s="1"/>
  <c r="I389" s="1"/>
  <c r="I390" s="1"/>
  <c r="I391" s="1"/>
  <c r="I392" s="1"/>
  <c r="I393" s="1"/>
  <c r="I394" s="1"/>
  <c r="I395" s="1"/>
  <c r="I396" s="1"/>
  <c r="I397" s="1"/>
  <c r="I398" s="1"/>
  <c r="I399" s="1"/>
  <c r="I400" s="1"/>
  <c r="I401" s="1"/>
  <c r="I402" s="1"/>
  <c r="I403" s="1"/>
  <c r="I404" s="1"/>
  <c r="I405" s="1"/>
  <c r="I406" s="1"/>
  <c r="I378"/>
  <c r="I379" s="1"/>
  <c r="G378"/>
  <c r="G379" s="1"/>
  <c r="G380" s="1"/>
  <c r="G381" s="1"/>
  <c r="G382" s="1"/>
  <c r="G383" s="1"/>
  <c r="G384" s="1"/>
  <c r="G385" s="1"/>
  <c r="G386" s="1"/>
  <c r="G387" s="1"/>
  <c r="G388" s="1"/>
  <c r="G389" s="1"/>
  <c r="G390" s="1"/>
  <c r="G391" s="1"/>
  <c r="G392" s="1"/>
  <c r="G393" s="1"/>
  <c r="G394" s="1"/>
  <c r="G395" s="1"/>
  <c r="G396" s="1"/>
  <c r="G397" s="1"/>
  <c r="G398" s="1"/>
  <c r="G399" s="1"/>
  <c r="G400" s="1"/>
  <c r="G401" s="1"/>
  <c r="G402" s="1"/>
  <c r="G403" s="1"/>
  <c r="G404" s="1"/>
  <c r="G405" s="1"/>
  <c r="G406" s="1"/>
  <c r="I377"/>
  <c r="G377"/>
  <c r="G350"/>
  <c r="G351" s="1"/>
  <c r="G352" s="1"/>
  <c r="G353" s="1"/>
  <c r="G354" s="1"/>
  <c r="G355" s="1"/>
  <c r="G356" s="1"/>
  <c r="G357" s="1"/>
  <c r="G358" s="1"/>
  <c r="G359" s="1"/>
  <c r="G360" s="1"/>
  <c r="G361" s="1"/>
  <c r="G362" s="1"/>
  <c r="G363" s="1"/>
  <c r="G364" s="1"/>
  <c r="G365" s="1"/>
  <c r="G366" s="1"/>
  <c r="G367" s="1"/>
  <c r="G368" s="1"/>
  <c r="G369" s="1"/>
  <c r="G370" s="1"/>
  <c r="G346"/>
  <c r="G347" s="1"/>
  <c r="G348" s="1"/>
  <c r="G349" s="1"/>
  <c r="G342"/>
  <c r="G343" s="1"/>
  <c r="G344" s="1"/>
  <c r="G345" s="1"/>
  <c r="I340"/>
  <c r="I341" s="1"/>
  <c r="I342" s="1"/>
  <c r="I343" s="1"/>
  <c r="I344" s="1"/>
  <c r="I345" s="1"/>
  <c r="I346" s="1"/>
  <c r="I347" s="1"/>
  <c r="I348" s="1"/>
  <c r="I349" s="1"/>
  <c r="I350" s="1"/>
  <c r="I351" s="1"/>
  <c r="I352" s="1"/>
  <c r="I353" s="1"/>
  <c r="I354" s="1"/>
  <c r="I355" s="1"/>
  <c r="I356" s="1"/>
  <c r="I357" s="1"/>
  <c r="I358" s="1"/>
  <c r="I359" s="1"/>
  <c r="I360" s="1"/>
  <c r="I361" s="1"/>
  <c r="I362" s="1"/>
  <c r="I363" s="1"/>
  <c r="I364" s="1"/>
  <c r="I365" s="1"/>
  <c r="I366" s="1"/>
  <c r="I367" s="1"/>
  <c r="I368" s="1"/>
  <c r="I369" s="1"/>
  <c r="I370" s="1"/>
  <c r="G340"/>
  <c r="G341" s="1"/>
  <c r="I306"/>
  <c r="I307" s="1"/>
  <c r="I308" s="1"/>
  <c r="I309" s="1"/>
  <c r="I310" s="1"/>
  <c r="I311" s="1"/>
  <c r="I312" s="1"/>
  <c r="I313" s="1"/>
  <c r="I314" s="1"/>
  <c r="I315" s="1"/>
  <c r="I316" s="1"/>
  <c r="I317" s="1"/>
  <c r="I318" s="1"/>
  <c r="I319" s="1"/>
  <c r="I320" s="1"/>
  <c r="I321" s="1"/>
  <c r="I322" s="1"/>
  <c r="I323" s="1"/>
  <c r="I324" s="1"/>
  <c r="I325" s="1"/>
  <c r="I326" s="1"/>
  <c r="I327" s="1"/>
  <c r="I328" s="1"/>
  <c r="I329" s="1"/>
  <c r="I330" s="1"/>
  <c r="I331" s="1"/>
  <c r="I332" s="1"/>
  <c r="I333" s="1"/>
  <c r="I304"/>
  <c r="I305" s="1"/>
  <c r="G304"/>
  <c r="G305" s="1"/>
  <c r="G306" s="1"/>
  <c r="G307" s="1"/>
  <c r="G308" s="1"/>
  <c r="G309" s="1"/>
  <c r="G310" s="1"/>
  <c r="G311" s="1"/>
  <c r="G312" s="1"/>
  <c r="G313" s="1"/>
  <c r="G314" s="1"/>
  <c r="G315" s="1"/>
  <c r="G316" s="1"/>
  <c r="G317" s="1"/>
  <c r="G318" s="1"/>
  <c r="G319" s="1"/>
  <c r="G320" s="1"/>
  <c r="G321" s="1"/>
  <c r="G322" s="1"/>
  <c r="G323" s="1"/>
  <c r="G324" s="1"/>
  <c r="G325" s="1"/>
  <c r="G326" s="1"/>
  <c r="G327" s="1"/>
  <c r="G328" s="1"/>
  <c r="G329" s="1"/>
  <c r="G330" s="1"/>
  <c r="G331" s="1"/>
  <c r="G332" s="1"/>
  <c r="G333" s="1"/>
  <c r="G274"/>
  <c r="G275" s="1"/>
  <c r="G276" s="1"/>
  <c r="G277" s="1"/>
  <c r="G278" s="1"/>
  <c r="G279" s="1"/>
  <c r="G280" s="1"/>
  <c r="G281" s="1"/>
  <c r="G282" s="1"/>
  <c r="G283" s="1"/>
  <c r="G284" s="1"/>
  <c r="G285" s="1"/>
  <c r="G286" s="1"/>
  <c r="G287" s="1"/>
  <c r="G288" s="1"/>
  <c r="G289" s="1"/>
  <c r="G290" s="1"/>
  <c r="G291" s="1"/>
  <c r="G292" s="1"/>
  <c r="G293" s="1"/>
  <c r="G294" s="1"/>
  <c r="G295" s="1"/>
  <c r="G296" s="1"/>
  <c r="G297" s="1"/>
  <c r="G270"/>
  <c r="G271" s="1"/>
  <c r="G272" s="1"/>
  <c r="G273" s="1"/>
  <c r="I268"/>
  <c r="I269" s="1"/>
  <c r="I270" s="1"/>
  <c r="I271" s="1"/>
  <c r="I272" s="1"/>
  <c r="I273" s="1"/>
  <c r="I274" s="1"/>
  <c r="I275" s="1"/>
  <c r="I276" s="1"/>
  <c r="I277" s="1"/>
  <c r="I278" s="1"/>
  <c r="I279" s="1"/>
  <c r="I280" s="1"/>
  <c r="I281" s="1"/>
  <c r="I282" s="1"/>
  <c r="I283" s="1"/>
  <c r="I284" s="1"/>
  <c r="I285" s="1"/>
  <c r="I286" s="1"/>
  <c r="I287" s="1"/>
  <c r="I288" s="1"/>
  <c r="I289" s="1"/>
  <c r="I290" s="1"/>
  <c r="I291" s="1"/>
  <c r="I292" s="1"/>
  <c r="I293" s="1"/>
  <c r="I294" s="1"/>
  <c r="I295" s="1"/>
  <c r="I296" s="1"/>
  <c r="I297" s="1"/>
  <c r="G268"/>
  <c r="G269" s="1"/>
  <c r="I267"/>
  <c r="G267"/>
  <c r="G234"/>
  <c r="G235" s="1"/>
  <c r="G236" s="1"/>
  <c r="G237" s="1"/>
  <c r="G238" s="1"/>
  <c r="G239" s="1"/>
  <c r="G240" s="1"/>
  <c r="G241" s="1"/>
  <c r="G242" s="1"/>
  <c r="G243" s="1"/>
  <c r="G244" s="1"/>
  <c r="G245" s="1"/>
  <c r="G246" s="1"/>
  <c r="G247" s="1"/>
  <c r="G248" s="1"/>
  <c r="G249" s="1"/>
  <c r="G250" s="1"/>
  <c r="G251" s="1"/>
  <c r="G252" s="1"/>
  <c r="G253" s="1"/>
  <c r="G254" s="1"/>
  <c r="G255" s="1"/>
  <c r="G256" s="1"/>
  <c r="G257" s="1"/>
  <c r="G258" s="1"/>
  <c r="G259" s="1"/>
  <c r="G260" s="1"/>
  <c r="I232"/>
  <c r="I233" s="1"/>
  <c r="I234" s="1"/>
  <c r="I235" s="1"/>
  <c r="I236" s="1"/>
  <c r="I237" s="1"/>
  <c r="I238" s="1"/>
  <c r="I239" s="1"/>
  <c r="I240" s="1"/>
  <c r="I241" s="1"/>
  <c r="I242" s="1"/>
  <c r="I243" s="1"/>
  <c r="I244" s="1"/>
  <c r="I245" s="1"/>
  <c r="I246" s="1"/>
  <c r="I247" s="1"/>
  <c r="I248" s="1"/>
  <c r="I249" s="1"/>
  <c r="I250" s="1"/>
  <c r="I251" s="1"/>
  <c r="I252" s="1"/>
  <c r="I253" s="1"/>
  <c r="I254" s="1"/>
  <c r="I255" s="1"/>
  <c r="I256" s="1"/>
  <c r="I257" s="1"/>
  <c r="I258" s="1"/>
  <c r="I259" s="1"/>
  <c r="I260" s="1"/>
  <c r="I230"/>
  <c r="I231" s="1"/>
  <c r="G230"/>
  <c r="G231" s="1"/>
  <c r="G232" s="1"/>
  <c r="G233" s="1"/>
  <c r="G204"/>
  <c r="G205" s="1"/>
  <c r="G206" s="1"/>
  <c r="G207" s="1"/>
  <c r="G208" s="1"/>
  <c r="G209" s="1"/>
  <c r="G210" s="1"/>
  <c r="G211" s="1"/>
  <c r="G212" s="1"/>
  <c r="G213" s="1"/>
  <c r="G214" s="1"/>
  <c r="G215" s="1"/>
  <c r="G216" s="1"/>
  <c r="G217" s="1"/>
  <c r="G218" s="1"/>
  <c r="G219" s="1"/>
  <c r="G220" s="1"/>
  <c r="G221" s="1"/>
  <c r="G222" s="1"/>
  <c r="G223" s="1"/>
  <c r="G200"/>
  <c r="G201" s="1"/>
  <c r="G202" s="1"/>
  <c r="G203" s="1"/>
  <c r="G196"/>
  <c r="G197" s="1"/>
  <c r="G198" s="1"/>
  <c r="G199" s="1"/>
  <c r="I194"/>
  <c r="I195" s="1"/>
  <c r="I196" s="1"/>
  <c r="I197" s="1"/>
  <c r="I198" s="1"/>
  <c r="I199" s="1"/>
  <c r="I200" s="1"/>
  <c r="I201" s="1"/>
  <c r="I202" s="1"/>
  <c r="I203" s="1"/>
  <c r="I204" s="1"/>
  <c r="I205" s="1"/>
  <c r="I206" s="1"/>
  <c r="I207" s="1"/>
  <c r="I208" s="1"/>
  <c r="I209" s="1"/>
  <c r="I210" s="1"/>
  <c r="I211" s="1"/>
  <c r="I212" s="1"/>
  <c r="I213" s="1"/>
  <c r="I214" s="1"/>
  <c r="I215" s="1"/>
  <c r="I216" s="1"/>
  <c r="I217" s="1"/>
  <c r="I218" s="1"/>
  <c r="I219" s="1"/>
  <c r="I220" s="1"/>
  <c r="I221" s="1"/>
  <c r="I222" s="1"/>
  <c r="I223" s="1"/>
  <c r="G194"/>
  <c r="G195" s="1"/>
  <c r="I160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I176" s="1"/>
  <c r="I177" s="1"/>
  <c r="I178" s="1"/>
  <c r="I179" s="1"/>
  <c r="I180" s="1"/>
  <c r="I181" s="1"/>
  <c r="I182" s="1"/>
  <c r="I183" s="1"/>
  <c r="I184" s="1"/>
  <c r="I185" s="1"/>
  <c r="I186" s="1"/>
  <c r="I187" s="1"/>
  <c r="I158"/>
  <c r="I159" s="1"/>
  <c r="G158"/>
  <c r="G159" s="1"/>
  <c r="G160" s="1"/>
  <c r="G161" s="1"/>
  <c r="G162" s="1"/>
  <c r="G163" s="1"/>
  <c r="G164" s="1"/>
  <c r="G165" s="1"/>
  <c r="G166" s="1"/>
  <c r="G167" s="1"/>
  <c r="G168" s="1"/>
  <c r="G169" s="1"/>
  <c r="G170" s="1"/>
  <c r="G171" s="1"/>
  <c r="G172" s="1"/>
  <c r="G173" s="1"/>
  <c r="G174" s="1"/>
  <c r="G175" s="1"/>
  <c r="G176" s="1"/>
  <c r="G177" s="1"/>
  <c r="G178" s="1"/>
  <c r="G179" s="1"/>
  <c r="G180" s="1"/>
  <c r="G181" s="1"/>
  <c r="G182" s="1"/>
  <c r="G183" s="1"/>
  <c r="G184" s="1"/>
  <c r="G185" s="1"/>
  <c r="G186" s="1"/>
  <c r="G187" s="1"/>
  <c r="I157"/>
  <c r="G157"/>
  <c r="I124"/>
  <c r="I125" s="1"/>
  <c r="I126" s="1"/>
  <c r="I127" s="1"/>
  <c r="I128" s="1"/>
  <c r="I129" s="1"/>
  <c r="I130" s="1"/>
  <c r="I131" s="1"/>
  <c r="I132" s="1"/>
  <c r="I133" s="1"/>
  <c r="I134" s="1"/>
  <c r="I135" s="1"/>
  <c r="I136" s="1"/>
  <c r="I137" s="1"/>
  <c r="I138" s="1"/>
  <c r="I139" s="1"/>
  <c r="I140" s="1"/>
  <c r="I141" s="1"/>
  <c r="I142" s="1"/>
  <c r="I143" s="1"/>
  <c r="I144" s="1"/>
  <c r="I145" s="1"/>
  <c r="I146" s="1"/>
  <c r="I147" s="1"/>
  <c r="I148" s="1"/>
  <c r="I149" s="1"/>
  <c r="I150" s="1"/>
  <c r="I122"/>
  <c r="I123" s="1"/>
  <c r="G122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143" s="1"/>
  <c r="G144" s="1"/>
  <c r="G145" s="1"/>
  <c r="G146" s="1"/>
  <c r="G147" s="1"/>
  <c r="G148" s="1"/>
  <c r="G149" s="1"/>
  <c r="G150" s="1"/>
  <c r="I121"/>
  <c r="G121"/>
  <c r="G86"/>
  <c r="G87" s="1"/>
  <c r="G88" s="1"/>
  <c r="G89" s="1"/>
  <c r="G90" s="1"/>
  <c r="G91" s="1"/>
  <c r="G92" s="1"/>
  <c r="G93" s="1"/>
  <c r="G94" s="1"/>
  <c r="G95" s="1"/>
  <c r="G96" s="1"/>
  <c r="G97" s="1"/>
  <c r="G98" s="1"/>
  <c r="G99" s="1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I84"/>
  <c r="I85" s="1"/>
  <c r="I86" s="1"/>
  <c r="I87" s="1"/>
  <c r="I88" s="1"/>
  <c r="I89" s="1"/>
  <c r="I90" s="1"/>
  <c r="I91" s="1"/>
  <c r="I92" s="1"/>
  <c r="I93" s="1"/>
  <c r="I94" s="1"/>
  <c r="I95" s="1"/>
  <c r="I96" s="1"/>
  <c r="I97" s="1"/>
  <c r="I98" s="1"/>
  <c r="I99" s="1"/>
  <c r="I100" s="1"/>
  <c r="I101" s="1"/>
  <c r="I102" s="1"/>
  <c r="I103" s="1"/>
  <c r="I104" s="1"/>
  <c r="I105" s="1"/>
  <c r="I106" s="1"/>
  <c r="I107" s="1"/>
  <c r="I108" s="1"/>
  <c r="I109" s="1"/>
  <c r="I110" s="1"/>
  <c r="I111" s="1"/>
  <c r="I112" s="1"/>
  <c r="I113" s="1"/>
  <c r="I114" s="1"/>
  <c r="G84"/>
  <c r="G85" s="1"/>
  <c r="G56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52"/>
  <c r="G53" s="1"/>
  <c r="G54" s="1"/>
  <c r="G55" s="1"/>
  <c r="I50"/>
  <c r="I51" s="1"/>
  <c r="I52" s="1"/>
  <c r="I53" s="1"/>
  <c r="I54" s="1"/>
  <c r="I55" s="1"/>
  <c r="I56" s="1"/>
  <c r="I57" s="1"/>
  <c r="I58" s="1"/>
  <c r="I59" s="1"/>
  <c r="I60" s="1"/>
  <c r="I61" s="1"/>
  <c r="I62" s="1"/>
  <c r="I63" s="1"/>
  <c r="I64" s="1"/>
  <c r="I65" s="1"/>
  <c r="I66" s="1"/>
  <c r="I67" s="1"/>
  <c r="I68" s="1"/>
  <c r="I69" s="1"/>
  <c r="I70" s="1"/>
  <c r="I71" s="1"/>
  <c r="I72" s="1"/>
  <c r="I73" s="1"/>
  <c r="I74" s="1"/>
  <c r="I75" s="1"/>
  <c r="I76" s="1"/>
  <c r="I77" s="1"/>
  <c r="G50"/>
  <c r="G51" s="1"/>
  <c r="I44"/>
  <c r="G44"/>
  <c r="V43"/>
  <c r="T43"/>
  <c r="O43"/>
  <c r="M43"/>
  <c r="H43"/>
  <c r="F43"/>
  <c r="D43"/>
  <c r="C43"/>
  <c r="B43"/>
  <c r="AM43" s="1"/>
  <c r="A43"/>
  <c r="V42"/>
  <c r="T42"/>
  <c r="O42"/>
  <c r="M42"/>
  <c r="H42"/>
  <c r="F42"/>
  <c r="D42"/>
  <c r="C42"/>
  <c r="B42"/>
  <c r="A42"/>
  <c r="V41"/>
  <c r="T41"/>
  <c r="O41"/>
  <c r="M41"/>
  <c r="H41"/>
  <c r="F41"/>
  <c r="D41"/>
  <c r="C41"/>
  <c r="B41"/>
  <c r="A41"/>
  <c r="V40"/>
  <c r="T40"/>
  <c r="O40"/>
  <c r="M40"/>
  <c r="H40"/>
  <c r="F40"/>
  <c r="D40"/>
  <c r="C40"/>
  <c r="B40"/>
  <c r="A40"/>
  <c r="V39"/>
  <c r="X40" s="1"/>
  <c r="T39"/>
  <c r="O39"/>
  <c r="M39"/>
  <c r="H39"/>
  <c r="F39"/>
  <c r="D39"/>
  <c r="C39"/>
  <c r="B39"/>
  <c r="A39"/>
  <c r="V38"/>
  <c r="T38"/>
  <c r="O38"/>
  <c r="M38"/>
  <c r="H38"/>
  <c r="F38"/>
  <c r="D38"/>
  <c r="C38"/>
  <c r="B38"/>
  <c r="A38"/>
  <c r="V37"/>
  <c r="T37"/>
  <c r="O37"/>
  <c r="M37"/>
  <c r="H37"/>
  <c r="F37"/>
  <c r="D37"/>
  <c r="C37"/>
  <c r="B37"/>
  <c r="A37"/>
  <c r="V36"/>
  <c r="T36"/>
  <c r="O36"/>
  <c r="M36"/>
  <c r="H36"/>
  <c r="F36"/>
  <c r="D36"/>
  <c r="C36"/>
  <c r="B36"/>
  <c r="A36"/>
  <c r="V35"/>
  <c r="X36" s="1"/>
  <c r="T35"/>
  <c r="O35"/>
  <c r="AJ35" s="1"/>
  <c r="M35"/>
  <c r="H35"/>
  <c r="F35"/>
  <c r="D35"/>
  <c r="C35"/>
  <c r="B35"/>
  <c r="A35"/>
  <c r="V34"/>
  <c r="T34"/>
  <c r="O34"/>
  <c r="M34"/>
  <c r="H34"/>
  <c r="F34"/>
  <c r="D34"/>
  <c r="C34"/>
  <c r="B34"/>
  <c r="A34"/>
  <c r="V33"/>
  <c r="T33"/>
  <c r="O33"/>
  <c r="M33"/>
  <c r="H33"/>
  <c r="F33"/>
  <c r="D33"/>
  <c r="C33"/>
  <c r="B33"/>
  <c r="A33"/>
  <c r="V32"/>
  <c r="T32"/>
  <c r="O32"/>
  <c r="M32"/>
  <c r="H32"/>
  <c r="F32"/>
  <c r="D32"/>
  <c r="C32"/>
  <c r="B32"/>
  <c r="A32"/>
  <c r="V31"/>
  <c r="X32" s="1"/>
  <c r="T31"/>
  <c r="O31"/>
  <c r="M31"/>
  <c r="H31"/>
  <c r="F31"/>
  <c r="D31"/>
  <c r="C31"/>
  <c r="B31"/>
  <c r="A31"/>
  <c r="V30"/>
  <c r="T30"/>
  <c r="O30"/>
  <c r="Q31" s="1"/>
  <c r="M30"/>
  <c r="H30"/>
  <c r="F30"/>
  <c r="D30"/>
  <c r="C30"/>
  <c r="B30"/>
  <c r="A30"/>
  <c r="V29"/>
  <c r="T29"/>
  <c r="O29"/>
  <c r="M29"/>
  <c r="H29"/>
  <c r="F29"/>
  <c r="D29"/>
  <c r="C29"/>
  <c r="B29"/>
  <c r="A29"/>
  <c r="V28"/>
  <c r="AL28" s="1"/>
  <c r="T28"/>
  <c r="O28"/>
  <c r="M28"/>
  <c r="H28"/>
  <c r="F28"/>
  <c r="D28"/>
  <c r="C28"/>
  <c r="B28"/>
  <c r="A28"/>
  <c r="V27"/>
  <c r="X28" s="1"/>
  <c r="T27"/>
  <c r="O27"/>
  <c r="M27"/>
  <c r="H27"/>
  <c r="F27"/>
  <c r="D27"/>
  <c r="C27"/>
  <c r="B27"/>
  <c r="A27"/>
  <c r="V26"/>
  <c r="T26"/>
  <c r="O26"/>
  <c r="Q27" s="1"/>
  <c r="M26"/>
  <c r="H26"/>
  <c r="F26"/>
  <c r="D26"/>
  <c r="C26"/>
  <c r="B26"/>
  <c r="A26"/>
  <c r="V25"/>
  <c r="T25"/>
  <c r="O25"/>
  <c r="M25"/>
  <c r="H25"/>
  <c r="F25"/>
  <c r="D25"/>
  <c r="C25"/>
  <c r="B25"/>
  <c r="A25"/>
  <c r="V24"/>
  <c r="T24"/>
  <c r="O24"/>
  <c r="M24"/>
  <c r="H24"/>
  <c r="F24"/>
  <c r="D24"/>
  <c r="C24"/>
  <c r="B24"/>
  <c r="A24"/>
  <c r="V23"/>
  <c r="X24" s="1"/>
  <c r="T23"/>
  <c r="O23"/>
  <c r="M23"/>
  <c r="H23"/>
  <c r="F23"/>
  <c r="D23"/>
  <c r="C23"/>
  <c r="B23"/>
  <c r="A23"/>
  <c r="V22"/>
  <c r="T22"/>
  <c r="O22"/>
  <c r="M22"/>
  <c r="H22"/>
  <c r="F22"/>
  <c r="D22"/>
  <c r="C22"/>
  <c r="B22"/>
  <c r="A22"/>
  <c r="V21"/>
  <c r="T21"/>
  <c r="O21"/>
  <c r="M21"/>
  <c r="H21"/>
  <c r="F21"/>
  <c r="D21"/>
  <c r="C21"/>
  <c r="B21"/>
  <c r="A21"/>
  <c r="V20"/>
  <c r="T20"/>
  <c r="O20"/>
  <c r="M20"/>
  <c r="H20"/>
  <c r="F20"/>
  <c r="D20"/>
  <c r="C20"/>
  <c r="B20"/>
  <c r="A20"/>
  <c r="V19"/>
  <c r="X20" s="1"/>
  <c r="T19"/>
  <c r="O19"/>
  <c r="M19"/>
  <c r="H19"/>
  <c r="F19"/>
  <c r="D19"/>
  <c r="C19"/>
  <c r="B19"/>
  <c r="A19"/>
  <c r="V18"/>
  <c r="T18"/>
  <c r="O18"/>
  <c r="M18"/>
  <c r="H18"/>
  <c r="F18"/>
  <c r="D18"/>
  <c r="C18"/>
  <c r="B18"/>
  <c r="A18"/>
  <c r="V17"/>
  <c r="T17"/>
  <c r="O17"/>
  <c r="AJ17" s="1"/>
  <c r="M17"/>
  <c r="H17"/>
  <c r="F17"/>
  <c r="D17"/>
  <c r="C17"/>
  <c r="B17"/>
  <c r="A17"/>
  <c r="V16"/>
  <c r="T16"/>
  <c r="O16"/>
  <c r="M16"/>
  <c r="H16"/>
  <c r="F16"/>
  <c r="D16"/>
  <c r="C16"/>
  <c r="B16"/>
  <c r="A16"/>
  <c r="V15"/>
  <c r="X16" s="1"/>
  <c r="T15"/>
  <c r="O15"/>
  <c r="M15"/>
  <c r="H15"/>
  <c r="F15"/>
  <c r="D15"/>
  <c r="C15"/>
  <c r="B15"/>
  <c r="A15"/>
  <c r="V14"/>
  <c r="T14"/>
  <c r="O14"/>
  <c r="Q15" s="1"/>
  <c r="M14"/>
  <c r="H14"/>
  <c r="F14"/>
  <c r="D14"/>
  <c r="C14"/>
  <c r="B14"/>
  <c r="A14"/>
  <c r="V13"/>
  <c r="X13" s="1"/>
  <c r="T13"/>
  <c r="O13"/>
  <c r="Q13" s="1"/>
  <c r="M13"/>
  <c r="H13"/>
  <c r="J13" s="1"/>
  <c r="AE13" s="1"/>
  <c r="F13"/>
  <c r="D13"/>
  <c r="C13"/>
  <c r="B13"/>
  <c r="AF13" s="1"/>
  <c r="A13"/>
  <c r="R43" i="8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13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13"/>
  <c r="A14"/>
  <c r="B14"/>
  <c r="C14"/>
  <c r="D14"/>
  <c r="A15"/>
  <c r="B15"/>
  <c r="C15"/>
  <c r="D15"/>
  <c r="A16"/>
  <c r="B16"/>
  <c r="C16"/>
  <c r="D16"/>
  <c r="A17"/>
  <c r="B17"/>
  <c r="C17"/>
  <c r="D17"/>
  <c r="A18"/>
  <c r="B18"/>
  <c r="C18"/>
  <c r="D18"/>
  <c r="A19"/>
  <c r="B19"/>
  <c r="C19"/>
  <c r="D19"/>
  <c r="A20"/>
  <c r="B20"/>
  <c r="C20"/>
  <c r="D20"/>
  <c r="A21"/>
  <c r="B21"/>
  <c r="C21"/>
  <c r="D21"/>
  <c r="A22"/>
  <c r="B22"/>
  <c r="C22"/>
  <c r="D22"/>
  <c r="A23"/>
  <c r="B23"/>
  <c r="C23"/>
  <c r="D23"/>
  <c r="A24"/>
  <c r="B24"/>
  <c r="C24"/>
  <c r="D24"/>
  <c r="A25"/>
  <c r="B25"/>
  <c r="C25"/>
  <c r="D25"/>
  <c r="A26"/>
  <c r="B26"/>
  <c r="C26"/>
  <c r="D26"/>
  <c r="A27"/>
  <c r="B27"/>
  <c r="C27"/>
  <c r="D27"/>
  <c r="A28"/>
  <c r="B28"/>
  <c r="C28"/>
  <c r="D28"/>
  <c r="A29"/>
  <c r="B29"/>
  <c r="C29"/>
  <c r="D29"/>
  <c r="A30"/>
  <c r="B30"/>
  <c r="C30"/>
  <c r="D30"/>
  <c r="A31"/>
  <c r="B31"/>
  <c r="C31"/>
  <c r="D31"/>
  <c r="A32"/>
  <c r="B32"/>
  <c r="C32"/>
  <c r="D32"/>
  <c r="A33"/>
  <c r="B33"/>
  <c r="C33"/>
  <c r="D33"/>
  <c r="A34"/>
  <c r="B34"/>
  <c r="C34"/>
  <c r="D34"/>
  <c r="A35"/>
  <c r="B35"/>
  <c r="C35"/>
  <c r="D35"/>
  <c r="A36"/>
  <c r="B36"/>
  <c r="C36"/>
  <c r="D36"/>
  <c r="A37"/>
  <c r="B37"/>
  <c r="C37"/>
  <c r="D37"/>
  <c r="A38"/>
  <c r="B38"/>
  <c r="C38"/>
  <c r="D38"/>
  <c r="A39"/>
  <c r="B39"/>
  <c r="C39"/>
  <c r="D39"/>
  <c r="A40"/>
  <c r="B40"/>
  <c r="C40"/>
  <c r="D40"/>
  <c r="A41"/>
  <c r="B41"/>
  <c r="C41"/>
  <c r="D41"/>
  <c r="A42"/>
  <c r="B42"/>
  <c r="C42"/>
  <c r="D42"/>
  <c r="A43"/>
  <c r="B43"/>
  <c r="C43"/>
  <c r="D43"/>
  <c r="D13"/>
  <c r="C13"/>
  <c r="B13"/>
  <c r="A13"/>
  <c r="D44" i="7"/>
  <c r="U13" i="8" l="1"/>
  <c r="Y13" i="9"/>
  <c r="AJ14"/>
  <c r="AH15"/>
  <c r="AH27"/>
  <c r="R13"/>
  <c r="AC14"/>
  <c r="X14"/>
  <c r="Q16"/>
  <c r="AC16"/>
  <c r="X17"/>
  <c r="AC18"/>
  <c r="X18"/>
  <c r="Q20"/>
  <c r="J21"/>
  <c r="X21"/>
  <c r="Q22"/>
  <c r="J23"/>
  <c r="AE23" s="1"/>
  <c r="X22"/>
  <c r="Q24"/>
  <c r="J25"/>
  <c r="X25"/>
  <c r="Q26"/>
  <c r="J27"/>
  <c r="X26"/>
  <c r="Q28"/>
  <c r="AC28"/>
  <c r="AC29"/>
  <c r="J31"/>
  <c r="X30"/>
  <c r="Q32"/>
  <c r="J33"/>
  <c r="X33"/>
  <c r="Q34"/>
  <c r="J35"/>
  <c r="X34"/>
  <c r="J37"/>
  <c r="X37"/>
  <c r="Q38"/>
  <c r="J39"/>
  <c r="X38"/>
  <c r="Q40"/>
  <c r="J41"/>
  <c r="AE41" s="1"/>
  <c r="X41"/>
  <c r="AJ41"/>
  <c r="AC42"/>
  <c r="X42"/>
  <c r="Q43"/>
  <c r="AF43"/>
  <c r="AL17"/>
  <c r="AJ18"/>
  <c r="W43"/>
  <c r="J18"/>
  <c r="AE18" s="1"/>
  <c r="Q23"/>
  <c r="Q39"/>
  <c r="X15"/>
  <c r="X19"/>
  <c r="X23"/>
  <c r="X27"/>
  <c r="X31"/>
  <c r="X35"/>
  <c r="X43"/>
  <c r="Q19"/>
  <c r="Q35"/>
  <c r="Q17"/>
  <c r="Q21"/>
  <c r="Q25"/>
  <c r="Q29"/>
  <c r="Q33"/>
  <c r="Q37"/>
  <c r="Q41"/>
  <c r="X29"/>
  <c r="X39"/>
  <c r="AA28"/>
  <c r="AH29"/>
  <c r="Y43"/>
  <c r="Y14"/>
  <c r="Y15" s="1"/>
  <c r="Y16" s="1"/>
  <c r="Y17" s="1"/>
  <c r="Y18" s="1"/>
  <c r="Y19" s="1"/>
  <c r="Y20" s="1"/>
  <c r="Y21" s="1"/>
  <c r="Y22" s="1"/>
  <c r="Y23" s="1"/>
  <c r="Y24" s="1"/>
  <c r="Y25" s="1"/>
  <c r="Y26" s="1"/>
  <c r="Y27" s="1"/>
  <c r="Y28" s="1"/>
  <c r="Y29" s="1"/>
  <c r="Y30" s="1"/>
  <c r="Y31" s="1"/>
  <c r="Y32" s="1"/>
  <c r="Y33" s="1"/>
  <c r="Y34" s="1"/>
  <c r="Y35" s="1"/>
  <c r="Y36" s="1"/>
  <c r="Y37" s="1"/>
  <c r="Y38" s="1"/>
  <c r="Y39" s="1"/>
  <c r="Y40" s="1"/>
  <c r="Y41" s="1"/>
  <c r="Y42" s="1"/>
  <c r="Q14"/>
  <c r="Q30"/>
  <c r="Q42"/>
  <c r="I43"/>
  <c r="AJ43"/>
  <c r="Q18"/>
  <c r="P13"/>
  <c r="P14" s="1"/>
  <c r="K13"/>
  <c r="J16"/>
  <c r="AE16" s="1"/>
  <c r="J30"/>
  <c r="J34"/>
  <c r="J38"/>
  <c r="AE38" s="1"/>
  <c r="AJ38"/>
  <c r="J42"/>
  <c r="R43"/>
  <c r="Q36"/>
  <c r="J14"/>
  <c r="AE14" s="1"/>
  <c r="AF14" s="1"/>
  <c r="AF15" s="1"/>
  <c r="AF16" s="1"/>
  <c r="J43"/>
  <c r="AH36"/>
  <c r="AL38"/>
  <c r="J19"/>
  <c r="J15"/>
  <c r="AE15" s="1"/>
  <c r="J40"/>
  <c r="J36"/>
  <c r="AE36" s="1"/>
  <c r="J32"/>
  <c r="AE32" s="1"/>
  <c r="J24"/>
  <c r="AE24" s="1"/>
  <c r="I13"/>
  <c r="I14" s="1"/>
  <c r="I15" s="1"/>
  <c r="W13"/>
  <c r="W14" s="1"/>
  <c r="W15" s="1"/>
  <c r="W16" s="1"/>
  <c r="W17" s="1"/>
  <c r="W18" s="1"/>
  <c r="W19" s="1"/>
  <c r="W20" s="1"/>
  <c r="W21" s="1"/>
  <c r="W22" s="1"/>
  <c r="W23" s="1"/>
  <c r="W24" s="1"/>
  <c r="W25" s="1"/>
  <c r="W26" s="1"/>
  <c r="W27" s="1"/>
  <c r="W28" s="1"/>
  <c r="W29" s="1"/>
  <c r="W30" s="1"/>
  <c r="W31" s="1"/>
  <c r="W32" s="1"/>
  <c r="W33" s="1"/>
  <c r="W34" s="1"/>
  <c r="W35" s="1"/>
  <c r="W36" s="1"/>
  <c r="W37" s="1"/>
  <c r="W38" s="1"/>
  <c r="W39" s="1"/>
  <c r="W40" s="1"/>
  <c r="W41" s="1"/>
  <c r="W42" s="1"/>
  <c r="AC19"/>
  <c r="AJ20"/>
  <c r="AC21"/>
  <c r="AJ22"/>
  <c r="AC23"/>
  <c r="AJ24"/>
  <c r="AC25"/>
  <c r="AJ26"/>
  <c r="AJ30"/>
  <c r="AJ34"/>
  <c r="AC35"/>
  <c r="AK43"/>
  <c r="J17"/>
  <c r="J26"/>
  <c r="J22"/>
  <c r="AJ39"/>
  <c r="J28"/>
  <c r="AA30"/>
  <c r="AJ31"/>
  <c r="AH32"/>
  <c r="AL34"/>
  <c r="AC39"/>
  <c r="AC41"/>
  <c r="K43"/>
  <c r="J20"/>
  <c r="J29"/>
  <c r="AE29" s="1"/>
  <c r="P15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AH23"/>
  <c r="AJ13"/>
  <c r="AK13" s="1"/>
  <c r="AK14" s="1"/>
  <c r="AC20"/>
  <c r="AJ21"/>
  <c r="AC22"/>
  <c r="AC27"/>
  <c r="AJ28"/>
  <c r="AL30"/>
  <c r="AC32"/>
  <c r="AJ33"/>
  <c r="AC34"/>
  <c r="AO43"/>
  <c r="AL13"/>
  <c r="AM13" s="1"/>
  <c r="AL25"/>
  <c r="AL42"/>
  <c r="AC13"/>
  <c r="AD13" s="1"/>
  <c r="AC15"/>
  <c r="AJ16"/>
  <c r="AC17"/>
  <c r="AH19"/>
  <c r="AL21"/>
  <c r="AC24"/>
  <c r="AJ25"/>
  <c r="AC26"/>
  <c r="AL29"/>
  <c r="AC36"/>
  <c r="AJ37"/>
  <c r="AC38"/>
  <c r="AH40"/>
  <c r="AJ42"/>
  <c r="AC43"/>
  <c r="P43"/>
  <c r="AD43"/>
  <c r="AJ40"/>
  <c r="AC30"/>
  <c r="AJ32"/>
  <c r="AH30"/>
  <c r="AC31"/>
  <c r="AL14"/>
  <c r="AJ15"/>
  <c r="AJ19"/>
  <c r="AH20"/>
  <c r="AL22"/>
  <c r="AJ23"/>
  <c r="AH24"/>
  <c r="AL26"/>
  <c r="AJ27"/>
  <c r="AH13"/>
  <c r="AI13" s="1"/>
  <c r="AL15"/>
  <c r="AH17"/>
  <c r="AL19"/>
  <c r="AH21"/>
  <c r="AH14"/>
  <c r="I16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AL16"/>
  <c r="AH18"/>
  <c r="AL20"/>
  <c r="AH22"/>
  <c r="AL24"/>
  <c r="AH26"/>
  <c r="AH28"/>
  <c r="AC33"/>
  <c r="AC40"/>
  <c r="AJ29"/>
  <c r="AA29"/>
  <c r="AJ36"/>
  <c r="AH16"/>
  <c r="AL18"/>
  <c r="AL23"/>
  <c r="AH25"/>
  <c r="AN25" s="1"/>
  <c r="AL27"/>
  <c r="AC37"/>
  <c r="AH31"/>
  <c r="AA31"/>
  <c r="AL31"/>
  <c r="AH33"/>
  <c r="AH37"/>
  <c r="AL39"/>
  <c r="AH41"/>
  <c r="AL43"/>
  <c r="AA13"/>
  <c r="AB13" s="1"/>
  <c r="AA14"/>
  <c r="AA15"/>
  <c r="AA16"/>
  <c r="AA17"/>
  <c r="AA18"/>
  <c r="AA19"/>
  <c r="AA20"/>
  <c r="AA21"/>
  <c r="AA22"/>
  <c r="AA23"/>
  <c r="AA24"/>
  <c r="AA25"/>
  <c r="AA26"/>
  <c r="AA27"/>
  <c r="AL33"/>
  <c r="AH35"/>
  <c r="AL37"/>
  <c r="AH39"/>
  <c r="AL41"/>
  <c r="AH43"/>
  <c r="AL35"/>
  <c r="G13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N13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U13"/>
  <c r="U14" s="1"/>
  <c r="U15" s="1"/>
  <c r="U16" s="1"/>
  <c r="U17" s="1"/>
  <c r="U18" s="1"/>
  <c r="U19" s="1"/>
  <c r="U20" s="1"/>
  <c r="U21" s="1"/>
  <c r="U22" s="1"/>
  <c r="U23" s="1"/>
  <c r="U24" s="1"/>
  <c r="U25" s="1"/>
  <c r="U26" s="1"/>
  <c r="U27" s="1"/>
  <c r="U28" s="1"/>
  <c r="U29" s="1"/>
  <c r="U30" s="1"/>
  <c r="U31" s="1"/>
  <c r="U32" s="1"/>
  <c r="U33" s="1"/>
  <c r="U34" s="1"/>
  <c r="U35" s="1"/>
  <c r="U36" s="1"/>
  <c r="U37" s="1"/>
  <c r="U38" s="1"/>
  <c r="U39" s="1"/>
  <c r="U40" s="1"/>
  <c r="U41" s="1"/>
  <c r="U42" s="1"/>
  <c r="AL32"/>
  <c r="AH34"/>
  <c r="AL36"/>
  <c r="AH38"/>
  <c r="AL40"/>
  <c r="AH42"/>
  <c r="G43"/>
  <c r="N43"/>
  <c r="U43"/>
  <c r="AB43"/>
  <c r="AI43"/>
  <c r="AA32"/>
  <c r="AA33"/>
  <c r="AA34"/>
  <c r="AA35"/>
  <c r="AA36"/>
  <c r="AA37"/>
  <c r="AA38"/>
  <c r="AA39"/>
  <c r="AA40"/>
  <c r="AA41"/>
  <c r="AA42"/>
  <c r="AA43"/>
  <c r="W14" i="8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13"/>
  <c r="X13" s="1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I44"/>
  <c r="G44"/>
  <c r="AG43"/>
  <c r="AE43"/>
  <c r="AD43"/>
  <c r="AC43"/>
  <c r="AB43"/>
  <c r="AA43"/>
  <c r="Z43"/>
  <c r="X43"/>
  <c r="V43"/>
  <c r="S43"/>
  <c r="Q43"/>
  <c r="N43"/>
  <c r="L43"/>
  <c r="I43"/>
  <c r="G43"/>
  <c r="AD42"/>
  <c r="AB42"/>
  <c r="Z42"/>
  <c r="AD41"/>
  <c r="AB41"/>
  <c r="Z41"/>
  <c r="AD40"/>
  <c r="AB40"/>
  <c r="Z40"/>
  <c r="AD39"/>
  <c r="AB39"/>
  <c r="Z39"/>
  <c r="AD38"/>
  <c r="AB38"/>
  <c r="Z38"/>
  <c r="AD37"/>
  <c r="AB37"/>
  <c r="Z37"/>
  <c r="AD36"/>
  <c r="AB36"/>
  <c r="Z36"/>
  <c r="AD35"/>
  <c r="AB35"/>
  <c r="Z35"/>
  <c r="AD34"/>
  <c r="AB34"/>
  <c r="Z34"/>
  <c r="AD33"/>
  <c r="AB33"/>
  <c r="Z33"/>
  <c r="AD32"/>
  <c r="AB32"/>
  <c r="Z32"/>
  <c r="AD31"/>
  <c r="AB31"/>
  <c r="Z31"/>
  <c r="AD30"/>
  <c r="AB30"/>
  <c r="Z30"/>
  <c r="AD29"/>
  <c r="AB29"/>
  <c r="Z29"/>
  <c r="AD28"/>
  <c r="AB28"/>
  <c r="Z28"/>
  <c r="AD27"/>
  <c r="AB27"/>
  <c r="Z27"/>
  <c r="AD26"/>
  <c r="AB26"/>
  <c r="Z26"/>
  <c r="AD25"/>
  <c r="AB25"/>
  <c r="Z25"/>
  <c r="AD24"/>
  <c r="AB24"/>
  <c r="Z24"/>
  <c r="AD23"/>
  <c r="AB23"/>
  <c r="Z23"/>
  <c r="AD22"/>
  <c r="AB22"/>
  <c r="Z22"/>
  <c r="AD21"/>
  <c r="AB21"/>
  <c r="Z21"/>
  <c r="AD20"/>
  <c r="AB20"/>
  <c r="Z20"/>
  <c r="AD19"/>
  <c r="AB19"/>
  <c r="Z19"/>
  <c r="AD18"/>
  <c r="AB18"/>
  <c r="Z18"/>
  <c r="AD17"/>
  <c r="AB17"/>
  <c r="Z17"/>
  <c r="AD16"/>
  <c r="AB16"/>
  <c r="Z16"/>
  <c r="AD15"/>
  <c r="AB15"/>
  <c r="Z15"/>
  <c r="AD14"/>
  <c r="AB14"/>
  <c r="Z14"/>
  <c r="AD13"/>
  <c r="AE13" s="1"/>
  <c r="AB13"/>
  <c r="AC13" s="1"/>
  <c r="Z13"/>
  <c r="V13"/>
  <c r="S13"/>
  <c r="S14" s="1"/>
  <c r="S15" s="1"/>
  <c r="S16" s="1"/>
  <c r="S17" s="1"/>
  <c r="S18" s="1"/>
  <c r="S19" s="1"/>
  <c r="S20" s="1"/>
  <c r="S21" s="1"/>
  <c r="S22" s="1"/>
  <c r="S23" s="1"/>
  <c r="S24" s="1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S41" s="1"/>
  <c r="S42" s="1"/>
  <c r="Q13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N13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L13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L41" s="1"/>
  <c r="L42" s="1"/>
  <c r="I13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G13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AC14" l="1"/>
  <c r="AC15" s="1"/>
  <c r="AC16" s="1"/>
  <c r="AC17" s="1"/>
  <c r="AC18" s="1"/>
  <c r="AC19" s="1"/>
  <c r="AC20" s="1"/>
  <c r="AC21" s="1"/>
  <c r="AC22" s="1"/>
  <c r="AC23" s="1"/>
  <c r="AC24" s="1"/>
  <c r="AC25" s="1"/>
  <c r="AC26" s="1"/>
  <c r="AC27" s="1"/>
  <c r="AC28" s="1"/>
  <c r="AC29" s="1"/>
  <c r="AC30" s="1"/>
  <c r="AC31" s="1"/>
  <c r="AC32" s="1"/>
  <c r="AC33" s="1"/>
  <c r="AC34" s="1"/>
  <c r="AC35" s="1"/>
  <c r="AC36" s="1"/>
  <c r="AC37" s="1"/>
  <c r="AC38" s="1"/>
  <c r="AC39" s="1"/>
  <c r="AC40" s="1"/>
  <c r="AC41" s="1"/>
  <c r="AC42" s="1"/>
  <c r="AN17" i="9"/>
  <c r="AE20"/>
  <c r="AE28"/>
  <c r="AE19"/>
  <c r="AE26"/>
  <c r="AE43"/>
  <c r="AE42"/>
  <c r="AE30"/>
  <c r="AE39"/>
  <c r="AE33"/>
  <c r="AE27"/>
  <c r="AE17"/>
  <c r="AF17" s="1"/>
  <c r="AF18" s="1"/>
  <c r="AF19" s="1"/>
  <c r="AF20" s="1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F35" s="1"/>
  <c r="AF36" s="1"/>
  <c r="AF37" s="1"/>
  <c r="AF38" s="1"/>
  <c r="AF39" s="1"/>
  <c r="AF40" s="1"/>
  <c r="AF41" s="1"/>
  <c r="AF42" s="1"/>
  <c r="R14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R31" s="1"/>
  <c r="R32" s="1"/>
  <c r="R33" s="1"/>
  <c r="R34" s="1"/>
  <c r="R35" s="1"/>
  <c r="R36" s="1"/>
  <c r="R37" s="1"/>
  <c r="R38" s="1"/>
  <c r="R39" s="1"/>
  <c r="R40" s="1"/>
  <c r="R41" s="1"/>
  <c r="R42" s="1"/>
  <c r="AE35"/>
  <c r="AE21"/>
  <c r="AD14"/>
  <c r="AE22"/>
  <c r="AE40"/>
  <c r="AE34"/>
  <c r="AE37"/>
  <c r="AE31"/>
  <c r="AE25"/>
  <c r="K14"/>
  <c r="K15" s="1"/>
  <c r="AN42"/>
  <c r="AN16"/>
  <c r="AN26"/>
  <c r="AI14"/>
  <c r="AI15" s="1"/>
  <c r="AN19"/>
  <c r="AD15"/>
  <c r="AD16" s="1"/>
  <c r="AD17" s="1"/>
  <c r="AD18" s="1"/>
  <c r="AD19" s="1"/>
  <c r="AD20" s="1"/>
  <c r="AD21" s="1"/>
  <c r="AD22" s="1"/>
  <c r="AD23" s="1"/>
  <c r="AD24" s="1"/>
  <c r="AD25" s="1"/>
  <c r="AD26" s="1"/>
  <c r="AD27" s="1"/>
  <c r="AD28" s="1"/>
  <c r="AD29" s="1"/>
  <c r="AD30" s="1"/>
  <c r="AD31" s="1"/>
  <c r="AD32" s="1"/>
  <c r="AD33" s="1"/>
  <c r="AD34" s="1"/>
  <c r="AD35" s="1"/>
  <c r="AD36" s="1"/>
  <c r="AD37" s="1"/>
  <c r="AD38" s="1"/>
  <c r="AD39" s="1"/>
  <c r="AD40" s="1"/>
  <c r="AD41" s="1"/>
  <c r="AD42" s="1"/>
  <c r="K16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K36" s="1"/>
  <c r="K37" s="1"/>
  <c r="K38" s="1"/>
  <c r="K39" s="1"/>
  <c r="K40" s="1"/>
  <c r="K41" s="1"/>
  <c r="K42" s="1"/>
  <c r="AN38"/>
  <c r="AN23"/>
  <c r="AN40"/>
  <c r="AB14"/>
  <c r="AB15" s="1"/>
  <c r="AB16" s="1"/>
  <c r="AB17" s="1"/>
  <c r="AB18" s="1"/>
  <c r="AB19" s="1"/>
  <c r="AB20" s="1"/>
  <c r="AB21" s="1"/>
  <c r="AB22" s="1"/>
  <c r="AB23" s="1"/>
  <c r="AB24" s="1"/>
  <c r="AB25" s="1"/>
  <c r="AB26" s="1"/>
  <c r="AB27" s="1"/>
  <c r="AB28" s="1"/>
  <c r="AB29" s="1"/>
  <c r="AB30" s="1"/>
  <c r="AB31" s="1"/>
  <c r="AB32" s="1"/>
  <c r="AB33" s="1"/>
  <c r="AB34" s="1"/>
  <c r="AB35" s="1"/>
  <c r="AB36" s="1"/>
  <c r="AB37" s="1"/>
  <c r="AB38" s="1"/>
  <c r="AB39" s="1"/>
  <c r="AB40" s="1"/>
  <c r="AB41" s="1"/>
  <c r="AB42" s="1"/>
  <c r="AN43"/>
  <c r="AN30"/>
  <c r="AN29"/>
  <c r="AN34"/>
  <c r="AM14"/>
  <c r="AM15" s="1"/>
  <c r="AM16" s="1"/>
  <c r="AM17" s="1"/>
  <c r="AM18" s="1"/>
  <c r="AM19" s="1"/>
  <c r="AM20" s="1"/>
  <c r="AM21" s="1"/>
  <c r="AM22" s="1"/>
  <c r="AM23" s="1"/>
  <c r="AM24" s="1"/>
  <c r="AM25" s="1"/>
  <c r="AM26" s="1"/>
  <c r="AM27" s="1"/>
  <c r="AM28" s="1"/>
  <c r="AM29" s="1"/>
  <c r="AM30" s="1"/>
  <c r="AM31" s="1"/>
  <c r="AM32" s="1"/>
  <c r="AM33" s="1"/>
  <c r="AM34" s="1"/>
  <c r="AM35" s="1"/>
  <c r="AM36" s="1"/>
  <c r="AM37" s="1"/>
  <c r="AM38" s="1"/>
  <c r="AM39" s="1"/>
  <c r="AM40" s="1"/>
  <c r="AM41" s="1"/>
  <c r="AM42" s="1"/>
  <c r="AN32"/>
  <c r="AN39"/>
  <c r="AN22"/>
  <c r="AN33"/>
  <c r="AN28"/>
  <c r="AN21"/>
  <c r="AN13"/>
  <c r="AO13" s="1"/>
  <c r="AK15"/>
  <c r="AK16" s="1"/>
  <c r="AK17" s="1"/>
  <c r="AK18" s="1"/>
  <c r="AK19" s="1"/>
  <c r="AK20" s="1"/>
  <c r="AK21" s="1"/>
  <c r="AK22" s="1"/>
  <c r="AK23" s="1"/>
  <c r="AK24" s="1"/>
  <c r="AK25" s="1"/>
  <c r="AK26" s="1"/>
  <c r="AK27" s="1"/>
  <c r="AK28" s="1"/>
  <c r="AK29" s="1"/>
  <c r="AK30" s="1"/>
  <c r="AK31" s="1"/>
  <c r="AK32" s="1"/>
  <c r="AK33" s="1"/>
  <c r="AK34" s="1"/>
  <c r="AK35" s="1"/>
  <c r="AK36" s="1"/>
  <c r="AK37" s="1"/>
  <c r="AK38" s="1"/>
  <c r="AK39" s="1"/>
  <c r="AK40" s="1"/>
  <c r="AK41" s="1"/>
  <c r="AK42" s="1"/>
  <c r="AN37"/>
  <c r="AN31"/>
  <c r="AI16"/>
  <c r="AI17" s="1"/>
  <c r="AI18" s="1"/>
  <c r="AI19" s="1"/>
  <c r="AI20" s="1"/>
  <c r="AI21" s="1"/>
  <c r="AI22" s="1"/>
  <c r="AI23" s="1"/>
  <c r="AI24" s="1"/>
  <c r="AI25" s="1"/>
  <c r="AI26" s="1"/>
  <c r="AI27" s="1"/>
  <c r="AI28" s="1"/>
  <c r="AI29" s="1"/>
  <c r="AI30" s="1"/>
  <c r="AI31" s="1"/>
  <c r="AI32" s="1"/>
  <c r="AI33" s="1"/>
  <c r="AI34" s="1"/>
  <c r="AI35" s="1"/>
  <c r="AI36" s="1"/>
  <c r="AI37" s="1"/>
  <c r="AI38" s="1"/>
  <c r="AI39" s="1"/>
  <c r="AI40" s="1"/>
  <c r="AI41" s="1"/>
  <c r="AI42" s="1"/>
  <c r="AN35"/>
  <c r="AN41"/>
  <c r="AN24"/>
  <c r="AN20"/>
  <c r="AN18"/>
  <c r="AN14"/>
  <c r="AN15"/>
  <c r="AN36"/>
  <c r="AN27"/>
  <c r="AF14" i="8"/>
  <c r="AF22"/>
  <c r="AF30"/>
  <c r="AF38"/>
  <c r="AF15"/>
  <c r="AF19"/>
  <c r="AF23"/>
  <c r="AF27"/>
  <c r="AF31"/>
  <c r="AF35"/>
  <c r="AF39"/>
  <c r="AF43"/>
  <c r="AF16"/>
  <c r="AF20"/>
  <c r="AF24"/>
  <c r="AF28"/>
  <c r="AF32"/>
  <c r="AF36"/>
  <c r="AF40"/>
  <c r="AF17"/>
  <c r="AF21"/>
  <c r="AF25"/>
  <c r="AF29"/>
  <c r="AF33"/>
  <c r="AF37"/>
  <c r="AF41"/>
  <c r="AF13"/>
  <c r="AF18"/>
  <c r="AF26"/>
  <c r="AF34"/>
  <c r="AF42"/>
  <c r="AE14"/>
  <c r="AE15" s="1"/>
  <c r="AE16" s="1"/>
  <c r="AE17" s="1"/>
  <c r="AE18" s="1"/>
  <c r="AE19" s="1"/>
  <c r="AE20" s="1"/>
  <c r="AE21" s="1"/>
  <c r="AE22" s="1"/>
  <c r="AE23" s="1"/>
  <c r="AE24" s="1"/>
  <c r="AE25" s="1"/>
  <c r="AE26" s="1"/>
  <c r="AE27" s="1"/>
  <c r="AE28" s="1"/>
  <c r="AE29" s="1"/>
  <c r="AE30" s="1"/>
  <c r="AE31" s="1"/>
  <c r="AE32" s="1"/>
  <c r="AE33" s="1"/>
  <c r="AE34" s="1"/>
  <c r="AE35" s="1"/>
  <c r="AE36" s="1"/>
  <c r="AE37" s="1"/>
  <c r="AE38" s="1"/>
  <c r="AE39" s="1"/>
  <c r="AE40" s="1"/>
  <c r="AE41" s="1"/>
  <c r="AE42" s="1"/>
  <c r="V14"/>
  <c r="V15" s="1"/>
  <c r="V16" s="1"/>
  <c r="V17" s="1"/>
  <c r="V18" s="1"/>
  <c r="V19" s="1"/>
  <c r="V20" s="1"/>
  <c r="V21" s="1"/>
  <c r="V22" s="1"/>
  <c r="V23" s="1"/>
  <c r="V24" s="1"/>
  <c r="V25" s="1"/>
  <c r="V26" s="1"/>
  <c r="V27" s="1"/>
  <c r="V28" s="1"/>
  <c r="V29" s="1"/>
  <c r="V30" s="1"/>
  <c r="V31" s="1"/>
  <c r="V32" s="1"/>
  <c r="V33" s="1"/>
  <c r="V34" s="1"/>
  <c r="V35" s="1"/>
  <c r="V36" s="1"/>
  <c r="V37" s="1"/>
  <c r="V38" s="1"/>
  <c r="V39" s="1"/>
  <c r="V40" s="1"/>
  <c r="V41" s="1"/>
  <c r="V42" s="1"/>
  <c r="AG13"/>
  <c r="X14"/>
  <c r="X15" s="1"/>
  <c r="X16" s="1"/>
  <c r="X17" s="1"/>
  <c r="X18" s="1"/>
  <c r="X19" s="1"/>
  <c r="X20" s="1"/>
  <c r="X21" s="1"/>
  <c r="X22" s="1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X36" s="1"/>
  <c r="X37" s="1"/>
  <c r="X38" s="1"/>
  <c r="X39" s="1"/>
  <c r="X40" s="1"/>
  <c r="X41" s="1"/>
  <c r="X42" s="1"/>
  <c r="AA13"/>
  <c r="AA14" s="1"/>
  <c r="AA15" s="1"/>
  <c r="AA16" s="1"/>
  <c r="AA17" s="1"/>
  <c r="AA18" s="1"/>
  <c r="AA19" s="1"/>
  <c r="AA20" s="1"/>
  <c r="AA21" s="1"/>
  <c r="AA22" s="1"/>
  <c r="AA23" s="1"/>
  <c r="AA24" s="1"/>
  <c r="AA25" s="1"/>
  <c r="AA26" s="1"/>
  <c r="AA27" s="1"/>
  <c r="AA28" s="1"/>
  <c r="AA29" s="1"/>
  <c r="AA30" s="1"/>
  <c r="AA31" s="1"/>
  <c r="AA32" s="1"/>
  <c r="AA33" s="1"/>
  <c r="AA34" s="1"/>
  <c r="AA35" s="1"/>
  <c r="AA36" s="1"/>
  <c r="AA37" s="1"/>
  <c r="AA38" s="1"/>
  <c r="AA39" s="1"/>
  <c r="AA40" s="1"/>
  <c r="AA41" s="1"/>
  <c r="AA42" s="1"/>
  <c r="AO14" i="9" l="1"/>
  <c r="AO15" s="1"/>
  <c r="AO16" s="1"/>
  <c r="AO17" s="1"/>
  <c r="AO18" s="1"/>
  <c r="AO19" s="1"/>
  <c r="AO20" s="1"/>
  <c r="AO21" s="1"/>
  <c r="AO22" s="1"/>
  <c r="AO23" s="1"/>
  <c r="AO24" s="1"/>
  <c r="AO25" s="1"/>
  <c r="AO26" s="1"/>
  <c r="AO27" s="1"/>
  <c r="AO28" s="1"/>
  <c r="AO29" s="1"/>
  <c r="AO30" s="1"/>
  <c r="AO31" s="1"/>
  <c r="AO32" s="1"/>
  <c r="AO33" s="1"/>
  <c r="AO34" s="1"/>
  <c r="AO35" s="1"/>
  <c r="AO36" s="1"/>
  <c r="AO37" s="1"/>
  <c r="AO38" s="1"/>
  <c r="AO39" s="1"/>
  <c r="AO40" s="1"/>
  <c r="AO41" s="1"/>
  <c r="AO42" s="1"/>
  <c r="AG14" i="8"/>
  <c r="AG15" s="1"/>
  <c r="AG16" s="1"/>
  <c r="AG17" s="1"/>
  <c r="AG18" s="1"/>
  <c r="AG19" s="1"/>
  <c r="AG20" s="1"/>
  <c r="AG21" s="1"/>
  <c r="AG22" s="1"/>
  <c r="AG23" s="1"/>
  <c r="AG24" s="1"/>
  <c r="AG25" s="1"/>
  <c r="AG26" s="1"/>
  <c r="AG27" s="1"/>
  <c r="AG28" s="1"/>
  <c r="AG29" s="1"/>
  <c r="AG30" s="1"/>
  <c r="AG31" s="1"/>
  <c r="AG32" s="1"/>
  <c r="AG33" s="1"/>
  <c r="AG34" s="1"/>
  <c r="AG35" s="1"/>
  <c r="AG36" s="1"/>
  <c r="AG37" s="1"/>
  <c r="AG38" s="1"/>
  <c r="AG39" s="1"/>
  <c r="AG40" s="1"/>
  <c r="AG41" s="1"/>
  <c r="AG42" s="1"/>
  <c r="Z16" i="7" l="1"/>
  <c r="AB16"/>
  <c r="AI14" l="1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K14"/>
  <c r="AK15"/>
  <c r="AK16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13"/>
  <c r="AL13" s="1"/>
  <c r="AI13"/>
  <c r="AJ13" s="1"/>
  <c r="AG13"/>
  <c r="AE13"/>
  <c r="AB14"/>
  <c r="AB15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Z14"/>
  <c r="Z15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AB13"/>
  <c r="Z13"/>
  <c r="AL43"/>
  <c r="AJ43"/>
  <c r="V13"/>
  <c r="V14" s="1"/>
  <c r="V15" s="1"/>
  <c r="V16" s="1"/>
  <c r="V17" s="1"/>
  <c r="X13"/>
  <c r="X14" s="1"/>
  <c r="X15" s="1"/>
  <c r="X16" s="1"/>
  <c r="X17" s="1"/>
  <c r="X18" s="1"/>
  <c r="X19" s="1"/>
  <c r="X20" s="1"/>
  <c r="X21" s="1"/>
  <c r="X22" s="1"/>
  <c r="X23" s="1"/>
  <c r="X24" s="1"/>
  <c r="X25" s="1"/>
  <c r="X26" s="1"/>
  <c r="X27" s="1"/>
  <c r="X28" s="1"/>
  <c r="X29" s="1"/>
  <c r="X30" s="1"/>
  <c r="X31" s="1"/>
  <c r="X32" s="1"/>
  <c r="X33" s="1"/>
  <c r="X34" s="1"/>
  <c r="X35" s="1"/>
  <c r="X36" s="1"/>
  <c r="X37" s="1"/>
  <c r="X38" s="1"/>
  <c r="X39" s="1"/>
  <c r="X40" s="1"/>
  <c r="X41" s="1"/>
  <c r="X42" s="1"/>
  <c r="V43"/>
  <c r="X43"/>
  <c r="Q13"/>
  <c r="Q14" s="1"/>
  <c r="Q15" s="1"/>
  <c r="Q16" s="1"/>
  <c r="Q17" s="1"/>
  <c r="Q18" s="1"/>
  <c r="Q19" s="1"/>
  <c r="Q20" s="1"/>
  <c r="Q21" s="1"/>
  <c r="Q22" s="1"/>
  <c r="Q23" s="1"/>
  <c r="S13"/>
  <c r="S14" s="1"/>
  <c r="S15" s="1"/>
  <c r="S16" s="1"/>
  <c r="S17" s="1"/>
  <c r="S18" s="1"/>
  <c r="S19" s="1"/>
  <c r="S20" s="1"/>
  <c r="S21" s="1"/>
  <c r="S22" s="1"/>
  <c r="S23" s="1"/>
  <c r="Q24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S24"/>
  <c r="S25" s="1"/>
  <c r="S26" s="1"/>
  <c r="S27" s="1"/>
  <c r="S28" s="1"/>
  <c r="S29" s="1"/>
  <c r="S30" s="1"/>
  <c r="S31" s="1"/>
  <c r="S32" s="1"/>
  <c r="S33" s="1"/>
  <c r="S34" s="1"/>
  <c r="S35" s="1"/>
  <c r="S36" s="1"/>
  <c r="S37" s="1"/>
  <c r="S38" s="1"/>
  <c r="S39" s="1"/>
  <c r="S40" s="1"/>
  <c r="S41" s="1"/>
  <c r="S42" s="1"/>
  <c r="Q43"/>
  <c r="S43"/>
  <c r="V18" l="1"/>
  <c r="V19" s="1"/>
  <c r="V20" s="1"/>
  <c r="V21" s="1"/>
  <c r="V22" s="1"/>
  <c r="V23" s="1"/>
  <c r="V24" s="1"/>
  <c r="V25" s="1"/>
  <c r="V26" s="1"/>
  <c r="V27" s="1"/>
  <c r="V28" s="1"/>
  <c r="V29" s="1"/>
  <c r="V30" s="1"/>
  <c r="V31" s="1"/>
  <c r="V32" s="1"/>
  <c r="V33" s="1"/>
  <c r="V34" s="1"/>
  <c r="V35" s="1"/>
  <c r="V36" s="1"/>
  <c r="V37" s="1"/>
  <c r="V38" s="1"/>
  <c r="V39" s="1"/>
  <c r="V40" s="1"/>
  <c r="V41" s="1"/>
  <c r="V42" s="1"/>
  <c r="AM13"/>
  <c r="AJ14"/>
  <c r="AJ15" s="1"/>
  <c r="AJ16" s="1"/>
  <c r="AJ17" s="1"/>
  <c r="AJ18" s="1"/>
  <c r="AJ19" s="1"/>
  <c r="AJ20" s="1"/>
  <c r="AJ21" s="1"/>
  <c r="AJ22" s="1"/>
  <c r="AJ23" s="1"/>
  <c r="AJ24" s="1"/>
  <c r="AJ25" s="1"/>
  <c r="AJ26" s="1"/>
  <c r="AJ27" s="1"/>
  <c r="AJ28" s="1"/>
  <c r="AJ29" s="1"/>
  <c r="AJ30" s="1"/>
  <c r="AJ31" s="1"/>
  <c r="AJ32" s="1"/>
  <c r="AJ33" s="1"/>
  <c r="AJ34" s="1"/>
  <c r="AJ35" s="1"/>
  <c r="AJ36" s="1"/>
  <c r="AJ37" s="1"/>
  <c r="AJ38" s="1"/>
  <c r="AJ39" s="1"/>
  <c r="AJ40" s="1"/>
  <c r="AJ41" s="1"/>
  <c r="AJ42" s="1"/>
  <c r="AL14"/>
  <c r="AL15" s="1"/>
  <c r="AL16" s="1"/>
  <c r="AL17" s="1"/>
  <c r="AL18" s="1"/>
  <c r="AL19" s="1"/>
  <c r="AL20" s="1"/>
  <c r="AL21" s="1"/>
  <c r="AL22" s="1"/>
  <c r="AL23" s="1"/>
  <c r="AL24" s="1"/>
  <c r="AL25" s="1"/>
  <c r="AL26" s="1"/>
  <c r="AL27" s="1"/>
  <c r="AL28" s="1"/>
  <c r="AL29" s="1"/>
  <c r="AL30" s="1"/>
  <c r="AL31" s="1"/>
  <c r="AL32" s="1"/>
  <c r="AL33" s="1"/>
  <c r="AL34" s="1"/>
  <c r="AL35" s="1"/>
  <c r="AL36" s="1"/>
  <c r="AL37" s="1"/>
  <c r="AL38" s="1"/>
  <c r="AL39" s="1"/>
  <c r="AL40" s="1"/>
  <c r="AL41" s="1"/>
  <c r="AL42" s="1"/>
  <c r="AN43" l="1"/>
  <c r="AH43"/>
  <c r="AF43"/>
  <c r="AC43"/>
  <c r="AA43"/>
  <c r="N43"/>
  <c r="N13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L43"/>
  <c r="L13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  <c r="L28" s="1"/>
  <c r="L29" s="1"/>
  <c r="L30" s="1"/>
  <c r="L31" s="1"/>
  <c r="L32" s="1"/>
  <c r="L33" s="1"/>
  <c r="L34" s="1"/>
  <c r="L35" s="1"/>
  <c r="L36" s="1"/>
  <c r="L37" s="1"/>
  <c r="L38" s="1"/>
  <c r="L39" s="1"/>
  <c r="L40" s="1"/>
  <c r="L41" s="1"/>
  <c r="L42" s="1"/>
  <c r="I43"/>
  <c r="I13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G43"/>
  <c r="G13"/>
  <c r="G14" s="1"/>
  <c r="G15" s="1"/>
  <c r="G16" s="1"/>
  <c r="G17" s="1"/>
  <c r="G18" s="1"/>
  <c r="G19" s="1"/>
  <c r="G20" s="1"/>
  <c r="G21" s="1"/>
  <c r="G22" s="1"/>
  <c r="G23" s="1"/>
  <c r="G24" s="1"/>
  <c r="G25" s="1"/>
  <c r="G26" s="1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AH13" l="1"/>
  <c r="AF13"/>
  <c r="AC13"/>
  <c r="AA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M43" s="1"/>
  <c r="AM42" l="1"/>
  <c r="AM41"/>
  <c r="AM40"/>
  <c r="AM39"/>
  <c r="AM38"/>
  <c r="AM37"/>
  <c r="AM36"/>
  <c r="AM35"/>
  <c r="AM34"/>
  <c r="AM33"/>
  <c r="AM32"/>
  <c r="AM31"/>
  <c r="AM30"/>
  <c r="AM29"/>
  <c r="AM28"/>
  <c r="AM27"/>
  <c r="AM26"/>
  <c r="AM25"/>
  <c r="AM24"/>
  <c r="AM22"/>
  <c r="AM18"/>
  <c r="AM23"/>
  <c r="AM19"/>
  <c r="AM15"/>
  <c r="AM16"/>
  <c r="AM21"/>
  <c r="AM17"/>
  <c r="AM20"/>
  <c r="AM14"/>
  <c r="AA14"/>
  <c r="AA15" s="1"/>
  <c r="AA16" s="1"/>
  <c r="AA17" s="1"/>
  <c r="AA18" s="1"/>
  <c r="AA19" s="1"/>
  <c r="AA20" s="1"/>
  <c r="AA21" s="1"/>
  <c r="AA22" s="1"/>
  <c r="AA23" s="1"/>
  <c r="AA24" s="1"/>
  <c r="AA25" s="1"/>
  <c r="AA26" s="1"/>
  <c r="AA27" s="1"/>
  <c r="AA28" s="1"/>
  <c r="AA29" s="1"/>
  <c r="AA30" s="1"/>
  <c r="AA31" s="1"/>
  <c r="AA32" s="1"/>
  <c r="AA33" s="1"/>
  <c r="AA34" s="1"/>
  <c r="AA35" s="1"/>
  <c r="AA36" s="1"/>
  <c r="AA37" s="1"/>
  <c r="AA38" s="1"/>
  <c r="AA39" s="1"/>
  <c r="AA40" s="1"/>
  <c r="AA41" s="1"/>
  <c r="AA42" s="1"/>
  <c r="AH14"/>
  <c r="AH15" s="1"/>
  <c r="AH16" s="1"/>
  <c r="AH17" s="1"/>
  <c r="AH18" s="1"/>
  <c r="AH19" s="1"/>
  <c r="AH20" s="1"/>
  <c r="AH21" s="1"/>
  <c r="AH22" s="1"/>
  <c r="AH23" s="1"/>
  <c r="AH24" s="1"/>
  <c r="AH25" s="1"/>
  <c r="AH26" s="1"/>
  <c r="AH27" s="1"/>
  <c r="AH28" s="1"/>
  <c r="AH29" s="1"/>
  <c r="AH30" s="1"/>
  <c r="AH31" s="1"/>
  <c r="AH32" s="1"/>
  <c r="AH33" s="1"/>
  <c r="AH34" s="1"/>
  <c r="AH35" s="1"/>
  <c r="AH36" s="1"/>
  <c r="AH37" s="1"/>
  <c r="AH38" s="1"/>
  <c r="AH39" s="1"/>
  <c r="AH40" s="1"/>
  <c r="AH41" s="1"/>
  <c r="AH42" s="1"/>
  <c r="AF14"/>
  <c r="AF15" s="1"/>
  <c r="AF16" s="1"/>
  <c r="AF17" s="1"/>
  <c r="AF18" s="1"/>
  <c r="AF19" s="1"/>
  <c r="AF20" s="1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F35" s="1"/>
  <c r="AF36" s="1"/>
  <c r="AF37" s="1"/>
  <c r="AF38" s="1"/>
  <c r="AF39" s="1"/>
  <c r="AF40" s="1"/>
  <c r="AF41" s="1"/>
  <c r="AF42" s="1"/>
  <c r="AC14"/>
  <c r="AC15" s="1"/>
  <c r="AC16" s="1"/>
  <c r="AC17" s="1"/>
  <c r="AC18" s="1"/>
  <c r="AC19" s="1"/>
  <c r="AC20" s="1"/>
  <c r="AC21" s="1"/>
  <c r="AC22" s="1"/>
  <c r="AC23" s="1"/>
  <c r="AC24" s="1"/>
  <c r="AC25" s="1"/>
  <c r="AC26" s="1"/>
  <c r="AC27" s="1"/>
  <c r="AC28" s="1"/>
  <c r="AC29" s="1"/>
  <c r="AC30" s="1"/>
  <c r="AC31" s="1"/>
  <c r="AC32" s="1"/>
  <c r="AC33" s="1"/>
  <c r="AC34" s="1"/>
  <c r="AC35" s="1"/>
  <c r="AC36" s="1"/>
  <c r="AC37" s="1"/>
  <c r="AC38" s="1"/>
  <c r="AC39" s="1"/>
  <c r="AC40" s="1"/>
  <c r="AC41" s="1"/>
  <c r="AC42" s="1"/>
  <c r="AN13"/>
  <c r="AN24" l="1"/>
  <c r="AN25" s="1"/>
  <c r="AN26" s="1"/>
  <c r="AN27" s="1"/>
  <c r="AN28" s="1"/>
  <c r="AN29" s="1"/>
  <c r="AN30" s="1"/>
  <c r="AN31" s="1"/>
  <c r="AN32" s="1"/>
  <c r="AN33" s="1"/>
  <c r="AN34" s="1"/>
  <c r="AN35" s="1"/>
  <c r="AN36" s="1"/>
  <c r="AN37" s="1"/>
  <c r="AN38" s="1"/>
  <c r="AN39" s="1"/>
  <c r="AN40" s="1"/>
  <c r="AN41" s="1"/>
  <c r="AN42" s="1"/>
  <c r="AN14"/>
  <c r="AN15" s="1"/>
  <c r="AN16" s="1"/>
  <c r="AN17" s="1"/>
  <c r="AN18" s="1"/>
  <c r="AN19" s="1"/>
  <c r="AN20" s="1"/>
  <c r="AN21" s="1"/>
  <c r="AN22" s="1"/>
  <c r="AN23" s="1"/>
</calcChain>
</file>

<file path=xl/sharedStrings.xml><?xml version="1.0" encoding="utf-8"?>
<sst xmlns="http://schemas.openxmlformats.org/spreadsheetml/2006/main" count="631" uniqueCount="46">
  <si>
    <t>Date</t>
  </si>
  <si>
    <t>JANVIER</t>
  </si>
  <si>
    <t>Hip</t>
  </si>
  <si>
    <t>Jeux Simples Gagnants</t>
  </si>
  <si>
    <t>rap</t>
  </si>
  <si>
    <t>Bilan</t>
  </si>
  <si>
    <t>Crs</t>
  </si>
  <si>
    <t>Sam</t>
  </si>
  <si>
    <t>Lun</t>
  </si>
  <si>
    <t>Mar</t>
  </si>
  <si>
    <t>Jeu</t>
  </si>
  <si>
    <t>Ven</t>
  </si>
  <si>
    <t>Dim</t>
  </si>
  <si>
    <t>Mer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</si>
  <si>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</si>
  <si>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</si>
  <si>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</si>
  <si>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</si>
  <si>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</si>
  <si>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</si>
  <si>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</si>
  <si>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</si>
  <si>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</si>
  <si>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</si>
  <si>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</si>
  <si>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Condition de jeu : partants &gt; 12</t>
  </si>
  <si>
    <t>Gagn</t>
  </si>
  <si>
    <t>Plac</t>
  </si>
  <si>
    <t>Bilan GENY</t>
  </si>
  <si>
    <t>Bilan ZETURF</t>
  </si>
  <si>
    <t>Bilan Total</t>
  </si>
  <si>
    <t>Jour</t>
  </si>
  <si>
    <t>GENY Gagn / Plac</t>
  </si>
  <si>
    <t>ZETURF Gagn / Plac</t>
  </si>
  <si>
    <t>TOTAL Gagn / Plac</t>
  </si>
  <si>
    <t>Bilan   Total    Gagnant   /   Placé</t>
  </si>
  <si>
    <t>Bilan PMU</t>
  </si>
  <si>
    <t>Bilan LETURF</t>
  </si>
  <si>
    <t>Gagn GE+ZE+PMU+LET</t>
  </si>
  <si>
    <t>Plac  GE+ZE+PMU+LET</t>
  </si>
  <si>
    <t>PMU Gagn / Plac</t>
  </si>
  <si>
    <t>LETURF Gagn / Plac</t>
  </si>
  <si>
    <t>T   R   O   T        Jeux  simples</t>
  </si>
  <si>
    <t>Choix des chevaux à jouer : 10 premiers du prono GENY +  compléter éventuellement avec le prono ZETURF</t>
  </si>
  <si>
    <t>TOT</t>
  </si>
  <si>
    <t>2 x Pla si positif</t>
  </si>
</sst>
</file>

<file path=xl/styles.xml><?xml version="1.0" encoding="utf-8"?>
<styleSheet xmlns="http://schemas.openxmlformats.org/spreadsheetml/2006/main">
  <numFmts count="4">
    <numFmt numFmtId="164" formatCode="d\-mmm"/>
    <numFmt numFmtId="165" formatCode="#,##0_ ;[Red]\-#,##0\ "/>
    <numFmt numFmtId="166" formatCode="#,##0.00_ ;[Red]\-#,##0.00\ "/>
    <numFmt numFmtId="167" formatCode="[$-40C]d\-mmm;@"/>
  </numFmts>
  <fonts count="2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1"/>
      <color rgb="FFFF0000"/>
      <name val="Calibri"/>
      <family val="2"/>
      <scheme val="minor"/>
    </font>
    <font>
      <b/>
      <sz val="10"/>
      <color rgb="FF199749"/>
      <name val="Arial"/>
      <family val="2"/>
    </font>
    <font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199749"/>
      <name val="Calibri"/>
      <family val="2"/>
      <scheme val="minor"/>
    </font>
    <font>
      <sz val="10"/>
      <color rgb="FFFF0000"/>
      <name val="Arial"/>
      <family val="2"/>
    </font>
    <font>
      <b/>
      <sz val="12"/>
      <color indexed="10"/>
      <name val="Arial"/>
      <family val="2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name val="Tahoma"/>
      <family val="2"/>
    </font>
    <font>
      <b/>
      <sz val="11"/>
      <color rgb="FF006100"/>
      <name val="Arial Black"/>
      <family val="2"/>
    </font>
    <font>
      <sz val="11"/>
      <color rgb="FF9C0006"/>
      <name val="Arial Black"/>
      <family val="2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4"/>
      <color theme="7" tint="-0.249977111117893"/>
      <name val="Arial Black"/>
      <family val="2"/>
    </font>
    <font>
      <b/>
      <sz val="11"/>
      <color rgb="FF002060"/>
      <name val="Arial Black"/>
      <family val="2"/>
    </font>
    <font>
      <b/>
      <sz val="11"/>
      <color theme="7" tint="-0.249977111117893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CEED2"/>
        <bgColor indexed="64"/>
      </patternFill>
    </fill>
    <fill>
      <patternFill patternType="solid">
        <fgColor rgb="FFE5F3F7"/>
        <bgColor indexed="64"/>
      </patternFill>
    </fill>
    <fill>
      <patternFill patternType="solid">
        <fgColor rgb="FFFCFFE7"/>
        <bgColor indexed="64"/>
      </patternFill>
    </fill>
    <fill>
      <patternFill patternType="solid">
        <fgColor rgb="FFFEFDE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9FDBB"/>
        <bgColor indexed="64"/>
      </patternFill>
    </fill>
    <fill>
      <patternFill patternType="solid">
        <fgColor rgb="FF9CFCF1"/>
        <bgColor indexed="64"/>
      </patternFill>
    </fill>
    <fill>
      <patternFill patternType="solid">
        <fgColor rgb="FFFFFF66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dashDot">
        <color indexed="64"/>
      </right>
      <top/>
      <bottom/>
      <diagonal/>
    </border>
    <border>
      <left style="dotted">
        <color indexed="64"/>
      </left>
      <right style="dashDot">
        <color indexed="64"/>
      </right>
      <top style="hair">
        <color indexed="64"/>
      </top>
      <bottom style="hair">
        <color indexed="64"/>
      </bottom>
      <diagonal/>
    </border>
    <border>
      <left style="dashDot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ashDot">
        <color indexed="64"/>
      </right>
      <top/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/>
      <top/>
      <bottom/>
      <diagonal/>
    </border>
    <border>
      <left style="dotted">
        <color indexed="64"/>
      </left>
      <right style="dashDot">
        <color indexed="64"/>
      </right>
      <top style="hair">
        <color indexed="64"/>
      </top>
      <bottom/>
      <diagonal/>
    </border>
  </borders>
  <cellStyleXfs count="4">
    <xf numFmtId="0" fontId="0" fillId="0" borderId="0"/>
    <xf numFmtId="0" fontId="12" fillId="7" borderId="0" applyNumberFormat="0" applyBorder="0" applyAlignment="0" applyProtection="0"/>
    <xf numFmtId="0" fontId="13" fillId="8" borderId="0" applyNumberFormat="0" applyBorder="0" applyAlignment="0" applyProtection="0"/>
    <xf numFmtId="0" fontId="14" fillId="9" borderId="0" applyNumberFormat="0" applyBorder="0" applyAlignment="0" applyProtection="0"/>
  </cellStyleXfs>
  <cellXfs count="205">
    <xf numFmtId="0" fontId="0" fillId="0" borderId="0" xfId="0"/>
    <xf numFmtId="164" fontId="1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165" fontId="1" fillId="0" borderId="0" xfId="0" applyNumberFormat="1" applyFont="1" applyAlignment="1">
      <alignment horizontal="center"/>
    </xf>
    <xf numFmtId="165" fontId="1" fillId="0" borderId="7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 vertical="center"/>
    </xf>
    <xf numFmtId="2" fontId="4" fillId="0" borderId="0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167" fontId="1" fillId="0" borderId="4" xfId="0" applyNumberFormat="1" applyFont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1" fillId="0" borderId="14" xfId="0" applyNumberFormat="1" applyFont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165" fontId="2" fillId="2" borderId="20" xfId="0" applyNumberFormat="1" applyFont="1" applyFill="1" applyBorder="1" applyAlignment="1">
      <alignment horizontal="center"/>
    </xf>
    <xf numFmtId="165" fontId="1" fillId="4" borderId="19" xfId="0" applyNumberFormat="1" applyFont="1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166" fontId="1" fillId="0" borderId="12" xfId="0" applyNumberFormat="1" applyFont="1" applyBorder="1" applyAlignment="1">
      <alignment horizontal="center"/>
    </xf>
    <xf numFmtId="2" fontId="9" fillId="0" borderId="0" xfId="0" applyNumberFormat="1" applyFont="1" applyBorder="1" applyAlignment="1">
      <alignment horizontal="center"/>
    </xf>
    <xf numFmtId="166" fontId="1" fillId="3" borderId="22" xfId="0" applyNumberFormat="1" applyFont="1" applyFill="1" applyBorder="1" applyAlignment="1">
      <alignment horizontal="center"/>
    </xf>
    <xf numFmtId="2" fontId="0" fillId="3" borderId="18" xfId="0" applyNumberFormat="1" applyFill="1" applyBorder="1" applyAlignment="1">
      <alignment horizontal="center"/>
    </xf>
    <xf numFmtId="2" fontId="7" fillId="0" borderId="0" xfId="0" applyNumberFormat="1" applyFon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65" fontId="10" fillId="0" borderId="6" xfId="0" applyNumberFormat="1" applyFont="1" applyBorder="1" applyAlignment="1">
      <alignment horizontal="center"/>
    </xf>
    <xf numFmtId="165" fontId="10" fillId="0" borderId="13" xfId="0" applyNumberFormat="1" applyFont="1" applyBorder="1" applyAlignment="1">
      <alignment horizontal="center" vertical="center"/>
    </xf>
    <xf numFmtId="0" fontId="10" fillId="0" borderId="13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0" fontId="16" fillId="0" borderId="0" xfId="3" applyFont="1" applyFill="1" applyBorder="1" applyAlignment="1"/>
    <xf numFmtId="0" fontId="15" fillId="0" borderId="0" xfId="2" applyFont="1" applyFill="1" applyBorder="1" applyAlignment="1"/>
    <xf numFmtId="0" fontId="17" fillId="0" borderId="0" xfId="1" applyFont="1" applyFill="1" applyBorder="1" applyAlignment="1"/>
    <xf numFmtId="165" fontId="5" fillId="0" borderId="0" xfId="0" applyNumberFormat="1" applyFont="1" applyFill="1" applyBorder="1" applyAlignment="1"/>
    <xf numFmtId="165" fontId="1" fillId="4" borderId="30" xfId="0" applyNumberFormat="1" applyFont="1" applyFill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165" fontId="5" fillId="0" borderId="4" xfId="0" applyNumberFormat="1" applyFont="1" applyFill="1" applyBorder="1" applyAlignment="1"/>
    <xf numFmtId="165" fontId="8" fillId="0" borderId="12" xfId="0" applyNumberFormat="1" applyFont="1" applyFill="1" applyBorder="1" applyAlignment="1">
      <alignment vertical="center"/>
    </xf>
    <xf numFmtId="2" fontId="21" fillId="0" borderId="12" xfId="0" applyNumberFormat="1" applyFont="1" applyBorder="1" applyAlignment="1">
      <alignment horizontal="center"/>
    </xf>
    <xf numFmtId="2" fontId="0" fillId="6" borderId="14" xfId="0" applyNumberFormat="1" applyFill="1" applyBorder="1" applyAlignment="1">
      <alignment horizontal="center"/>
    </xf>
    <xf numFmtId="165" fontId="8" fillId="0" borderId="33" xfId="0" applyNumberFormat="1" applyFont="1" applyFill="1" applyBorder="1" applyAlignment="1">
      <alignment vertical="center"/>
    </xf>
    <xf numFmtId="2" fontId="0" fillId="6" borderId="26" xfId="0" applyNumberFormat="1" applyFill="1" applyBorder="1" applyAlignment="1">
      <alignment horizontal="center"/>
    </xf>
    <xf numFmtId="2" fontId="0" fillId="4" borderId="26" xfId="0" applyNumberFormat="1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166" fontId="1" fillId="6" borderId="26" xfId="0" applyNumberFormat="1" applyFont="1" applyFill="1" applyBorder="1" applyAlignment="1">
      <alignment horizontal="center"/>
    </xf>
    <xf numFmtId="166" fontId="1" fillId="6" borderId="14" xfId="0" applyNumberFormat="1" applyFont="1" applyFill="1" applyBorder="1" applyAlignment="1">
      <alignment horizontal="center"/>
    </xf>
    <xf numFmtId="166" fontId="1" fillId="0" borderId="26" xfId="0" applyNumberFormat="1" applyFont="1" applyFill="1" applyBorder="1" applyAlignment="1">
      <alignment horizontal="center"/>
    </xf>
    <xf numFmtId="166" fontId="1" fillId="0" borderId="14" xfId="0" applyNumberFormat="1" applyFont="1" applyFill="1" applyBorder="1" applyAlignment="1">
      <alignment horizontal="center"/>
    </xf>
    <xf numFmtId="165" fontId="1" fillId="6" borderId="19" xfId="0" applyNumberFormat="1" applyFont="1" applyFill="1" applyBorder="1" applyAlignment="1">
      <alignment horizontal="center"/>
    </xf>
    <xf numFmtId="165" fontId="2" fillId="3" borderId="27" xfId="0" applyNumberFormat="1" applyFont="1" applyFill="1" applyBorder="1" applyAlignment="1">
      <alignment horizontal="center"/>
    </xf>
    <xf numFmtId="165" fontId="2" fillId="3" borderId="23" xfId="0" applyNumberFormat="1" applyFont="1" applyFill="1" applyBorder="1" applyAlignment="1">
      <alignment horizontal="center"/>
    </xf>
    <xf numFmtId="2" fontId="0" fillId="11" borderId="26" xfId="0" applyNumberFormat="1" applyFill="1" applyBorder="1" applyAlignment="1">
      <alignment horizontal="center"/>
    </xf>
    <xf numFmtId="2" fontId="0" fillId="11" borderId="14" xfId="0" applyNumberFormat="1" applyFill="1" applyBorder="1" applyAlignment="1">
      <alignment horizontal="center"/>
    </xf>
    <xf numFmtId="165" fontId="1" fillId="11" borderId="30" xfId="0" applyNumberFormat="1" applyFont="1" applyFill="1" applyBorder="1" applyAlignment="1">
      <alignment horizontal="center"/>
    </xf>
    <xf numFmtId="165" fontId="1" fillId="11" borderId="19" xfId="0" applyNumberFormat="1" applyFont="1" applyFill="1" applyBorder="1" applyAlignment="1">
      <alignment horizontal="center"/>
    </xf>
    <xf numFmtId="165" fontId="1" fillId="6" borderId="30" xfId="0" applyNumberFormat="1" applyFont="1" applyFill="1" applyBorder="1" applyAlignment="1">
      <alignment horizontal="center"/>
    </xf>
    <xf numFmtId="2" fontId="0" fillId="13" borderId="14" xfId="0" applyNumberFormat="1" applyFill="1" applyBorder="1" applyAlignment="1">
      <alignment horizontal="center"/>
    </xf>
    <xf numFmtId="165" fontId="1" fillId="13" borderId="30" xfId="0" applyNumberFormat="1" applyFont="1" applyFill="1" applyBorder="1" applyAlignment="1">
      <alignment horizontal="center"/>
    </xf>
    <xf numFmtId="166" fontId="1" fillId="0" borderId="34" xfId="0" applyNumberFormat="1" applyFont="1" applyFill="1" applyBorder="1" applyAlignment="1">
      <alignment horizontal="center"/>
    </xf>
    <xf numFmtId="165" fontId="5" fillId="0" borderId="33" xfId="0" applyNumberFormat="1" applyFont="1" applyFill="1" applyBorder="1" applyAlignment="1"/>
    <xf numFmtId="2" fontId="0" fillId="15" borderId="26" xfId="0" applyNumberFormat="1" applyFill="1" applyBorder="1" applyAlignment="1">
      <alignment horizontal="center"/>
    </xf>
    <xf numFmtId="2" fontId="0" fillId="15" borderId="14" xfId="0" applyNumberFormat="1" applyFill="1" applyBorder="1" applyAlignment="1">
      <alignment horizontal="center"/>
    </xf>
    <xf numFmtId="165" fontId="1" fillId="15" borderId="19" xfId="0" applyNumberFormat="1" applyFont="1" applyFill="1" applyBorder="1" applyAlignment="1">
      <alignment horizontal="center"/>
    </xf>
    <xf numFmtId="165" fontId="1" fillId="15" borderId="30" xfId="0" applyNumberFormat="1" applyFont="1" applyFill="1" applyBorder="1" applyAlignment="1">
      <alignment horizontal="center"/>
    </xf>
    <xf numFmtId="165" fontId="1" fillId="14" borderId="19" xfId="0" applyNumberFormat="1" applyFont="1" applyFill="1" applyBorder="1" applyAlignment="1">
      <alignment horizontal="center"/>
    </xf>
    <xf numFmtId="165" fontId="1" fillId="14" borderId="30" xfId="0" applyNumberFormat="1" applyFont="1" applyFill="1" applyBorder="1" applyAlignment="1">
      <alignment horizontal="center"/>
    </xf>
    <xf numFmtId="2" fontId="0" fillId="14" borderId="26" xfId="0" applyNumberFormat="1" applyFill="1" applyBorder="1" applyAlignment="1">
      <alignment horizontal="center"/>
    </xf>
    <xf numFmtId="2" fontId="0" fillId="14" borderId="14" xfId="0" applyNumberFormat="1" applyFill="1" applyBorder="1" applyAlignment="1">
      <alignment horizontal="center"/>
    </xf>
    <xf numFmtId="0" fontId="0" fillId="0" borderId="0" xfId="0" applyFill="1" applyBorder="1" applyAlignment="1"/>
    <xf numFmtId="0" fontId="7" fillId="16" borderId="0" xfId="0" applyFont="1" applyFill="1" applyBorder="1" applyAlignment="1">
      <alignment horizontal="center"/>
    </xf>
    <xf numFmtId="0" fontId="20" fillId="16" borderId="0" xfId="0" applyFont="1" applyFill="1" applyBorder="1" applyAlignment="1">
      <alignment horizontal="center"/>
    </xf>
    <xf numFmtId="165" fontId="5" fillId="16" borderId="0" xfId="0" applyNumberFormat="1" applyFont="1" applyFill="1" applyBorder="1" applyAlignment="1"/>
    <xf numFmtId="0" fontId="0" fillId="16" borderId="0" xfId="0" applyFill="1" applyBorder="1" applyAlignment="1">
      <alignment horizontal="center"/>
    </xf>
    <xf numFmtId="166" fontId="1" fillId="16" borderId="0" xfId="0" applyNumberFormat="1" applyFont="1" applyFill="1" applyBorder="1" applyAlignment="1">
      <alignment horizontal="center"/>
    </xf>
    <xf numFmtId="2" fontId="0" fillId="16" borderId="0" xfId="0" applyNumberFormat="1" applyFont="1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23" fillId="16" borderId="0" xfId="0" applyFont="1" applyFill="1" applyBorder="1" applyAlignment="1"/>
    <xf numFmtId="165" fontId="1" fillId="0" borderId="0" xfId="0" applyNumberFormat="1" applyFont="1" applyBorder="1" applyAlignment="1">
      <alignment horizontal="center" vertical="center"/>
    </xf>
    <xf numFmtId="165" fontId="5" fillId="2" borderId="17" xfId="0" applyNumberFormat="1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0" fontId="4" fillId="0" borderId="35" xfId="0" applyFont="1" applyBorder="1" applyAlignment="1">
      <alignment horizontal="center"/>
    </xf>
    <xf numFmtId="0" fontId="4" fillId="0" borderId="36" xfId="0" applyFont="1" applyBorder="1" applyAlignment="1">
      <alignment horizontal="center"/>
    </xf>
    <xf numFmtId="165" fontId="2" fillId="2" borderId="21" xfId="0" applyNumberFormat="1" applyFont="1" applyFill="1" applyBorder="1" applyAlignment="1">
      <alignment horizontal="center"/>
    </xf>
    <xf numFmtId="166" fontId="1" fillId="3" borderId="0" xfId="0" applyNumberFormat="1" applyFon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165" fontId="8" fillId="0" borderId="0" xfId="0" applyNumberFormat="1" applyFont="1" applyFill="1" applyBorder="1" applyAlignment="1">
      <alignment vertical="center"/>
    </xf>
    <xf numFmtId="165" fontId="2" fillId="3" borderId="32" xfId="0" applyNumberFormat="1" applyFont="1" applyFill="1" applyBorder="1" applyAlignment="1">
      <alignment horizontal="center"/>
    </xf>
    <xf numFmtId="166" fontId="1" fillId="6" borderId="31" xfId="0" applyNumberFormat="1" applyFont="1" applyFill="1" applyBorder="1" applyAlignment="1">
      <alignment horizontal="center"/>
    </xf>
    <xf numFmtId="2" fontId="0" fillId="6" borderId="31" xfId="0" applyNumberFormat="1" applyFill="1" applyBorder="1" applyAlignment="1">
      <alignment horizontal="center"/>
    </xf>
    <xf numFmtId="2" fontId="21" fillId="0" borderId="0" xfId="0" applyNumberFormat="1" applyFont="1" applyBorder="1" applyAlignment="1">
      <alignment horizontal="center"/>
    </xf>
    <xf numFmtId="165" fontId="5" fillId="0" borderId="37" xfId="0" applyNumberFormat="1" applyFont="1" applyFill="1" applyBorder="1" applyAlignment="1"/>
    <xf numFmtId="165" fontId="1" fillId="6" borderId="28" xfId="0" applyNumberFormat="1" applyFont="1" applyFill="1" applyBorder="1" applyAlignment="1">
      <alignment horizontal="center"/>
    </xf>
    <xf numFmtId="166" fontId="1" fillId="0" borderId="37" xfId="0" applyNumberFormat="1" applyFont="1" applyBorder="1" applyAlignment="1">
      <alignment horizontal="center"/>
    </xf>
    <xf numFmtId="2" fontId="21" fillId="0" borderId="37" xfId="0" applyNumberFormat="1" applyFont="1" applyBorder="1" applyAlignment="1">
      <alignment horizontal="center"/>
    </xf>
    <xf numFmtId="0" fontId="20" fillId="16" borderId="9" xfId="0" applyFont="1" applyFill="1" applyBorder="1" applyAlignment="1">
      <alignment horizontal="center"/>
    </xf>
    <xf numFmtId="0" fontId="0" fillId="16" borderId="9" xfId="0" applyFill="1" applyBorder="1" applyAlignment="1">
      <alignment horizontal="center"/>
    </xf>
    <xf numFmtId="166" fontId="1" fillId="0" borderId="31" xfId="0" applyNumberFormat="1" applyFont="1" applyFill="1" applyBorder="1" applyAlignment="1">
      <alignment horizontal="center"/>
    </xf>
    <xf numFmtId="2" fontId="0" fillId="4" borderId="31" xfId="0" applyNumberFormat="1" applyFill="1" applyBorder="1" applyAlignment="1">
      <alignment horizontal="center"/>
    </xf>
    <xf numFmtId="2" fontId="0" fillId="14" borderId="31" xfId="0" applyNumberFormat="1" applyFill="1" applyBorder="1" applyAlignment="1">
      <alignment horizontal="center"/>
    </xf>
    <xf numFmtId="2" fontId="0" fillId="11" borderId="31" xfId="0" applyNumberFormat="1" applyFill="1" applyBorder="1" applyAlignment="1">
      <alignment horizontal="center"/>
    </xf>
    <xf numFmtId="165" fontId="1" fillId="4" borderId="28" xfId="0" applyNumberFormat="1" applyFont="1" applyFill="1" applyBorder="1" applyAlignment="1">
      <alignment horizontal="center"/>
    </xf>
    <xf numFmtId="165" fontId="1" fillId="14" borderId="28" xfId="0" applyNumberFormat="1" applyFont="1" applyFill="1" applyBorder="1" applyAlignment="1">
      <alignment horizontal="center"/>
    </xf>
    <xf numFmtId="165" fontId="1" fillId="11" borderId="28" xfId="0" applyNumberFormat="1" applyFont="1" applyFill="1" applyBorder="1" applyAlignment="1">
      <alignment horizontal="center"/>
    </xf>
    <xf numFmtId="166" fontId="1" fillId="0" borderId="38" xfId="0" applyNumberFormat="1" applyFont="1" applyFill="1" applyBorder="1" applyAlignment="1">
      <alignment horizontal="center"/>
    </xf>
    <xf numFmtId="2" fontId="7" fillId="0" borderId="37" xfId="0" applyNumberFormat="1" applyFont="1" applyBorder="1" applyAlignment="1">
      <alignment horizontal="center"/>
    </xf>
    <xf numFmtId="0" fontId="19" fillId="4" borderId="9" xfId="0" applyFont="1" applyFill="1" applyBorder="1" applyAlignment="1">
      <alignment horizontal="center"/>
    </xf>
    <xf numFmtId="0" fontId="19" fillId="4" borderId="11" xfId="0" applyFont="1" applyFill="1" applyBorder="1" applyAlignment="1">
      <alignment horizontal="center"/>
    </xf>
    <xf numFmtId="0" fontId="19" fillId="14" borderId="9" xfId="0" applyFont="1" applyFill="1" applyBorder="1" applyAlignment="1">
      <alignment horizontal="center"/>
    </xf>
    <xf numFmtId="0" fontId="19" fillId="14" borderId="11" xfId="0" applyFont="1" applyFill="1" applyBorder="1" applyAlignment="1">
      <alignment horizontal="center"/>
    </xf>
    <xf numFmtId="0" fontId="23" fillId="11" borderId="24" xfId="0" applyFont="1" applyFill="1" applyBorder="1" applyAlignment="1">
      <alignment horizontal="center"/>
    </xf>
    <xf numFmtId="0" fontId="23" fillId="11" borderId="29" xfId="0" applyFont="1" applyFill="1" applyBorder="1" applyAlignment="1">
      <alignment horizontal="center"/>
    </xf>
    <xf numFmtId="0" fontId="23" fillId="11" borderId="25" xfId="0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5" fillId="3" borderId="2" xfId="2" applyFont="1" applyFill="1" applyBorder="1" applyAlignment="1">
      <alignment horizontal="center"/>
    </xf>
    <xf numFmtId="0" fontId="15" fillId="3" borderId="3" xfId="2" applyFont="1" applyFill="1" applyBorder="1" applyAlignment="1">
      <alignment horizontal="center"/>
    </xf>
    <xf numFmtId="0" fontId="15" fillId="3" borderId="15" xfId="2" applyFont="1" applyFill="1" applyBorder="1" applyAlignment="1">
      <alignment horizontal="center"/>
    </xf>
    <xf numFmtId="0" fontId="25" fillId="5" borderId="2" xfId="0" applyFont="1" applyFill="1" applyBorder="1" applyAlignment="1">
      <alignment horizontal="center"/>
    </xf>
    <xf numFmtId="0" fontId="25" fillId="5" borderId="3" xfId="0" applyFont="1" applyFill="1" applyBorder="1" applyAlignment="1">
      <alignment horizontal="center"/>
    </xf>
    <xf numFmtId="0" fontId="25" fillId="5" borderId="15" xfId="0" applyFont="1" applyFill="1" applyBorder="1" applyAlignment="1">
      <alignment horizontal="center"/>
    </xf>
    <xf numFmtId="0" fontId="17" fillId="10" borderId="2" xfId="1" applyFont="1" applyFill="1" applyBorder="1" applyAlignment="1">
      <alignment horizontal="center"/>
    </xf>
    <xf numFmtId="0" fontId="17" fillId="10" borderId="3" xfId="1" applyFont="1" applyFill="1" applyBorder="1" applyAlignment="1">
      <alignment horizontal="center"/>
    </xf>
    <xf numFmtId="0" fontId="17" fillId="10" borderId="15" xfId="1" applyFont="1" applyFill="1" applyBorder="1" applyAlignment="1">
      <alignment horizontal="center"/>
    </xf>
    <xf numFmtId="0" fontId="26" fillId="16" borderId="2" xfId="3" applyFont="1" applyFill="1" applyBorder="1" applyAlignment="1">
      <alignment horizontal="center"/>
    </xf>
    <xf numFmtId="0" fontId="26" fillId="16" borderId="3" xfId="3" applyFont="1" applyFill="1" applyBorder="1" applyAlignment="1">
      <alignment horizontal="center"/>
    </xf>
    <xf numFmtId="0" fontId="26" fillId="16" borderId="15" xfId="3" applyFont="1" applyFill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0" fontId="19" fillId="4" borderId="8" xfId="0" applyFont="1" applyFill="1" applyBorder="1" applyAlignment="1">
      <alignment horizontal="center"/>
    </xf>
    <xf numFmtId="0" fontId="19" fillId="15" borderId="8" xfId="0" applyFont="1" applyFill="1" applyBorder="1" applyAlignment="1">
      <alignment horizontal="center"/>
    </xf>
    <xf numFmtId="0" fontId="19" fillId="15" borderId="9" xfId="0" applyFont="1" applyFill="1" applyBorder="1" applyAlignment="1">
      <alignment horizontal="center"/>
    </xf>
    <xf numFmtId="0" fontId="19" fillId="15" borderId="11" xfId="0" applyFont="1" applyFill="1" applyBorder="1" applyAlignment="1">
      <alignment horizontal="center"/>
    </xf>
    <xf numFmtId="0" fontId="23" fillId="11" borderId="12" xfId="0" applyFont="1" applyFill="1" applyBorder="1" applyAlignment="1">
      <alignment horizontal="center"/>
    </xf>
    <xf numFmtId="0" fontId="23" fillId="11" borderId="33" xfId="0" applyFont="1" applyFill="1" applyBorder="1" applyAlignment="1">
      <alignment horizontal="center"/>
    </xf>
    <xf numFmtId="0" fontId="24" fillId="11" borderId="12" xfId="0" applyFont="1" applyFill="1" applyBorder="1" applyAlignment="1">
      <alignment horizontal="center"/>
    </xf>
    <xf numFmtId="0" fontId="24" fillId="11" borderId="4" xfId="0" applyFont="1" applyFill="1" applyBorder="1" applyAlignment="1">
      <alignment horizontal="center"/>
    </xf>
    <xf numFmtId="0" fontId="20" fillId="6" borderId="12" xfId="0" applyFont="1" applyFill="1" applyBorder="1" applyAlignment="1">
      <alignment horizontal="center"/>
    </xf>
    <xf numFmtId="0" fontId="20" fillId="6" borderId="33" xfId="0" applyFont="1" applyFill="1" applyBorder="1" applyAlignment="1">
      <alignment horizontal="center"/>
    </xf>
    <xf numFmtId="0" fontId="22" fillId="4" borderId="12" xfId="0" applyFont="1" applyFill="1" applyBorder="1" applyAlignment="1">
      <alignment horizontal="center"/>
    </xf>
    <xf numFmtId="0" fontId="22" fillId="4" borderId="33" xfId="0" applyFont="1" applyFill="1" applyBorder="1" applyAlignment="1">
      <alignment horizontal="center"/>
    </xf>
    <xf numFmtId="0" fontId="22" fillId="13" borderId="8" xfId="0" applyFont="1" applyFill="1" applyBorder="1" applyAlignment="1">
      <alignment horizontal="center"/>
    </xf>
    <xf numFmtId="0" fontId="22" fillId="13" borderId="9" xfId="0" applyFont="1" applyFill="1" applyBorder="1" applyAlignment="1">
      <alignment horizontal="center"/>
    </xf>
    <xf numFmtId="0" fontId="22" fillId="13" borderId="11" xfId="0" applyFont="1" applyFill="1" applyBorder="1" applyAlignment="1">
      <alignment horizontal="center"/>
    </xf>
    <xf numFmtId="0" fontId="22" fillId="12" borderId="0" xfId="0" applyFont="1" applyFill="1" applyBorder="1" applyAlignment="1">
      <alignment horizontal="center"/>
    </xf>
    <xf numFmtId="0" fontId="22" fillId="12" borderId="4" xfId="0" applyFont="1" applyFill="1" applyBorder="1" applyAlignment="1">
      <alignment horizontal="center"/>
    </xf>
    <xf numFmtId="0" fontId="22" fillId="15" borderId="12" xfId="0" applyFont="1" applyFill="1" applyBorder="1" applyAlignment="1">
      <alignment horizontal="center"/>
    </xf>
    <xf numFmtId="0" fontId="22" fillId="15" borderId="33" xfId="0" applyFont="1" applyFill="1" applyBorder="1" applyAlignment="1">
      <alignment horizontal="center"/>
    </xf>
    <xf numFmtId="0" fontId="22" fillId="14" borderId="12" xfId="0" applyFont="1" applyFill="1" applyBorder="1" applyAlignment="1">
      <alignment horizontal="center"/>
    </xf>
    <xf numFmtId="0" fontId="22" fillId="14" borderId="33" xfId="0" applyFont="1" applyFill="1" applyBorder="1" applyAlignment="1">
      <alignment horizontal="center"/>
    </xf>
    <xf numFmtId="0" fontId="19" fillId="4" borderId="12" xfId="0" applyFont="1" applyFill="1" applyBorder="1" applyAlignment="1">
      <alignment horizontal="center"/>
    </xf>
    <xf numFmtId="0" fontId="19" fillId="4" borderId="33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19" fillId="14" borderId="8" xfId="0" applyFont="1" applyFill="1" applyBorder="1" applyAlignment="1">
      <alignment horizontal="center"/>
    </xf>
    <xf numFmtId="0" fontId="19" fillId="14" borderId="12" xfId="0" applyFont="1" applyFill="1" applyBorder="1" applyAlignment="1">
      <alignment horizontal="center"/>
    </xf>
    <xf numFmtId="0" fontId="19" fillId="14" borderId="33" xfId="0" applyFont="1" applyFill="1" applyBorder="1" applyAlignment="1">
      <alignment horizontal="center"/>
    </xf>
    <xf numFmtId="0" fontId="6" fillId="14" borderId="0" xfId="0" applyFont="1" applyFill="1" applyBorder="1" applyAlignment="1">
      <alignment horizontal="center"/>
    </xf>
    <xf numFmtId="0" fontId="6" fillId="14" borderId="4" xfId="0" applyFont="1" applyFill="1" applyBorder="1" applyAlignment="1">
      <alignment horizontal="center"/>
    </xf>
    <xf numFmtId="0" fontId="6" fillId="15" borderId="0" xfId="0" applyFont="1" applyFill="1" applyBorder="1" applyAlignment="1">
      <alignment horizontal="center"/>
    </xf>
    <xf numFmtId="0" fontId="6" fillId="15" borderId="4" xfId="0" applyFont="1" applyFill="1" applyBorder="1" applyAlignment="1">
      <alignment horizontal="center"/>
    </xf>
    <xf numFmtId="0" fontId="20" fillId="6" borderId="8" xfId="0" applyFont="1" applyFill="1" applyBorder="1" applyAlignment="1">
      <alignment horizontal="center"/>
    </xf>
    <xf numFmtId="0" fontId="20" fillId="6" borderId="9" xfId="0" applyFont="1" applyFill="1" applyBorder="1" applyAlignment="1">
      <alignment horizontal="center"/>
    </xf>
    <xf numFmtId="0" fontId="20" fillId="6" borderId="11" xfId="0" applyFont="1" applyFill="1" applyBorder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18" fillId="6" borderId="12" xfId="0" applyFont="1" applyFill="1" applyBorder="1" applyAlignment="1">
      <alignment horizontal="center"/>
    </xf>
    <xf numFmtId="0" fontId="18" fillId="6" borderId="33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19" fillId="15" borderId="12" xfId="0" applyFont="1" applyFill="1" applyBorder="1" applyAlignment="1">
      <alignment horizontal="center"/>
    </xf>
    <xf numFmtId="0" fontId="19" fillId="15" borderId="33" xfId="0" applyFont="1" applyFill="1" applyBorder="1" applyAlignment="1">
      <alignment horizontal="center"/>
    </xf>
    <xf numFmtId="0" fontId="18" fillId="6" borderId="0" xfId="0" applyFont="1" applyFill="1" applyBorder="1" applyAlignment="1">
      <alignment horizontal="center"/>
    </xf>
    <xf numFmtId="0" fontId="7" fillId="6" borderId="37" xfId="0" applyFont="1" applyFill="1" applyBorder="1" applyAlignment="1">
      <alignment horizontal="center"/>
    </xf>
    <xf numFmtId="0" fontId="7" fillId="6" borderId="33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6" fillId="4" borderId="37" xfId="0" applyFont="1" applyFill="1" applyBorder="1" applyAlignment="1">
      <alignment horizontal="center"/>
    </xf>
    <xf numFmtId="0" fontId="6" fillId="4" borderId="33" xfId="0" applyFont="1" applyFill="1" applyBorder="1" applyAlignment="1">
      <alignment horizontal="center"/>
    </xf>
    <xf numFmtId="0" fontId="19" fillId="14" borderId="0" xfId="0" applyFont="1" applyFill="1" applyBorder="1" applyAlignment="1">
      <alignment horizontal="center"/>
    </xf>
    <xf numFmtId="0" fontId="6" fillId="14" borderId="37" xfId="0" applyFont="1" applyFill="1" applyBorder="1" applyAlignment="1">
      <alignment horizontal="center"/>
    </xf>
    <xf numFmtId="0" fontId="6" fillId="14" borderId="33" xfId="0" applyFont="1" applyFill="1" applyBorder="1" applyAlignment="1">
      <alignment horizontal="center"/>
    </xf>
    <xf numFmtId="0" fontId="23" fillId="11" borderId="0" xfId="0" applyFont="1" applyFill="1" applyBorder="1" applyAlignment="1">
      <alignment horizontal="center"/>
    </xf>
    <xf numFmtId="0" fontId="24" fillId="11" borderId="37" xfId="0" applyFont="1" applyFill="1" applyBorder="1" applyAlignment="1">
      <alignment horizontal="center"/>
    </xf>
    <xf numFmtId="0" fontId="24" fillId="11" borderId="33" xfId="0" applyFont="1" applyFill="1" applyBorder="1" applyAlignment="1">
      <alignment horizontal="center"/>
    </xf>
    <xf numFmtId="0" fontId="27" fillId="17" borderId="0" xfId="0" applyFont="1" applyFill="1" applyBorder="1" applyAlignment="1">
      <alignment horizontal="center"/>
    </xf>
    <xf numFmtId="0" fontId="27" fillId="17" borderId="4" xfId="0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11" fillId="2" borderId="9" xfId="0" applyFont="1" applyFill="1" applyBorder="1" applyAlignment="1">
      <alignment horizontal="center"/>
    </xf>
    <xf numFmtId="165" fontId="8" fillId="2" borderId="16" xfId="0" applyNumberFormat="1" applyFont="1" applyFill="1" applyBorder="1" applyAlignment="1">
      <alignment horizontal="center" vertical="center"/>
    </xf>
    <xf numFmtId="165" fontId="8" fillId="2" borderId="17" xfId="0" applyNumberFormat="1" applyFont="1" applyFill="1" applyBorder="1" applyAlignment="1">
      <alignment horizontal="center" vertical="center"/>
    </xf>
    <xf numFmtId="165" fontId="5" fillId="2" borderId="16" xfId="0" applyNumberFormat="1" applyFont="1" applyFill="1" applyBorder="1" applyAlignment="1">
      <alignment horizontal="center"/>
    </xf>
    <xf numFmtId="165" fontId="5" fillId="2" borderId="17" xfId="0" applyNumberFormat="1" applyFont="1" applyFill="1" applyBorder="1" applyAlignment="1">
      <alignment horizontal="center"/>
    </xf>
    <xf numFmtId="0" fontId="27" fillId="17" borderId="37" xfId="0" applyFont="1" applyFill="1" applyBorder="1" applyAlignment="1">
      <alignment horizontal="center"/>
    </xf>
    <xf numFmtId="0" fontId="23" fillId="11" borderId="8" xfId="0" applyFont="1" applyFill="1" applyBorder="1" applyAlignment="1">
      <alignment horizontal="center"/>
    </xf>
    <xf numFmtId="0" fontId="23" fillId="11" borderId="9" xfId="0" applyFont="1" applyFill="1" applyBorder="1" applyAlignment="1">
      <alignment horizontal="center"/>
    </xf>
    <xf numFmtId="0" fontId="23" fillId="11" borderId="11" xfId="0" applyFont="1" applyFill="1" applyBorder="1" applyAlignment="1">
      <alignment horizontal="center"/>
    </xf>
  </cellXfs>
  <cellStyles count="4">
    <cellStyle name="Insatisfaisant" xfId="1" builtinId="27"/>
    <cellStyle name="Neutre" xfId="2" builtinId="28"/>
    <cellStyle name="Normal" xfId="0" builtinId="0"/>
    <cellStyle name="Satisfaisant" xfId="3" builtinId="26"/>
  </cellStyles>
  <dxfs count="62"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b val="0"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b val="0"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 val="0"/>
        <i val="0"/>
        <color rgb="FF389643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389643"/>
      </font>
    </dxf>
    <dxf>
      <font>
        <b/>
        <i val="0"/>
        <color rgb="FFFF0000"/>
      </font>
    </dxf>
    <dxf>
      <font>
        <b/>
        <i val="0"/>
        <color rgb="FF199749"/>
      </font>
    </dxf>
    <dxf>
      <font>
        <b/>
        <i val="0"/>
        <color rgb="FF00B050"/>
      </font>
    </dxf>
    <dxf>
      <font>
        <condense val="0"/>
        <extend val="0"/>
        <color rgb="FF9C0006"/>
      </font>
    </dxf>
    <dxf>
      <font>
        <b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</dxf>
    <dxf>
      <font>
        <b val="0"/>
        <i val="0"/>
        <color rgb="FFFF000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</dxfs>
  <tableStyles count="0" defaultTableStyle="TableStyleMedium9" defaultPivotStyle="PivotStyleLight16"/>
  <colors>
    <mruColors>
      <color rgb="FFFFFF66"/>
      <color rgb="FF66FF33"/>
      <color rgb="FFA1FC88"/>
      <color rgb="FF9CFCF1"/>
      <color rgb="FFFFCCFF"/>
      <color rgb="FFC9FDBB"/>
      <color rgb="FF008000"/>
      <color rgb="FFDBFED2"/>
      <color rgb="FFBEFDAD"/>
      <color rgb="FFE2FED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3:AZ44"/>
  <sheetViews>
    <sheetView showZeros="0" tabSelected="1" topLeftCell="A5" zoomScale="80" zoomScaleNormal="80" workbookViewId="0">
      <selection activeCell="P58" sqref="P58"/>
    </sheetView>
  </sheetViews>
  <sheetFormatPr baseColWidth="10" defaultRowHeight="15"/>
  <cols>
    <col min="1" max="1" width="4.85546875" style="13" bestFit="1" customWidth="1"/>
    <col min="2" max="2" width="8.140625" style="13" bestFit="1" customWidth="1"/>
    <col min="3" max="3" width="5.85546875" style="13" bestFit="1" customWidth="1"/>
    <col min="4" max="4" width="5.28515625" style="13" customWidth="1"/>
    <col min="5" max="5" width="1.7109375" style="13" customWidth="1"/>
    <col min="6" max="6" width="8.7109375" style="13" customWidth="1"/>
    <col min="7" max="7" width="9.7109375" style="13" customWidth="1"/>
    <col min="8" max="8" width="8.7109375" style="13" customWidth="1"/>
    <col min="9" max="9" width="9.7109375" style="13" customWidth="1"/>
    <col min="10" max="10" width="2.7109375" style="38" customWidth="1"/>
    <col min="11" max="11" width="8.7109375" style="13" customWidth="1"/>
    <col min="12" max="12" width="9.7109375" style="13" customWidth="1"/>
    <col min="13" max="13" width="8.7109375" style="13" customWidth="1"/>
    <col min="14" max="14" width="9.7109375" style="13" customWidth="1"/>
    <col min="15" max="15" width="1.7109375" style="38" customWidth="1"/>
    <col min="16" max="19" width="9.7109375" style="38" customWidth="1"/>
    <col min="20" max="20" width="1.7109375" style="38" customWidth="1"/>
    <col min="21" max="24" width="9.7109375" style="38" customWidth="1"/>
    <col min="25" max="25" width="1.7109375" style="13" customWidth="1"/>
    <col min="26" max="26" width="9.7109375" style="13" customWidth="1"/>
    <col min="27" max="27" width="11.42578125" style="13"/>
    <col min="28" max="28" width="9.7109375" style="13" customWidth="1"/>
    <col min="29" max="29" width="11.42578125" style="13"/>
    <col min="30" max="30" width="1.7109375" style="13" customWidth="1"/>
    <col min="31" max="31" width="8.7109375" style="13" customWidth="1"/>
    <col min="32" max="32" width="11.42578125" style="13"/>
    <col min="33" max="33" width="8.7109375" style="13" customWidth="1"/>
    <col min="34" max="34" width="11.42578125" style="13"/>
    <col min="35" max="35" width="8.7109375" style="38" customWidth="1"/>
    <col min="36" max="36" width="11.42578125" style="38"/>
    <col min="37" max="37" width="8.7109375" style="38" customWidth="1"/>
    <col min="38" max="38" width="11.42578125" style="38"/>
    <col min="39" max="39" width="9.7109375" style="13" customWidth="1"/>
    <col min="40" max="16384" width="11.42578125" style="13"/>
  </cols>
  <sheetData>
    <row r="3" spans="1:52" ht="22.5">
      <c r="G3" s="38"/>
      <c r="H3" s="128" t="s">
        <v>42</v>
      </c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29"/>
      <c r="U3" s="129"/>
      <c r="V3" s="129"/>
      <c r="W3" s="129"/>
      <c r="X3" s="129"/>
      <c r="Y3" s="129"/>
      <c r="Z3" s="129"/>
      <c r="AA3" s="129"/>
      <c r="AB3" s="129"/>
      <c r="AC3" s="129"/>
      <c r="AD3" s="129"/>
      <c r="AE3" s="129"/>
      <c r="AF3" s="129"/>
      <c r="AG3" s="129"/>
      <c r="AH3" s="129"/>
      <c r="AI3" s="129"/>
      <c r="AJ3" s="129"/>
      <c r="AK3" s="129"/>
      <c r="AL3" s="130"/>
    </row>
    <row r="4" spans="1:52">
      <c r="C4" s="38"/>
      <c r="D4" s="38"/>
      <c r="E4" s="38"/>
      <c r="F4" s="38"/>
      <c r="G4" s="38"/>
      <c r="H4" s="38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 s="38"/>
      <c r="AM4" s="38"/>
      <c r="AN4" s="38"/>
      <c r="AO4" s="38"/>
      <c r="AP4" s="38"/>
      <c r="AQ4" s="38"/>
      <c r="AR4" s="38"/>
      <c r="AS4" s="38"/>
    </row>
    <row r="5" spans="1:52">
      <c r="F5"/>
      <c r="G5" s="38"/>
      <c r="H5"/>
      <c r="I5" s="38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</row>
    <row r="6" spans="1:52" ht="18.75">
      <c r="B6" s="125" t="s">
        <v>25</v>
      </c>
      <c r="C6" s="126"/>
      <c r="D6" s="126"/>
      <c r="E6" s="126"/>
      <c r="F6" s="126"/>
      <c r="G6" s="127"/>
      <c r="H6" s="41"/>
      <c r="I6" s="131"/>
      <c r="J6" s="132"/>
      <c r="K6" s="132"/>
      <c r="L6" s="133"/>
      <c r="M6" s="42"/>
      <c r="N6" s="134" t="s">
        <v>43</v>
      </c>
      <c r="O6" s="135"/>
      <c r="P6" s="135"/>
      <c r="Q6" s="135"/>
      <c r="R6" s="135"/>
      <c r="S6" s="135"/>
      <c r="T6" s="135"/>
      <c r="U6" s="135"/>
      <c r="V6" s="135"/>
      <c r="W6" s="135"/>
      <c r="X6" s="135"/>
      <c r="Y6" s="135"/>
      <c r="Z6" s="135"/>
      <c r="AA6" s="135"/>
      <c r="AB6" s="135"/>
      <c r="AC6" s="135"/>
      <c r="AD6" s="135"/>
      <c r="AE6" s="135"/>
      <c r="AF6" s="135"/>
      <c r="AG6" s="135"/>
      <c r="AH6" s="136"/>
      <c r="AI6" s="40"/>
      <c r="AJ6" s="40"/>
      <c r="AK6" s="40"/>
      <c r="AL6" s="40"/>
      <c r="AM6" s="40"/>
      <c r="AN6" s="40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</row>
    <row r="7" spans="1:52">
      <c r="A7" s="3"/>
      <c r="B7" s="7"/>
      <c r="C7" s="137"/>
      <c r="D7" s="137"/>
      <c r="E7" s="38"/>
      <c r="F7" s="38"/>
      <c r="G7" s="38"/>
      <c r="H7" s="38"/>
      <c r="I7" s="38"/>
      <c r="K7" s="38"/>
      <c r="L7" s="38"/>
      <c r="M7" s="38"/>
      <c r="N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M7" s="38"/>
      <c r="AN7" s="38"/>
      <c r="AO7" s="38"/>
      <c r="AP7" s="38"/>
      <c r="AQ7" s="38"/>
      <c r="AR7" s="38"/>
      <c r="AS7" s="38"/>
    </row>
    <row r="8" spans="1:52">
      <c r="A8" s="124" t="s">
        <v>0</v>
      </c>
      <c r="B8" s="124"/>
      <c r="C8" s="30"/>
      <c r="D8" s="14"/>
      <c r="E8" s="14"/>
      <c r="F8" s="170" t="s">
        <v>28</v>
      </c>
      <c r="G8" s="171"/>
      <c r="H8" s="171"/>
      <c r="I8" s="172"/>
      <c r="J8" s="80"/>
      <c r="K8" s="138" t="s">
        <v>29</v>
      </c>
      <c r="L8" s="117"/>
      <c r="M8" s="117"/>
      <c r="N8" s="118"/>
      <c r="O8" s="80"/>
      <c r="P8" s="139" t="s">
        <v>36</v>
      </c>
      <c r="Q8" s="140"/>
      <c r="R8" s="140"/>
      <c r="S8" s="141"/>
      <c r="T8" s="80"/>
      <c r="U8" s="163" t="s">
        <v>37</v>
      </c>
      <c r="V8" s="119"/>
      <c r="W8" s="119"/>
      <c r="X8" s="120"/>
      <c r="Y8" s="85"/>
      <c r="Z8" s="121" t="s">
        <v>30</v>
      </c>
      <c r="AA8" s="122"/>
      <c r="AB8" s="122"/>
      <c r="AC8" s="123"/>
      <c r="AD8" s="88"/>
      <c r="AE8" s="150" t="s">
        <v>35</v>
      </c>
      <c r="AF8" s="151"/>
      <c r="AG8" s="151"/>
      <c r="AH8" s="151"/>
      <c r="AI8" s="151"/>
      <c r="AJ8" s="151"/>
      <c r="AK8" s="151"/>
      <c r="AL8" s="151"/>
      <c r="AM8" s="151"/>
      <c r="AN8" s="152"/>
      <c r="AO8" s="38"/>
      <c r="AP8" s="38"/>
      <c r="AQ8" s="38"/>
      <c r="AR8" s="38"/>
      <c r="AS8" s="38"/>
    </row>
    <row r="9" spans="1:52">
      <c r="A9" s="29"/>
      <c r="B9" s="8"/>
      <c r="C9" s="31"/>
      <c r="D9" s="2"/>
      <c r="E9" s="12"/>
      <c r="F9" s="175" t="s">
        <v>26</v>
      </c>
      <c r="G9" s="176"/>
      <c r="H9" s="177" t="s">
        <v>27</v>
      </c>
      <c r="I9" s="178"/>
      <c r="J9" s="79"/>
      <c r="K9" s="159" t="s">
        <v>26</v>
      </c>
      <c r="L9" s="160"/>
      <c r="M9" s="161" t="s">
        <v>27</v>
      </c>
      <c r="N9" s="162"/>
      <c r="O9" s="79"/>
      <c r="P9" s="179" t="s">
        <v>26</v>
      </c>
      <c r="Q9" s="180"/>
      <c r="R9" s="168" t="s">
        <v>27</v>
      </c>
      <c r="S9" s="169"/>
      <c r="T9" s="79"/>
      <c r="U9" s="164" t="s">
        <v>26</v>
      </c>
      <c r="V9" s="165"/>
      <c r="W9" s="166" t="s">
        <v>27</v>
      </c>
      <c r="X9" s="167"/>
      <c r="Y9" s="85"/>
      <c r="Z9" s="142" t="s">
        <v>38</v>
      </c>
      <c r="AA9" s="143"/>
      <c r="AB9" s="144" t="s">
        <v>39</v>
      </c>
      <c r="AC9" s="145"/>
      <c r="AD9" s="85"/>
      <c r="AE9" s="146" t="s">
        <v>32</v>
      </c>
      <c r="AF9" s="147"/>
      <c r="AG9" s="148" t="s">
        <v>33</v>
      </c>
      <c r="AH9" s="149"/>
      <c r="AI9" s="155" t="s">
        <v>40</v>
      </c>
      <c r="AJ9" s="156"/>
      <c r="AK9" s="157" t="s">
        <v>41</v>
      </c>
      <c r="AL9" s="158"/>
      <c r="AM9" s="153" t="s">
        <v>34</v>
      </c>
      <c r="AN9" s="154"/>
    </row>
    <row r="10" spans="1:52">
      <c r="A10" s="173" t="s">
        <v>1</v>
      </c>
      <c r="B10" s="174"/>
      <c r="C10" s="32" t="s">
        <v>2</v>
      </c>
      <c r="D10" s="4" t="s">
        <v>6</v>
      </c>
      <c r="E10" s="86"/>
      <c r="F10" s="47"/>
      <c r="G10" s="50"/>
      <c r="H10" s="43"/>
      <c r="I10" s="46"/>
      <c r="J10" s="81"/>
      <c r="K10" s="47"/>
      <c r="L10" s="50"/>
      <c r="M10" s="43"/>
      <c r="N10" s="46"/>
      <c r="O10" s="81"/>
      <c r="P10" s="47"/>
      <c r="Q10" s="50"/>
      <c r="R10" s="43"/>
      <c r="S10" s="46"/>
      <c r="T10" s="81"/>
      <c r="U10" s="47"/>
      <c r="V10" s="50"/>
      <c r="W10" s="43"/>
      <c r="X10" s="46"/>
      <c r="Y10" s="85"/>
      <c r="Z10" s="47"/>
      <c r="AA10" s="50"/>
      <c r="AB10" s="43"/>
      <c r="AC10" s="46"/>
      <c r="AD10" s="85"/>
      <c r="AE10" s="47"/>
      <c r="AF10" s="50"/>
      <c r="AG10" s="43"/>
      <c r="AH10" s="69"/>
      <c r="AI10" s="43"/>
      <c r="AJ10" s="69"/>
      <c r="AK10" s="43"/>
      <c r="AL10" s="69"/>
      <c r="AM10" s="43"/>
      <c r="AN10" s="46"/>
    </row>
    <row r="11" spans="1:52">
      <c r="A11" s="173">
        <v>2012</v>
      </c>
      <c r="B11" s="174"/>
      <c r="C11" s="33"/>
      <c r="D11" s="5"/>
      <c r="E11" s="86"/>
      <c r="F11" s="58" t="s">
        <v>31</v>
      </c>
      <c r="G11" s="59" t="s">
        <v>5</v>
      </c>
      <c r="H11" s="65" t="s">
        <v>31</v>
      </c>
      <c r="I11" s="60" t="s">
        <v>5</v>
      </c>
      <c r="J11" s="82"/>
      <c r="K11" s="20" t="s">
        <v>31</v>
      </c>
      <c r="L11" s="59" t="s">
        <v>5</v>
      </c>
      <c r="M11" s="44" t="s">
        <v>4</v>
      </c>
      <c r="N11" s="60" t="s">
        <v>5</v>
      </c>
      <c r="O11" s="82"/>
      <c r="P11" s="72" t="s">
        <v>31</v>
      </c>
      <c r="Q11" s="59" t="s">
        <v>5</v>
      </c>
      <c r="R11" s="73" t="s">
        <v>4</v>
      </c>
      <c r="S11" s="60" t="s">
        <v>5</v>
      </c>
      <c r="T11" s="82"/>
      <c r="U11" s="74" t="s">
        <v>31</v>
      </c>
      <c r="V11" s="59" t="s">
        <v>5</v>
      </c>
      <c r="W11" s="75" t="s">
        <v>4</v>
      </c>
      <c r="X11" s="60" t="s">
        <v>5</v>
      </c>
      <c r="Y11" s="85"/>
      <c r="Z11" s="64" t="s">
        <v>31</v>
      </c>
      <c r="AA11" s="59" t="s">
        <v>5</v>
      </c>
      <c r="AB11" s="63" t="s">
        <v>4</v>
      </c>
      <c r="AC11" s="60" t="s">
        <v>5</v>
      </c>
      <c r="AD11" s="85"/>
      <c r="AE11" s="58" t="s">
        <v>31</v>
      </c>
      <c r="AF11" s="59" t="s">
        <v>5</v>
      </c>
      <c r="AG11" s="44" t="s">
        <v>4</v>
      </c>
      <c r="AH11" s="59" t="s">
        <v>5</v>
      </c>
      <c r="AI11" s="73" t="s">
        <v>4</v>
      </c>
      <c r="AJ11" s="59" t="s">
        <v>5</v>
      </c>
      <c r="AK11" s="75" t="s">
        <v>4</v>
      </c>
      <c r="AL11" s="59" t="s">
        <v>5</v>
      </c>
      <c r="AM11" s="67" t="s">
        <v>4</v>
      </c>
      <c r="AN11" s="60" t="s">
        <v>5</v>
      </c>
    </row>
    <row r="12" spans="1:52">
      <c r="A12" s="29"/>
      <c r="B12" s="1"/>
      <c r="C12" s="33"/>
      <c r="D12" s="5"/>
      <c r="E12" s="87"/>
      <c r="F12" s="22"/>
      <c r="G12" s="54"/>
      <c r="H12" s="45"/>
      <c r="I12" s="55"/>
      <c r="J12" s="83"/>
      <c r="K12" s="22"/>
      <c r="L12" s="56"/>
      <c r="M12" s="45"/>
      <c r="N12" s="57"/>
      <c r="O12" s="83"/>
      <c r="P12" s="22"/>
      <c r="Q12" s="56"/>
      <c r="R12" s="45"/>
      <c r="S12" s="57"/>
      <c r="T12" s="83"/>
      <c r="U12" s="22"/>
      <c r="V12" s="56"/>
      <c r="W12" s="45"/>
      <c r="X12" s="57"/>
      <c r="Y12" s="85"/>
      <c r="Z12" s="22"/>
      <c r="AA12" s="56"/>
      <c r="AB12" s="45"/>
      <c r="AC12" s="68"/>
      <c r="AD12" s="85"/>
      <c r="AE12" s="22"/>
      <c r="AF12" s="56"/>
      <c r="AG12" s="11"/>
      <c r="AH12" s="56"/>
      <c r="AI12" s="45"/>
      <c r="AJ12" s="56"/>
      <c r="AK12" s="45"/>
      <c r="AL12" s="56"/>
      <c r="AM12" s="45"/>
      <c r="AN12" s="57"/>
    </row>
    <row r="13" spans="1:52">
      <c r="A13" s="39" t="s">
        <v>12</v>
      </c>
      <c r="B13" s="10">
        <v>40544</v>
      </c>
      <c r="C13" s="34">
        <v>2</v>
      </c>
      <c r="D13" s="9">
        <v>5</v>
      </c>
      <c r="E13" s="87"/>
      <c r="F13" s="48">
        <v>18.100000000000001</v>
      </c>
      <c r="G13" s="51">
        <f>IF($B13&gt;0,F13+G12,0)</f>
        <v>18.100000000000001</v>
      </c>
      <c r="H13" s="26">
        <v>30.5</v>
      </c>
      <c r="I13" s="49">
        <f>IF($B13&gt;0,H13+I12,0)</f>
        <v>30.5</v>
      </c>
      <c r="J13" s="84"/>
      <c r="K13" s="48">
        <v>-2.7</v>
      </c>
      <c r="L13" s="52">
        <f>IF($B13&gt;0,K13+L12,0)</f>
        <v>-2.7</v>
      </c>
      <c r="M13" s="26">
        <v>15.7</v>
      </c>
      <c r="N13" s="53">
        <f>IF($B13&gt;0,M13+N12,0)</f>
        <v>15.7</v>
      </c>
      <c r="O13" s="84"/>
      <c r="P13" s="48">
        <v>5.9</v>
      </c>
      <c r="Q13" s="70">
        <f>IF($B13&gt;0,P13+Q12,0)</f>
        <v>5.9</v>
      </c>
      <c r="R13" s="26">
        <v>13.1</v>
      </c>
      <c r="S13" s="71">
        <f>IF($B13&gt;0,R13+S12,0)</f>
        <v>13.1</v>
      </c>
      <c r="T13" s="84"/>
      <c r="U13" s="48">
        <v>-4.4000000000000004</v>
      </c>
      <c r="V13" s="76">
        <f>IF($B13&gt;0,U13+V12,0)</f>
        <v>-4.4000000000000004</v>
      </c>
      <c r="W13" s="26">
        <v>16.8</v>
      </c>
      <c r="X13" s="77">
        <f>IF($B13&gt;0,W13+X12,0)</f>
        <v>16.8</v>
      </c>
      <c r="Y13" s="85"/>
      <c r="Z13" s="48">
        <f>F13+K13+P13+U13</f>
        <v>16.900000000000006</v>
      </c>
      <c r="AA13" s="61">
        <f>IF($B13&gt;0,Z13+AA12,0)</f>
        <v>16.900000000000006</v>
      </c>
      <c r="AB13" s="26">
        <f>H13+M13+R13+W13</f>
        <v>76.100000000000009</v>
      </c>
      <c r="AC13" s="62">
        <f>IF($B13&gt;0,AB13+AC12,0)</f>
        <v>76.100000000000009</v>
      </c>
      <c r="AD13" s="85"/>
      <c r="AE13" s="48">
        <f>F13+H13</f>
        <v>48.6</v>
      </c>
      <c r="AF13" s="51">
        <f>IF($B13&gt;0,AE13+AF12,0)</f>
        <v>48.6</v>
      </c>
      <c r="AG13" s="26">
        <f>M13+K13</f>
        <v>13</v>
      </c>
      <c r="AH13" s="52">
        <f>IF($B13&gt;0,AG13+AH12,0)</f>
        <v>13</v>
      </c>
      <c r="AI13" s="26">
        <f>P13+R13</f>
        <v>19</v>
      </c>
      <c r="AJ13" s="70">
        <f>IF($B13&gt;0,AI13+AJ12,0)</f>
        <v>19</v>
      </c>
      <c r="AK13" s="26">
        <f>U13+W13</f>
        <v>12.4</v>
      </c>
      <c r="AL13" s="76">
        <f t="shared" ref="AL13:AL43" si="0">IF($B13&gt;0,AK13+AL12,0)</f>
        <v>12.4</v>
      </c>
      <c r="AM13" s="26">
        <f>AE13+AG13+AI13+AK13</f>
        <v>93</v>
      </c>
      <c r="AN13" s="66">
        <f>IF($B13&gt;0,AM13+AN12,0)</f>
        <v>93</v>
      </c>
    </row>
    <row r="14" spans="1:52">
      <c r="A14" s="39" t="s">
        <v>8</v>
      </c>
      <c r="B14" s="10">
        <v>40545</v>
      </c>
      <c r="C14" s="34">
        <v>3</v>
      </c>
      <c r="D14" s="9">
        <v>15</v>
      </c>
      <c r="E14" s="87"/>
      <c r="F14" s="48">
        <v>13.6</v>
      </c>
      <c r="G14" s="51">
        <f t="shared" ref="G14:G43" si="1">IF($B14&gt;0,F14+G13,0)</f>
        <v>31.700000000000003</v>
      </c>
      <c r="H14" s="26">
        <v>19.899999999999999</v>
      </c>
      <c r="I14" s="49">
        <f t="shared" ref="I14:I43" si="2">IF($B14&gt;0,H14+I13,0)</f>
        <v>50.4</v>
      </c>
      <c r="J14" s="84"/>
      <c r="K14" s="48">
        <v>56.7</v>
      </c>
      <c r="L14" s="52">
        <f t="shared" ref="L14:N43" si="3">IF($B14&gt;0,K14+L13,0)</f>
        <v>54</v>
      </c>
      <c r="M14" s="26">
        <v>3.4</v>
      </c>
      <c r="N14" s="53">
        <f t="shared" si="3"/>
        <v>19.099999999999998</v>
      </c>
      <c r="O14" s="84"/>
      <c r="P14" s="48">
        <v>18.399999999999999</v>
      </c>
      <c r="Q14" s="70">
        <f t="shared" ref="Q14:Q43" si="4">IF($B14&gt;0,P14+Q13,0)</f>
        <v>24.299999999999997</v>
      </c>
      <c r="R14" s="26">
        <v>7.4</v>
      </c>
      <c r="S14" s="71">
        <f t="shared" ref="S14:S43" si="5">IF($B14&gt;0,R14+S13,0)</f>
        <v>20.5</v>
      </c>
      <c r="T14" s="84"/>
      <c r="U14" s="48">
        <v>49.2</v>
      </c>
      <c r="V14" s="76">
        <f t="shared" ref="V14:V43" si="6">IF($B14&gt;0,U14+V13,0)</f>
        <v>44.800000000000004</v>
      </c>
      <c r="W14" s="26">
        <v>19.7</v>
      </c>
      <c r="X14" s="77">
        <f t="shared" ref="X14:X43" si="7">IF($B14&gt;0,W14+X13,0)</f>
        <v>36.5</v>
      </c>
      <c r="Y14" s="85"/>
      <c r="Z14" s="48">
        <f t="shared" ref="Z14:Z43" si="8">F14+K14+P14+U14</f>
        <v>137.89999999999998</v>
      </c>
      <c r="AA14" s="61">
        <f t="shared" ref="AA14:AC43" si="9">IF($B14&gt;0,Z14+AA13,0)</f>
        <v>154.79999999999998</v>
      </c>
      <c r="AB14" s="26">
        <f t="shared" ref="AB14:AB43" si="10">H14+M14+R14+W14</f>
        <v>50.399999999999991</v>
      </c>
      <c r="AC14" s="62">
        <f t="shared" si="9"/>
        <v>126.5</v>
      </c>
      <c r="AD14" s="85"/>
      <c r="AE14" s="48">
        <f t="shared" ref="AE14:AE43" si="11">F14+H14</f>
        <v>33.5</v>
      </c>
      <c r="AF14" s="51">
        <f t="shared" ref="AF14:AN43" si="12">IF($B14&gt;0,AE14+AF13,0)</f>
        <v>82.1</v>
      </c>
      <c r="AG14" s="26">
        <f t="shared" ref="AG14:AG43" si="13">M14+K14</f>
        <v>60.1</v>
      </c>
      <c r="AH14" s="52">
        <f t="shared" si="12"/>
        <v>73.099999999999994</v>
      </c>
      <c r="AI14" s="26">
        <f t="shared" ref="AI14:AI43" si="14">P14+R14</f>
        <v>25.799999999999997</v>
      </c>
      <c r="AJ14" s="70">
        <f t="shared" ref="AJ14:AJ43" si="15">IF($B14&gt;0,AI14+AJ13,0)</f>
        <v>44.8</v>
      </c>
      <c r="AK14" s="26">
        <f t="shared" ref="AK14:AK43" si="16">U14+W14</f>
        <v>68.900000000000006</v>
      </c>
      <c r="AL14" s="76">
        <f t="shared" si="0"/>
        <v>81.300000000000011</v>
      </c>
      <c r="AM14" s="26">
        <f t="shared" ref="AM14:AM43" si="17">AE14+AG14+AI14+AK14</f>
        <v>188.3</v>
      </c>
      <c r="AN14" s="66">
        <f t="shared" si="12"/>
        <v>281.3</v>
      </c>
    </row>
    <row r="15" spans="1:52">
      <c r="A15" s="39" t="s">
        <v>9</v>
      </c>
      <c r="B15" s="10">
        <v>40546</v>
      </c>
      <c r="C15" s="34">
        <v>3</v>
      </c>
      <c r="D15" s="9">
        <v>16</v>
      </c>
      <c r="E15" s="87"/>
      <c r="F15" s="48">
        <v>2</v>
      </c>
      <c r="G15" s="51">
        <f t="shared" si="1"/>
        <v>33.700000000000003</v>
      </c>
      <c r="H15" s="26">
        <v>-15.1</v>
      </c>
      <c r="I15" s="49">
        <f t="shared" si="2"/>
        <v>35.299999999999997</v>
      </c>
      <c r="J15" s="84"/>
      <c r="K15" s="48">
        <v>44.8</v>
      </c>
      <c r="L15" s="52">
        <f t="shared" si="3"/>
        <v>98.8</v>
      </c>
      <c r="M15" s="26">
        <v>8.4</v>
      </c>
      <c r="N15" s="53">
        <f t="shared" si="3"/>
        <v>27.5</v>
      </c>
      <c r="O15" s="84"/>
      <c r="P15" s="48">
        <v>-20.6</v>
      </c>
      <c r="Q15" s="70">
        <f t="shared" si="4"/>
        <v>3.6999999999999957</v>
      </c>
      <c r="R15" s="26">
        <v>-12.4</v>
      </c>
      <c r="S15" s="71">
        <f t="shared" si="5"/>
        <v>8.1</v>
      </c>
      <c r="T15" s="84"/>
      <c r="U15" s="48">
        <v>39.200000000000003</v>
      </c>
      <c r="V15" s="76">
        <f t="shared" si="6"/>
        <v>84</v>
      </c>
      <c r="W15" s="26">
        <v>-0.6</v>
      </c>
      <c r="X15" s="77">
        <f t="shared" si="7"/>
        <v>35.9</v>
      </c>
      <c r="Y15" s="85"/>
      <c r="Z15" s="48">
        <f t="shared" si="8"/>
        <v>65.400000000000006</v>
      </c>
      <c r="AA15" s="61">
        <f t="shared" si="9"/>
        <v>220.2</v>
      </c>
      <c r="AB15" s="26">
        <f t="shared" si="10"/>
        <v>-19.700000000000003</v>
      </c>
      <c r="AC15" s="62">
        <f t="shared" si="9"/>
        <v>106.8</v>
      </c>
      <c r="AD15" s="85"/>
      <c r="AE15" s="48">
        <f t="shared" si="11"/>
        <v>-13.1</v>
      </c>
      <c r="AF15" s="51">
        <f t="shared" si="12"/>
        <v>69</v>
      </c>
      <c r="AG15" s="26">
        <f t="shared" si="13"/>
        <v>53.199999999999996</v>
      </c>
      <c r="AH15" s="52">
        <f t="shared" si="12"/>
        <v>126.29999999999998</v>
      </c>
      <c r="AI15" s="26">
        <f t="shared" si="14"/>
        <v>-33</v>
      </c>
      <c r="AJ15" s="70">
        <f t="shared" si="15"/>
        <v>11.799999999999997</v>
      </c>
      <c r="AK15" s="26">
        <f t="shared" si="16"/>
        <v>38.6</v>
      </c>
      <c r="AL15" s="76">
        <f t="shared" si="0"/>
        <v>119.9</v>
      </c>
      <c r="AM15" s="26">
        <f t="shared" si="17"/>
        <v>45.699999999999996</v>
      </c>
      <c r="AN15" s="66">
        <f t="shared" si="12"/>
        <v>327</v>
      </c>
    </row>
    <row r="16" spans="1:52">
      <c r="A16" s="39" t="s">
        <v>13</v>
      </c>
      <c r="B16" s="10">
        <v>40547</v>
      </c>
      <c r="C16" s="34">
        <v>2</v>
      </c>
      <c r="D16" s="9">
        <v>7</v>
      </c>
      <c r="E16" s="87"/>
      <c r="F16" s="48">
        <v>5.4</v>
      </c>
      <c r="G16" s="51">
        <f t="shared" si="1"/>
        <v>39.1</v>
      </c>
      <c r="H16" s="26">
        <v>-2.1</v>
      </c>
      <c r="I16" s="49">
        <f t="shared" si="2"/>
        <v>33.199999999999996</v>
      </c>
      <c r="J16" s="84"/>
      <c r="K16" s="48">
        <v>1.8</v>
      </c>
      <c r="L16" s="52">
        <f t="shared" si="3"/>
        <v>100.6</v>
      </c>
      <c r="M16" s="26">
        <v>-6.5</v>
      </c>
      <c r="N16" s="53">
        <f t="shared" si="3"/>
        <v>21</v>
      </c>
      <c r="O16" s="84"/>
      <c r="P16" s="48">
        <v>1.4</v>
      </c>
      <c r="Q16" s="70">
        <f t="shared" si="4"/>
        <v>5.0999999999999961</v>
      </c>
      <c r="R16" s="26">
        <v>-9.9</v>
      </c>
      <c r="S16" s="71">
        <f t="shared" si="5"/>
        <v>-1.8000000000000007</v>
      </c>
      <c r="T16" s="84"/>
      <c r="U16" s="48">
        <v>0.7</v>
      </c>
      <c r="V16" s="76">
        <f t="shared" si="6"/>
        <v>84.7</v>
      </c>
      <c r="W16" s="26">
        <v>-9.3000000000000007</v>
      </c>
      <c r="X16" s="77">
        <f t="shared" si="7"/>
        <v>26.599999999999998</v>
      </c>
      <c r="Y16" s="85"/>
      <c r="Z16" s="48">
        <f t="shared" si="8"/>
        <v>9.2999999999999989</v>
      </c>
      <c r="AA16" s="61">
        <f t="shared" si="9"/>
        <v>229.5</v>
      </c>
      <c r="AB16" s="26">
        <f t="shared" si="10"/>
        <v>-27.8</v>
      </c>
      <c r="AC16" s="62">
        <f t="shared" si="9"/>
        <v>79</v>
      </c>
      <c r="AD16" s="85"/>
      <c r="AE16" s="48">
        <f t="shared" si="11"/>
        <v>3.3000000000000003</v>
      </c>
      <c r="AF16" s="51">
        <f t="shared" si="12"/>
        <v>72.3</v>
      </c>
      <c r="AG16" s="26">
        <f t="shared" si="13"/>
        <v>-4.7</v>
      </c>
      <c r="AH16" s="52">
        <f t="shared" si="12"/>
        <v>121.59999999999998</v>
      </c>
      <c r="AI16" s="26">
        <f t="shared" si="14"/>
        <v>-8.5</v>
      </c>
      <c r="AJ16" s="70">
        <f t="shared" si="15"/>
        <v>3.2999999999999972</v>
      </c>
      <c r="AK16" s="26">
        <f t="shared" si="16"/>
        <v>-8.6000000000000014</v>
      </c>
      <c r="AL16" s="76">
        <f t="shared" si="0"/>
        <v>111.30000000000001</v>
      </c>
      <c r="AM16" s="26">
        <f t="shared" si="17"/>
        <v>-18.5</v>
      </c>
      <c r="AN16" s="66">
        <f t="shared" si="12"/>
        <v>308.5</v>
      </c>
    </row>
    <row r="17" spans="1:40">
      <c r="A17" s="39" t="s">
        <v>10</v>
      </c>
      <c r="B17" s="10">
        <v>40548</v>
      </c>
      <c r="C17" s="34">
        <v>2</v>
      </c>
      <c r="D17" s="9">
        <v>7</v>
      </c>
      <c r="E17" s="87"/>
      <c r="F17" s="48">
        <v>23.4</v>
      </c>
      <c r="G17" s="51">
        <f t="shared" si="1"/>
        <v>62.5</v>
      </c>
      <c r="H17" s="26">
        <v>-4.4000000000000004</v>
      </c>
      <c r="I17" s="49">
        <f t="shared" si="2"/>
        <v>28.799999999999997</v>
      </c>
      <c r="J17" s="84"/>
      <c r="K17" s="48">
        <v>42.1</v>
      </c>
      <c r="L17" s="52">
        <f t="shared" si="3"/>
        <v>142.69999999999999</v>
      </c>
      <c r="M17" s="26">
        <v>-0.7</v>
      </c>
      <c r="N17" s="53">
        <f t="shared" si="3"/>
        <v>20.3</v>
      </c>
      <c r="O17" s="84"/>
      <c r="P17" s="48">
        <v>27</v>
      </c>
      <c r="Q17" s="70">
        <f t="shared" si="4"/>
        <v>32.099999999999994</v>
      </c>
      <c r="R17" s="26">
        <v>-3.3</v>
      </c>
      <c r="S17" s="71">
        <f t="shared" si="5"/>
        <v>-5.1000000000000005</v>
      </c>
      <c r="T17" s="84"/>
      <c r="U17" s="48">
        <v>39.4</v>
      </c>
      <c r="V17" s="76">
        <f t="shared" si="6"/>
        <v>124.1</v>
      </c>
      <c r="W17" s="26">
        <v>-1.9</v>
      </c>
      <c r="X17" s="77">
        <f t="shared" si="7"/>
        <v>24.7</v>
      </c>
      <c r="Y17" s="85"/>
      <c r="Z17" s="48">
        <f t="shared" si="8"/>
        <v>131.9</v>
      </c>
      <c r="AA17" s="61">
        <f t="shared" si="9"/>
        <v>361.4</v>
      </c>
      <c r="AB17" s="26">
        <f t="shared" si="10"/>
        <v>-10.3</v>
      </c>
      <c r="AC17" s="62">
        <f t="shared" si="9"/>
        <v>68.7</v>
      </c>
      <c r="AD17" s="85"/>
      <c r="AE17" s="48">
        <f t="shared" si="11"/>
        <v>19</v>
      </c>
      <c r="AF17" s="51">
        <f t="shared" si="12"/>
        <v>91.3</v>
      </c>
      <c r="AG17" s="26">
        <f t="shared" si="13"/>
        <v>41.4</v>
      </c>
      <c r="AH17" s="52">
        <f t="shared" si="12"/>
        <v>162.99999999999997</v>
      </c>
      <c r="AI17" s="26">
        <f t="shared" si="14"/>
        <v>23.7</v>
      </c>
      <c r="AJ17" s="70">
        <f t="shared" si="15"/>
        <v>26.999999999999996</v>
      </c>
      <c r="AK17" s="26">
        <f t="shared" si="16"/>
        <v>37.5</v>
      </c>
      <c r="AL17" s="76">
        <f t="shared" si="0"/>
        <v>148.80000000000001</v>
      </c>
      <c r="AM17" s="26">
        <f t="shared" si="17"/>
        <v>121.6</v>
      </c>
      <c r="AN17" s="66">
        <f t="shared" si="12"/>
        <v>430.1</v>
      </c>
    </row>
    <row r="18" spans="1:40">
      <c r="A18" s="39" t="s">
        <v>11</v>
      </c>
      <c r="B18" s="10">
        <v>40549</v>
      </c>
      <c r="C18" s="34">
        <v>2</v>
      </c>
      <c r="D18" s="9">
        <v>8</v>
      </c>
      <c r="E18" s="87"/>
      <c r="F18" s="48">
        <v>-9.4</v>
      </c>
      <c r="G18" s="51">
        <f t="shared" si="1"/>
        <v>53.1</v>
      </c>
      <c r="H18" s="26">
        <v>14.2</v>
      </c>
      <c r="I18" s="49">
        <f t="shared" si="2"/>
        <v>43</v>
      </c>
      <c r="J18" s="84"/>
      <c r="K18" s="48">
        <v>6.9</v>
      </c>
      <c r="L18" s="52">
        <f t="shared" si="3"/>
        <v>149.6</v>
      </c>
      <c r="M18" s="26">
        <v>6.8</v>
      </c>
      <c r="N18" s="53">
        <f t="shared" si="3"/>
        <v>27.1</v>
      </c>
      <c r="O18" s="84"/>
      <c r="P18" s="48">
        <v>11.4</v>
      </c>
      <c r="Q18" s="70">
        <f t="shared" si="4"/>
        <v>43.499999999999993</v>
      </c>
      <c r="R18" s="26">
        <v>8.3000000000000007</v>
      </c>
      <c r="S18" s="71">
        <f t="shared" si="5"/>
        <v>3.2</v>
      </c>
      <c r="T18" s="84"/>
      <c r="U18" s="48">
        <v>5.2</v>
      </c>
      <c r="V18" s="76">
        <f t="shared" si="6"/>
        <v>129.29999999999998</v>
      </c>
      <c r="W18" s="26">
        <v>5.8</v>
      </c>
      <c r="X18" s="77">
        <f t="shared" si="7"/>
        <v>30.5</v>
      </c>
      <c r="Y18" s="85"/>
      <c r="Z18" s="48">
        <f t="shared" si="8"/>
        <v>14.100000000000001</v>
      </c>
      <c r="AA18" s="61">
        <f t="shared" si="9"/>
        <v>375.5</v>
      </c>
      <c r="AB18" s="26">
        <f t="shared" si="10"/>
        <v>35.1</v>
      </c>
      <c r="AC18" s="62">
        <f t="shared" si="9"/>
        <v>103.80000000000001</v>
      </c>
      <c r="AD18" s="85"/>
      <c r="AE18" s="48">
        <f t="shared" si="11"/>
        <v>4.7999999999999989</v>
      </c>
      <c r="AF18" s="51">
        <f t="shared" si="12"/>
        <v>96.1</v>
      </c>
      <c r="AG18" s="26">
        <f t="shared" si="13"/>
        <v>13.7</v>
      </c>
      <c r="AH18" s="52">
        <f t="shared" si="12"/>
        <v>176.69999999999996</v>
      </c>
      <c r="AI18" s="26">
        <f t="shared" si="14"/>
        <v>19.700000000000003</v>
      </c>
      <c r="AJ18" s="70">
        <f t="shared" si="15"/>
        <v>46.7</v>
      </c>
      <c r="AK18" s="26">
        <f t="shared" si="16"/>
        <v>11</v>
      </c>
      <c r="AL18" s="76">
        <f t="shared" si="0"/>
        <v>159.80000000000001</v>
      </c>
      <c r="AM18" s="26">
        <f t="shared" si="17"/>
        <v>49.2</v>
      </c>
      <c r="AN18" s="66">
        <f t="shared" si="12"/>
        <v>479.3</v>
      </c>
    </row>
    <row r="19" spans="1:40">
      <c r="A19" s="39" t="s">
        <v>7</v>
      </c>
      <c r="B19" s="10">
        <v>40550</v>
      </c>
      <c r="C19" s="34">
        <v>1</v>
      </c>
      <c r="D19" s="9">
        <v>3</v>
      </c>
      <c r="E19" s="87"/>
      <c r="F19" s="48">
        <v>2.4</v>
      </c>
      <c r="G19" s="51">
        <f t="shared" si="1"/>
        <v>55.5</v>
      </c>
      <c r="H19" s="26">
        <v>-7.6</v>
      </c>
      <c r="I19" s="49">
        <f t="shared" si="2"/>
        <v>35.4</v>
      </c>
      <c r="J19" s="84"/>
      <c r="K19" s="48">
        <v>-5.7</v>
      </c>
      <c r="L19" s="52">
        <f t="shared" si="3"/>
        <v>143.9</v>
      </c>
      <c r="M19" s="26">
        <v>-0.5</v>
      </c>
      <c r="N19" s="53">
        <f t="shared" si="3"/>
        <v>26.6</v>
      </c>
      <c r="O19" s="84"/>
      <c r="P19" s="48">
        <v>-4.7</v>
      </c>
      <c r="Q19" s="70">
        <f t="shared" si="4"/>
        <v>38.79999999999999</v>
      </c>
      <c r="R19" s="26">
        <v>-4.9000000000000004</v>
      </c>
      <c r="S19" s="71">
        <f t="shared" si="5"/>
        <v>-1.7000000000000002</v>
      </c>
      <c r="T19" s="84"/>
      <c r="U19" s="48">
        <v>-7.8</v>
      </c>
      <c r="V19" s="76">
        <f t="shared" si="6"/>
        <v>121.49999999999999</v>
      </c>
      <c r="W19" s="26">
        <v>-8</v>
      </c>
      <c r="X19" s="77">
        <f t="shared" si="7"/>
        <v>22.5</v>
      </c>
      <c r="Y19" s="85"/>
      <c r="Z19" s="48">
        <f t="shared" si="8"/>
        <v>-15.8</v>
      </c>
      <c r="AA19" s="61">
        <f t="shared" si="9"/>
        <v>359.7</v>
      </c>
      <c r="AB19" s="26">
        <f t="shared" si="10"/>
        <v>-21</v>
      </c>
      <c r="AC19" s="62">
        <f t="shared" si="9"/>
        <v>82.800000000000011</v>
      </c>
      <c r="AD19" s="85"/>
      <c r="AE19" s="48">
        <f t="shared" si="11"/>
        <v>-5.1999999999999993</v>
      </c>
      <c r="AF19" s="51">
        <f t="shared" si="12"/>
        <v>90.899999999999991</v>
      </c>
      <c r="AG19" s="26">
        <f t="shared" si="13"/>
        <v>-6.2</v>
      </c>
      <c r="AH19" s="52">
        <f t="shared" si="12"/>
        <v>170.49999999999997</v>
      </c>
      <c r="AI19" s="26">
        <f t="shared" si="14"/>
        <v>-9.6000000000000014</v>
      </c>
      <c r="AJ19" s="70">
        <f t="shared" si="15"/>
        <v>37.1</v>
      </c>
      <c r="AK19" s="26">
        <f t="shared" si="16"/>
        <v>-15.8</v>
      </c>
      <c r="AL19" s="76">
        <f t="shared" si="0"/>
        <v>144</v>
      </c>
      <c r="AM19" s="26">
        <f t="shared" si="17"/>
        <v>-36.799999999999997</v>
      </c>
      <c r="AN19" s="66">
        <f t="shared" si="12"/>
        <v>442.5</v>
      </c>
    </row>
    <row r="20" spans="1:40">
      <c r="A20" s="39" t="s">
        <v>12</v>
      </c>
      <c r="B20" s="10">
        <v>40551</v>
      </c>
      <c r="C20" s="34">
        <v>5</v>
      </c>
      <c r="D20" s="9">
        <v>21</v>
      </c>
      <c r="E20" s="87"/>
      <c r="F20" s="48">
        <v>90.3</v>
      </c>
      <c r="G20" s="51">
        <f t="shared" si="1"/>
        <v>145.80000000000001</v>
      </c>
      <c r="H20" s="26">
        <v>0.7</v>
      </c>
      <c r="I20" s="49">
        <f t="shared" si="2"/>
        <v>36.1</v>
      </c>
      <c r="J20" s="84"/>
      <c r="K20" s="48">
        <v>53.1</v>
      </c>
      <c r="L20" s="52">
        <f t="shared" si="3"/>
        <v>197</v>
      </c>
      <c r="M20" s="26">
        <v>-10.6</v>
      </c>
      <c r="N20" s="53">
        <f t="shared" si="3"/>
        <v>16</v>
      </c>
      <c r="O20" s="84"/>
      <c r="P20" s="48">
        <v>83.9</v>
      </c>
      <c r="Q20" s="70">
        <f t="shared" si="4"/>
        <v>122.69999999999999</v>
      </c>
      <c r="R20" s="26">
        <v>-3.5</v>
      </c>
      <c r="S20" s="71">
        <f t="shared" si="5"/>
        <v>-5.2</v>
      </c>
      <c r="T20" s="84"/>
      <c r="U20" s="48">
        <v>43.9</v>
      </c>
      <c r="V20" s="76">
        <f t="shared" si="6"/>
        <v>165.39999999999998</v>
      </c>
      <c r="W20" s="26">
        <v>8.6999999999999993</v>
      </c>
      <c r="X20" s="77">
        <f t="shared" si="7"/>
        <v>31.2</v>
      </c>
      <c r="Y20" s="85"/>
      <c r="Z20" s="48">
        <f t="shared" si="8"/>
        <v>271.2</v>
      </c>
      <c r="AA20" s="61">
        <f t="shared" si="9"/>
        <v>630.9</v>
      </c>
      <c r="AB20" s="26">
        <f t="shared" si="10"/>
        <v>-4.7000000000000011</v>
      </c>
      <c r="AC20" s="62">
        <f t="shared" si="9"/>
        <v>78.100000000000009</v>
      </c>
      <c r="AD20" s="85"/>
      <c r="AE20" s="48">
        <f t="shared" si="11"/>
        <v>91</v>
      </c>
      <c r="AF20" s="51">
        <f t="shared" si="12"/>
        <v>181.89999999999998</v>
      </c>
      <c r="AG20" s="26">
        <f t="shared" si="13"/>
        <v>42.5</v>
      </c>
      <c r="AH20" s="52">
        <f t="shared" si="12"/>
        <v>212.99999999999997</v>
      </c>
      <c r="AI20" s="26">
        <f t="shared" si="14"/>
        <v>80.400000000000006</v>
      </c>
      <c r="AJ20" s="70">
        <f t="shared" si="15"/>
        <v>117.5</v>
      </c>
      <c r="AK20" s="26">
        <f t="shared" si="16"/>
        <v>52.599999999999994</v>
      </c>
      <c r="AL20" s="76">
        <f t="shared" si="0"/>
        <v>196.6</v>
      </c>
      <c r="AM20" s="26">
        <f t="shared" si="17"/>
        <v>266.5</v>
      </c>
      <c r="AN20" s="66">
        <f t="shared" si="12"/>
        <v>709</v>
      </c>
    </row>
    <row r="21" spans="1:40">
      <c r="A21" s="39" t="s">
        <v>8</v>
      </c>
      <c r="B21" s="10">
        <v>40552</v>
      </c>
      <c r="C21" s="34">
        <v>4</v>
      </c>
      <c r="D21" s="17">
        <v>17</v>
      </c>
      <c r="E21" s="87"/>
      <c r="F21" s="48">
        <v>-38.299999999999997</v>
      </c>
      <c r="G21" s="51">
        <f t="shared" si="1"/>
        <v>107.50000000000001</v>
      </c>
      <c r="H21" s="26">
        <v>-15.9</v>
      </c>
      <c r="I21" s="49">
        <f t="shared" si="2"/>
        <v>20.200000000000003</v>
      </c>
      <c r="J21" s="84"/>
      <c r="K21" s="48">
        <v>-9.4</v>
      </c>
      <c r="L21" s="52">
        <f t="shared" si="3"/>
        <v>187.6</v>
      </c>
      <c r="M21" s="26">
        <v>1.5</v>
      </c>
      <c r="N21" s="53">
        <f t="shared" si="3"/>
        <v>17.5</v>
      </c>
      <c r="O21" s="84"/>
      <c r="P21" s="48">
        <v>-34.700000000000003</v>
      </c>
      <c r="Q21" s="70">
        <f t="shared" si="4"/>
        <v>87.999999999999986</v>
      </c>
      <c r="R21" s="26">
        <v>-20.100000000000001</v>
      </c>
      <c r="S21" s="71">
        <f t="shared" si="5"/>
        <v>-25.3</v>
      </c>
      <c r="T21" s="84"/>
      <c r="U21" s="48">
        <v>-15.1</v>
      </c>
      <c r="V21" s="76">
        <f t="shared" si="6"/>
        <v>150.29999999999998</v>
      </c>
      <c r="W21" s="26">
        <v>1.6</v>
      </c>
      <c r="X21" s="77">
        <f t="shared" si="7"/>
        <v>32.799999999999997</v>
      </c>
      <c r="Y21" s="85"/>
      <c r="Z21" s="48">
        <f t="shared" si="8"/>
        <v>-97.5</v>
      </c>
      <c r="AA21" s="61">
        <f t="shared" si="9"/>
        <v>533.4</v>
      </c>
      <c r="AB21" s="26">
        <f t="shared" si="10"/>
        <v>-32.9</v>
      </c>
      <c r="AC21" s="62">
        <f t="shared" si="9"/>
        <v>45.20000000000001</v>
      </c>
      <c r="AD21" s="85"/>
      <c r="AE21" s="48">
        <f t="shared" si="11"/>
        <v>-54.199999999999996</v>
      </c>
      <c r="AF21" s="51">
        <f t="shared" si="12"/>
        <v>127.69999999999999</v>
      </c>
      <c r="AG21" s="26">
        <f t="shared" si="13"/>
        <v>-7.9</v>
      </c>
      <c r="AH21" s="52">
        <f t="shared" si="12"/>
        <v>205.09999999999997</v>
      </c>
      <c r="AI21" s="26">
        <f t="shared" si="14"/>
        <v>-54.800000000000004</v>
      </c>
      <c r="AJ21" s="70">
        <f t="shared" si="15"/>
        <v>62.699999999999996</v>
      </c>
      <c r="AK21" s="26">
        <f t="shared" si="16"/>
        <v>-13.5</v>
      </c>
      <c r="AL21" s="76">
        <f t="shared" si="0"/>
        <v>183.1</v>
      </c>
      <c r="AM21" s="26">
        <f t="shared" si="17"/>
        <v>-130.4</v>
      </c>
      <c r="AN21" s="66">
        <f t="shared" si="12"/>
        <v>578.6</v>
      </c>
    </row>
    <row r="22" spans="1:40">
      <c r="A22" s="39" t="s">
        <v>9</v>
      </c>
      <c r="B22" s="10">
        <v>40553</v>
      </c>
      <c r="C22" s="34">
        <v>1</v>
      </c>
      <c r="D22" s="17">
        <v>3</v>
      </c>
      <c r="E22" s="87"/>
      <c r="F22" s="48">
        <v>-12.8</v>
      </c>
      <c r="G22" s="51">
        <f t="shared" si="1"/>
        <v>94.700000000000017</v>
      </c>
      <c r="H22" s="26">
        <v>-4.8</v>
      </c>
      <c r="I22" s="49">
        <f t="shared" si="2"/>
        <v>15.400000000000002</v>
      </c>
      <c r="J22" s="84"/>
      <c r="K22" s="48">
        <v>-13.8</v>
      </c>
      <c r="L22" s="52">
        <f t="shared" si="3"/>
        <v>173.79999999999998</v>
      </c>
      <c r="M22" s="26">
        <v>-6.3</v>
      </c>
      <c r="N22" s="53">
        <f t="shared" si="3"/>
        <v>11.2</v>
      </c>
      <c r="O22" s="84"/>
      <c r="P22" s="48">
        <v>-12.6</v>
      </c>
      <c r="Q22" s="70">
        <f t="shared" si="4"/>
        <v>75.399999999999991</v>
      </c>
      <c r="R22" s="26">
        <v>-3.2</v>
      </c>
      <c r="S22" s="71">
        <f t="shared" si="5"/>
        <v>-28.5</v>
      </c>
      <c r="T22" s="84"/>
      <c r="U22" s="48">
        <v>-14.4</v>
      </c>
      <c r="V22" s="76">
        <f t="shared" si="6"/>
        <v>135.89999999999998</v>
      </c>
      <c r="W22" s="26">
        <v>-4.5999999999999996</v>
      </c>
      <c r="X22" s="77">
        <f t="shared" si="7"/>
        <v>28.199999999999996</v>
      </c>
      <c r="Y22" s="85"/>
      <c r="Z22" s="48">
        <f t="shared" si="8"/>
        <v>-53.6</v>
      </c>
      <c r="AA22" s="61">
        <f t="shared" si="9"/>
        <v>479.79999999999995</v>
      </c>
      <c r="AB22" s="26">
        <f t="shared" si="10"/>
        <v>-18.899999999999999</v>
      </c>
      <c r="AC22" s="62">
        <f t="shared" si="9"/>
        <v>26.300000000000011</v>
      </c>
      <c r="AD22" s="85"/>
      <c r="AE22" s="48">
        <f t="shared" si="11"/>
        <v>-17.600000000000001</v>
      </c>
      <c r="AF22" s="51">
        <f t="shared" si="12"/>
        <v>110.1</v>
      </c>
      <c r="AG22" s="26">
        <f t="shared" si="13"/>
        <v>-20.100000000000001</v>
      </c>
      <c r="AH22" s="52">
        <f t="shared" si="12"/>
        <v>184.99999999999997</v>
      </c>
      <c r="AI22" s="26">
        <f t="shared" si="14"/>
        <v>-15.8</v>
      </c>
      <c r="AJ22" s="70">
        <f t="shared" si="15"/>
        <v>46.899999999999991</v>
      </c>
      <c r="AK22" s="26">
        <f t="shared" si="16"/>
        <v>-19</v>
      </c>
      <c r="AL22" s="76">
        <f t="shared" si="0"/>
        <v>164.1</v>
      </c>
      <c r="AM22" s="26">
        <f t="shared" si="17"/>
        <v>-72.5</v>
      </c>
      <c r="AN22" s="66">
        <f t="shared" si="12"/>
        <v>506.1</v>
      </c>
    </row>
    <row r="23" spans="1:40">
      <c r="A23" s="39" t="s">
        <v>13</v>
      </c>
      <c r="B23" s="10">
        <v>40554</v>
      </c>
      <c r="C23" s="34">
        <v>2</v>
      </c>
      <c r="D23" s="17">
        <v>10</v>
      </c>
      <c r="E23" s="87"/>
      <c r="F23" s="48">
        <v>2.2999999999999998</v>
      </c>
      <c r="G23" s="51">
        <f t="shared" si="1"/>
        <v>97.000000000000014</v>
      </c>
      <c r="H23" s="26">
        <v>-9.1</v>
      </c>
      <c r="I23" s="49">
        <f t="shared" si="2"/>
        <v>6.3000000000000025</v>
      </c>
      <c r="J23" s="84"/>
      <c r="K23" s="48">
        <v>35.200000000000003</v>
      </c>
      <c r="L23" s="52">
        <f t="shared" si="3"/>
        <v>209</v>
      </c>
      <c r="M23" s="26">
        <v>-20.100000000000001</v>
      </c>
      <c r="N23" s="53">
        <f t="shared" si="3"/>
        <v>-8.9000000000000021</v>
      </c>
      <c r="O23" s="84"/>
      <c r="P23" s="48">
        <v>48.5</v>
      </c>
      <c r="Q23" s="70">
        <f t="shared" si="4"/>
        <v>123.89999999999999</v>
      </c>
      <c r="R23" s="26">
        <v>-13</v>
      </c>
      <c r="S23" s="71">
        <f t="shared" si="5"/>
        <v>-41.5</v>
      </c>
      <c r="T23" s="84"/>
      <c r="U23" s="48">
        <v>30.5</v>
      </c>
      <c r="V23" s="76">
        <f t="shared" si="6"/>
        <v>166.39999999999998</v>
      </c>
      <c r="W23" s="26">
        <v>-23.1</v>
      </c>
      <c r="X23" s="77">
        <f t="shared" si="7"/>
        <v>5.0999999999999943</v>
      </c>
      <c r="Y23" s="85"/>
      <c r="Z23" s="48">
        <f t="shared" si="8"/>
        <v>116.5</v>
      </c>
      <c r="AA23" s="61">
        <f t="shared" si="9"/>
        <v>596.29999999999995</v>
      </c>
      <c r="AB23" s="26">
        <f t="shared" si="10"/>
        <v>-65.300000000000011</v>
      </c>
      <c r="AC23" s="62">
        <f t="shared" si="9"/>
        <v>-39</v>
      </c>
      <c r="AD23" s="85"/>
      <c r="AE23" s="48">
        <f t="shared" si="11"/>
        <v>-6.8</v>
      </c>
      <c r="AF23" s="51">
        <f t="shared" si="12"/>
        <v>103.3</v>
      </c>
      <c r="AG23" s="26">
        <f t="shared" si="13"/>
        <v>15.100000000000001</v>
      </c>
      <c r="AH23" s="52">
        <f t="shared" si="12"/>
        <v>200.09999999999997</v>
      </c>
      <c r="AI23" s="26">
        <f t="shared" si="14"/>
        <v>35.5</v>
      </c>
      <c r="AJ23" s="70">
        <f t="shared" si="15"/>
        <v>82.399999999999991</v>
      </c>
      <c r="AK23" s="26">
        <f t="shared" si="16"/>
        <v>7.3999999999999986</v>
      </c>
      <c r="AL23" s="76">
        <f t="shared" si="0"/>
        <v>171.5</v>
      </c>
      <c r="AM23" s="26">
        <f t="shared" si="17"/>
        <v>51.199999999999996</v>
      </c>
      <c r="AN23" s="66">
        <f t="shared" si="12"/>
        <v>557.30000000000007</v>
      </c>
    </row>
    <row r="24" spans="1:40">
      <c r="A24" s="39" t="s">
        <v>10</v>
      </c>
      <c r="B24" s="10">
        <v>40555</v>
      </c>
      <c r="C24" s="34">
        <v>1</v>
      </c>
      <c r="D24" s="17">
        <v>2</v>
      </c>
      <c r="E24" s="87"/>
      <c r="F24" s="48">
        <v>-6.6</v>
      </c>
      <c r="G24" s="51">
        <f t="shared" si="1"/>
        <v>90.40000000000002</v>
      </c>
      <c r="H24" s="26">
        <v>-4.5</v>
      </c>
      <c r="I24" s="49">
        <f t="shared" si="2"/>
        <v>1.8000000000000025</v>
      </c>
      <c r="J24" s="84"/>
      <c r="K24" s="48">
        <v>-9.1999999999999993</v>
      </c>
      <c r="L24" s="52">
        <f t="shared" si="3"/>
        <v>199.8</v>
      </c>
      <c r="M24" s="26">
        <v>5.9</v>
      </c>
      <c r="N24" s="53">
        <f t="shared" si="3"/>
        <v>-3.0000000000000018</v>
      </c>
      <c r="O24" s="84"/>
      <c r="P24" s="48">
        <v>-10.1</v>
      </c>
      <c r="Q24" s="70">
        <f t="shared" si="4"/>
        <v>113.8</v>
      </c>
      <c r="R24" s="26">
        <v>3.1</v>
      </c>
      <c r="S24" s="71">
        <f t="shared" si="5"/>
        <v>-38.4</v>
      </c>
      <c r="T24" s="84"/>
      <c r="U24" s="48">
        <v>-5.8</v>
      </c>
      <c r="V24" s="76">
        <f t="shared" si="6"/>
        <v>160.59999999999997</v>
      </c>
      <c r="W24" s="26">
        <v>5.7</v>
      </c>
      <c r="X24" s="77">
        <f t="shared" si="7"/>
        <v>10.799999999999994</v>
      </c>
      <c r="Y24" s="85"/>
      <c r="Z24" s="48">
        <f t="shared" si="8"/>
        <v>-31.7</v>
      </c>
      <c r="AA24" s="61">
        <f t="shared" si="9"/>
        <v>564.59999999999991</v>
      </c>
      <c r="AB24" s="26">
        <f t="shared" si="10"/>
        <v>10.199999999999999</v>
      </c>
      <c r="AC24" s="62">
        <f t="shared" si="9"/>
        <v>-28.8</v>
      </c>
      <c r="AD24" s="85"/>
      <c r="AE24" s="48">
        <f t="shared" si="11"/>
        <v>-11.1</v>
      </c>
      <c r="AF24" s="51">
        <f t="shared" si="12"/>
        <v>92.2</v>
      </c>
      <c r="AG24" s="26">
        <f t="shared" si="13"/>
        <v>-3.2999999999999989</v>
      </c>
      <c r="AH24" s="52">
        <f t="shared" si="12"/>
        <v>196.79999999999995</v>
      </c>
      <c r="AI24" s="26">
        <f t="shared" si="14"/>
        <v>-7</v>
      </c>
      <c r="AJ24" s="70">
        <f t="shared" si="15"/>
        <v>75.399999999999991</v>
      </c>
      <c r="AK24" s="26">
        <f t="shared" si="16"/>
        <v>-9.9999999999999645E-2</v>
      </c>
      <c r="AL24" s="76">
        <f t="shared" si="0"/>
        <v>171.4</v>
      </c>
      <c r="AM24" s="26">
        <f t="shared" si="17"/>
        <v>-21.5</v>
      </c>
      <c r="AN24" s="66">
        <f t="shared" si="12"/>
        <v>535.80000000000007</v>
      </c>
    </row>
    <row r="25" spans="1:40">
      <c r="A25" s="39" t="s">
        <v>11</v>
      </c>
      <c r="B25" s="10">
        <v>40556</v>
      </c>
      <c r="C25" s="34">
        <v>1</v>
      </c>
      <c r="D25" s="17">
        <v>7</v>
      </c>
      <c r="E25" s="87"/>
      <c r="F25" s="48">
        <v>-7.5</v>
      </c>
      <c r="G25" s="51">
        <f t="shared" si="1"/>
        <v>82.90000000000002</v>
      </c>
      <c r="H25" s="26">
        <v>14.3</v>
      </c>
      <c r="I25" s="49">
        <f t="shared" si="2"/>
        <v>16.100000000000001</v>
      </c>
      <c r="J25" s="84"/>
      <c r="K25" s="48">
        <v>-5.2</v>
      </c>
      <c r="L25" s="52">
        <f t="shared" si="3"/>
        <v>194.60000000000002</v>
      </c>
      <c r="M25" s="26">
        <v>-4.3</v>
      </c>
      <c r="N25" s="53">
        <f t="shared" si="3"/>
        <v>-7.3000000000000016</v>
      </c>
      <c r="O25" s="84"/>
      <c r="P25" s="48">
        <v>-19.399999999999999</v>
      </c>
      <c r="Q25" s="70">
        <f t="shared" si="4"/>
        <v>94.4</v>
      </c>
      <c r="R25" s="26">
        <v>-3.8</v>
      </c>
      <c r="S25" s="71">
        <f t="shared" si="5"/>
        <v>-42.199999999999996</v>
      </c>
      <c r="T25" s="84"/>
      <c r="U25" s="48">
        <v>-8</v>
      </c>
      <c r="V25" s="76">
        <f t="shared" si="6"/>
        <v>152.59999999999997</v>
      </c>
      <c r="W25" s="26">
        <v>-4.2</v>
      </c>
      <c r="X25" s="77">
        <f t="shared" si="7"/>
        <v>6.5999999999999934</v>
      </c>
      <c r="Y25" s="85"/>
      <c r="Z25" s="48">
        <f t="shared" si="8"/>
        <v>-40.099999999999994</v>
      </c>
      <c r="AA25" s="61">
        <f t="shared" si="9"/>
        <v>524.49999999999989</v>
      </c>
      <c r="AB25" s="26">
        <f t="shared" si="10"/>
        <v>2</v>
      </c>
      <c r="AC25" s="62">
        <f t="shared" si="9"/>
        <v>-26.8</v>
      </c>
      <c r="AD25" s="85"/>
      <c r="AE25" s="48">
        <f t="shared" si="11"/>
        <v>6.8000000000000007</v>
      </c>
      <c r="AF25" s="51">
        <f t="shared" si="12"/>
        <v>99</v>
      </c>
      <c r="AG25" s="26">
        <f t="shared" si="13"/>
        <v>-9.5</v>
      </c>
      <c r="AH25" s="52">
        <f t="shared" si="12"/>
        <v>187.29999999999995</v>
      </c>
      <c r="AI25" s="26">
        <f t="shared" si="14"/>
        <v>-23.2</v>
      </c>
      <c r="AJ25" s="70">
        <f t="shared" si="15"/>
        <v>52.199999999999989</v>
      </c>
      <c r="AK25" s="26">
        <f t="shared" si="16"/>
        <v>-12.2</v>
      </c>
      <c r="AL25" s="76">
        <f t="shared" si="0"/>
        <v>159.20000000000002</v>
      </c>
      <c r="AM25" s="26">
        <f t="shared" si="17"/>
        <v>-38.099999999999994</v>
      </c>
      <c r="AN25" s="66">
        <f t="shared" si="12"/>
        <v>497.70000000000005</v>
      </c>
    </row>
    <row r="26" spans="1:40">
      <c r="A26" s="39" t="s">
        <v>7</v>
      </c>
      <c r="B26" s="10">
        <v>40557</v>
      </c>
      <c r="C26" s="34">
        <v>1</v>
      </c>
      <c r="D26" s="17">
        <v>2</v>
      </c>
      <c r="E26" s="87"/>
      <c r="F26" s="48">
        <v>-9.6</v>
      </c>
      <c r="G26" s="51">
        <f t="shared" si="1"/>
        <v>73.300000000000026</v>
      </c>
      <c r="H26" s="26">
        <v>1.9</v>
      </c>
      <c r="I26" s="49">
        <f t="shared" si="2"/>
        <v>18</v>
      </c>
      <c r="J26" s="84"/>
      <c r="K26" s="48">
        <v>-10.1</v>
      </c>
      <c r="L26" s="52">
        <f t="shared" si="3"/>
        <v>184.50000000000003</v>
      </c>
      <c r="M26" s="26">
        <v>1.2</v>
      </c>
      <c r="N26" s="53">
        <f t="shared" si="3"/>
        <v>-6.1000000000000014</v>
      </c>
      <c r="O26" s="84"/>
      <c r="P26" s="48">
        <v>-8.1</v>
      </c>
      <c r="Q26" s="70">
        <f t="shared" si="4"/>
        <v>86.300000000000011</v>
      </c>
      <c r="R26" s="26">
        <v>1.6</v>
      </c>
      <c r="S26" s="71">
        <f t="shared" si="5"/>
        <v>-40.599999999999994</v>
      </c>
      <c r="T26" s="84"/>
      <c r="U26" s="48">
        <v>-10.5</v>
      </c>
      <c r="V26" s="76">
        <f t="shared" si="6"/>
        <v>142.09999999999997</v>
      </c>
      <c r="W26" s="26">
        <v>0.7</v>
      </c>
      <c r="X26" s="77">
        <f t="shared" si="7"/>
        <v>7.2999999999999936</v>
      </c>
      <c r="Y26" s="85"/>
      <c r="Z26" s="48">
        <f t="shared" si="8"/>
        <v>-38.299999999999997</v>
      </c>
      <c r="AA26" s="61">
        <f t="shared" si="9"/>
        <v>486.19999999999987</v>
      </c>
      <c r="AB26" s="26">
        <f t="shared" si="10"/>
        <v>5.3999999999999995</v>
      </c>
      <c r="AC26" s="62">
        <f t="shared" si="9"/>
        <v>-21.400000000000002</v>
      </c>
      <c r="AD26" s="85"/>
      <c r="AE26" s="48">
        <f t="shared" si="11"/>
        <v>-7.6999999999999993</v>
      </c>
      <c r="AF26" s="51">
        <f t="shared" si="12"/>
        <v>91.3</v>
      </c>
      <c r="AG26" s="26">
        <f t="shared" si="13"/>
        <v>-8.9</v>
      </c>
      <c r="AH26" s="52">
        <f t="shared" si="12"/>
        <v>178.39999999999995</v>
      </c>
      <c r="AI26" s="26">
        <f t="shared" si="14"/>
        <v>-6.5</v>
      </c>
      <c r="AJ26" s="70">
        <f t="shared" si="15"/>
        <v>45.699999999999989</v>
      </c>
      <c r="AK26" s="26">
        <f t="shared" si="16"/>
        <v>-9.8000000000000007</v>
      </c>
      <c r="AL26" s="76">
        <f t="shared" si="0"/>
        <v>149.4</v>
      </c>
      <c r="AM26" s="26">
        <f t="shared" si="17"/>
        <v>-32.900000000000006</v>
      </c>
      <c r="AN26" s="66">
        <f t="shared" si="12"/>
        <v>464.80000000000007</v>
      </c>
    </row>
    <row r="27" spans="1:40">
      <c r="A27" s="39" t="s">
        <v>12</v>
      </c>
      <c r="B27" s="10">
        <v>40558</v>
      </c>
      <c r="C27" s="34">
        <v>4</v>
      </c>
      <c r="D27" s="17">
        <v>18</v>
      </c>
      <c r="E27" s="87"/>
      <c r="F27" s="48">
        <v>62.6</v>
      </c>
      <c r="G27" s="51">
        <f t="shared" si="1"/>
        <v>135.90000000000003</v>
      </c>
      <c r="H27" s="26">
        <v>1.6</v>
      </c>
      <c r="I27" s="49">
        <f t="shared" si="2"/>
        <v>19.600000000000001</v>
      </c>
      <c r="J27" s="84"/>
      <c r="K27" s="48">
        <v>72.099999999999994</v>
      </c>
      <c r="L27" s="52">
        <f t="shared" si="3"/>
        <v>256.60000000000002</v>
      </c>
      <c r="M27" s="26">
        <v>31.7</v>
      </c>
      <c r="N27" s="53">
        <f t="shared" si="3"/>
        <v>25.599999999999998</v>
      </c>
      <c r="O27" s="84"/>
      <c r="P27" s="48">
        <v>-1.5</v>
      </c>
      <c r="Q27" s="70">
        <f t="shared" si="4"/>
        <v>84.800000000000011</v>
      </c>
      <c r="R27" s="26">
        <v>-3.4</v>
      </c>
      <c r="S27" s="71">
        <f t="shared" si="5"/>
        <v>-43.999999999999993</v>
      </c>
      <c r="T27" s="84"/>
      <c r="U27" s="48">
        <v>63.1</v>
      </c>
      <c r="V27" s="76">
        <f t="shared" si="6"/>
        <v>205.19999999999996</v>
      </c>
      <c r="W27" s="26">
        <v>34.9</v>
      </c>
      <c r="X27" s="77">
        <f t="shared" si="7"/>
        <v>42.199999999999989</v>
      </c>
      <c r="Y27" s="85"/>
      <c r="Z27" s="48">
        <f t="shared" si="8"/>
        <v>196.29999999999998</v>
      </c>
      <c r="AA27" s="61">
        <f t="shared" si="9"/>
        <v>682.49999999999989</v>
      </c>
      <c r="AB27" s="26">
        <f t="shared" si="10"/>
        <v>64.8</v>
      </c>
      <c r="AC27" s="62">
        <f t="shared" si="9"/>
        <v>43.399999999999991</v>
      </c>
      <c r="AD27" s="85"/>
      <c r="AE27" s="48">
        <f t="shared" si="11"/>
        <v>64.2</v>
      </c>
      <c r="AF27" s="51">
        <f t="shared" si="12"/>
        <v>155.5</v>
      </c>
      <c r="AG27" s="26">
        <f t="shared" si="13"/>
        <v>103.8</v>
      </c>
      <c r="AH27" s="52">
        <f t="shared" si="12"/>
        <v>282.19999999999993</v>
      </c>
      <c r="AI27" s="26">
        <f t="shared" si="14"/>
        <v>-4.9000000000000004</v>
      </c>
      <c r="AJ27" s="70">
        <f t="shared" si="15"/>
        <v>40.79999999999999</v>
      </c>
      <c r="AK27" s="26">
        <f t="shared" si="16"/>
        <v>98</v>
      </c>
      <c r="AL27" s="76">
        <f t="shared" si="0"/>
        <v>247.4</v>
      </c>
      <c r="AM27" s="26">
        <f t="shared" si="17"/>
        <v>261.10000000000002</v>
      </c>
      <c r="AN27" s="66">
        <f t="shared" si="12"/>
        <v>725.90000000000009</v>
      </c>
    </row>
    <row r="28" spans="1:40">
      <c r="A28" s="39" t="s">
        <v>8</v>
      </c>
      <c r="B28" s="10">
        <v>40559</v>
      </c>
      <c r="C28" s="34">
        <v>3</v>
      </c>
      <c r="D28" s="17">
        <v>18</v>
      </c>
      <c r="E28" s="87"/>
      <c r="F28" s="48">
        <v>12.5</v>
      </c>
      <c r="G28" s="51">
        <f t="shared" si="1"/>
        <v>148.40000000000003</v>
      </c>
      <c r="H28" s="26">
        <v>5.3</v>
      </c>
      <c r="I28" s="49">
        <f t="shared" si="2"/>
        <v>24.900000000000002</v>
      </c>
      <c r="J28" s="84"/>
      <c r="K28" s="48">
        <v>3.2</v>
      </c>
      <c r="L28" s="52">
        <f t="shared" si="3"/>
        <v>259.8</v>
      </c>
      <c r="M28" s="26">
        <v>31.1</v>
      </c>
      <c r="N28" s="53">
        <f t="shared" si="3"/>
        <v>56.7</v>
      </c>
      <c r="O28" s="84"/>
      <c r="P28" s="48">
        <v>5.4</v>
      </c>
      <c r="Q28" s="70">
        <f t="shared" si="4"/>
        <v>90.200000000000017</v>
      </c>
      <c r="R28" s="26">
        <v>10.1</v>
      </c>
      <c r="S28" s="71">
        <f t="shared" si="5"/>
        <v>-33.899999999999991</v>
      </c>
      <c r="T28" s="84"/>
      <c r="U28" s="48">
        <v>0.3</v>
      </c>
      <c r="V28" s="76">
        <f t="shared" si="6"/>
        <v>205.49999999999997</v>
      </c>
      <c r="W28" s="26">
        <v>22.8</v>
      </c>
      <c r="X28" s="77">
        <f t="shared" si="7"/>
        <v>64.999999999999986</v>
      </c>
      <c r="Y28" s="85"/>
      <c r="Z28" s="48">
        <f t="shared" si="8"/>
        <v>21.400000000000002</v>
      </c>
      <c r="AA28" s="61">
        <f t="shared" si="9"/>
        <v>703.89999999999986</v>
      </c>
      <c r="AB28" s="26">
        <f t="shared" si="10"/>
        <v>69.3</v>
      </c>
      <c r="AC28" s="62">
        <f t="shared" si="9"/>
        <v>112.69999999999999</v>
      </c>
      <c r="AD28" s="85"/>
      <c r="AE28" s="48">
        <f t="shared" si="11"/>
        <v>17.8</v>
      </c>
      <c r="AF28" s="51">
        <f t="shared" si="12"/>
        <v>173.3</v>
      </c>
      <c r="AG28" s="26">
        <f t="shared" si="13"/>
        <v>34.300000000000004</v>
      </c>
      <c r="AH28" s="52">
        <f t="shared" si="12"/>
        <v>316.49999999999994</v>
      </c>
      <c r="AI28" s="26">
        <f t="shared" si="14"/>
        <v>15.5</v>
      </c>
      <c r="AJ28" s="70">
        <f t="shared" si="15"/>
        <v>56.29999999999999</v>
      </c>
      <c r="AK28" s="26">
        <f t="shared" si="16"/>
        <v>23.1</v>
      </c>
      <c r="AL28" s="76">
        <f t="shared" si="0"/>
        <v>270.5</v>
      </c>
      <c r="AM28" s="26">
        <f t="shared" si="17"/>
        <v>90.700000000000017</v>
      </c>
      <c r="AN28" s="66">
        <f t="shared" si="12"/>
        <v>816.60000000000014</v>
      </c>
    </row>
    <row r="29" spans="1:40">
      <c r="A29" s="39" t="s">
        <v>9</v>
      </c>
      <c r="B29" s="10">
        <v>40560</v>
      </c>
      <c r="C29" s="34">
        <v>1</v>
      </c>
      <c r="D29" s="17">
        <v>4</v>
      </c>
      <c r="E29" s="87"/>
      <c r="F29" s="48">
        <v>-8.1999999999999993</v>
      </c>
      <c r="G29" s="51">
        <f t="shared" si="1"/>
        <v>140.20000000000005</v>
      </c>
      <c r="H29" s="26">
        <v>-6.7</v>
      </c>
      <c r="I29" s="49">
        <f t="shared" si="2"/>
        <v>18.200000000000003</v>
      </c>
      <c r="J29" s="84"/>
      <c r="K29" s="48">
        <v>-5.3</v>
      </c>
      <c r="L29" s="52">
        <f t="shared" si="3"/>
        <v>254.5</v>
      </c>
      <c r="M29" s="26">
        <v>-6.7</v>
      </c>
      <c r="N29" s="53">
        <f t="shared" si="3"/>
        <v>50</v>
      </c>
      <c r="O29" s="84"/>
      <c r="P29" s="48">
        <v>-14.6</v>
      </c>
      <c r="Q29" s="70">
        <f t="shared" si="4"/>
        <v>75.600000000000023</v>
      </c>
      <c r="R29" s="26">
        <v>-8.1999999999999993</v>
      </c>
      <c r="S29" s="71">
        <f t="shared" si="5"/>
        <v>-42.099999999999994</v>
      </c>
      <c r="T29" s="84"/>
      <c r="U29" s="48">
        <v>-6.7</v>
      </c>
      <c r="V29" s="76">
        <f t="shared" si="6"/>
        <v>198.79999999999998</v>
      </c>
      <c r="W29" s="26">
        <v>-4.8</v>
      </c>
      <c r="X29" s="77">
        <f t="shared" si="7"/>
        <v>60.199999999999989</v>
      </c>
      <c r="Y29" s="85"/>
      <c r="Z29" s="48">
        <f t="shared" si="8"/>
        <v>-34.800000000000004</v>
      </c>
      <c r="AA29" s="61">
        <f t="shared" si="9"/>
        <v>669.09999999999991</v>
      </c>
      <c r="AB29" s="26">
        <f t="shared" si="10"/>
        <v>-26.400000000000002</v>
      </c>
      <c r="AC29" s="62">
        <f t="shared" si="9"/>
        <v>86.299999999999983</v>
      </c>
      <c r="AD29" s="85"/>
      <c r="AE29" s="48">
        <f t="shared" si="11"/>
        <v>-14.899999999999999</v>
      </c>
      <c r="AF29" s="51">
        <f t="shared" si="12"/>
        <v>158.4</v>
      </c>
      <c r="AG29" s="26">
        <f t="shared" si="13"/>
        <v>-12</v>
      </c>
      <c r="AH29" s="52">
        <f t="shared" si="12"/>
        <v>304.49999999999994</v>
      </c>
      <c r="AI29" s="26">
        <f t="shared" si="14"/>
        <v>-22.799999999999997</v>
      </c>
      <c r="AJ29" s="70">
        <f t="shared" si="15"/>
        <v>33.499999999999993</v>
      </c>
      <c r="AK29" s="26">
        <f t="shared" si="16"/>
        <v>-11.5</v>
      </c>
      <c r="AL29" s="76">
        <f t="shared" si="0"/>
        <v>259</v>
      </c>
      <c r="AM29" s="26">
        <f t="shared" si="17"/>
        <v>-61.199999999999996</v>
      </c>
      <c r="AN29" s="66">
        <f t="shared" si="12"/>
        <v>755.40000000000009</v>
      </c>
    </row>
    <row r="30" spans="1:40">
      <c r="A30" s="39" t="s">
        <v>13</v>
      </c>
      <c r="B30" s="10">
        <v>40561</v>
      </c>
      <c r="C30" s="34">
        <v>2</v>
      </c>
      <c r="D30" s="17">
        <v>9</v>
      </c>
      <c r="E30" s="87"/>
      <c r="F30" s="48">
        <v>-24.1</v>
      </c>
      <c r="G30" s="51">
        <f t="shared" si="1"/>
        <v>116.10000000000005</v>
      </c>
      <c r="H30" s="26">
        <v>-5.8</v>
      </c>
      <c r="I30" s="49">
        <f t="shared" si="2"/>
        <v>12.400000000000002</v>
      </c>
      <c r="J30" s="84"/>
      <c r="K30" s="48">
        <v>-15.8</v>
      </c>
      <c r="L30" s="52">
        <f t="shared" si="3"/>
        <v>238.7</v>
      </c>
      <c r="M30" s="26">
        <v>-9.5</v>
      </c>
      <c r="N30" s="53">
        <f t="shared" si="3"/>
        <v>40.5</v>
      </c>
      <c r="O30" s="84"/>
      <c r="P30" s="48">
        <v>-24.9</v>
      </c>
      <c r="Q30" s="70">
        <f t="shared" si="4"/>
        <v>50.700000000000024</v>
      </c>
      <c r="R30" s="26">
        <v>-7.6</v>
      </c>
      <c r="S30" s="71">
        <f t="shared" si="5"/>
        <v>-49.699999999999996</v>
      </c>
      <c r="T30" s="84"/>
      <c r="U30" s="48">
        <v>-18.5</v>
      </c>
      <c r="V30" s="76">
        <f t="shared" si="6"/>
        <v>180.29999999999998</v>
      </c>
      <c r="W30" s="26">
        <v>-14.3</v>
      </c>
      <c r="X30" s="77">
        <f t="shared" si="7"/>
        <v>45.899999999999991</v>
      </c>
      <c r="Y30" s="85"/>
      <c r="Z30" s="48">
        <f t="shared" si="8"/>
        <v>-83.300000000000011</v>
      </c>
      <c r="AA30" s="61">
        <f t="shared" si="9"/>
        <v>585.79999999999995</v>
      </c>
      <c r="AB30" s="26">
        <f t="shared" si="10"/>
        <v>-37.200000000000003</v>
      </c>
      <c r="AC30" s="62">
        <f t="shared" si="9"/>
        <v>49.09999999999998</v>
      </c>
      <c r="AD30" s="85"/>
      <c r="AE30" s="48">
        <f t="shared" si="11"/>
        <v>-29.900000000000002</v>
      </c>
      <c r="AF30" s="51">
        <f t="shared" si="12"/>
        <v>128.5</v>
      </c>
      <c r="AG30" s="26">
        <f t="shared" si="13"/>
        <v>-25.3</v>
      </c>
      <c r="AH30" s="52">
        <f t="shared" si="12"/>
        <v>279.19999999999993</v>
      </c>
      <c r="AI30" s="26">
        <f t="shared" si="14"/>
        <v>-32.5</v>
      </c>
      <c r="AJ30" s="70">
        <f t="shared" si="15"/>
        <v>0.99999999999999289</v>
      </c>
      <c r="AK30" s="26">
        <f t="shared" si="16"/>
        <v>-32.799999999999997</v>
      </c>
      <c r="AL30" s="76">
        <f t="shared" si="0"/>
        <v>226.2</v>
      </c>
      <c r="AM30" s="26">
        <f t="shared" si="17"/>
        <v>-120.5</v>
      </c>
      <c r="AN30" s="66">
        <f t="shared" si="12"/>
        <v>634.90000000000009</v>
      </c>
    </row>
    <row r="31" spans="1:40">
      <c r="A31" s="39" t="s">
        <v>10</v>
      </c>
      <c r="B31" s="10">
        <v>40562</v>
      </c>
      <c r="C31" s="34">
        <v>1</v>
      </c>
      <c r="D31" s="17">
        <v>4</v>
      </c>
      <c r="E31" s="87"/>
      <c r="F31" s="48">
        <v>-6.6</v>
      </c>
      <c r="G31" s="51">
        <f t="shared" si="1"/>
        <v>109.50000000000006</v>
      </c>
      <c r="H31" s="26">
        <v>-9.8000000000000007</v>
      </c>
      <c r="I31" s="49">
        <f t="shared" si="2"/>
        <v>2.6000000000000014</v>
      </c>
      <c r="J31" s="84"/>
      <c r="K31" s="48">
        <v>14.6</v>
      </c>
      <c r="L31" s="52">
        <f t="shared" si="3"/>
        <v>253.29999999999998</v>
      </c>
      <c r="M31" s="26">
        <v>-3.8</v>
      </c>
      <c r="N31" s="53">
        <f t="shared" si="3"/>
        <v>36.700000000000003</v>
      </c>
      <c r="O31" s="84"/>
      <c r="P31" s="48">
        <v>1.6</v>
      </c>
      <c r="Q31" s="70">
        <f t="shared" si="4"/>
        <v>52.300000000000026</v>
      </c>
      <c r="R31" s="26">
        <v>-4.2</v>
      </c>
      <c r="S31" s="71">
        <f t="shared" si="5"/>
        <v>-53.9</v>
      </c>
      <c r="T31" s="84"/>
      <c r="U31" s="48">
        <v>12.6</v>
      </c>
      <c r="V31" s="76">
        <f t="shared" si="6"/>
        <v>192.89999999999998</v>
      </c>
      <c r="W31" s="26">
        <v>-8.8000000000000007</v>
      </c>
      <c r="X31" s="77">
        <f t="shared" si="7"/>
        <v>37.099999999999994</v>
      </c>
      <c r="Y31" s="85"/>
      <c r="Z31" s="48">
        <f t="shared" si="8"/>
        <v>22.2</v>
      </c>
      <c r="AA31" s="61">
        <f t="shared" si="9"/>
        <v>608</v>
      </c>
      <c r="AB31" s="26">
        <f t="shared" si="10"/>
        <v>-26.6</v>
      </c>
      <c r="AC31" s="62">
        <f t="shared" si="9"/>
        <v>22.499999999999979</v>
      </c>
      <c r="AD31" s="85"/>
      <c r="AE31" s="48">
        <f t="shared" si="11"/>
        <v>-16.399999999999999</v>
      </c>
      <c r="AF31" s="51">
        <f t="shared" si="12"/>
        <v>112.1</v>
      </c>
      <c r="AG31" s="26">
        <f t="shared" si="13"/>
        <v>10.8</v>
      </c>
      <c r="AH31" s="52">
        <f t="shared" si="12"/>
        <v>289.99999999999994</v>
      </c>
      <c r="AI31" s="26">
        <f t="shared" si="14"/>
        <v>-2.6</v>
      </c>
      <c r="AJ31" s="70">
        <f t="shared" si="15"/>
        <v>-1.6000000000000072</v>
      </c>
      <c r="AK31" s="26">
        <f t="shared" si="16"/>
        <v>3.7999999999999989</v>
      </c>
      <c r="AL31" s="76">
        <f t="shared" si="0"/>
        <v>230</v>
      </c>
      <c r="AM31" s="26">
        <f t="shared" si="17"/>
        <v>-4.3999999999999986</v>
      </c>
      <c r="AN31" s="66">
        <f t="shared" si="12"/>
        <v>630.50000000000011</v>
      </c>
    </row>
    <row r="32" spans="1:40">
      <c r="A32" s="39" t="s">
        <v>11</v>
      </c>
      <c r="B32" s="10">
        <v>40563</v>
      </c>
      <c r="C32" s="34">
        <v>1</v>
      </c>
      <c r="D32" s="17">
        <v>4</v>
      </c>
      <c r="E32" s="87"/>
      <c r="F32" s="48">
        <v>-11.6</v>
      </c>
      <c r="G32" s="51">
        <f t="shared" si="1"/>
        <v>97.900000000000063</v>
      </c>
      <c r="H32" s="26">
        <v>-14.4</v>
      </c>
      <c r="I32" s="49">
        <f t="shared" si="2"/>
        <v>-11.799999999999999</v>
      </c>
      <c r="J32" s="84"/>
      <c r="K32" s="48">
        <v>-13.8</v>
      </c>
      <c r="L32" s="52">
        <f t="shared" si="3"/>
        <v>239.49999999999997</v>
      </c>
      <c r="M32" s="26">
        <v>-17.100000000000001</v>
      </c>
      <c r="N32" s="53">
        <f t="shared" si="3"/>
        <v>19.600000000000001</v>
      </c>
      <c r="O32" s="84"/>
      <c r="P32" s="48">
        <v>-11.3</v>
      </c>
      <c r="Q32" s="70">
        <f t="shared" si="4"/>
        <v>41.000000000000028</v>
      </c>
      <c r="R32" s="26">
        <v>-17.7</v>
      </c>
      <c r="S32" s="71">
        <f t="shared" si="5"/>
        <v>-71.599999999999994</v>
      </c>
      <c r="T32" s="84"/>
      <c r="U32" s="48">
        <v>-15</v>
      </c>
      <c r="V32" s="76">
        <f t="shared" si="6"/>
        <v>177.89999999999998</v>
      </c>
      <c r="W32" s="26">
        <v>-16.8</v>
      </c>
      <c r="X32" s="77">
        <f t="shared" si="7"/>
        <v>20.299999999999994</v>
      </c>
      <c r="Y32" s="85"/>
      <c r="Z32" s="48">
        <f t="shared" si="8"/>
        <v>-51.7</v>
      </c>
      <c r="AA32" s="61">
        <f t="shared" si="9"/>
        <v>556.29999999999995</v>
      </c>
      <c r="AB32" s="26">
        <f t="shared" si="10"/>
        <v>-66</v>
      </c>
      <c r="AC32" s="62">
        <f t="shared" si="9"/>
        <v>-43.500000000000021</v>
      </c>
      <c r="AD32" s="85"/>
      <c r="AE32" s="48">
        <f t="shared" si="11"/>
        <v>-26</v>
      </c>
      <c r="AF32" s="51">
        <f t="shared" si="12"/>
        <v>86.1</v>
      </c>
      <c r="AG32" s="26">
        <f t="shared" si="13"/>
        <v>-30.900000000000002</v>
      </c>
      <c r="AH32" s="52">
        <f t="shared" si="12"/>
        <v>259.09999999999997</v>
      </c>
      <c r="AI32" s="26">
        <f t="shared" si="14"/>
        <v>-29</v>
      </c>
      <c r="AJ32" s="70">
        <f t="shared" si="15"/>
        <v>-30.600000000000009</v>
      </c>
      <c r="AK32" s="26">
        <f t="shared" si="16"/>
        <v>-31.8</v>
      </c>
      <c r="AL32" s="76">
        <f t="shared" si="0"/>
        <v>198.2</v>
      </c>
      <c r="AM32" s="26">
        <f t="shared" si="17"/>
        <v>-117.7</v>
      </c>
      <c r="AN32" s="66">
        <f t="shared" si="12"/>
        <v>512.80000000000007</v>
      </c>
    </row>
    <row r="33" spans="1:40">
      <c r="A33" s="39" t="s">
        <v>7</v>
      </c>
      <c r="B33" s="10">
        <v>40564</v>
      </c>
      <c r="C33" s="34">
        <v>1</v>
      </c>
      <c r="D33" s="17">
        <v>4</v>
      </c>
      <c r="E33" s="87"/>
      <c r="F33" s="48">
        <v>-3</v>
      </c>
      <c r="G33" s="51">
        <f t="shared" si="1"/>
        <v>94.900000000000063</v>
      </c>
      <c r="H33" s="26">
        <v>-6.3</v>
      </c>
      <c r="I33" s="49">
        <f t="shared" si="2"/>
        <v>-18.099999999999998</v>
      </c>
      <c r="J33" s="84"/>
      <c r="K33" s="48">
        <v>-0.2</v>
      </c>
      <c r="L33" s="52">
        <f t="shared" si="3"/>
        <v>239.29999999999998</v>
      </c>
      <c r="M33" s="26">
        <v>-5.0999999999999996</v>
      </c>
      <c r="N33" s="53">
        <f t="shared" si="3"/>
        <v>14.500000000000002</v>
      </c>
      <c r="O33" s="84"/>
      <c r="P33" s="48">
        <v>1.3</v>
      </c>
      <c r="Q33" s="70">
        <f t="shared" si="4"/>
        <v>42.300000000000026</v>
      </c>
      <c r="R33" s="26">
        <v>-8.6999999999999993</v>
      </c>
      <c r="S33" s="71">
        <f t="shared" si="5"/>
        <v>-80.3</v>
      </c>
      <c r="T33" s="84"/>
      <c r="U33" s="48">
        <v>-0.2</v>
      </c>
      <c r="V33" s="76">
        <f t="shared" si="6"/>
        <v>177.7</v>
      </c>
      <c r="W33" s="26">
        <v>1.2</v>
      </c>
      <c r="X33" s="77">
        <f t="shared" si="7"/>
        <v>21.499999999999993</v>
      </c>
      <c r="Y33" s="85"/>
      <c r="Z33" s="48">
        <f t="shared" si="8"/>
        <v>-2.1</v>
      </c>
      <c r="AA33" s="61">
        <f t="shared" si="9"/>
        <v>554.19999999999993</v>
      </c>
      <c r="AB33" s="26">
        <f t="shared" si="10"/>
        <v>-18.899999999999999</v>
      </c>
      <c r="AC33" s="62">
        <f t="shared" si="9"/>
        <v>-62.40000000000002</v>
      </c>
      <c r="AD33" s="85"/>
      <c r="AE33" s="48">
        <f t="shared" si="11"/>
        <v>-9.3000000000000007</v>
      </c>
      <c r="AF33" s="51">
        <f t="shared" si="12"/>
        <v>76.8</v>
      </c>
      <c r="AG33" s="26">
        <f t="shared" si="13"/>
        <v>-5.3</v>
      </c>
      <c r="AH33" s="52">
        <f t="shared" si="12"/>
        <v>253.79999999999995</v>
      </c>
      <c r="AI33" s="26">
        <f t="shared" si="14"/>
        <v>-7.3999999999999995</v>
      </c>
      <c r="AJ33" s="70">
        <f t="shared" si="15"/>
        <v>-38.000000000000007</v>
      </c>
      <c r="AK33" s="26">
        <f t="shared" si="16"/>
        <v>1</v>
      </c>
      <c r="AL33" s="76">
        <f t="shared" si="0"/>
        <v>199.2</v>
      </c>
      <c r="AM33" s="26">
        <f t="shared" si="17"/>
        <v>-21</v>
      </c>
      <c r="AN33" s="66">
        <f t="shared" si="12"/>
        <v>491.80000000000007</v>
      </c>
    </row>
    <row r="34" spans="1:40">
      <c r="A34" s="39" t="s">
        <v>12</v>
      </c>
      <c r="B34" s="10">
        <v>40565</v>
      </c>
      <c r="C34" s="34">
        <v>5</v>
      </c>
      <c r="D34" s="17">
        <v>18</v>
      </c>
      <c r="E34" s="87"/>
      <c r="F34" s="48">
        <v>-43.5</v>
      </c>
      <c r="G34" s="51">
        <f t="shared" si="1"/>
        <v>51.400000000000063</v>
      </c>
      <c r="H34" s="26">
        <v>-8</v>
      </c>
      <c r="I34" s="49">
        <f t="shared" si="2"/>
        <v>-26.099999999999998</v>
      </c>
      <c r="J34" s="84"/>
      <c r="K34" s="48">
        <v>-52.9</v>
      </c>
      <c r="L34" s="52">
        <f t="shared" si="3"/>
        <v>186.39999999999998</v>
      </c>
      <c r="M34" s="26">
        <v>-15.3</v>
      </c>
      <c r="N34" s="53">
        <f t="shared" si="3"/>
        <v>-0.79999999999999893</v>
      </c>
      <c r="O34" s="84"/>
      <c r="P34" s="48">
        <v>-44.8</v>
      </c>
      <c r="Q34" s="70">
        <f t="shared" si="4"/>
        <v>-2.4999999999999716</v>
      </c>
      <c r="R34" s="26">
        <v>-0.6</v>
      </c>
      <c r="S34" s="71">
        <f t="shared" si="5"/>
        <v>-80.899999999999991</v>
      </c>
      <c r="T34" s="84"/>
      <c r="U34" s="48">
        <v>-58</v>
      </c>
      <c r="V34" s="76">
        <f t="shared" si="6"/>
        <v>119.69999999999999</v>
      </c>
      <c r="W34" s="26">
        <v>-3.6</v>
      </c>
      <c r="X34" s="77">
        <f t="shared" si="7"/>
        <v>17.899999999999991</v>
      </c>
      <c r="Y34" s="85"/>
      <c r="Z34" s="48">
        <f t="shared" si="8"/>
        <v>-199.2</v>
      </c>
      <c r="AA34" s="61">
        <f t="shared" si="9"/>
        <v>354.99999999999994</v>
      </c>
      <c r="AB34" s="26">
        <f t="shared" si="10"/>
        <v>-27.500000000000004</v>
      </c>
      <c r="AC34" s="62">
        <f t="shared" si="9"/>
        <v>-89.90000000000002</v>
      </c>
      <c r="AD34" s="85"/>
      <c r="AE34" s="48">
        <f t="shared" si="11"/>
        <v>-51.5</v>
      </c>
      <c r="AF34" s="51">
        <f t="shared" si="12"/>
        <v>25.299999999999997</v>
      </c>
      <c r="AG34" s="26">
        <f t="shared" si="13"/>
        <v>-68.2</v>
      </c>
      <c r="AH34" s="52">
        <f t="shared" si="12"/>
        <v>185.59999999999997</v>
      </c>
      <c r="AI34" s="26">
        <f t="shared" si="14"/>
        <v>-45.4</v>
      </c>
      <c r="AJ34" s="70">
        <f t="shared" si="15"/>
        <v>-83.4</v>
      </c>
      <c r="AK34" s="26">
        <f t="shared" si="16"/>
        <v>-61.6</v>
      </c>
      <c r="AL34" s="76">
        <f t="shared" si="0"/>
        <v>137.6</v>
      </c>
      <c r="AM34" s="26">
        <f t="shared" si="17"/>
        <v>-226.7</v>
      </c>
      <c r="AN34" s="66">
        <f t="shared" si="12"/>
        <v>265.10000000000008</v>
      </c>
    </row>
    <row r="35" spans="1:40">
      <c r="A35" s="39" t="s">
        <v>8</v>
      </c>
      <c r="B35" s="10">
        <v>40566</v>
      </c>
      <c r="C35" s="34">
        <v>4</v>
      </c>
      <c r="D35" s="17">
        <v>20</v>
      </c>
      <c r="E35" s="87"/>
      <c r="F35" s="48">
        <v>-36.200000000000003</v>
      </c>
      <c r="G35" s="51">
        <f t="shared" si="1"/>
        <v>15.20000000000006</v>
      </c>
      <c r="H35" s="26">
        <v>111.6</v>
      </c>
      <c r="I35" s="49">
        <f t="shared" si="2"/>
        <v>85.5</v>
      </c>
      <c r="J35" s="84"/>
      <c r="K35" s="48">
        <v>-59.8</v>
      </c>
      <c r="L35" s="52">
        <f t="shared" si="3"/>
        <v>126.59999999999998</v>
      </c>
      <c r="M35" s="26">
        <v>-7.6</v>
      </c>
      <c r="N35" s="53">
        <f t="shared" si="3"/>
        <v>-8.3999999999999986</v>
      </c>
      <c r="O35" s="84"/>
      <c r="P35" s="48">
        <v>-63.8</v>
      </c>
      <c r="Q35" s="70">
        <f t="shared" si="4"/>
        <v>-66.299999999999969</v>
      </c>
      <c r="R35" s="26">
        <v>-27.2</v>
      </c>
      <c r="S35" s="71">
        <f t="shared" si="5"/>
        <v>-108.1</v>
      </c>
      <c r="T35" s="84"/>
      <c r="U35" s="48">
        <v>-67.900000000000006</v>
      </c>
      <c r="V35" s="76">
        <f t="shared" si="6"/>
        <v>51.799999999999983</v>
      </c>
      <c r="W35" s="26">
        <v>-14.1</v>
      </c>
      <c r="X35" s="77">
        <f t="shared" si="7"/>
        <v>3.7999999999999918</v>
      </c>
      <c r="Y35" s="85"/>
      <c r="Z35" s="48">
        <f t="shared" si="8"/>
        <v>-227.70000000000002</v>
      </c>
      <c r="AA35" s="61">
        <f t="shared" si="9"/>
        <v>127.29999999999993</v>
      </c>
      <c r="AB35" s="26">
        <f t="shared" si="10"/>
        <v>62.699999999999996</v>
      </c>
      <c r="AC35" s="62">
        <f t="shared" si="9"/>
        <v>-27.200000000000024</v>
      </c>
      <c r="AD35" s="85"/>
      <c r="AE35" s="48">
        <f t="shared" si="11"/>
        <v>75.399999999999991</v>
      </c>
      <c r="AF35" s="51">
        <f t="shared" si="12"/>
        <v>100.69999999999999</v>
      </c>
      <c r="AG35" s="26">
        <f t="shared" si="13"/>
        <v>-67.399999999999991</v>
      </c>
      <c r="AH35" s="52">
        <f t="shared" si="12"/>
        <v>118.19999999999997</v>
      </c>
      <c r="AI35" s="26">
        <f t="shared" si="14"/>
        <v>-91</v>
      </c>
      <c r="AJ35" s="70">
        <f t="shared" si="15"/>
        <v>-174.4</v>
      </c>
      <c r="AK35" s="26">
        <f t="shared" si="16"/>
        <v>-82</v>
      </c>
      <c r="AL35" s="76">
        <f t="shared" si="0"/>
        <v>55.599999999999994</v>
      </c>
      <c r="AM35" s="26">
        <f t="shared" si="17"/>
        <v>-165</v>
      </c>
      <c r="AN35" s="66">
        <f t="shared" si="12"/>
        <v>100.10000000000008</v>
      </c>
    </row>
    <row r="36" spans="1:40">
      <c r="A36" s="39" t="s">
        <v>9</v>
      </c>
      <c r="B36" s="10">
        <v>40567</v>
      </c>
      <c r="C36" s="34">
        <v>1</v>
      </c>
      <c r="D36" s="17">
        <v>7</v>
      </c>
      <c r="E36" s="87"/>
      <c r="F36" s="48">
        <v>-17</v>
      </c>
      <c r="G36" s="51">
        <f t="shared" si="1"/>
        <v>-1.7999999999999403</v>
      </c>
      <c r="H36" s="26">
        <v>12.4</v>
      </c>
      <c r="I36" s="49">
        <f t="shared" si="2"/>
        <v>97.9</v>
      </c>
      <c r="J36" s="84"/>
      <c r="K36" s="48">
        <v>-20.5</v>
      </c>
      <c r="L36" s="52">
        <f t="shared" si="3"/>
        <v>106.09999999999998</v>
      </c>
      <c r="M36" s="26">
        <v>-0.2</v>
      </c>
      <c r="N36" s="53">
        <f t="shared" si="3"/>
        <v>-8.5999999999999979</v>
      </c>
      <c r="O36" s="84"/>
      <c r="P36" s="48">
        <v>-22.4</v>
      </c>
      <c r="Q36" s="70">
        <f t="shared" si="4"/>
        <v>-88.69999999999996</v>
      </c>
      <c r="R36" s="26">
        <v>-4.9000000000000004</v>
      </c>
      <c r="S36" s="71">
        <f t="shared" si="5"/>
        <v>-113</v>
      </c>
      <c r="T36" s="84"/>
      <c r="U36" s="48">
        <v>-23</v>
      </c>
      <c r="V36" s="76">
        <f t="shared" si="6"/>
        <v>28.799999999999983</v>
      </c>
      <c r="W36" s="26">
        <v>-1.7</v>
      </c>
      <c r="X36" s="77">
        <f t="shared" si="7"/>
        <v>2.0999999999999917</v>
      </c>
      <c r="Y36" s="85"/>
      <c r="Z36" s="48">
        <f t="shared" si="8"/>
        <v>-82.9</v>
      </c>
      <c r="AA36" s="61">
        <f t="shared" si="9"/>
        <v>44.39999999999992</v>
      </c>
      <c r="AB36" s="26">
        <f t="shared" si="10"/>
        <v>5.6000000000000005</v>
      </c>
      <c r="AC36" s="62">
        <f t="shared" si="9"/>
        <v>-21.600000000000023</v>
      </c>
      <c r="AD36" s="85"/>
      <c r="AE36" s="48">
        <f t="shared" si="11"/>
        <v>-4.5999999999999996</v>
      </c>
      <c r="AF36" s="51">
        <f t="shared" si="12"/>
        <v>96.1</v>
      </c>
      <c r="AG36" s="26">
        <f t="shared" si="13"/>
        <v>-20.7</v>
      </c>
      <c r="AH36" s="52">
        <f t="shared" si="12"/>
        <v>97.499999999999972</v>
      </c>
      <c r="AI36" s="26">
        <f t="shared" si="14"/>
        <v>-27.299999999999997</v>
      </c>
      <c r="AJ36" s="70">
        <f t="shared" si="15"/>
        <v>-201.7</v>
      </c>
      <c r="AK36" s="26">
        <f t="shared" si="16"/>
        <v>-24.7</v>
      </c>
      <c r="AL36" s="76">
        <f t="shared" si="0"/>
        <v>30.899999999999995</v>
      </c>
      <c r="AM36" s="26">
        <f t="shared" si="17"/>
        <v>-77.3</v>
      </c>
      <c r="AN36" s="66">
        <f t="shared" si="12"/>
        <v>22.800000000000082</v>
      </c>
    </row>
    <row r="37" spans="1:40">
      <c r="A37" s="39" t="s">
        <v>13</v>
      </c>
      <c r="B37" s="10">
        <v>40568</v>
      </c>
      <c r="C37" s="34">
        <v>1</v>
      </c>
      <c r="D37" s="17">
        <v>4</v>
      </c>
      <c r="E37" s="87"/>
      <c r="F37" s="48">
        <v>-3</v>
      </c>
      <c r="G37" s="51">
        <f t="shared" si="1"/>
        <v>-4.7999999999999403</v>
      </c>
      <c r="H37" s="26">
        <v>9.5</v>
      </c>
      <c r="I37" s="49">
        <f t="shared" si="2"/>
        <v>107.4</v>
      </c>
      <c r="J37" s="84"/>
      <c r="K37" s="48">
        <v>14.5</v>
      </c>
      <c r="L37" s="52">
        <f t="shared" si="3"/>
        <v>120.59999999999998</v>
      </c>
      <c r="M37" s="26">
        <v>9.6999999999999993</v>
      </c>
      <c r="N37" s="53">
        <f t="shared" si="3"/>
        <v>1.1000000000000014</v>
      </c>
      <c r="O37" s="84"/>
      <c r="P37" s="48">
        <v>4.7</v>
      </c>
      <c r="Q37" s="70">
        <f t="shared" si="4"/>
        <v>-83.999999999999957</v>
      </c>
      <c r="R37" s="26">
        <v>6.8</v>
      </c>
      <c r="S37" s="71">
        <f t="shared" si="5"/>
        <v>-106.2</v>
      </c>
      <c r="T37" s="84"/>
      <c r="U37" s="48">
        <v>14.5</v>
      </c>
      <c r="V37" s="76">
        <f t="shared" si="6"/>
        <v>43.299999999999983</v>
      </c>
      <c r="W37" s="26">
        <v>10.9</v>
      </c>
      <c r="X37" s="77">
        <f t="shared" si="7"/>
        <v>12.999999999999993</v>
      </c>
      <c r="Y37" s="85"/>
      <c r="Z37" s="48">
        <f t="shared" si="8"/>
        <v>30.7</v>
      </c>
      <c r="AA37" s="61">
        <f t="shared" si="9"/>
        <v>75.099999999999923</v>
      </c>
      <c r="AB37" s="26">
        <f t="shared" si="10"/>
        <v>36.9</v>
      </c>
      <c r="AC37" s="62">
        <f t="shared" si="9"/>
        <v>15.299999999999976</v>
      </c>
      <c r="AD37" s="85"/>
      <c r="AE37" s="48">
        <f t="shared" si="11"/>
        <v>6.5</v>
      </c>
      <c r="AF37" s="51">
        <f t="shared" si="12"/>
        <v>102.6</v>
      </c>
      <c r="AG37" s="26">
        <f t="shared" si="13"/>
        <v>24.2</v>
      </c>
      <c r="AH37" s="52">
        <f t="shared" si="12"/>
        <v>121.69999999999997</v>
      </c>
      <c r="AI37" s="26">
        <f t="shared" si="14"/>
        <v>11.5</v>
      </c>
      <c r="AJ37" s="70">
        <f t="shared" si="15"/>
        <v>-190.2</v>
      </c>
      <c r="AK37" s="26">
        <f t="shared" si="16"/>
        <v>25.4</v>
      </c>
      <c r="AL37" s="76">
        <f t="shared" si="0"/>
        <v>56.3</v>
      </c>
      <c r="AM37" s="26">
        <f t="shared" si="17"/>
        <v>67.599999999999994</v>
      </c>
      <c r="AN37" s="66">
        <f t="shared" si="12"/>
        <v>90.400000000000077</v>
      </c>
    </row>
    <row r="38" spans="1:40">
      <c r="A38" s="39" t="s">
        <v>10</v>
      </c>
      <c r="B38" s="10">
        <v>40569</v>
      </c>
      <c r="C38" s="34">
        <v>1</v>
      </c>
      <c r="D38" s="17">
        <v>4</v>
      </c>
      <c r="E38" s="87"/>
      <c r="F38" s="48">
        <v>-9.6</v>
      </c>
      <c r="G38" s="51">
        <f t="shared" si="1"/>
        <v>-14.39999999999994</v>
      </c>
      <c r="H38" s="26">
        <v>-7.6</v>
      </c>
      <c r="I38" s="49">
        <f t="shared" si="2"/>
        <v>99.800000000000011</v>
      </c>
      <c r="J38" s="84"/>
      <c r="K38" s="48">
        <v>-12.3</v>
      </c>
      <c r="L38" s="52">
        <f t="shared" si="3"/>
        <v>108.29999999999998</v>
      </c>
      <c r="M38" s="26">
        <v>-10.5</v>
      </c>
      <c r="N38" s="53">
        <f t="shared" si="3"/>
        <v>-9.3999999999999986</v>
      </c>
      <c r="O38" s="84"/>
      <c r="P38" s="48">
        <v>-15.2</v>
      </c>
      <c r="Q38" s="70">
        <f t="shared" si="4"/>
        <v>-99.19999999999996</v>
      </c>
      <c r="R38" s="26">
        <v>-13.4</v>
      </c>
      <c r="S38" s="71">
        <f t="shared" si="5"/>
        <v>-119.60000000000001</v>
      </c>
      <c r="T38" s="84"/>
      <c r="U38" s="48">
        <v>-12.2</v>
      </c>
      <c r="V38" s="76">
        <f t="shared" si="6"/>
        <v>31.099999999999984</v>
      </c>
      <c r="W38" s="26">
        <v>-5.0999999999999996</v>
      </c>
      <c r="X38" s="77">
        <f t="shared" si="7"/>
        <v>7.8999999999999932</v>
      </c>
      <c r="Y38" s="85"/>
      <c r="Z38" s="48">
        <f t="shared" si="8"/>
        <v>-49.3</v>
      </c>
      <c r="AA38" s="61">
        <f t="shared" si="9"/>
        <v>25.799999999999926</v>
      </c>
      <c r="AB38" s="26">
        <f t="shared" si="10"/>
        <v>-36.6</v>
      </c>
      <c r="AC38" s="62">
        <f t="shared" si="9"/>
        <v>-21.300000000000026</v>
      </c>
      <c r="AD38" s="85"/>
      <c r="AE38" s="48">
        <f t="shared" si="11"/>
        <v>-17.2</v>
      </c>
      <c r="AF38" s="51">
        <f t="shared" si="12"/>
        <v>85.399999999999991</v>
      </c>
      <c r="AG38" s="26">
        <f t="shared" si="13"/>
        <v>-22.8</v>
      </c>
      <c r="AH38" s="52">
        <f t="shared" si="12"/>
        <v>98.899999999999977</v>
      </c>
      <c r="AI38" s="26">
        <f t="shared" si="14"/>
        <v>-28.6</v>
      </c>
      <c r="AJ38" s="70">
        <f t="shared" si="15"/>
        <v>-218.79999999999998</v>
      </c>
      <c r="AK38" s="26">
        <f t="shared" si="16"/>
        <v>-17.299999999999997</v>
      </c>
      <c r="AL38" s="76">
        <f t="shared" si="0"/>
        <v>39</v>
      </c>
      <c r="AM38" s="26">
        <f t="shared" si="17"/>
        <v>-85.899999999999991</v>
      </c>
      <c r="AN38" s="66">
        <f t="shared" si="12"/>
        <v>4.5000000000000853</v>
      </c>
    </row>
    <row r="39" spans="1:40">
      <c r="A39" s="39" t="s">
        <v>11</v>
      </c>
      <c r="B39" s="10">
        <v>40570</v>
      </c>
      <c r="C39" s="34">
        <v>1</v>
      </c>
      <c r="D39" s="17">
        <v>3</v>
      </c>
      <c r="E39" s="87"/>
      <c r="F39" s="48">
        <v>-14.2</v>
      </c>
      <c r="G39" s="51">
        <f t="shared" si="1"/>
        <v>-28.599999999999937</v>
      </c>
      <c r="H39" s="26">
        <v>-14.7</v>
      </c>
      <c r="I39" s="49">
        <f t="shared" si="2"/>
        <v>85.100000000000009</v>
      </c>
      <c r="J39" s="84"/>
      <c r="K39" s="48">
        <v>-11.2</v>
      </c>
      <c r="L39" s="52">
        <f t="shared" si="3"/>
        <v>97.09999999999998</v>
      </c>
      <c r="M39" s="26">
        <v>-12.6</v>
      </c>
      <c r="N39" s="53">
        <f t="shared" si="3"/>
        <v>-22</v>
      </c>
      <c r="O39" s="84"/>
      <c r="P39" s="48">
        <v>-13.2</v>
      </c>
      <c r="Q39" s="70">
        <f t="shared" si="4"/>
        <v>-112.39999999999996</v>
      </c>
      <c r="R39" s="26">
        <v>-12.3</v>
      </c>
      <c r="S39" s="71">
        <f t="shared" si="5"/>
        <v>-131.9</v>
      </c>
      <c r="T39" s="84"/>
      <c r="U39" s="48">
        <v>-12.1</v>
      </c>
      <c r="V39" s="76">
        <f t="shared" si="6"/>
        <v>18.999999999999986</v>
      </c>
      <c r="W39" s="26">
        <v>-13</v>
      </c>
      <c r="X39" s="77">
        <f t="shared" si="7"/>
        <v>-5.1000000000000068</v>
      </c>
      <c r="Y39" s="85"/>
      <c r="Z39" s="48">
        <f t="shared" si="8"/>
        <v>-50.699999999999996</v>
      </c>
      <c r="AA39" s="61">
        <f t="shared" si="9"/>
        <v>-24.90000000000007</v>
      </c>
      <c r="AB39" s="26">
        <f t="shared" si="10"/>
        <v>-52.599999999999994</v>
      </c>
      <c r="AC39" s="62">
        <f t="shared" si="9"/>
        <v>-73.90000000000002</v>
      </c>
      <c r="AD39" s="85"/>
      <c r="AE39" s="48">
        <f t="shared" si="11"/>
        <v>-28.9</v>
      </c>
      <c r="AF39" s="51">
        <f t="shared" si="12"/>
        <v>56.499999999999993</v>
      </c>
      <c r="AG39" s="26">
        <f t="shared" si="13"/>
        <v>-23.799999999999997</v>
      </c>
      <c r="AH39" s="52">
        <f t="shared" si="12"/>
        <v>75.09999999999998</v>
      </c>
      <c r="AI39" s="26">
        <f t="shared" si="14"/>
        <v>-25.5</v>
      </c>
      <c r="AJ39" s="70">
        <f t="shared" si="15"/>
        <v>-244.29999999999998</v>
      </c>
      <c r="AK39" s="26">
        <f t="shared" si="16"/>
        <v>-25.1</v>
      </c>
      <c r="AL39" s="76">
        <f t="shared" si="0"/>
        <v>13.899999999999999</v>
      </c>
      <c r="AM39" s="26">
        <f t="shared" si="17"/>
        <v>-103.29999999999998</v>
      </c>
      <c r="AN39" s="66">
        <f t="shared" si="12"/>
        <v>-98.799999999999898</v>
      </c>
    </row>
    <row r="40" spans="1:40">
      <c r="A40" s="39" t="s">
        <v>7</v>
      </c>
      <c r="B40" s="10">
        <v>40571</v>
      </c>
      <c r="C40" s="34">
        <v>1</v>
      </c>
      <c r="D40" s="17">
        <v>6</v>
      </c>
      <c r="E40" s="87"/>
      <c r="F40" s="48">
        <v>-25.6</v>
      </c>
      <c r="G40" s="51">
        <f t="shared" si="1"/>
        <v>-54.199999999999939</v>
      </c>
      <c r="H40" s="26">
        <v>11.4</v>
      </c>
      <c r="I40" s="49">
        <f t="shared" si="2"/>
        <v>96.500000000000014</v>
      </c>
      <c r="J40" s="84"/>
      <c r="K40" s="48">
        <v>-32.200000000000003</v>
      </c>
      <c r="L40" s="52">
        <f t="shared" si="3"/>
        <v>64.899999999999977</v>
      </c>
      <c r="M40" s="26">
        <v>2.2000000000000002</v>
      </c>
      <c r="N40" s="53">
        <f t="shared" si="3"/>
        <v>-19.8</v>
      </c>
      <c r="O40" s="84"/>
      <c r="P40" s="48">
        <v>-35.6</v>
      </c>
      <c r="Q40" s="70">
        <f t="shared" si="4"/>
        <v>-147.99999999999997</v>
      </c>
      <c r="R40" s="26">
        <v>6.8</v>
      </c>
      <c r="S40" s="71">
        <f t="shared" si="5"/>
        <v>-125.10000000000001</v>
      </c>
      <c r="T40" s="84"/>
      <c r="U40" s="48">
        <v>-32</v>
      </c>
      <c r="V40" s="76">
        <f t="shared" si="6"/>
        <v>-13.000000000000014</v>
      </c>
      <c r="W40" s="26">
        <v>2.4</v>
      </c>
      <c r="X40" s="77">
        <f t="shared" si="7"/>
        <v>-2.7000000000000068</v>
      </c>
      <c r="Y40" s="85"/>
      <c r="Z40" s="48">
        <f t="shared" si="8"/>
        <v>-125.4</v>
      </c>
      <c r="AA40" s="61">
        <f t="shared" si="9"/>
        <v>-150.30000000000007</v>
      </c>
      <c r="AB40" s="26">
        <f t="shared" si="10"/>
        <v>22.8</v>
      </c>
      <c r="AC40" s="62">
        <f t="shared" si="9"/>
        <v>-51.100000000000023</v>
      </c>
      <c r="AD40" s="85"/>
      <c r="AE40" s="48">
        <f t="shared" si="11"/>
        <v>-14.200000000000001</v>
      </c>
      <c r="AF40" s="51">
        <f t="shared" si="12"/>
        <v>42.29999999999999</v>
      </c>
      <c r="AG40" s="26">
        <f t="shared" si="13"/>
        <v>-30.000000000000004</v>
      </c>
      <c r="AH40" s="52">
        <f t="shared" si="12"/>
        <v>45.09999999999998</v>
      </c>
      <c r="AI40" s="26">
        <f t="shared" si="14"/>
        <v>-28.8</v>
      </c>
      <c r="AJ40" s="70">
        <f t="shared" si="15"/>
        <v>-273.09999999999997</v>
      </c>
      <c r="AK40" s="26">
        <f t="shared" si="16"/>
        <v>-29.6</v>
      </c>
      <c r="AL40" s="76">
        <f t="shared" si="0"/>
        <v>-15.700000000000003</v>
      </c>
      <c r="AM40" s="26">
        <f t="shared" si="17"/>
        <v>-102.6</v>
      </c>
      <c r="AN40" s="66">
        <f t="shared" si="12"/>
        <v>-201.39999999999989</v>
      </c>
    </row>
    <row r="41" spans="1:40">
      <c r="A41" s="39" t="s">
        <v>12</v>
      </c>
      <c r="B41" s="10">
        <v>40572</v>
      </c>
      <c r="C41" s="34">
        <v>5</v>
      </c>
      <c r="D41" s="17">
        <v>21</v>
      </c>
      <c r="E41" s="87"/>
      <c r="F41" s="48">
        <v>-48.3</v>
      </c>
      <c r="G41" s="51">
        <f t="shared" si="1"/>
        <v>-102.49999999999994</v>
      </c>
      <c r="H41" s="26">
        <v>40.4</v>
      </c>
      <c r="I41" s="49">
        <f t="shared" si="2"/>
        <v>136.9</v>
      </c>
      <c r="J41" s="84"/>
      <c r="K41" s="48">
        <v>62.5</v>
      </c>
      <c r="L41" s="52">
        <f t="shared" si="3"/>
        <v>127.39999999999998</v>
      </c>
      <c r="M41" s="26">
        <v>47.4</v>
      </c>
      <c r="N41" s="53">
        <f t="shared" si="3"/>
        <v>27.599999999999998</v>
      </c>
      <c r="O41" s="84"/>
      <c r="P41" s="48">
        <v>13.7</v>
      </c>
      <c r="Q41" s="70">
        <f t="shared" si="4"/>
        <v>-134.29999999999998</v>
      </c>
      <c r="R41" s="26">
        <v>-17.399999999999999</v>
      </c>
      <c r="S41" s="71">
        <f t="shared" si="5"/>
        <v>-142.5</v>
      </c>
      <c r="T41" s="84"/>
      <c r="U41" s="48">
        <v>50.6</v>
      </c>
      <c r="V41" s="76">
        <f t="shared" si="6"/>
        <v>37.599999999999987</v>
      </c>
      <c r="W41" s="26">
        <v>35.200000000000003</v>
      </c>
      <c r="X41" s="77">
        <f t="shared" si="7"/>
        <v>32.499999999999993</v>
      </c>
      <c r="Y41" s="85"/>
      <c r="Z41" s="48">
        <f t="shared" si="8"/>
        <v>78.5</v>
      </c>
      <c r="AA41" s="61">
        <f t="shared" si="9"/>
        <v>-71.800000000000068</v>
      </c>
      <c r="AB41" s="26">
        <f t="shared" si="10"/>
        <v>105.60000000000001</v>
      </c>
      <c r="AC41" s="62">
        <f t="shared" si="9"/>
        <v>54.499999999999986</v>
      </c>
      <c r="AD41" s="85"/>
      <c r="AE41" s="48">
        <f t="shared" si="11"/>
        <v>-7.8999999999999986</v>
      </c>
      <c r="AF41" s="51">
        <f t="shared" si="12"/>
        <v>34.399999999999991</v>
      </c>
      <c r="AG41" s="26">
        <f t="shared" si="13"/>
        <v>109.9</v>
      </c>
      <c r="AH41" s="52">
        <f t="shared" si="12"/>
        <v>155</v>
      </c>
      <c r="AI41" s="26">
        <f t="shared" si="14"/>
        <v>-3.6999999999999993</v>
      </c>
      <c r="AJ41" s="70">
        <f t="shared" si="15"/>
        <v>-276.79999999999995</v>
      </c>
      <c r="AK41" s="26">
        <f t="shared" si="16"/>
        <v>85.800000000000011</v>
      </c>
      <c r="AL41" s="76">
        <f t="shared" si="0"/>
        <v>70.100000000000009</v>
      </c>
      <c r="AM41" s="26">
        <f t="shared" si="17"/>
        <v>184.10000000000002</v>
      </c>
      <c r="AN41" s="66">
        <f t="shared" si="12"/>
        <v>-17.299999999999869</v>
      </c>
    </row>
    <row r="42" spans="1:40">
      <c r="A42" s="39" t="s">
        <v>8</v>
      </c>
      <c r="B42" s="10">
        <v>40573</v>
      </c>
      <c r="C42" s="34">
        <v>3</v>
      </c>
      <c r="D42" s="17">
        <v>14</v>
      </c>
      <c r="E42" s="87"/>
      <c r="F42" s="48">
        <v>-22.1</v>
      </c>
      <c r="G42" s="51">
        <f t="shared" si="1"/>
        <v>-124.59999999999994</v>
      </c>
      <c r="H42" s="26">
        <v>2.7</v>
      </c>
      <c r="I42" s="49">
        <f t="shared" si="2"/>
        <v>139.6</v>
      </c>
      <c r="J42" s="84"/>
      <c r="K42" s="48">
        <v>-53.9</v>
      </c>
      <c r="L42" s="52">
        <f t="shared" si="3"/>
        <v>73.499999999999972</v>
      </c>
      <c r="M42" s="26">
        <v>-0.5</v>
      </c>
      <c r="N42" s="53">
        <f t="shared" si="3"/>
        <v>27.099999999999998</v>
      </c>
      <c r="O42" s="84"/>
      <c r="P42" s="48">
        <v>-27</v>
      </c>
      <c r="Q42" s="70">
        <f t="shared" si="4"/>
        <v>-161.29999999999998</v>
      </c>
      <c r="R42" s="26">
        <v>-1.6</v>
      </c>
      <c r="S42" s="71">
        <f t="shared" si="5"/>
        <v>-144.1</v>
      </c>
      <c r="T42" s="84"/>
      <c r="U42" s="48">
        <v>-57.5</v>
      </c>
      <c r="V42" s="76">
        <f t="shared" si="6"/>
        <v>-19.900000000000013</v>
      </c>
      <c r="W42" s="26">
        <v>1.3</v>
      </c>
      <c r="X42" s="77">
        <f t="shared" si="7"/>
        <v>33.79999999999999</v>
      </c>
      <c r="Y42" s="85"/>
      <c r="Z42" s="48">
        <f t="shared" si="8"/>
        <v>-160.5</v>
      </c>
      <c r="AA42" s="61">
        <f t="shared" si="9"/>
        <v>-232.30000000000007</v>
      </c>
      <c r="AB42" s="26">
        <f t="shared" si="10"/>
        <v>1.9000000000000001</v>
      </c>
      <c r="AC42" s="62">
        <f t="shared" si="9"/>
        <v>56.399999999999984</v>
      </c>
      <c r="AD42" s="85"/>
      <c r="AE42" s="48">
        <f t="shared" si="11"/>
        <v>-19.400000000000002</v>
      </c>
      <c r="AF42" s="51">
        <f t="shared" si="12"/>
        <v>14.999999999999989</v>
      </c>
      <c r="AG42" s="26">
        <f t="shared" si="13"/>
        <v>-54.4</v>
      </c>
      <c r="AH42" s="52">
        <f t="shared" si="12"/>
        <v>100.6</v>
      </c>
      <c r="AI42" s="26">
        <f t="shared" si="14"/>
        <v>-28.6</v>
      </c>
      <c r="AJ42" s="70">
        <f t="shared" si="15"/>
        <v>-305.39999999999998</v>
      </c>
      <c r="AK42" s="26">
        <f t="shared" si="16"/>
        <v>-56.2</v>
      </c>
      <c r="AL42" s="76">
        <f t="shared" si="0"/>
        <v>13.900000000000006</v>
      </c>
      <c r="AM42" s="26">
        <f t="shared" si="17"/>
        <v>-158.60000000000002</v>
      </c>
      <c r="AN42" s="66">
        <f t="shared" si="12"/>
        <v>-175.89999999999989</v>
      </c>
    </row>
    <row r="43" spans="1:40">
      <c r="A43" s="39" t="s">
        <v>9</v>
      </c>
      <c r="B43" s="10"/>
      <c r="C43" s="34"/>
      <c r="D43" s="17"/>
      <c r="E43" s="87"/>
      <c r="F43" s="48"/>
      <c r="G43" s="51">
        <f t="shared" si="1"/>
        <v>0</v>
      </c>
      <c r="H43" s="26"/>
      <c r="I43" s="49">
        <f t="shared" si="2"/>
        <v>0</v>
      </c>
      <c r="J43" s="84"/>
      <c r="K43" s="48"/>
      <c r="L43" s="52">
        <f t="shared" si="3"/>
        <v>0</v>
      </c>
      <c r="M43" s="26"/>
      <c r="N43" s="53">
        <f t="shared" si="3"/>
        <v>0</v>
      </c>
      <c r="O43" s="84"/>
      <c r="P43" s="48"/>
      <c r="Q43" s="70">
        <f t="shared" si="4"/>
        <v>0</v>
      </c>
      <c r="R43" s="26"/>
      <c r="S43" s="71">
        <f t="shared" si="5"/>
        <v>0</v>
      </c>
      <c r="T43" s="84"/>
      <c r="U43" s="48"/>
      <c r="V43" s="76">
        <f t="shared" si="6"/>
        <v>0</v>
      </c>
      <c r="W43" s="26"/>
      <c r="X43" s="77">
        <f t="shared" si="7"/>
        <v>0</v>
      </c>
      <c r="Y43" s="85"/>
      <c r="Z43" s="48">
        <f t="shared" si="8"/>
        <v>0</v>
      </c>
      <c r="AA43" s="61">
        <f t="shared" si="9"/>
        <v>0</v>
      </c>
      <c r="AB43" s="26">
        <f t="shared" si="10"/>
        <v>0</v>
      </c>
      <c r="AC43" s="62">
        <f t="shared" si="9"/>
        <v>0</v>
      </c>
      <c r="AD43" s="85"/>
      <c r="AE43" s="48">
        <f t="shared" si="11"/>
        <v>0</v>
      </c>
      <c r="AF43" s="51">
        <f t="shared" si="12"/>
        <v>0</v>
      </c>
      <c r="AG43" s="26">
        <f t="shared" si="13"/>
        <v>0</v>
      </c>
      <c r="AH43" s="52">
        <f t="shared" si="12"/>
        <v>0</v>
      </c>
      <c r="AI43" s="26">
        <f t="shared" si="14"/>
        <v>0</v>
      </c>
      <c r="AJ43" s="70">
        <f t="shared" si="15"/>
        <v>0</v>
      </c>
      <c r="AK43" s="26">
        <f t="shared" si="16"/>
        <v>0</v>
      </c>
      <c r="AL43" s="76">
        <f t="shared" si="0"/>
        <v>0</v>
      </c>
      <c r="AM43" s="26">
        <f t="shared" si="17"/>
        <v>0</v>
      </c>
      <c r="AN43" s="66">
        <f t="shared" si="12"/>
        <v>0</v>
      </c>
    </row>
    <row r="44" spans="1:40">
      <c r="A44" s="3"/>
      <c r="B44" s="7"/>
      <c r="C44" s="92" t="s">
        <v>44</v>
      </c>
      <c r="D44" s="93">
        <f>SUM(D13:D43)</f>
        <v>281</v>
      </c>
      <c r="E44" s="12"/>
      <c r="F44" s="28"/>
      <c r="G44" s="37"/>
      <c r="H44" s="36"/>
      <c r="I44" s="37"/>
      <c r="J44" s="27"/>
    </row>
  </sheetData>
  <mergeCells count="29">
    <mergeCell ref="A11:B11"/>
    <mergeCell ref="A10:B10"/>
    <mergeCell ref="F9:G9"/>
    <mergeCell ref="H9:I9"/>
    <mergeCell ref="P9:Q9"/>
    <mergeCell ref="H3:AL3"/>
    <mergeCell ref="Z9:AA9"/>
    <mergeCell ref="AB9:AC9"/>
    <mergeCell ref="AE9:AF9"/>
    <mergeCell ref="AG9:AH9"/>
    <mergeCell ref="AE8:AN8"/>
    <mergeCell ref="AM9:AN9"/>
    <mergeCell ref="AI9:AJ9"/>
    <mergeCell ref="AK9:AL9"/>
    <mergeCell ref="K9:L9"/>
    <mergeCell ref="M9:N9"/>
    <mergeCell ref="U8:X8"/>
    <mergeCell ref="U9:V9"/>
    <mergeCell ref="W9:X9"/>
    <mergeCell ref="R9:S9"/>
    <mergeCell ref="F8:I8"/>
    <mergeCell ref="B6:G6"/>
    <mergeCell ref="I6:L6"/>
    <mergeCell ref="Z8:AC8"/>
    <mergeCell ref="C7:D7"/>
    <mergeCell ref="K8:N8"/>
    <mergeCell ref="P8:S8"/>
    <mergeCell ref="N6:AH6"/>
    <mergeCell ref="A8:B8"/>
  </mergeCells>
  <conditionalFormatting sqref="F12 H12:K12 M12:X12 Z12 AB12:AC12 AE12 AG12:AN12">
    <cfRule type="cellIs" dxfId="61" priority="239" stopIfTrue="1" operator="greaterThanOrEqual">
      <formula>0</formula>
    </cfRule>
    <cfRule type="cellIs" dxfId="60" priority="240" stopIfTrue="1" operator="lessThan">
      <formula>0</formula>
    </cfRule>
  </conditionalFormatting>
  <conditionalFormatting sqref="J12:J13 O12:O13 T12:T13">
    <cfRule type="cellIs" dxfId="59" priority="217" operator="greaterThan">
      <formula>0</formula>
    </cfRule>
  </conditionalFormatting>
  <conditionalFormatting sqref="J13:J44 O13:O43 T13:T43">
    <cfRule type="cellIs" dxfId="58" priority="212" operator="lessThan">
      <formula>0</formula>
    </cfRule>
    <cfRule type="cellIs" dxfId="57" priority="213" operator="lessThan">
      <formula>0</formula>
    </cfRule>
    <cfRule type="cellIs" dxfId="56" priority="214" operator="greaterThan">
      <formula>0</formula>
    </cfRule>
  </conditionalFormatting>
  <conditionalFormatting sqref="I12:I44 N12:X43 AC12:AC43 AN12:AN43 AH12:AL43">
    <cfRule type="cellIs" dxfId="55" priority="205" operator="lessThan">
      <formula>0</formula>
    </cfRule>
    <cfRule type="cellIs" dxfId="54" priority="206" operator="lessThan">
      <formula>0</formula>
    </cfRule>
    <cfRule type="cellIs" dxfId="53" priority="207" operator="greaterThan">
      <formula>0</formula>
    </cfRule>
  </conditionalFormatting>
  <conditionalFormatting sqref="G12:G44 I12:I44 L12:L43 N12:X43 AA12:AA43 AC12:AC43 AF12:AF43 AN12:AN43 AH12:AL43">
    <cfRule type="cellIs" dxfId="52" priority="203" stopIfTrue="1" operator="greaterThan">
      <formula>0</formula>
    </cfRule>
    <cfRule type="cellIs" dxfId="51" priority="204" operator="lessThan">
      <formula>0</formula>
    </cfRule>
  </conditionalFormatting>
  <conditionalFormatting sqref="P13:P43 R13:R43 U13:U43 W13:W43 Z13:Z43 AB13:AB43 AE13:AE43 AG13:AG43 AK13:AK43 AI13:AI43 AM13:AM43 K13:K43 M13:M43">
    <cfRule type="cellIs" dxfId="50" priority="29" operator="greaterThan">
      <formula>0</formula>
    </cfRule>
    <cfRule type="cellIs" dxfId="49" priority="30" operator="lessThan">
      <formula>0</formula>
    </cfRule>
  </conditionalFormatting>
  <conditionalFormatting sqref="F13:F43 H13:H43">
    <cfRule type="cellIs" dxfId="48" priority="27" operator="lessThan">
      <formula>0</formula>
    </cfRule>
    <cfRule type="cellIs" dxfId="47" priority="28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F0"/>
  </sheetPr>
  <dimension ref="A3:AS44"/>
  <sheetViews>
    <sheetView showZeros="0" zoomScale="80" zoomScaleNormal="80" workbookViewId="0">
      <selection activeCell="S47" sqref="S47"/>
    </sheetView>
  </sheetViews>
  <sheetFormatPr baseColWidth="10" defaultRowHeight="15"/>
  <cols>
    <col min="1" max="1" width="4.85546875" style="38" bestFit="1" customWidth="1"/>
    <col min="2" max="2" width="8.140625" style="38" bestFit="1" customWidth="1"/>
    <col min="3" max="3" width="5.85546875" style="38" bestFit="1" customWidth="1"/>
    <col min="4" max="4" width="5.28515625" style="38" customWidth="1"/>
    <col min="5" max="5" width="1.7109375" style="38" customWidth="1"/>
    <col min="6" max="6" width="8.7109375" style="38" customWidth="1"/>
    <col min="7" max="7" width="9.7109375" style="38" customWidth="1"/>
    <col min="8" max="8" width="8.7109375" style="38" customWidth="1"/>
    <col min="9" max="9" width="9.7109375" style="38" customWidth="1"/>
    <col min="10" max="10" width="2.7109375" style="38" customWidth="1"/>
    <col min="11" max="11" width="8.7109375" style="38" customWidth="1"/>
    <col min="12" max="12" width="9.7109375" style="38" customWidth="1"/>
    <col min="13" max="13" width="8.7109375" style="38" customWidth="1"/>
    <col min="14" max="14" width="9.7109375" style="38" customWidth="1"/>
    <col min="15" max="15" width="1.7109375" style="38" customWidth="1"/>
    <col min="16" max="19" width="9.7109375" style="38" customWidth="1"/>
    <col min="20" max="20" width="1.7109375" style="38" customWidth="1"/>
    <col min="21" max="21" width="9.7109375" style="38" customWidth="1"/>
    <col min="22" max="22" width="11.42578125" style="38"/>
    <col min="23" max="23" width="9.7109375" style="38" customWidth="1"/>
    <col min="24" max="24" width="11.42578125" style="38"/>
    <col min="25" max="25" width="1.7109375" style="38" customWidth="1"/>
    <col min="26" max="26" width="8.7109375" style="38" customWidth="1"/>
    <col min="27" max="27" width="11.42578125" style="38"/>
    <col min="28" max="28" width="8.7109375" style="38" customWidth="1"/>
    <col min="29" max="29" width="11.42578125" style="38"/>
    <col min="30" max="30" width="8.7109375" style="38" customWidth="1"/>
    <col min="31" max="31" width="11.42578125" style="38"/>
    <col min="32" max="32" width="9.7109375" style="38" customWidth="1"/>
    <col min="33" max="16384" width="11.42578125" style="38"/>
  </cols>
  <sheetData>
    <row r="3" spans="1:45" ht="22.5">
      <c r="H3" s="128" t="s">
        <v>42</v>
      </c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29"/>
      <c r="U3" s="129"/>
      <c r="V3" s="129"/>
      <c r="W3" s="129"/>
      <c r="X3" s="129"/>
      <c r="Y3" s="129"/>
      <c r="Z3" s="129"/>
      <c r="AA3" s="129"/>
      <c r="AB3" s="129"/>
      <c r="AC3" s="129"/>
      <c r="AD3" s="129"/>
      <c r="AE3" s="130"/>
    </row>
    <row r="4" spans="1:45"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</row>
    <row r="5" spans="1:45">
      <c r="F5"/>
      <c r="H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</row>
    <row r="6" spans="1:45" ht="18.75">
      <c r="B6" s="125" t="s">
        <v>25</v>
      </c>
      <c r="C6" s="126"/>
      <c r="D6" s="126"/>
      <c r="E6" s="126"/>
      <c r="F6" s="126"/>
      <c r="G6" s="127"/>
      <c r="H6" s="41"/>
      <c r="I6" s="131"/>
      <c r="J6" s="132"/>
      <c r="K6" s="132"/>
      <c r="L6" s="133"/>
      <c r="M6" s="42"/>
      <c r="N6" s="134" t="s">
        <v>43</v>
      </c>
      <c r="O6" s="135"/>
      <c r="P6" s="135"/>
      <c r="Q6" s="135"/>
      <c r="R6" s="135"/>
      <c r="S6" s="135"/>
      <c r="T6" s="135"/>
      <c r="U6" s="135"/>
      <c r="V6" s="135"/>
      <c r="W6" s="135"/>
      <c r="X6" s="135"/>
      <c r="Y6" s="135"/>
      <c r="Z6" s="135"/>
      <c r="AA6" s="135"/>
      <c r="AB6" s="135"/>
      <c r="AC6" s="136"/>
      <c r="AD6" s="40"/>
      <c r="AE6" s="40"/>
      <c r="AF6" s="40"/>
      <c r="AG6" s="40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</row>
    <row r="7" spans="1:45">
      <c r="A7" s="3"/>
      <c r="B7" s="7"/>
      <c r="C7" s="137"/>
      <c r="D7" s="137"/>
    </row>
    <row r="8" spans="1:45">
      <c r="A8" s="124" t="s">
        <v>0</v>
      </c>
      <c r="B8" s="124"/>
      <c r="C8" s="30"/>
      <c r="D8" s="14"/>
      <c r="E8" s="14"/>
      <c r="F8" s="170" t="s">
        <v>28</v>
      </c>
      <c r="G8" s="171"/>
      <c r="H8" s="171"/>
      <c r="I8" s="172"/>
      <c r="J8" s="80"/>
      <c r="K8" s="138" t="s">
        <v>29</v>
      </c>
      <c r="L8" s="117"/>
      <c r="M8" s="117"/>
      <c r="N8" s="118"/>
      <c r="O8" s="80"/>
      <c r="P8" s="163" t="s">
        <v>37</v>
      </c>
      <c r="Q8" s="119"/>
      <c r="R8" s="119"/>
      <c r="S8" s="120"/>
      <c r="T8" s="85"/>
      <c r="U8" s="121" t="s">
        <v>30</v>
      </c>
      <c r="V8" s="122"/>
      <c r="W8" s="122"/>
      <c r="X8" s="123"/>
      <c r="Y8" s="88"/>
      <c r="Z8" s="150" t="s">
        <v>35</v>
      </c>
      <c r="AA8" s="151"/>
      <c r="AB8" s="151"/>
      <c r="AC8" s="151"/>
      <c r="AD8" s="151"/>
      <c r="AE8" s="151"/>
      <c r="AF8" s="151"/>
      <c r="AG8" s="152"/>
    </row>
    <row r="9" spans="1:45">
      <c r="A9" s="89"/>
      <c r="B9" s="8"/>
      <c r="C9" s="31"/>
      <c r="D9" s="2"/>
      <c r="E9" s="12"/>
      <c r="F9" s="175" t="s">
        <v>26</v>
      </c>
      <c r="G9" s="176"/>
      <c r="H9" s="177" t="s">
        <v>27</v>
      </c>
      <c r="I9" s="178"/>
      <c r="J9" s="79"/>
      <c r="K9" s="159" t="s">
        <v>26</v>
      </c>
      <c r="L9" s="160"/>
      <c r="M9" s="161" t="s">
        <v>27</v>
      </c>
      <c r="N9" s="162"/>
      <c r="O9" s="79"/>
      <c r="P9" s="164" t="s">
        <v>26</v>
      </c>
      <c r="Q9" s="165"/>
      <c r="R9" s="166" t="s">
        <v>27</v>
      </c>
      <c r="S9" s="167"/>
      <c r="T9" s="85"/>
      <c r="U9" s="142" t="s">
        <v>38</v>
      </c>
      <c r="V9" s="143"/>
      <c r="W9" s="144" t="s">
        <v>39</v>
      </c>
      <c r="X9" s="145"/>
      <c r="Y9" s="85"/>
      <c r="Z9" s="146" t="s">
        <v>32</v>
      </c>
      <c r="AA9" s="147"/>
      <c r="AB9" s="148" t="s">
        <v>33</v>
      </c>
      <c r="AC9" s="149"/>
      <c r="AD9" s="157" t="s">
        <v>41</v>
      </c>
      <c r="AE9" s="158"/>
      <c r="AF9" s="153" t="s">
        <v>34</v>
      </c>
      <c r="AG9" s="154"/>
    </row>
    <row r="10" spans="1:45">
      <c r="A10" s="173" t="s">
        <v>1</v>
      </c>
      <c r="B10" s="174"/>
      <c r="C10" s="32" t="s">
        <v>2</v>
      </c>
      <c r="D10" s="4" t="s">
        <v>6</v>
      </c>
      <c r="E10" s="86"/>
      <c r="F10" s="47"/>
      <c r="G10" s="50"/>
      <c r="H10" s="43"/>
      <c r="I10" s="46"/>
      <c r="J10" s="81"/>
      <c r="K10" s="47"/>
      <c r="L10" s="50"/>
      <c r="M10" s="43"/>
      <c r="N10" s="46"/>
      <c r="O10" s="81"/>
      <c r="P10" s="47"/>
      <c r="Q10" s="50"/>
      <c r="R10" s="43"/>
      <c r="S10" s="46"/>
      <c r="T10" s="85"/>
      <c r="U10" s="47"/>
      <c r="V10" s="50"/>
      <c r="W10" s="43"/>
      <c r="X10" s="46"/>
      <c r="Y10" s="85"/>
      <c r="Z10" s="47"/>
      <c r="AA10" s="50"/>
      <c r="AB10" s="43"/>
      <c r="AC10" s="69"/>
      <c r="AD10" s="43"/>
      <c r="AE10" s="69"/>
      <c r="AF10" s="43"/>
      <c r="AG10" s="46"/>
    </row>
    <row r="11" spans="1:45">
      <c r="A11" s="173">
        <v>2012</v>
      </c>
      <c r="B11" s="174"/>
      <c r="C11" s="33"/>
      <c r="D11" s="5"/>
      <c r="E11" s="86"/>
      <c r="F11" s="58" t="s">
        <v>31</v>
      </c>
      <c r="G11" s="59" t="s">
        <v>5</v>
      </c>
      <c r="H11" s="65" t="s">
        <v>31</v>
      </c>
      <c r="I11" s="60" t="s">
        <v>5</v>
      </c>
      <c r="J11" s="82"/>
      <c r="K11" s="20" t="s">
        <v>31</v>
      </c>
      <c r="L11" s="59" t="s">
        <v>5</v>
      </c>
      <c r="M11" s="44" t="s">
        <v>4</v>
      </c>
      <c r="N11" s="60" t="s">
        <v>5</v>
      </c>
      <c r="O11" s="82"/>
      <c r="P11" s="74" t="s">
        <v>31</v>
      </c>
      <c r="Q11" s="59" t="s">
        <v>5</v>
      </c>
      <c r="R11" s="75" t="s">
        <v>4</v>
      </c>
      <c r="S11" s="60" t="s">
        <v>5</v>
      </c>
      <c r="T11" s="85"/>
      <c r="U11" s="64" t="s">
        <v>31</v>
      </c>
      <c r="V11" s="59" t="s">
        <v>5</v>
      </c>
      <c r="W11" s="63" t="s">
        <v>4</v>
      </c>
      <c r="X11" s="60" t="s">
        <v>5</v>
      </c>
      <c r="Y11" s="85"/>
      <c r="Z11" s="58" t="s">
        <v>31</v>
      </c>
      <c r="AA11" s="59" t="s">
        <v>5</v>
      </c>
      <c r="AB11" s="44" t="s">
        <v>4</v>
      </c>
      <c r="AC11" s="59" t="s">
        <v>5</v>
      </c>
      <c r="AD11" s="75" t="s">
        <v>4</v>
      </c>
      <c r="AE11" s="59" t="s">
        <v>5</v>
      </c>
      <c r="AF11" s="67" t="s">
        <v>4</v>
      </c>
      <c r="AG11" s="60" t="s">
        <v>5</v>
      </c>
    </row>
    <row r="12" spans="1:45">
      <c r="A12" s="89"/>
      <c r="B12" s="1"/>
      <c r="C12" s="33"/>
      <c r="D12" s="5"/>
      <c r="E12" s="87"/>
      <c r="F12" s="22"/>
      <c r="G12" s="54"/>
      <c r="H12" s="45"/>
      <c r="I12" s="55"/>
      <c r="J12" s="83"/>
      <c r="K12" s="22"/>
      <c r="L12" s="56"/>
      <c r="M12" s="45"/>
      <c r="N12" s="57"/>
      <c r="O12" s="83"/>
      <c r="P12" s="22"/>
      <c r="Q12" s="56"/>
      <c r="R12" s="45"/>
      <c r="S12" s="57"/>
      <c r="T12" s="85"/>
      <c r="U12" s="22"/>
      <c r="V12" s="56"/>
      <c r="W12" s="45"/>
      <c r="X12" s="68"/>
      <c r="Y12" s="85"/>
      <c r="Z12" s="22"/>
      <c r="AA12" s="56"/>
      <c r="AB12" s="11"/>
      <c r="AC12" s="56"/>
      <c r="AD12" s="45"/>
      <c r="AE12" s="56"/>
      <c r="AF12" s="45"/>
      <c r="AG12" s="57"/>
    </row>
    <row r="13" spans="1:45">
      <c r="A13" s="89" t="str">
        <f>'Bilan Jour JS'!A13</f>
        <v>Dim</v>
      </c>
      <c r="B13" s="10">
        <f>'Bilan Jour JS'!B13</f>
        <v>40544</v>
      </c>
      <c r="C13" s="34">
        <f>'Bilan Jour JS'!C13</f>
        <v>2</v>
      </c>
      <c r="D13" s="9">
        <f>'Bilan Jour JS'!D13</f>
        <v>5</v>
      </c>
      <c r="E13" s="87"/>
      <c r="F13" s="48">
        <f>'Bilan Jour JS'!F13</f>
        <v>18.100000000000001</v>
      </c>
      <c r="G13" s="51">
        <f>IF($B13&gt;0,F13+G12,0)</f>
        <v>18.100000000000001</v>
      </c>
      <c r="H13" s="48">
        <f>'Bilan Jour JS'!H13</f>
        <v>30.5</v>
      </c>
      <c r="I13" s="49">
        <f>IF($B13&gt;0,H13+I12,0)</f>
        <v>30.5</v>
      </c>
      <c r="J13" s="84"/>
      <c r="K13" s="48">
        <f>'Bilan Jour JS'!K13</f>
        <v>-2.7</v>
      </c>
      <c r="L13" s="52">
        <f>IF($B13&gt;0,K13+L12,0)</f>
        <v>-2.7</v>
      </c>
      <c r="M13" s="48">
        <f>'Bilan Jour JS'!M13</f>
        <v>15.7</v>
      </c>
      <c r="N13" s="53">
        <f>IF($B13&gt;0,M13+N12,0)</f>
        <v>15.7</v>
      </c>
      <c r="O13" s="84"/>
      <c r="P13" s="48">
        <f>'Bilan Jour JS'!U13</f>
        <v>-4.4000000000000004</v>
      </c>
      <c r="Q13" s="76">
        <f>IF($B13&gt;0,P13+Q12,0)</f>
        <v>-4.4000000000000004</v>
      </c>
      <c r="R13" s="48">
        <f>'Bilan Jour JS'!W13</f>
        <v>16.8</v>
      </c>
      <c r="S13" s="77">
        <f>IF($B13&gt;0,R13+S12,0)</f>
        <v>16.8</v>
      </c>
      <c r="T13" s="85"/>
      <c r="U13" s="48">
        <f>F13+K13+P13</f>
        <v>11.000000000000002</v>
      </c>
      <c r="V13" s="61">
        <f>IF($B13&gt;0,U13+V12,0)</f>
        <v>11.000000000000002</v>
      </c>
      <c r="W13" s="26">
        <f>H13+M13+R13</f>
        <v>63</v>
      </c>
      <c r="X13" s="62">
        <f>IF($B13&gt;0,W13+X12,0)</f>
        <v>63</v>
      </c>
      <c r="Y13" s="85"/>
      <c r="Z13" s="48">
        <f>F13+H13</f>
        <v>48.6</v>
      </c>
      <c r="AA13" s="51">
        <f>IF($B13&gt;0,Z13+AA12,0)</f>
        <v>48.6</v>
      </c>
      <c r="AB13" s="26">
        <f>M13+K13</f>
        <v>13</v>
      </c>
      <c r="AC13" s="52">
        <f>IF($B13&gt;0,AB13+AC12,0)</f>
        <v>13</v>
      </c>
      <c r="AD13" s="26">
        <f>P13+R13</f>
        <v>12.4</v>
      </c>
      <c r="AE13" s="76">
        <f t="shared" ref="AE13:AE43" si="0">IF($B13&gt;0,AD13+AE12,0)</f>
        <v>12.4</v>
      </c>
      <c r="AF13" s="26">
        <f>Z13+AB13+AD13</f>
        <v>74</v>
      </c>
      <c r="AG13" s="66">
        <f>IF($B13&gt;0,AF13+AG12,0)</f>
        <v>74</v>
      </c>
    </row>
    <row r="14" spans="1:45">
      <c r="A14" s="91" t="str">
        <f>'Bilan Jour JS'!A14</f>
        <v>Lun</v>
      </c>
      <c r="B14" s="10">
        <f>'Bilan Jour JS'!B14</f>
        <v>40545</v>
      </c>
      <c r="C14" s="34">
        <f>'Bilan Jour JS'!C14</f>
        <v>3</v>
      </c>
      <c r="D14" s="9">
        <f>'Bilan Jour JS'!D14</f>
        <v>15</v>
      </c>
      <c r="E14" s="87"/>
      <c r="F14" s="48">
        <f>'Bilan Jour JS'!F14</f>
        <v>13.6</v>
      </c>
      <c r="G14" s="51">
        <f t="shared" ref="G14:G43" si="1">IF($B14&gt;0,F14+G13,0)</f>
        <v>31.700000000000003</v>
      </c>
      <c r="H14" s="48">
        <f>'Bilan Jour JS'!H14</f>
        <v>19.899999999999999</v>
      </c>
      <c r="I14" s="49">
        <f t="shared" ref="I14:I43" si="2">IF($B14&gt;0,H14+I13,0)</f>
        <v>50.4</v>
      </c>
      <c r="J14" s="84"/>
      <c r="K14" s="48">
        <f>'Bilan Jour JS'!K14</f>
        <v>56.7</v>
      </c>
      <c r="L14" s="52">
        <f t="shared" ref="L14:N29" si="3">IF($B14&gt;0,K14+L13,0)</f>
        <v>54</v>
      </c>
      <c r="M14" s="48">
        <f>'Bilan Jour JS'!M14</f>
        <v>3.4</v>
      </c>
      <c r="N14" s="53">
        <f t="shared" si="3"/>
        <v>19.099999999999998</v>
      </c>
      <c r="O14" s="84"/>
      <c r="P14" s="48">
        <f>'Bilan Jour JS'!U14</f>
        <v>49.2</v>
      </c>
      <c r="Q14" s="76">
        <f t="shared" ref="Q14:Q43" si="4">IF($B14&gt;0,P14+Q13,0)</f>
        <v>44.800000000000004</v>
      </c>
      <c r="R14" s="48">
        <f>'Bilan Jour JS'!W14</f>
        <v>19.7</v>
      </c>
      <c r="S14" s="77">
        <f t="shared" ref="S14:S43" si="5">IF($B14&gt;0,R14+S13,0)</f>
        <v>36.5</v>
      </c>
      <c r="T14" s="85"/>
      <c r="U14" s="48">
        <f t="shared" ref="U14:U43" si="6">F14+K14+P14</f>
        <v>119.5</v>
      </c>
      <c r="V14" s="61">
        <f t="shared" ref="V14:X29" si="7">IF($B14&gt;0,U14+V13,0)</f>
        <v>130.5</v>
      </c>
      <c r="W14" s="26">
        <f t="shared" ref="W14:W43" si="8">H14+M14+R14</f>
        <v>43</v>
      </c>
      <c r="X14" s="62">
        <f t="shared" si="7"/>
        <v>106</v>
      </c>
      <c r="Y14" s="85"/>
      <c r="Z14" s="48">
        <f t="shared" ref="Z14:Z43" si="9">F14+H14</f>
        <v>33.5</v>
      </c>
      <c r="AA14" s="51">
        <f t="shared" ref="AA14:AG29" si="10">IF($B14&gt;0,Z14+AA13,0)</f>
        <v>82.1</v>
      </c>
      <c r="AB14" s="26">
        <f t="shared" ref="AB14:AB43" si="11">M14+K14</f>
        <v>60.1</v>
      </c>
      <c r="AC14" s="52">
        <f t="shared" si="10"/>
        <v>73.099999999999994</v>
      </c>
      <c r="AD14" s="26">
        <f t="shared" ref="AD14:AD43" si="12">P14+R14</f>
        <v>68.900000000000006</v>
      </c>
      <c r="AE14" s="76">
        <f t="shared" si="0"/>
        <v>81.300000000000011</v>
      </c>
      <c r="AF14" s="26">
        <f t="shared" ref="AF14:AF43" si="13">Z14+AB14+AD14</f>
        <v>162.5</v>
      </c>
      <c r="AG14" s="66">
        <f t="shared" si="10"/>
        <v>236.5</v>
      </c>
    </row>
    <row r="15" spans="1:45">
      <c r="A15" s="91" t="str">
        <f>'Bilan Jour JS'!A15</f>
        <v>Mar</v>
      </c>
      <c r="B15" s="10">
        <f>'Bilan Jour JS'!B15</f>
        <v>40546</v>
      </c>
      <c r="C15" s="34">
        <f>'Bilan Jour JS'!C15</f>
        <v>3</v>
      </c>
      <c r="D15" s="9">
        <f>'Bilan Jour JS'!D15</f>
        <v>16</v>
      </c>
      <c r="E15" s="87"/>
      <c r="F15" s="48">
        <f>'Bilan Jour JS'!F15</f>
        <v>2</v>
      </c>
      <c r="G15" s="51">
        <f t="shared" si="1"/>
        <v>33.700000000000003</v>
      </c>
      <c r="H15" s="48">
        <f>'Bilan Jour JS'!H15</f>
        <v>-15.1</v>
      </c>
      <c r="I15" s="49">
        <f t="shared" si="2"/>
        <v>35.299999999999997</v>
      </c>
      <c r="J15" s="84"/>
      <c r="K15" s="48">
        <f>'Bilan Jour JS'!K15</f>
        <v>44.8</v>
      </c>
      <c r="L15" s="52">
        <f t="shared" si="3"/>
        <v>98.8</v>
      </c>
      <c r="M15" s="48">
        <f>'Bilan Jour JS'!M15</f>
        <v>8.4</v>
      </c>
      <c r="N15" s="53">
        <f t="shared" si="3"/>
        <v>27.5</v>
      </c>
      <c r="O15" s="84"/>
      <c r="P15" s="48">
        <f>'Bilan Jour JS'!U15</f>
        <v>39.200000000000003</v>
      </c>
      <c r="Q15" s="76">
        <f t="shared" si="4"/>
        <v>84</v>
      </c>
      <c r="R15" s="48">
        <f>'Bilan Jour JS'!W15</f>
        <v>-0.6</v>
      </c>
      <c r="S15" s="77">
        <f t="shared" si="5"/>
        <v>35.9</v>
      </c>
      <c r="T15" s="85"/>
      <c r="U15" s="48">
        <f t="shared" si="6"/>
        <v>86</v>
      </c>
      <c r="V15" s="61">
        <f t="shared" si="7"/>
        <v>216.5</v>
      </c>
      <c r="W15" s="26">
        <f t="shared" si="8"/>
        <v>-7.2999999999999989</v>
      </c>
      <c r="X15" s="62">
        <f t="shared" si="7"/>
        <v>98.7</v>
      </c>
      <c r="Y15" s="85"/>
      <c r="Z15" s="48">
        <f t="shared" si="9"/>
        <v>-13.1</v>
      </c>
      <c r="AA15" s="51">
        <f t="shared" si="10"/>
        <v>69</v>
      </c>
      <c r="AB15" s="26">
        <f t="shared" si="11"/>
        <v>53.199999999999996</v>
      </c>
      <c r="AC15" s="52">
        <f t="shared" si="10"/>
        <v>126.29999999999998</v>
      </c>
      <c r="AD15" s="26">
        <f t="shared" si="12"/>
        <v>38.6</v>
      </c>
      <c r="AE15" s="76">
        <f t="shared" si="0"/>
        <v>119.9</v>
      </c>
      <c r="AF15" s="26">
        <f t="shared" si="13"/>
        <v>78.699999999999989</v>
      </c>
      <c r="AG15" s="66">
        <f t="shared" si="10"/>
        <v>315.2</v>
      </c>
    </row>
    <row r="16" spans="1:45">
      <c r="A16" s="91" t="str">
        <f>'Bilan Jour JS'!A16</f>
        <v>Mer</v>
      </c>
      <c r="B16" s="10">
        <f>'Bilan Jour JS'!B16</f>
        <v>40547</v>
      </c>
      <c r="C16" s="34">
        <f>'Bilan Jour JS'!C16</f>
        <v>2</v>
      </c>
      <c r="D16" s="9">
        <f>'Bilan Jour JS'!D16</f>
        <v>7</v>
      </c>
      <c r="E16" s="87"/>
      <c r="F16" s="48">
        <f>'Bilan Jour JS'!F16</f>
        <v>5.4</v>
      </c>
      <c r="G16" s="51">
        <f t="shared" si="1"/>
        <v>39.1</v>
      </c>
      <c r="H16" s="48">
        <f>'Bilan Jour JS'!H16</f>
        <v>-2.1</v>
      </c>
      <c r="I16" s="49">
        <f t="shared" si="2"/>
        <v>33.199999999999996</v>
      </c>
      <c r="J16" s="84"/>
      <c r="K16" s="48">
        <f>'Bilan Jour JS'!K16</f>
        <v>1.8</v>
      </c>
      <c r="L16" s="52">
        <f t="shared" si="3"/>
        <v>100.6</v>
      </c>
      <c r="M16" s="48">
        <f>'Bilan Jour JS'!M16</f>
        <v>-6.5</v>
      </c>
      <c r="N16" s="53">
        <f t="shared" si="3"/>
        <v>21</v>
      </c>
      <c r="O16" s="84"/>
      <c r="P16" s="48">
        <f>'Bilan Jour JS'!U16</f>
        <v>0.7</v>
      </c>
      <c r="Q16" s="76">
        <f t="shared" si="4"/>
        <v>84.7</v>
      </c>
      <c r="R16" s="48">
        <f>'Bilan Jour JS'!W16</f>
        <v>-9.3000000000000007</v>
      </c>
      <c r="S16" s="77">
        <f t="shared" si="5"/>
        <v>26.599999999999998</v>
      </c>
      <c r="T16" s="85"/>
      <c r="U16" s="48">
        <f t="shared" si="6"/>
        <v>7.9</v>
      </c>
      <c r="V16" s="61">
        <f t="shared" si="7"/>
        <v>224.4</v>
      </c>
      <c r="W16" s="26">
        <f t="shared" si="8"/>
        <v>-17.899999999999999</v>
      </c>
      <c r="X16" s="62">
        <f t="shared" si="7"/>
        <v>80.800000000000011</v>
      </c>
      <c r="Y16" s="85"/>
      <c r="Z16" s="48">
        <f t="shared" si="9"/>
        <v>3.3000000000000003</v>
      </c>
      <c r="AA16" s="51">
        <f t="shared" si="10"/>
        <v>72.3</v>
      </c>
      <c r="AB16" s="26">
        <f t="shared" si="11"/>
        <v>-4.7</v>
      </c>
      <c r="AC16" s="52">
        <f t="shared" si="10"/>
        <v>121.59999999999998</v>
      </c>
      <c r="AD16" s="26">
        <f t="shared" si="12"/>
        <v>-8.6000000000000014</v>
      </c>
      <c r="AE16" s="76">
        <f t="shared" si="0"/>
        <v>111.30000000000001</v>
      </c>
      <c r="AF16" s="26">
        <f t="shared" si="13"/>
        <v>-10.000000000000002</v>
      </c>
      <c r="AG16" s="66">
        <f t="shared" si="10"/>
        <v>305.2</v>
      </c>
    </row>
    <row r="17" spans="1:33">
      <c r="A17" s="91" t="str">
        <f>'Bilan Jour JS'!A17</f>
        <v>Jeu</v>
      </c>
      <c r="B17" s="10">
        <f>'Bilan Jour JS'!B17</f>
        <v>40548</v>
      </c>
      <c r="C17" s="34">
        <f>'Bilan Jour JS'!C17</f>
        <v>2</v>
      </c>
      <c r="D17" s="9">
        <f>'Bilan Jour JS'!D17</f>
        <v>7</v>
      </c>
      <c r="E17" s="87"/>
      <c r="F17" s="48">
        <f>'Bilan Jour JS'!F17</f>
        <v>23.4</v>
      </c>
      <c r="G17" s="51">
        <f t="shared" si="1"/>
        <v>62.5</v>
      </c>
      <c r="H17" s="48">
        <f>'Bilan Jour JS'!H17</f>
        <v>-4.4000000000000004</v>
      </c>
      <c r="I17" s="49">
        <f t="shared" si="2"/>
        <v>28.799999999999997</v>
      </c>
      <c r="J17" s="84"/>
      <c r="K17" s="48">
        <f>'Bilan Jour JS'!K17</f>
        <v>42.1</v>
      </c>
      <c r="L17" s="52">
        <f t="shared" si="3"/>
        <v>142.69999999999999</v>
      </c>
      <c r="M17" s="48">
        <f>'Bilan Jour JS'!M17</f>
        <v>-0.7</v>
      </c>
      <c r="N17" s="53">
        <f t="shared" si="3"/>
        <v>20.3</v>
      </c>
      <c r="O17" s="84"/>
      <c r="P17" s="48">
        <f>'Bilan Jour JS'!U17</f>
        <v>39.4</v>
      </c>
      <c r="Q17" s="76">
        <f t="shared" si="4"/>
        <v>124.1</v>
      </c>
      <c r="R17" s="48">
        <f>'Bilan Jour JS'!W17</f>
        <v>-1.9</v>
      </c>
      <c r="S17" s="77">
        <f t="shared" si="5"/>
        <v>24.7</v>
      </c>
      <c r="T17" s="85"/>
      <c r="U17" s="48">
        <f t="shared" si="6"/>
        <v>104.9</v>
      </c>
      <c r="V17" s="61">
        <f t="shared" si="7"/>
        <v>329.3</v>
      </c>
      <c r="W17" s="26">
        <f t="shared" si="8"/>
        <v>-7</v>
      </c>
      <c r="X17" s="62">
        <f t="shared" si="7"/>
        <v>73.800000000000011</v>
      </c>
      <c r="Y17" s="85"/>
      <c r="Z17" s="48">
        <f t="shared" si="9"/>
        <v>19</v>
      </c>
      <c r="AA17" s="51">
        <f t="shared" si="10"/>
        <v>91.3</v>
      </c>
      <c r="AB17" s="26">
        <f t="shared" si="11"/>
        <v>41.4</v>
      </c>
      <c r="AC17" s="52">
        <f t="shared" si="10"/>
        <v>162.99999999999997</v>
      </c>
      <c r="AD17" s="26">
        <f t="shared" si="12"/>
        <v>37.5</v>
      </c>
      <c r="AE17" s="76">
        <f t="shared" si="0"/>
        <v>148.80000000000001</v>
      </c>
      <c r="AF17" s="26">
        <f t="shared" si="13"/>
        <v>97.9</v>
      </c>
      <c r="AG17" s="66">
        <f t="shared" si="10"/>
        <v>403.1</v>
      </c>
    </row>
    <row r="18" spans="1:33">
      <c r="A18" s="91" t="str">
        <f>'Bilan Jour JS'!A18</f>
        <v>Ven</v>
      </c>
      <c r="B18" s="10">
        <f>'Bilan Jour JS'!B18</f>
        <v>40549</v>
      </c>
      <c r="C18" s="34">
        <f>'Bilan Jour JS'!C18</f>
        <v>2</v>
      </c>
      <c r="D18" s="9">
        <f>'Bilan Jour JS'!D18</f>
        <v>8</v>
      </c>
      <c r="E18" s="87"/>
      <c r="F18" s="48">
        <f>'Bilan Jour JS'!F18</f>
        <v>-9.4</v>
      </c>
      <c r="G18" s="51">
        <f t="shared" si="1"/>
        <v>53.1</v>
      </c>
      <c r="H18" s="48">
        <f>'Bilan Jour JS'!H18</f>
        <v>14.2</v>
      </c>
      <c r="I18" s="49">
        <f t="shared" si="2"/>
        <v>43</v>
      </c>
      <c r="J18" s="84"/>
      <c r="K18" s="48">
        <f>'Bilan Jour JS'!K18</f>
        <v>6.9</v>
      </c>
      <c r="L18" s="52">
        <f t="shared" si="3"/>
        <v>149.6</v>
      </c>
      <c r="M18" s="48">
        <f>'Bilan Jour JS'!M18</f>
        <v>6.8</v>
      </c>
      <c r="N18" s="53">
        <f t="shared" si="3"/>
        <v>27.1</v>
      </c>
      <c r="O18" s="84"/>
      <c r="P18" s="48">
        <f>'Bilan Jour JS'!U18</f>
        <v>5.2</v>
      </c>
      <c r="Q18" s="76">
        <f t="shared" si="4"/>
        <v>129.29999999999998</v>
      </c>
      <c r="R18" s="48">
        <f>'Bilan Jour JS'!W18</f>
        <v>5.8</v>
      </c>
      <c r="S18" s="77">
        <f t="shared" si="5"/>
        <v>30.5</v>
      </c>
      <c r="T18" s="85"/>
      <c r="U18" s="48">
        <f t="shared" si="6"/>
        <v>2.7</v>
      </c>
      <c r="V18" s="61">
        <f t="shared" si="7"/>
        <v>332</v>
      </c>
      <c r="W18" s="26">
        <f t="shared" si="8"/>
        <v>26.8</v>
      </c>
      <c r="X18" s="62">
        <f t="shared" si="7"/>
        <v>100.60000000000001</v>
      </c>
      <c r="Y18" s="85"/>
      <c r="Z18" s="48">
        <f t="shared" si="9"/>
        <v>4.7999999999999989</v>
      </c>
      <c r="AA18" s="51">
        <f t="shared" si="10"/>
        <v>96.1</v>
      </c>
      <c r="AB18" s="26">
        <f t="shared" si="11"/>
        <v>13.7</v>
      </c>
      <c r="AC18" s="52">
        <f t="shared" si="10"/>
        <v>176.69999999999996</v>
      </c>
      <c r="AD18" s="26">
        <f t="shared" si="12"/>
        <v>11</v>
      </c>
      <c r="AE18" s="76">
        <f t="shared" si="0"/>
        <v>159.80000000000001</v>
      </c>
      <c r="AF18" s="26">
        <f t="shared" si="13"/>
        <v>29.5</v>
      </c>
      <c r="AG18" s="66">
        <f t="shared" si="10"/>
        <v>432.6</v>
      </c>
    </row>
    <row r="19" spans="1:33">
      <c r="A19" s="91" t="str">
        <f>'Bilan Jour JS'!A19</f>
        <v>Sam</v>
      </c>
      <c r="B19" s="10">
        <f>'Bilan Jour JS'!B19</f>
        <v>40550</v>
      </c>
      <c r="C19" s="34">
        <f>'Bilan Jour JS'!C19</f>
        <v>1</v>
      </c>
      <c r="D19" s="9">
        <f>'Bilan Jour JS'!D19</f>
        <v>3</v>
      </c>
      <c r="E19" s="87"/>
      <c r="F19" s="48">
        <f>'Bilan Jour JS'!F19</f>
        <v>2.4</v>
      </c>
      <c r="G19" s="51">
        <f t="shared" si="1"/>
        <v>55.5</v>
      </c>
      <c r="H19" s="48">
        <f>'Bilan Jour JS'!H19</f>
        <v>-7.6</v>
      </c>
      <c r="I19" s="49">
        <f t="shared" si="2"/>
        <v>35.4</v>
      </c>
      <c r="J19" s="84"/>
      <c r="K19" s="48">
        <f>'Bilan Jour JS'!K19</f>
        <v>-5.7</v>
      </c>
      <c r="L19" s="52">
        <f t="shared" si="3"/>
        <v>143.9</v>
      </c>
      <c r="M19" s="48">
        <f>'Bilan Jour JS'!M19</f>
        <v>-0.5</v>
      </c>
      <c r="N19" s="53">
        <f t="shared" si="3"/>
        <v>26.6</v>
      </c>
      <c r="O19" s="84"/>
      <c r="P19" s="48">
        <f>'Bilan Jour JS'!U19</f>
        <v>-7.8</v>
      </c>
      <c r="Q19" s="76">
        <f t="shared" si="4"/>
        <v>121.49999999999999</v>
      </c>
      <c r="R19" s="48">
        <f>'Bilan Jour JS'!W19</f>
        <v>-8</v>
      </c>
      <c r="S19" s="77">
        <f t="shared" si="5"/>
        <v>22.5</v>
      </c>
      <c r="T19" s="85"/>
      <c r="U19" s="48">
        <f t="shared" si="6"/>
        <v>-11.1</v>
      </c>
      <c r="V19" s="61">
        <f t="shared" si="7"/>
        <v>320.89999999999998</v>
      </c>
      <c r="W19" s="26">
        <f t="shared" si="8"/>
        <v>-16.100000000000001</v>
      </c>
      <c r="X19" s="62">
        <f t="shared" si="7"/>
        <v>84.5</v>
      </c>
      <c r="Y19" s="85"/>
      <c r="Z19" s="48">
        <f t="shared" si="9"/>
        <v>-5.1999999999999993</v>
      </c>
      <c r="AA19" s="51">
        <f t="shared" si="10"/>
        <v>90.899999999999991</v>
      </c>
      <c r="AB19" s="26">
        <f t="shared" si="11"/>
        <v>-6.2</v>
      </c>
      <c r="AC19" s="52">
        <f t="shared" si="10"/>
        <v>170.49999999999997</v>
      </c>
      <c r="AD19" s="26">
        <f t="shared" si="12"/>
        <v>-15.8</v>
      </c>
      <c r="AE19" s="76">
        <f t="shared" si="0"/>
        <v>144</v>
      </c>
      <c r="AF19" s="26">
        <f t="shared" si="13"/>
        <v>-27.2</v>
      </c>
      <c r="AG19" s="66">
        <f t="shared" si="10"/>
        <v>405.40000000000003</v>
      </c>
    </row>
    <row r="20" spans="1:33">
      <c r="A20" s="91" t="str">
        <f>'Bilan Jour JS'!A20</f>
        <v>Dim</v>
      </c>
      <c r="B20" s="10">
        <f>'Bilan Jour JS'!B20</f>
        <v>40551</v>
      </c>
      <c r="C20" s="34">
        <f>'Bilan Jour JS'!C20</f>
        <v>5</v>
      </c>
      <c r="D20" s="9">
        <f>'Bilan Jour JS'!D20</f>
        <v>21</v>
      </c>
      <c r="E20" s="87"/>
      <c r="F20" s="48">
        <f>'Bilan Jour JS'!F20</f>
        <v>90.3</v>
      </c>
      <c r="G20" s="51">
        <f t="shared" si="1"/>
        <v>145.80000000000001</v>
      </c>
      <c r="H20" s="48">
        <f>'Bilan Jour JS'!H20</f>
        <v>0.7</v>
      </c>
      <c r="I20" s="49">
        <f t="shared" si="2"/>
        <v>36.1</v>
      </c>
      <c r="J20" s="84"/>
      <c r="K20" s="48">
        <f>'Bilan Jour JS'!K20</f>
        <v>53.1</v>
      </c>
      <c r="L20" s="52">
        <f t="shared" si="3"/>
        <v>197</v>
      </c>
      <c r="M20" s="48">
        <f>'Bilan Jour JS'!M20</f>
        <v>-10.6</v>
      </c>
      <c r="N20" s="53">
        <f t="shared" si="3"/>
        <v>16</v>
      </c>
      <c r="O20" s="84"/>
      <c r="P20" s="48">
        <f>'Bilan Jour JS'!U20</f>
        <v>43.9</v>
      </c>
      <c r="Q20" s="76">
        <f t="shared" si="4"/>
        <v>165.39999999999998</v>
      </c>
      <c r="R20" s="48">
        <f>'Bilan Jour JS'!W20</f>
        <v>8.6999999999999993</v>
      </c>
      <c r="S20" s="77">
        <f t="shared" si="5"/>
        <v>31.2</v>
      </c>
      <c r="T20" s="85"/>
      <c r="U20" s="48">
        <f t="shared" si="6"/>
        <v>187.3</v>
      </c>
      <c r="V20" s="61">
        <f t="shared" si="7"/>
        <v>508.2</v>
      </c>
      <c r="W20" s="26">
        <f t="shared" si="8"/>
        <v>-1.2000000000000011</v>
      </c>
      <c r="X20" s="62">
        <f t="shared" si="7"/>
        <v>83.3</v>
      </c>
      <c r="Y20" s="85"/>
      <c r="Z20" s="48">
        <f t="shared" si="9"/>
        <v>91</v>
      </c>
      <c r="AA20" s="51">
        <f t="shared" si="10"/>
        <v>181.89999999999998</v>
      </c>
      <c r="AB20" s="26">
        <f t="shared" si="11"/>
        <v>42.5</v>
      </c>
      <c r="AC20" s="52">
        <f t="shared" si="10"/>
        <v>212.99999999999997</v>
      </c>
      <c r="AD20" s="26">
        <f t="shared" si="12"/>
        <v>52.599999999999994</v>
      </c>
      <c r="AE20" s="76">
        <f t="shared" si="0"/>
        <v>196.6</v>
      </c>
      <c r="AF20" s="26">
        <f t="shared" si="13"/>
        <v>186.1</v>
      </c>
      <c r="AG20" s="66">
        <f t="shared" si="10"/>
        <v>591.5</v>
      </c>
    </row>
    <row r="21" spans="1:33">
      <c r="A21" s="91" t="str">
        <f>'Bilan Jour JS'!A21</f>
        <v>Lun</v>
      </c>
      <c r="B21" s="10">
        <f>'Bilan Jour JS'!B21</f>
        <v>40552</v>
      </c>
      <c r="C21" s="34">
        <f>'Bilan Jour JS'!C21</f>
        <v>4</v>
      </c>
      <c r="D21" s="9">
        <f>'Bilan Jour JS'!D21</f>
        <v>17</v>
      </c>
      <c r="E21" s="87"/>
      <c r="F21" s="48">
        <f>'Bilan Jour JS'!F21</f>
        <v>-38.299999999999997</v>
      </c>
      <c r="G21" s="51">
        <f t="shared" si="1"/>
        <v>107.50000000000001</v>
      </c>
      <c r="H21" s="48">
        <f>'Bilan Jour JS'!H21</f>
        <v>-15.9</v>
      </c>
      <c r="I21" s="49">
        <f t="shared" si="2"/>
        <v>20.200000000000003</v>
      </c>
      <c r="J21" s="84"/>
      <c r="K21" s="48">
        <f>'Bilan Jour JS'!K21</f>
        <v>-9.4</v>
      </c>
      <c r="L21" s="52">
        <f t="shared" si="3"/>
        <v>187.6</v>
      </c>
      <c r="M21" s="48">
        <f>'Bilan Jour JS'!M21</f>
        <v>1.5</v>
      </c>
      <c r="N21" s="53">
        <f t="shared" si="3"/>
        <v>17.5</v>
      </c>
      <c r="O21" s="84"/>
      <c r="P21" s="48">
        <f>'Bilan Jour JS'!U21</f>
        <v>-15.1</v>
      </c>
      <c r="Q21" s="76">
        <f t="shared" si="4"/>
        <v>150.29999999999998</v>
      </c>
      <c r="R21" s="48">
        <f>'Bilan Jour JS'!W21</f>
        <v>1.6</v>
      </c>
      <c r="S21" s="77">
        <f t="shared" si="5"/>
        <v>32.799999999999997</v>
      </c>
      <c r="T21" s="85"/>
      <c r="U21" s="48">
        <f t="shared" si="6"/>
        <v>-62.8</v>
      </c>
      <c r="V21" s="61">
        <f t="shared" si="7"/>
        <v>445.4</v>
      </c>
      <c r="W21" s="26">
        <f t="shared" si="8"/>
        <v>-12.8</v>
      </c>
      <c r="X21" s="62">
        <f t="shared" si="7"/>
        <v>70.5</v>
      </c>
      <c r="Y21" s="85"/>
      <c r="Z21" s="48">
        <f t="shared" si="9"/>
        <v>-54.199999999999996</v>
      </c>
      <c r="AA21" s="51">
        <f t="shared" si="10"/>
        <v>127.69999999999999</v>
      </c>
      <c r="AB21" s="26">
        <f t="shared" si="11"/>
        <v>-7.9</v>
      </c>
      <c r="AC21" s="52">
        <f t="shared" si="10"/>
        <v>205.09999999999997</v>
      </c>
      <c r="AD21" s="26">
        <f t="shared" si="12"/>
        <v>-13.5</v>
      </c>
      <c r="AE21" s="76">
        <f t="shared" si="0"/>
        <v>183.1</v>
      </c>
      <c r="AF21" s="26">
        <f t="shared" si="13"/>
        <v>-75.599999999999994</v>
      </c>
      <c r="AG21" s="66">
        <f t="shared" si="10"/>
        <v>515.9</v>
      </c>
    </row>
    <row r="22" spans="1:33">
      <c r="A22" s="91" t="str">
        <f>'Bilan Jour JS'!A22</f>
        <v>Mar</v>
      </c>
      <c r="B22" s="10">
        <f>'Bilan Jour JS'!B22</f>
        <v>40553</v>
      </c>
      <c r="C22" s="34">
        <f>'Bilan Jour JS'!C22</f>
        <v>1</v>
      </c>
      <c r="D22" s="9">
        <f>'Bilan Jour JS'!D22</f>
        <v>3</v>
      </c>
      <c r="E22" s="87"/>
      <c r="F22" s="48">
        <f>'Bilan Jour JS'!F22</f>
        <v>-12.8</v>
      </c>
      <c r="G22" s="51">
        <f t="shared" si="1"/>
        <v>94.700000000000017</v>
      </c>
      <c r="H22" s="48">
        <f>'Bilan Jour JS'!H22</f>
        <v>-4.8</v>
      </c>
      <c r="I22" s="49">
        <f t="shared" si="2"/>
        <v>15.400000000000002</v>
      </c>
      <c r="J22" s="84"/>
      <c r="K22" s="48">
        <f>'Bilan Jour JS'!K22</f>
        <v>-13.8</v>
      </c>
      <c r="L22" s="52">
        <f t="shared" si="3"/>
        <v>173.79999999999998</v>
      </c>
      <c r="M22" s="48">
        <f>'Bilan Jour JS'!M22</f>
        <v>-6.3</v>
      </c>
      <c r="N22" s="53">
        <f t="shared" si="3"/>
        <v>11.2</v>
      </c>
      <c r="O22" s="84"/>
      <c r="P22" s="48">
        <f>'Bilan Jour JS'!U22</f>
        <v>-14.4</v>
      </c>
      <c r="Q22" s="76">
        <f t="shared" si="4"/>
        <v>135.89999999999998</v>
      </c>
      <c r="R22" s="48">
        <f>'Bilan Jour JS'!W22</f>
        <v>-4.5999999999999996</v>
      </c>
      <c r="S22" s="77">
        <f t="shared" si="5"/>
        <v>28.199999999999996</v>
      </c>
      <c r="T22" s="85"/>
      <c r="U22" s="48">
        <f t="shared" si="6"/>
        <v>-41</v>
      </c>
      <c r="V22" s="61">
        <f t="shared" si="7"/>
        <v>404.4</v>
      </c>
      <c r="W22" s="26">
        <f t="shared" si="8"/>
        <v>-15.7</v>
      </c>
      <c r="X22" s="62">
        <f t="shared" si="7"/>
        <v>54.8</v>
      </c>
      <c r="Y22" s="85"/>
      <c r="Z22" s="48">
        <f t="shared" si="9"/>
        <v>-17.600000000000001</v>
      </c>
      <c r="AA22" s="51">
        <f t="shared" si="10"/>
        <v>110.1</v>
      </c>
      <c r="AB22" s="26">
        <f t="shared" si="11"/>
        <v>-20.100000000000001</v>
      </c>
      <c r="AC22" s="52">
        <f t="shared" si="10"/>
        <v>184.99999999999997</v>
      </c>
      <c r="AD22" s="26">
        <f t="shared" si="12"/>
        <v>-19</v>
      </c>
      <c r="AE22" s="76">
        <f t="shared" si="0"/>
        <v>164.1</v>
      </c>
      <c r="AF22" s="26">
        <f t="shared" si="13"/>
        <v>-56.7</v>
      </c>
      <c r="AG22" s="66">
        <f t="shared" si="10"/>
        <v>459.2</v>
      </c>
    </row>
    <row r="23" spans="1:33">
      <c r="A23" s="91" t="str">
        <f>'Bilan Jour JS'!A23</f>
        <v>Mer</v>
      </c>
      <c r="B23" s="10">
        <f>'Bilan Jour JS'!B23</f>
        <v>40554</v>
      </c>
      <c r="C23" s="34">
        <f>'Bilan Jour JS'!C23</f>
        <v>2</v>
      </c>
      <c r="D23" s="9">
        <f>'Bilan Jour JS'!D23</f>
        <v>10</v>
      </c>
      <c r="E23" s="87"/>
      <c r="F23" s="48">
        <f>'Bilan Jour JS'!F23</f>
        <v>2.2999999999999998</v>
      </c>
      <c r="G23" s="51">
        <f t="shared" si="1"/>
        <v>97.000000000000014</v>
      </c>
      <c r="H23" s="48">
        <f>'Bilan Jour JS'!H23</f>
        <v>-9.1</v>
      </c>
      <c r="I23" s="49">
        <f t="shared" si="2"/>
        <v>6.3000000000000025</v>
      </c>
      <c r="J23" s="84"/>
      <c r="K23" s="48">
        <f>'Bilan Jour JS'!K23</f>
        <v>35.200000000000003</v>
      </c>
      <c r="L23" s="52">
        <f t="shared" si="3"/>
        <v>209</v>
      </c>
      <c r="M23" s="48">
        <f>'Bilan Jour JS'!M23</f>
        <v>-20.100000000000001</v>
      </c>
      <c r="N23" s="53">
        <f t="shared" si="3"/>
        <v>-8.9000000000000021</v>
      </c>
      <c r="O23" s="84"/>
      <c r="P23" s="48">
        <f>'Bilan Jour JS'!U23</f>
        <v>30.5</v>
      </c>
      <c r="Q23" s="76">
        <f t="shared" si="4"/>
        <v>166.39999999999998</v>
      </c>
      <c r="R23" s="48">
        <f>'Bilan Jour JS'!W23</f>
        <v>-23.1</v>
      </c>
      <c r="S23" s="77">
        <f t="shared" si="5"/>
        <v>5.0999999999999943</v>
      </c>
      <c r="T23" s="85"/>
      <c r="U23" s="48">
        <f t="shared" si="6"/>
        <v>68</v>
      </c>
      <c r="V23" s="61">
        <f t="shared" si="7"/>
        <v>472.4</v>
      </c>
      <c r="W23" s="26">
        <f t="shared" si="8"/>
        <v>-52.300000000000004</v>
      </c>
      <c r="X23" s="62">
        <f t="shared" si="7"/>
        <v>2.4999999999999929</v>
      </c>
      <c r="Y23" s="85"/>
      <c r="Z23" s="48">
        <f t="shared" si="9"/>
        <v>-6.8</v>
      </c>
      <c r="AA23" s="51">
        <f t="shared" si="10"/>
        <v>103.3</v>
      </c>
      <c r="AB23" s="26">
        <f t="shared" si="11"/>
        <v>15.100000000000001</v>
      </c>
      <c r="AC23" s="52">
        <f t="shared" si="10"/>
        <v>200.09999999999997</v>
      </c>
      <c r="AD23" s="26">
        <f t="shared" si="12"/>
        <v>7.3999999999999986</v>
      </c>
      <c r="AE23" s="76">
        <f t="shared" si="0"/>
        <v>171.5</v>
      </c>
      <c r="AF23" s="26">
        <f t="shared" si="13"/>
        <v>15.7</v>
      </c>
      <c r="AG23" s="66">
        <f t="shared" si="10"/>
        <v>474.9</v>
      </c>
    </row>
    <row r="24" spans="1:33">
      <c r="A24" s="91" t="str">
        <f>'Bilan Jour JS'!A24</f>
        <v>Jeu</v>
      </c>
      <c r="B24" s="10">
        <f>'Bilan Jour JS'!B24</f>
        <v>40555</v>
      </c>
      <c r="C24" s="34">
        <f>'Bilan Jour JS'!C24</f>
        <v>1</v>
      </c>
      <c r="D24" s="9">
        <f>'Bilan Jour JS'!D24</f>
        <v>2</v>
      </c>
      <c r="E24" s="87"/>
      <c r="F24" s="48">
        <f>'Bilan Jour JS'!F24</f>
        <v>-6.6</v>
      </c>
      <c r="G24" s="51">
        <f t="shared" si="1"/>
        <v>90.40000000000002</v>
      </c>
      <c r="H24" s="48">
        <f>'Bilan Jour JS'!H24</f>
        <v>-4.5</v>
      </c>
      <c r="I24" s="49">
        <f t="shared" si="2"/>
        <v>1.8000000000000025</v>
      </c>
      <c r="J24" s="84"/>
      <c r="K24" s="48">
        <f>'Bilan Jour JS'!K24</f>
        <v>-9.1999999999999993</v>
      </c>
      <c r="L24" s="52">
        <f t="shared" si="3"/>
        <v>199.8</v>
      </c>
      <c r="M24" s="48">
        <f>'Bilan Jour JS'!M24</f>
        <v>5.9</v>
      </c>
      <c r="N24" s="53">
        <f t="shared" si="3"/>
        <v>-3.0000000000000018</v>
      </c>
      <c r="O24" s="84"/>
      <c r="P24" s="48">
        <f>'Bilan Jour JS'!U24</f>
        <v>-5.8</v>
      </c>
      <c r="Q24" s="76">
        <f t="shared" si="4"/>
        <v>160.59999999999997</v>
      </c>
      <c r="R24" s="48">
        <f>'Bilan Jour JS'!W24</f>
        <v>5.7</v>
      </c>
      <c r="S24" s="77">
        <f t="shared" si="5"/>
        <v>10.799999999999994</v>
      </c>
      <c r="T24" s="85"/>
      <c r="U24" s="48">
        <f t="shared" si="6"/>
        <v>-21.599999999999998</v>
      </c>
      <c r="V24" s="61">
        <f t="shared" si="7"/>
        <v>450.79999999999995</v>
      </c>
      <c r="W24" s="26">
        <f t="shared" si="8"/>
        <v>7.1000000000000005</v>
      </c>
      <c r="X24" s="62">
        <f t="shared" si="7"/>
        <v>9.5999999999999943</v>
      </c>
      <c r="Y24" s="85"/>
      <c r="Z24" s="48">
        <f t="shared" si="9"/>
        <v>-11.1</v>
      </c>
      <c r="AA24" s="51">
        <f t="shared" si="10"/>
        <v>92.2</v>
      </c>
      <c r="AB24" s="26">
        <f t="shared" si="11"/>
        <v>-3.2999999999999989</v>
      </c>
      <c r="AC24" s="52">
        <f t="shared" si="10"/>
        <v>196.79999999999995</v>
      </c>
      <c r="AD24" s="26">
        <f t="shared" si="12"/>
        <v>-9.9999999999999645E-2</v>
      </c>
      <c r="AE24" s="76">
        <f t="shared" si="0"/>
        <v>171.4</v>
      </c>
      <c r="AF24" s="26">
        <f t="shared" si="13"/>
        <v>-14.499999999999998</v>
      </c>
      <c r="AG24" s="66">
        <f t="shared" si="10"/>
        <v>460.4</v>
      </c>
    </row>
    <row r="25" spans="1:33">
      <c r="A25" s="91" t="str">
        <f>'Bilan Jour JS'!A25</f>
        <v>Ven</v>
      </c>
      <c r="B25" s="10">
        <f>'Bilan Jour JS'!B25</f>
        <v>40556</v>
      </c>
      <c r="C25" s="34">
        <f>'Bilan Jour JS'!C25</f>
        <v>1</v>
      </c>
      <c r="D25" s="9">
        <f>'Bilan Jour JS'!D25</f>
        <v>7</v>
      </c>
      <c r="E25" s="87"/>
      <c r="F25" s="48">
        <f>'Bilan Jour JS'!F25</f>
        <v>-7.5</v>
      </c>
      <c r="G25" s="51">
        <f t="shared" si="1"/>
        <v>82.90000000000002</v>
      </c>
      <c r="H25" s="48">
        <f>'Bilan Jour JS'!H25</f>
        <v>14.3</v>
      </c>
      <c r="I25" s="49">
        <f t="shared" si="2"/>
        <v>16.100000000000001</v>
      </c>
      <c r="J25" s="84"/>
      <c r="K25" s="48">
        <f>'Bilan Jour JS'!K25</f>
        <v>-5.2</v>
      </c>
      <c r="L25" s="52">
        <f t="shared" si="3"/>
        <v>194.60000000000002</v>
      </c>
      <c r="M25" s="48">
        <f>'Bilan Jour JS'!M25</f>
        <v>-4.3</v>
      </c>
      <c r="N25" s="53">
        <f t="shared" si="3"/>
        <v>-7.3000000000000016</v>
      </c>
      <c r="O25" s="84"/>
      <c r="P25" s="48">
        <f>'Bilan Jour JS'!U25</f>
        <v>-8</v>
      </c>
      <c r="Q25" s="76">
        <f t="shared" si="4"/>
        <v>152.59999999999997</v>
      </c>
      <c r="R25" s="48">
        <f>'Bilan Jour JS'!W25</f>
        <v>-4.2</v>
      </c>
      <c r="S25" s="77">
        <f t="shared" si="5"/>
        <v>6.5999999999999934</v>
      </c>
      <c r="T25" s="85"/>
      <c r="U25" s="48">
        <f t="shared" si="6"/>
        <v>-20.7</v>
      </c>
      <c r="V25" s="61">
        <f t="shared" si="7"/>
        <v>430.09999999999997</v>
      </c>
      <c r="W25" s="26">
        <f t="shared" si="8"/>
        <v>5.8</v>
      </c>
      <c r="X25" s="62">
        <f t="shared" si="7"/>
        <v>15.399999999999995</v>
      </c>
      <c r="Y25" s="85"/>
      <c r="Z25" s="48">
        <f t="shared" si="9"/>
        <v>6.8000000000000007</v>
      </c>
      <c r="AA25" s="51">
        <f t="shared" si="10"/>
        <v>99</v>
      </c>
      <c r="AB25" s="26">
        <f t="shared" si="11"/>
        <v>-9.5</v>
      </c>
      <c r="AC25" s="52">
        <f t="shared" si="10"/>
        <v>187.29999999999995</v>
      </c>
      <c r="AD25" s="26">
        <f t="shared" si="12"/>
        <v>-12.2</v>
      </c>
      <c r="AE25" s="76">
        <f t="shared" si="0"/>
        <v>159.20000000000002</v>
      </c>
      <c r="AF25" s="26">
        <f t="shared" si="13"/>
        <v>-14.899999999999999</v>
      </c>
      <c r="AG25" s="66">
        <f t="shared" si="10"/>
        <v>445.5</v>
      </c>
    </row>
    <row r="26" spans="1:33">
      <c r="A26" s="91" t="str">
        <f>'Bilan Jour JS'!A26</f>
        <v>Sam</v>
      </c>
      <c r="B26" s="10">
        <f>'Bilan Jour JS'!B26</f>
        <v>40557</v>
      </c>
      <c r="C26" s="34">
        <f>'Bilan Jour JS'!C26</f>
        <v>1</v>
      </c>
      <c r="D26" s="9">
        <f>'Bilan Jour JS'!D26</f>
        <v>2</v>
      </c>
      <c r="E26" s="87"/>
      <c r="F26" s="48">
        <f>'Bilan Jour JS'!F26</f>
        <v>-9.6</v>
      </c>
      <c r="G26" s="51">
        <f t="shared" si="1"/>
        <v>73.300000000000026</v>
      </c>
      <c r="H26" s="48">
        <f>'Bilan Jour JS'!H26</f>
        <v>1.9</v>
      </c>
      <c r="I26" s="49">
        <f t="shared" si="2"/>
        <v>18</v>
      </c>
      <c r="J26" s="84"/>
      <c r="K26" s="48">
        <f>'Bilan Jour JS'!K26</f>
        <v>-10.1</v>
      </c>
      <c r="L26" s="52">
        <f t="shared" si="3"/>
        <v>184.50000000000003</v>
      </c>
      <c r="M26" s="48">
        <f>'Bilan Jour JS'!M26</f>
        <v>1.2</v>
      </c>
      <c r="N26" s="53">
        <f t="shared" si="3"/>
        <v>-6.1000000000000014</v>
      </c>
      <c r="O26" s="84"/>
      <c r="P26" s="48">
        <f>'Bilan Jour JS'!U26</f>
        <v>-10.5</v>
      </c>
      <c r="Q26" s="76">
        <f t="shared" si="4"/>
        <v>142.09999999999997</v>
      </c>
      <c r="R26" s="48">
        <f>'Bilan Jour JS'!W26</f>
        <v>0.7</v>
      </c>
      <c r="S26" s="77">
        <f t="shared" si="5"/>
        <v>7.2999999999999936</v>
      </c>
      <c r="T26" s="85"/>
      <c r="U26" s="48">
        <f t="shared" si="6"/>
        <v>-30.2</v>
      </c>
      <c r="V26" s="61">
        <f t="shared" si="7"/>
        <v>399.9</v>
      </c>
      <c r="W26" s="26">
        <f t="shared" si="8"/>
        <v>3.8</v>
      </c>
      <c r="X26" s="62">
        <f t="shared" si="7"/>
        <v>19.199999999999996</v>
      </c>
      <c r="Y26" s="85"/>
      <c r="Z26" s="48">
        <f t="shared" si="9"/>
        <v>-7.6999999999999993</v>
      </c>
      <c r="AA26" s="51">
        <f t="shared" si="10"/>
        <v>91.3</v>
      </c>
      <c r="AB26" s="26">
        <f t="shared" si="11"/>
        <v>-8.9</v>
      </c>
      <c r="AC26" s="52">
        <f t="shared" si="10"/>
        <v>178.39999999999995</v>
      </c>
      <c r="AD26" s="26">
        <f t="shared" si="12"/>
        <v>-9.8000000000000007</v>
      </c>
      <c r="AE26" s="76">
        <f t="shared" si="0"/>
        <v>149.4</v>
      </c>
      <c r="AF26" s="26">
        <f t="shared" si="13"/>
        <v>-26.400000000000002</v>
      </c>
      <c r="AG26" s="66">
        <f t="shared" si="10"/>
        <v>419.1</v>
      </c>
    </row>
    <row r="27" spans="1:33">
      <c r="A27" s="91" t="str">
        <f>'Bilan Jour JS'!A27</f>
        <v>Dim</v>
      </c>
      <c r="B27" s="10">
        <f>'Bilan Jour JS'!B27</f>
        <v>40558</v>
      </c>
      <c r="C27" s="34">
        <f>'Bilan Jour JS'!C27</f>
        <v>4</v>
      </c>
      <c r="D27" s="9">
        <f>'Bilan Jour JS'!D27</f>
        <v>18</v>
      </c>
      <c r="E27" s="87"/>
      <c r="F27" s="48">
        <f>'Bilan Jour JS'!F27</f>
        <v>62.6</v>
      </c>
      <c r="G27" s="51">
        <f t="shared" si="1"/>
        <v>135.90000000000003</v>
      </c>
      <c r="H27" s="48">
        <f>'Bilan Jour JS'!H27</f>
        <v>1.6</v>
      </c>
      <c r="I27" s="49">
        <f t="shared" si="2"/>
        <v>19.600000000000001</v>
      </c>
      <c r="J27" s="84"/>
      <c r="K27" s="48">
        <f>'Bilan Jour JS'!K27</f>
        <v>72.099999999999994</v>
      </c>
      <c r="L27" s="52">
        <f t="shared" si="3"/>
        <v>256.60000000000002</v>
      </c>
      <c r="M27" s="48">
        <f>'Bilan Jour JS'!M27</f>
        <v>31.7</v>
      </c>
      <c r="N27" s="53">
        <f t="shared" si="3"/>
        <v>25.599999999999998</v>
      </c>
      <c r="O27" s="84"/>
      <c r="P27" s="48">
        <f>'Bilan Jour JS'!U27</f>
        <v>63.1</v>
      </c>
      <c r="Q27" s="76">
        <f t="shared" si="4"/>
        <v>205.19999999999996</v>
      </c>
      <c r="R27" s="48">
        <f>'Bilan Jour JS'!W27</f>
        <v>34.9</v>
      </c>
      <c r="S27" s="77">
        <f t="shared" si="5"/>
        <v>42.199999999999989</v>
      </c>
      <c r="T27" s="85"/>
      <c r="U27" s="48">
        <f t="shared" si="6"/>
        <v>197.79999999999998</v>
      </c>
      <c r="V27" s="61">
        <f t="shared" si="7"/>
        <v>597.69999999999993</v>
      </c>
      <c r="W27" s="26">
        <f t="shared" si="8"/>
        <v>68.199999999999989</v>
      </c>
      <c r="X27" s="62">
        <f t="shared" si="7"/>
        <v>87.399999999999977</v>
      </c>
      <c r="Y27" s="85"/>
      <c r="Z27" s="48">
        <f t="shared" si="9"/>
        <v>64.2</v>
      </c>
      <c r="AA27" s="51">
        <f t="shared" si="10"/>
        <v>155.5</v>
      </c>
      <c r="AB27" s="26">
        <f t="shared" si="11"/>
        <v>103.8</v>
      </c>
      <c r="AC27" s="52">
        <f t="shared" si="10"/>
        <v>282.19999999999993</v>
      </c>
      <c r="AD27" s="26">
        <f t="shared" si="12"/>
        <v>98</v>
      </c>
      <c r="AE27" s="76">
        <f t="shared" si="0"/>
        <v>247.4</v>
      </c>
      <c r="AF27" s="26">
        <f t="shared" si="13"/>
        <v>266</v>
      </c>
      <c r="AG27" s="66">
        <f t="shared" si="10"/>
        <v>685.1</v>
      </c>
    </row>
    <row r="28" spans="1:33">
      <c r="A28" s="91" t="str">
        <f>'Bilan Jour JS'!A28</f>
        <v>Lun</v>
      </c>
      <c r="B28" s="10">
        <f>'Bilan Jour JS'!B28</f>
        <v>40559</v>
      </c>
      <c r="C28" s="34">
        <f>'Bilan Jour JS'!C28</f>
        <v>3</v>
      </c>
      <c r="D28" s="9">
        <f>'Bilan Jour JS'!D28</f>
        <v>18</v>
      </c>
      <c r="E28" s="87"/>
      <c r="F28" s="48">
        <f>'Bilan Jour JS'!F28</f>
        <v>12.5</v>
      </c>
      <c r="G28" s="51">
        <f t="shared" si="1"/>
        <v>148.40000000000003</v>
      </c>
      <c r="H28" s="48">
        <f>'Bilan Jour JS'!H28</f>
        <v>5.3</v>
      </c>
      <c r="I28" s="49">
        <f t="shared" si="2"/>
        <v>24.900000000000002</v>
      </c>
      <c r="J28" s="84"/>
      <c r="K28" s="48">
        <f>'Bilan Jour JS'!K28</f>
        <v>3.2</v>
      </c>
      <c r="L28" s="52">
        <f t="shared" si="3"/>
        <v>259.8</v>
      </c>
      <c r="M28" s="48">
        <f>'Bilan Jour JS'!M28</f>
        <v>31.1</v>
      </c>
      <c r="N28" s="53">
        <f t="shared" si="3"/>
        <v>56.7</v>
      </c>
      <c r="O28" s="84"/>
      <c r="P28" s="48">
        <f>'Bilan Jour JS'!U28</f>
        <v>0.3</v>
      </c>
      <c r="Q28" s="76">
        <f t="shared" si="4"/>
        <v>205.49999999999997</v>
      </c>
      <c r="R28" s="48">
        <f>'Bilan Jour JS'!W28</f>
        <v>22.8</v>
      </c>
      <c r="S28" s="77">
        <f t="shared" si="5"/>
        <v>64.999999999999986</v>
      </c>
      <c r="T28" s="85"/>
      <c r="U28" s="48">
        <f t="shared" si="6"/>
        <v>16</v>
      </c>
      <c r="V28" s="61">
        <f t="shared" si="7"/>
        <v>613.69999999999993</v>
      </c>
      <c r="W28" s="26">
        <f t="shared" si="8"/>
        <v>59.2</v>
      </c>
      <c r="X28" s="62">
        <f t="shared" si="7"/>
        <v>146.59999999999997</v>
      </c>
      <c r="Y28" s="85"/>
      <c r="Z28" s="48">
        <f t="shared" si="9"/>
        <v>17.8</v>
      </c>
      <c r="AA28" s="51">
        <f t="shared" si="10"/>
        <v>173.3</v>
      </c>
      <c r="AB28" s="26">
        <f t="shared" si="11"/>
        <v>34.300000000000004</v>
      </c>
      <c r="AC28" s="52">
        <f t="shared" si="10"/>
        <v>316.49999999999994</v>
      </c>
      <c r="AD28" s="26">
        <f t="shared" si="12"/>
        <v>23.1</v>
      </c>
      <c r="AE28" s="76">
        <f t="shared" si="0"/>
        <v>270.5</v>
      </c>
      <c r="AF28" s="26">
        <f t="shared" si="13"/>
        <v>75.200000000000017</v>
      </c>
      <c r="AG28" s="66">
        <f t="shared" si="10"/>
        <v>760.30000000000007</v>
      </c>
    </row>
    <row r="29" spans="1:33">
      <c r="A29" s="91" t="str">
        <f>'Bilan Jour JS'!A29</f>
        <v>Mar</v>
      </c>
      <c r="B29" s="10">
        <f>'Bilan Jour JS'!B29</f>
        <v>40560</v>
      </c>
      <c r="C29" s="34">
        <f>'Bilan Jour JS'!C29</f>
        <v>1</v>
      </c>
      <c r="D29" s="9">
        <f>'Bilan Jour JS'!D29</f>
        <v>4</v>
      </c>
      <c r="E29" s="87"/>
      <c r="F29" s="48">
        <f>'Bilan Jour JS'!F29</f>
        <v>-8.1999999999999993</v>
      </c>
      <c r="G29" s="51">
        <f t="shared" si="1"/>
        <v>140.20000000000005</v>
      </c>
      <c r="H29" s="48">
        <f>'Bilan Jour JS'!H29</f>
        <v>-6.7</v>
      </c>
      <c r="I29" s="49">
        <f t="shared" si="2"/>
        <v>18.200000000000003</v>
      </c>
      <c r="J29" s="84"/>
      <c r="K29" s="48">
        <f>'Bilan Jour JS'!K29</f>
        <v>-5.3</v>
      </c>
      <c r="L29" s="52">
        <f t="shared" si="3"/>
        <v>254.5</v>
      </c>
      <c r="M29" s="48">
        <f>'Bilan Jour JS'!M29</f>
        <v>-6.7</v>
      </c>
      <c r="N29" s="53">
        <f t="shared" si="3"/>
        <v>50</v>
      </c>
      <c r="O29" s="84"/>
      <c r="P29" s="48">
        <f>'Bilan Jour JS'!U29</f>
        <v>-6.7</v>
      </c>
      <c r="Q29" s="76">
        <f t="shared" si="4"/>
        <v>198.79999999999998</v>
      </c>
      <c r="R29" s="48">
        <f>'Bilan Jour JS'!W29</f>
        <v>-4.8</v>
      </c>
      <c r="S29" s="77">
        <f t="shared" si="5"/>
        <v>60.199999999999989</v>
      </c>
      <c r="T29" s="85"/>
      <c r="U29" s="48">
        <f t="shared" si="6"/>
        <v>-20.2</v>
      </c>
      <c r="V29" s="61">
        <f t="shared" si="7"/>
        <v>593.49999999999989</v>
      </c>
      <c r="W29" s="26">
        <f t="shared" si="8"/>
        <v>-18.2</v>
      </c>
      <c r="X29" s="62">
        <f t="shared" si="7"/>
        <v>128.39999999999998</v>
      </c>
      <c r="Y29" s="85"/>
      <c r="Z29" s="48">
        <f t="shared" si="9"/>
        <v>-14.899999999999999</v>
      </c>
      <c r="AA29" s="51">
        <f t="shared" si="10"/>
        <v>158.4</v>
      </c>
      <c r="AB29" s="26">
        <f t="shared" si="11"/>
        <v>-12</v>
      </c>
      <c r="AC29" s="52">
        <f t="shared" si="10"/>
        <v>304.49999999999994</v>
      </c>
      <c r="AD29" s="26">
        <f t="shared" si="12"/>
        <v>-11.5</v>
      </c>
      <c r="AE29" s="76">
        <f t="shared" si="0"/>
        <v>259</v>
      </c>
      <c r="AF29" s="26">
        <f t="shared" si="13"/>
        <v>-38.4</v>
      </c>
      <c r="AG29" s="66">
        <f t="shared" si="10"/>
        <v>721.90000000000009</v>
      </c>
    </row>
    <row r="30" spans="1:33">
      <c r="A30" s="91" t="str">
        <f>'Bilan Jour JS'!A30</f>
        <v>Mer</v>
      </c>
      <c r="B30" s="10">
        <f>'Bilan Jour JS'!B30</f>
        <v>40561</v>
      </c>
      <c r="C30" s="34">
        <f>'Bilan Jour JS'!C30</f>
        <v>2</v>
      </c>
      <c r="D30" s="9">
        <f>'Bilan Jour JS'!D30</f>
        <v>9</v>
      </c>
      <c r="E30" s="87"/>
      <c r="F30" s="48">
        <f>'Bilan Jour JS'!F30</f>
        <v>-24.1</v>
      </c>
      <c r="G30" s="51">
        <f t="shared" si="1"/>
        <v>116.10000000000005</v>
      </c>
      <c r="H30" s="48">
        <f>'Bilan Jour JS'!H30</f>
        <v>-5.8</v>
      </c>
      <c r="I30" s="49">
        <f t="shared" si="2"/>
        <v>12.400000000000002</v>
      </c>
      <c r="J30" s="84"/>
      <c r="K30" s="48">
        <f>'Bilan Jour JS'!K30</f>
        <v>-15.8</v>
      </c>
      <c r="L30" s="52">
        <f t="shared" ref="L30:N43" si="14">IF($B30&gt;0,K30+L29,0)</f>
        <v>238.7</v>
      </c>
      <c r="M30" s="48">
        <f>'Bilan Jour JS'!M30</f>
        <v>-9.5</v>
      </c>
      <c r="N30" s="53">
        <f t="shared" si="14"/>
        <v>40.5</v>
      </c>
      <c r="O30" s="84"/>
      <c r="P30" s="48">
        <f>'Bilan Jour JS'!U30</f>
        <v>-18.5</v>
      </c>
      <c r="Q30" s="76">
        <f t="shared" si="4"/>
        <v>180.29999999999998</v>
      </c>
      <c r="R30" s="48">
        <f>'Bilan Jour JS'!W30</f>
        <v>-14.3</v>
      </c>
      <c r="S30" s="77">
        <f t="shared" si="5"/>
        <v>45.899999999999991</v>
      </c>
      <c r="T30" s="85"/>
      <c r="U30" s="48">
        <f t="shared" si="6"/>
        <v>-58.400000000000006</v>
      </c>
      <c r="V30" s="61">
        <f t="shared" ref="V30:X43" si="15">IF($B30&gt;0,U30+V29,0)</f>
        <v>535.09999999999991</v>
      </c>
      <c r="W30" s="26">
        <f t="shared" si="8"/>
        <v>-29.6</v>
      </c>
      <c r="X30" s="62">
        <f t="shared" si="15"/>
        <v>98.799999999999983</v>
      </c>
      <c r="Y30" s="85"/>
      <c r="Z30" s="48">
        <f t="shared" si="9"/>
        <v>-29.900000000000002</v>
      </c>
      <c r="AA30" s="51">
        <f t="shared" ref="AA30:AG43" si="16">IF($B30&gt;0,Z30+AA29,0)</f>
        <v>128.5</v>
      </c>
      <c r="AB30" s="26">
        <f t="shared" si="11"/>
        <v>-25.3</v>
      </c>
      <c r="AC30" s="52">
        <f t="shared" si="16"/>
        <v>279.19999999999993</v>
      </c>
      <c r="AD30" s="26">
        <f t="shared" si="12"/>
        <v>-32.799999999999997</v>
      </c>
      <c r="AE30" s="76">
        <f t="shared" si="0"/>
        <v>226.2</v>
      </c>
      <c r="AF30" s="26">
        <f t="shared" si="13"/>
        <v>-88</v>
      </c>
      <c r="AG30" s="66">
        <f t="shared" si="16"/>
        <v>633.90000000000009</v>
      </c>
    </row>
    <row r="31" spans="1:33">
      <c r="A31" s="91" t="str">
        <f>'Bilan Jour JS'!A31</f>
        <v>Jeu</v>
      </c>
      <c r="B31" s="10">
        <f>'Bilan Jour JS'!B31</f>
        <v>40562</v>
      </c>
      <c r="C31" s="34">
        <f>'Bilan Jour JS'!C31</f>
        <v>1</v>
      </c>
      <c r="D31" s="9">
        <f>'Bilan Jour JS'!D31</f>
        <v>4</v>
      </c>
      <c r="E31" s="87"/>
      <c r="F31" s="48">
        <f>'Bilan Jour JS'!F31</f>
        <v>-6.6</v>
      </c>
      <c r="G31" s="51">
        <f t="shared" si="1"/>
        <v>109.50000000000006</v>
      </c>
      <c r="H31" s="48">
        <f>'Bilan Jour JS'!H31</f>
        <v>-9.8000000000000007</v>
      </c>
      <c r="I31" s="49">
        <f t="shared" si="2"/>
        <v>2.6000000000000014</v>
      </c>
      <c r="J31" s="84"/>
      <c r="K31" s="48">
        <f>'Bilan Jour JS'!K31</f>
        <v>14.6</v>
      </c>
      <c r="L31" s="52">
        <f t="shared" si="14"/>
        <v>253.29999999999998</v>
      </c>
      <c r="M31" s="48">
        <f>'Bilan Jour JS'!M31</f>
        <v>-3.8</v>
      </c>
      <c r="N31" s="53">
        <f t="shared" si="14"/>
        <v>36.700000000000003</v>
      </c>
      <c r="O31" s="84"/>
      <c r="P31" s="48">
        <f>'Bilan Jour JS'!U31</f>
        <v>12.6</v>
      </c>
      <c r="Q31" s="76">
        <f t="shared" si="4"/>
        <v>192.89999999999998</v>
      </c>
      <c r="R31" s="48">
        <f>'Bilan Jour JS'!W31</f>
        <v>-8.8000000000000007</v>
      </c>
      <c r="S31" s="77">
        <f t="shared" si="5"/>
        <v>37.099999999999994</v>
      </c>
      <c r="T31" s="85"/>
      <c r="U31" s="48">
        <f t="shared" si="6"/>
        <v>20.6</v>
      </c>
      <c r="V31" s="61">
        <f t="shared" si="15"/>
        <v>555.69999999999993</v>
      </c>
      <c r="W31" s="26">
        <f t="shared" si="8"/>
        <v>-22.400000000000002</v>
      </c>
      <c r="X31" s="62">
        <f t="shared" si="15"/>
        <v>76.399999999999977</v>
      </c>
      <c r="Y31" s="85"/>
      <c r="Z31" s="48">
        <f t="shared" si="9"/>
        <v>-16.399999999999999</v>
      </c>
      <c r="AA31" s="51">
        <f t="shared" si="16"/>
        <v>112.1</v>
      </c>
      <c r="AB31" s="26">
        <f t="shared" si="11"/>
        <v>10.8</v>
      </c>
      <c r="AC31" s="52">
        <f t="shared" si="16"/>
        <v>289.99999999999994</v>
      </c>
      <c r="AD31" s="26">
        <f t="shared" si="12"/>
        <v>3.7999999999999989</v>
      </c>
      <c r="AE31" s="76">
        <f t="shared" si="0"/>
        <v>230</v>
      </c>
      <c r="AF31" s="26">
        <f t="shared" si="13"/>
        <v>-1.7999999999999989</v>
      </c>
      <c r="AG31" s="66">
        <f t="shared" si="16"/>
        <v>632.10000000000014</v>
      </c>
    </row>
    <row r="32" spans="1:33">
      <c r="A32" s="91" t="str">
        <f>'Bilan Jour JS'!A32</f>
        <v>Ven</v>
      </c>
      <c r="B32" s="10">
        <f>'Bilan Jour JS'!B32</f>
        <v>40563</v>
      </c>
      <c r="C32" s="34">
        <f>'Bilan Jour JS'!C32</f>
        <v>1</v>
      </c>
      <c r="D32" s="9">
        <f>'Bilan Jour JS'!D32</f>
        <v>4</v>
      </c>
      <c r="E32" s="87"/>
      <c r="F32" s="48">
        <f>'Bilan Jour JS'!F32</f>
        <v>-11.6</v>
      </c>
      <c r="G32" s="51">
        <f t="shared" si="1"/>
        <v>97.900000000000063</v>
      </c>
      <c r="H32" s="48">
        <f>'Bilan Jour JS'!H32</f>
        <v>-14.4</v>
      </c>
      <c r="I32" s="49">
        <f t="shared" si="2"/>
        <v>-11.799999999999999</v>
      </c>
      <c r="J32" s="84"/>
      <c r="K32" s="48">
        <f>'Bilan Jour JS'!K32</f>
        <v>-13.8</v>
      </c>
      <c r="L32" s="52">
        <f t="shared" si="14"/>
        <v>239.49999999999997</v>
      </c>
      <c r="M32" s="48">
        <f>'Bilan Jour JS'!M32</f>
        <v>-17.100000000000001</v>
      </c>
      <c r="N32" s="53">
        <f t="shared" si="14"/>
        <v>19.600000000000001</v>
      </c>
      <c r="O32" s="84"/>
      <c r="P32" s="48">
        <f>'Bilan Jour JS'!U32</f>
        <v>-15</v>
      </c>
      <c r="Q32" s="76">
        <f t="shared" si="4"/>
        <v>177.89999999999998</v>
      </c>
      <c r="R32" s="48">
        <f>'Bilan Jour JS'!W32</f>
        <v>-16.8</v>
      </c>
      <c r="S32" s="77">
        <f t="shared" si="5"/>
        <v>20.299999999999994</v>
      </c>
      <c r="T32" s="85"/>
      <c r="U32" s="48">
        <f t="shared" si="6"/>
        <v>-40.4</v>
      </c>
      <c r="V32" s="61">
        <f t="shared" si="15"/>
        <v>515.29999999999995</v>
      </c>
      <c r="W32" s="26">
        <f t="shared" si="8"/>
        <v>-48.3</v>
      </c>
      <c r="X32" s="62">
        <f t="shared" si="15"/>
        <v>28.09999999999998</v>
      </c>
      <c r="Y32" s="85"/>
      <c r="Z32" s="48">
        <f t="shared" si="9"/>
        <v>-26</v>
      </c>
      <c r="AA32" s="51">
        <f t="shared" si="16"/>
        <v>86.1</v>
      </c>
      <c r="AB32" s="26">
        <f t="shared" si="11"/>
        <v>-30.900000000000002</v>
      </c>
      <c r="AC32" s="52">
        <f t="shared" si="16"/>
        <v>259.09999999999997</v>
      </c>
      <c r="AD32" s="26">
        <f t="shared" si="12"/>
        <v>-31.8</v>
      </c>
      <c r="AE32" s="76">
        <f t="shared" si="0"/>
        <v>198.2</v>
      </c>
      <c r="AF32" s="26">
        <f t="shared" si="13"/>
        <v>-88.7</v>
      </c>
      <c r="AG32" s="66">
        <f t="shared" si="16"/>
        <v>543.40000000000009</v>
      </c>
    </row>
    <row r="33" spans="1:33">
      <c r="A33" s="91" t="str">
        <f>'Bilan Jour JS'!A33</f>
        <v>Sam</v>
      </c>
      <c r="B33" s="10">
        <f>'Bilan Jour JS'!B33</f>
        <v>40564</v>
      </c>
      <c r="C33" s="34">
        <f>'Bilan Jour JS'!C33</f>
        <v>1</v>
      </c>
      <c r="D33" s="9">
        <f>'Bilan Jour JS'!D33</f>
        <v>4</v>
      </c>
      <c r="E33" s="87"/>
      <c r="F33" s="48">
        <f>'Bilan Jour JS'!F33</f>
        <v>-3</v>
      </c>
      <c r="G33" s="51">
        <f t="shared" si="1"/>
        <v>94.900000000000063</v>
      </c>
      <c r="H33" s="48">
        <f>'Bilan Jour JS'!H33</f>
        <v>-6.3</v>
      </c>
      <c r="I33" s="49">
        <f t="shared" si="2"/>
        <v>-18.099999999999998</v>
      </c>
      <c r="J33" s="84"/>
      <c r="K33" s="48">
        <f>'Bilan Jour JS'!K33</f>
        <v>-0.2</v>
      </c>
      <c r="L33" s="52">
        <f t="shared" si="14"/>
        <v>239.29999999999998</v>
      </c>
      <c r="M33" s="48">
        <f>'Bilan Jour JS'!M33</f>
        <v>-5.0999999999999996</v>
      </c>
      <c r="N33" s="53">
        <f t="shared" si="14"/>
        <v>14.500000000000002</v>
      </c>
      <c r="O33" s="84"/>
      <c r="P33" s="48">
        <f>'Bilan Jour JS'!U33</f>
        <v>-0.2</v>
      </c>
      <c r="Q33" s="76">
        <f t="shared" si="4"/>
        <v>177.7</v>
      </c>
      <c r="R33" s="48">
        <f>'Bilan Jour JS'!W33</f>
        <v>1.2</v>
      </c>
      <c r="S33" s="77">
        <f t="shared" si="5"/>
        <v>21.499999999999993</v>
      </c>
      <c r="T33" s="85"/>
      <c r="U33" s="48">
        <f t="shared" si="6"/>
        <v>-3.4000000000000004</v>
      </c>
      <c r="V33" s="61">
        <f t="shared" si="15"/>
        <v>511.9</v>
      </c>
      <c r="W33" s="26">
        <f t="shared" si="8"/>
        <v>-10.199999999999999</v>
      </c>
      <c r="X33" s="62">
        <f t="shared" si="15"/>
        <v>17.899999999999981</v>
      </c>
      <c r="Y33" s="85"/>
      <c r="Z33" s="48">
        <f t="shared" si="9"/>
        <v>-9.3000000000000007</v>
      </c>
      <c r="AA33" s="51">
        <f t="shared" si="16"/>
        <v>76.8</v>
      </c>
      <c r="AB33" s="26">
        <f t="shared" si="11"/>
        <v>-5.3</v>
      </c>
      <c r="AC33" s="52">
        <f t="shared" si="16"/>
        <v>253.79999999999995</v>
      </c>
      <c r="AD33" s="26">
        <f t="shared" si="12"/>
        <v>1</v>
      </c>
      <c r="AE33" s="76">
        <f t="shared" si="0"/>
        <v>199.2</v>
      </c>
      <c r="AF33" s="26">
        <f t="shared" si="13"/>
        <v>-13.600000000000001</v>
      </c>
      <c r="AG33" s="66">
        <f t="shared" si="16"/>
        <v>529.80000000000007</v>
      </c>
    </row>
    <row r="34" spans="1:33">
      <c r="A34" s="91" t="str">
        <f>'Bilan Jour JS'!A34</f>
        <v>Dim</v>
      </c>
      <c r="B34" s="10">
        <f>'Bilan Jour JS'!B34</f>
        <v>40565</v>
      </c>
      <c r="C34" s="34">
        <f>'Bilan Jour JS'!C34</f>
        <v>5</v>
      </c>
      <c r="D34" s="9">
        <f>'Bilan Jour JS'!D34</f>
        <v>18</v>
      </c>
      <c r="E34" s="87"/>
      <c r="F34" s="48">
        <f>'Bilan Jour JS'!F34</f>
        <v>-43.5</v>
      </c>
      <c r="G34" s="51">
        <f t="shared" si="1"/>
        <v>51.400000000000063</v>
      </c>
      <c r="H34" s="48">
        <f>'Bilan Jour JS'!H34</f>
        <v>-8</v>
      </c>
      <c r="I34" s="49">
        <f t="shared" si="2"/>
        <v>-26.099999999999998</v>
      </c>
      <c r="J34" s="84"/>
      <c r="K34" s="48">
        <f>'Bilan Jour JS'!K34</f>
        <v>-52.9</v>
      </c>
      <c r="L34" s="52">
        <f t="shared" si="14"/>
        <v>186.39999999999998</v>
      </c>
      <c r="M34" s="48">
        <f>'Bilan Jour JS'!M34</f>
        <v>-15.3</v>
      </c>
      <c r="N34" s="53">
        <f t="shared" si="14"/>
        <v>-0.79999999999999893</v>
      </c>
      <c r="O34" s="84"/>
      <c r="P34" s="48">
        <f>'Bilan Jour JS'!U34</f>
        <v>-58</v>
      </c>
      <c r="Q34" s="76">
        <f t="shared" si="4"/>
        <v>119.69999999999999</v>
      </c>
      <c r="R34" s="48">
        <f>'Bilan Jour JS'!W34</f>
        <v>-3.6</v>
      </c>
      <c r="S34" s="77">
        <f t="shared" si="5"/>
        <v>17.899999999999991</v>
      </c>
      <c r="T34" s="85"/>
      <c r="U34" s="48">
        <f t="shared" si="6"/>
        <v>-154.4</v>
      </c>
      <c r="V34" s="61">
        <f t="shared" si="15"/>
        <v>357.5</v>
      </c>
      <c r="W34" s="26">
        <f t="shared" si="8"/>
        <v>-26.900000000000002</v>
      </c>
      <c r="X34" s="62">
        <f t="shared" si="15"/>
        <v>-9.0000000000000213</v>
      </c>
      <c r="Y34" s="85"/>
      <c r="Z34" s="48">
        <f t="shared" si="9"/>
        <v>-51.5</v>
      </c>
      <c r="AA34" s="51">
        <f t="shared" si="16"/>
        <v>25.299999999999997</v>
      </c>
      <c r="AB34" s="26">
        <f t="shared" si="11"/>
        <v>-68.2</v>
      </c>
      <c r="AC34" s="52">
        <f t="shared" si="16"/>
        <v>185.59999999999997</v>
      </c>
      <c r="AD34" s="26">
        <f t="shared" si="12"/>
        <v>-61.6</v>
      </c>
      <c r="AE34" s="76">
        <f t="shared" si="0"/>
        <v>137.6</v>
      </c>
      <c r="AF34" s="26">
        <f t="shared" si="13"/>
        <v>-181.3</v>
      </c>
      <c r="AG34" s="66">
        <f t="shared" si="16"/>
        <v>348.50000000000006</v>
      </c>
    </row>
    <row r="35" spans="1:33">
      <c r="A35" s="91" t="str">
        <f>'Bilan Jour JS'!A35</f>
        <v>Lun</v>
      </c>
      <c r="B35" s="10">
        <f>'Bilan Jour JS'!B35</f>
        <v>40566</v>
      </c>
      <c r="C35" s="34">
        <f>'Bilan Jour JS'!C35</f>
        <v>4</v>
      </c>
      <c r="D35" s="9">
        <f>'Bilan Jour JS'!D35</f>
        <v>20</v>
      </c>
      <c r="E35" s="87"/>
      <c r="F35" s="48">
        <f>'Bilan Jour JS'!F35</f>
        <v>-36.200000000000003</v>
      </c>
      <c r="G35" s="51">
        <f t="shared" si="1"/>
        <v>15.20000000000006</v>
      </c>
      <c r="H35" s="48">
        <f>'Bilan Jour JS'!H35</f>
        <v>111.6</v>
      </c>
      <c r="I35" s="49">
        <f t="shared" si="2"/>
        <v>85.5</v>
      </c>
      <c r="J35" s="84"/>
      <c r="K35" s="48">
        <f>'Bilan Jour JS'!K35</f>
        <v>-59.8</v>
      </c>
      <c r="L35" s="52">
        <f t="shared" si="14"/>
        <v>126.59999999999998</v>
      </c>
      <c r="M35" s="48">
        <f>'Bilan Jour JS'!M35</f>
        <v>-7.6</v>
      </c>
      <c r="N35" s="53">
        <f t="shared" si="14"/>
        <v>-8.3999999999999986</v>
      </c>
      <c r="O35" s="84"/>
      <c r="P35" s="48">
        <f>'Bilan Jour JS'!U35</f>
        <v>-67.900000000000006</v>
      </c>
      <c r="Q35" s="76">
        <f t="shared" si="4"/>
        <v>51.799999999999983</v>
      </c>
      <c r="R35" s="48">
        <f>'Bilan Jour JS'!W35</f>
        <v>-14.1</v>
      </c>
      <c r="S35" s="77">
        <f t="shared" si="5"/>
        <v>3.7999999999999918</v>
      </c>
      <c r="T35" s="85"/>
      <c r="U35" s="48">
        <f t="shared" si="6"/>
        <v>-163.9</v>
      </c>
      <c r="V35" s="61">
        <f t="shared" si="15"/>
        <v>193.6</v>
      </c>
      <c r="W35" s="26">
        <f t="shared" si="8"/>
        <v>89.9</v>
      </c>
      <c r="X35" s="62">
        <f t="shared" si="15"/>
        <v>80.899999999999977</v>
      </c>
      <c r="Y35" s="85"/>
      <c r="Z35" s="48">
        <f t="shared" si="9"/>
        <v>75.399999999999991</v>
      </c>
      <c r="AA35" s="51">
        <f t="shared" si="16"/>
        <v>100.69999999999999</v>
      </c>
      <c r="AB35" s="26">
        <f t="shared" si="11"/>
        <v>-67.399999999999991</v>
      </c>
      <c r="AC35" s="52">
        <f t="shared" si="16"/>
        <v>118.19999999999997</v>
      </c>
      <c r="AD35" s="26">
        <f t="shared" si="12"/>
        <v>-82</v>
      </c>
      <c r="AE35" s="76">
        <f t="shared" si="0"/>
        <v>55.599999999999994</v>
      </c>
      <c r="AF35" s="26">
        <f t="shared" si="13"/>
        <v>-74</v>
      </c>
      <c r="AG35" s="66">
        <f t="shared" si="16"/>
        <v>274.50000000000006</v>
      </c>
    </row>
    <row r="36" spans="1:33">
      <c r="A36" s="91" t="str">
        <f>'Bilan Jour JS'!A36</f>
        <v>Mar</v>
      </c>
      <c r="B36" s="10">
        <f>'Bilan Jour JS'!B36</f>
        <v>40567</v>
      </c>
      <c r="C36" s="34">
        <f>'Bilan Jour JS'!C36</f>
        <v>1</v>
      </c>
      <c r="D36" s="9">
        <f>'Bilan Jour JS'!D36</f>
        <v>7</v>
      </c>
      <c r="E36" s="87"/>
      <c r="F36" s="48">
        <f>'Bilan Jour JS'!F36</f>
        <v>-17</v>
      </c>
      <c r="G36" s="51">
        <f t="shared" si="1"/>
        <v>-1.7999999999999403</v>
      </c>
      <c r="H36" s="48">
        <f>'Bilan Jour JS'!H36</f>
        <v>12.4</v>
      </c>
      <c r="I36" s="49">
        <f t="shared" si="2"/>
        <v>97.9</v>
      </c>
      <c r="J36" s="84"/>
      <c r="K36" s="48">
        <f>'Bilan Jour JS'!K36</f>
        <v>-20.5</v>
      </c>
      <c r="L36" s="52">
        <f t="shared" si="14"/>
        <v>106.09999999999998</v>
      </c>
      <c r="M36" s="48">
        <f>'Bilan Jour JS'!M36</f>
        <v>-0.2</v>
      </c>
      <c r="N36" s="53">
        <f t="shared" si="14"/>
        <v>-8.5999999999999979</v>
      </c>
      <c r="O36" s="84"/>
      <c r="P36" s="48">
        <f>'Bilan Jour JS'!U36</f>
        <v>-23</v>
      </c>
      <c r="Q36" s="76">
        <f t="shared" si="4"/>
        <v>28.799999999999983</v>
      </c>
      <c r="R36" s="48">
        <f>'Bilan Jour JS'!W36</f>
        <v>-1.7</v>
      </c>
      <c r="S36" s="77">
        <f t="shared" si="5"/>
        <v>2.0999999999999917</v>
      </c>
      <c r="T36" s="85"/>
      <c r="U36" s="48">
        <f t="shared" si="6"/>
        <v>-60.5</v>
      </c>
      <c r="V36" s="61">
        <f t="shared" si="15"/>
        <v>133.1</v>
      </c>
      <c r="W36" s="26">
        <f t="shared" si="8"/>
        <v>10.500000000000002</v>
      </c>
      <c r="X36" s="62">
        <f t="shared" si="15"/>
        <v>91.399999999999977</v>
      </c>
      <c r="Y36" s="85"/>
      <c r="Z36" s="48">
        <f t="shared" si="9"/>
        <v>-4.5999999999999996</v>
      </c>
      <c r="AA36" s="51">
        <f t="shared" si="16"/>
        <v>96.1</v>
      </c>
      <c r="AB36" s="26">
        <f t="shared" si="11"/>
        <v>-20.7</v>
      </c>
      <c r="AC36" s="52">
        <f t="shared" si="16"/>
        <v>97.499999999999972</v>
      </c>
      <c r="AD36" s="26">
        <f t="shared" si="12"/>
        <v>-24.7</v>
      </c>
      <c r="AE36" s="76">
        <f t="shared" si="0"/>
        <v>30.899999999999995</v>
      </c>
      <c r="AF36" s="26">
        <f t="shared" si="13"/>
        <v>-50</v>
      </c>
      <c r="AG36" s="66">
        <f t="shared" si="16"/>
        <v>224.50000000000006</v>
      </c>
    </row>
    <row r="37" spans="1:33">
      <c r="A37" s="91" t="str">
        <f>'Bilan Jour JS'!A37</f>
        <v>Mer</v>
      </c>
      <c r="B37" s="10">
        <f>'Bilan Jour JS'!B37</f>
        <v>40568</v>
      </c>
      <c r="C37" s="34">
        <f>'Bilan Jour JS'!C37</f>
        <v>1</v>
      </c>
      <c r="D37" s="9">
        <f>'Bilan Jour JS'!D37</f>
        <v>4</v>
      </c>
      <c r="E37" s="87"/>
      <c r="F37" s="48">
        <f>'Bilan Jour JS'!F37</f>
        <v>-3</v>
      </c>
      <c r="G37" s="51">
        <f t="shared" si="1"/>
        <v>-4.7999999999999403</v>
      </c>
      <c r="H37" s="48">
        <f>'Bilan Jour JS'!H37</f>
        <v>9.5</v>
      </c>
      <c r="I37" s="49">
        <f t="shared" si="2"/>
        <v>107.4</v>
      </c>
      <c r="J37" s="84"/>
      <c r="K37" s="48">
        <f>'Bilan Jour JS'!K37</f>
        <v>14.5</v>
      </c>
      <c r="L37" s="52">
        <f t="shared" si="14"/>
        <v>120.59999999999998</v>
      </c>
      <c r="M37" s="48">
        <f>'Bilan Jour JS'!M37</f>
        <v>9.6999999999999993</v>
      </c>
      <c r="N37" s="53">
        <f t="shared" si="14"/>
        <v>1.1000000000000014</v>
      </c>
      <c r="O37" s="84"/>
      <c r="P37" s="48">
        <f>'Bilan Jour JS'!U37</f>
        <v>14.5</v>
      </c>
      <c r="Q37" s="76">
        <f t="shared" si="4"/>
        <v>43.299999999999983</v>
      </c>
      <c r="R37" s="48">
        <f>'Bilan Jour JS'!W37</f>
        <v>10.9</v>
      </c>
      <c r="S37" s="77">
        <f t="shared" si="5"/>
        <v>12.999999999999993</v>
      </c>
      <c r="T37" s="85"/>
      <c r="U37" s="48">
        <f t="shared" si="6"/>
        <v>26</v>
      </c>
      <c r="V37" s="61">
        <f t="shared" si="15"/>
        <v>159.1</v>
      </c>
      <c r="W37" s="26">
        <f t="shared" si="8"/>
        <v>30.1</v>
      </c>
      <c r="X37" s="62">
        <f t="shared" si="15"/>
        <v>121.49999999999997</v>
      </c>
      <c r="Y37" s="85"/>
      <c r="Z37" s="48">
        <f t="shared" si="9"/>
        <v>6.5</v>
      </c>
      <c r="AA37" s="51">
        <f t="shared" si="16"/>
        <v>102.6</v>
      </c>
      <c r="AB37" s="26">
        <f t="shared" si="11"/>
        <v>24.2</v>
      </c>
      <c r="AC37" s="52">
        <f t="shared" si="16"/>
        <v>121.69999999999997</v>
      </c>
      <c r="AD37" s="26">
        <f t="shared" si="12"/>
        <v>25.4</v>
      </c>
      <c r="AE37" s="76">
        <f t="shared" si="0"/>
        <v>56.3</v>
      </c>
      <c r="AF37" s="26">
        <f t="shared" si="13"/>
        <v>56.099999999999994</v>
      </c>
      <c r="AG37" s="66">
        <f t="shared" si="16"/>
        <v>280.60000000000002</v>
      </c>
    </row>
    <row r="38" spans="1:33">
      <c r="A38" s="91" t="str">
        <f>'Bilan Jour JS'!A38</f>
        <v>Jeu</v>
      </c>
      <c r="B38" s="10">
        <f>'Bilan Jour JS'!B38</f>
        <v>40569</v>
      </c>
      <c r="C38" s="34">
        <f>'Bilan Jour JS'!C38</f>
        <v>1</v>
      </c>
      <c r="D38" s="9">
        <f>'Bilan Jour JS'!D38</f>
        <v>4</v>
      </c>
      <c r="E38" s="87"/>
      <c r="F38" s="48">
        <f>'Bilan Jour JS'!F38</f>
        <v>-9.6</v>
      </c>
      <c r="G38" s="51">
        <f t="shared" si="1"/>
        <v>-14.39999999999994</v>
      </c>
      <c r="H38" s="48">
        <f>'Bilan Jour JS'!H38</f>
        <v>-7.6</v>
      </c>
      <c r="I38" s="49">
        <f t="shared" si="2"/>
        <v>99.800000000000011</v>
      </c>
      <c r="J38" s="84"/>
      <c r="K38" s="48">
        <f>'Bilan Jour JS'!K38</f>
        <v>-12.3</v>
      </c>
      <c r="L38" s="52">
        <f t="shared" si="14"/>
        <v>108.29999999999998</v>
      </c>
      <c r="M38" s="48">
        <f>'Bilan Jour JS'!M38</f>
        <v>-10.5</v>
      </c>
      <c r="N38" s="53">
        <f t="shared" si="14"/>
        <v>-9.3999999999999986</v>
      </c>
      <c r="O38" s="84"/>
      <c r="P38" s="48">
        <f>'Bilan Jour JS'!U38</f>
        <v>-12.2</v>
      </c>
      <c r="Q38" s="76">
        <f t="shared" si="4"/>
        <v>31.099999999999984</v>
      </c>
      <c r="R38" s="48">
        <f>'Bilan Jour JS'!W38</f>
        <v>-5.0999999999999996</v>
      </c>
      <c r="S38" s="77">
        <f t="shared" si="5"/>
        <v>7.8999999999999932</v>
      </c>
      <c r="T38" s="85"/>
      <c r="U38" s="48">
        <f t="shared" si="6"/>
        <v>-34.099999999999994</v>
      </c>
      <c r="V38" s="61">
        <f t="shared" si="15"/>
        <v>125</v>
      </c>
      <c r="W38" s="26">
        <f t="shared" si="8"/>
        <v>-23.200000000000003</v>
      </c>
      <c r="X38" s="62">
        <f t="shared" si="15"/>
        <v>98.299999999999969</v>
      </c>
      <c r="Y38" s="85"/>
      <c r="Z38" s="48">
        <f t="shared" si="9"/>
        <v>-17.2</v>
      </c>
      <c r="AA38" s="51">
        <f t="shared" si="16"/>
        <v>85.399999999999991</v>
      </c>
      <c r="AB38" s="26">
        <f t="shared" si="11"/>
        <v>-22.8</v>
      </c>
      <c r="AC38" s="52">
        <f t="shared" si="16"/>
        <v>98.899999999999977</v>
      </c>
      <c r="AD38" s="26">
        <f t="shared" si="12"/>
        <v>-17.299999999999997</v>
      </c>
      <c r="AE38" s="76">
        <f t="shared" si="0"/>
        <v>39</v>
      </c>
      <c r="AF38" s="26">
        <f t="shared" si="13"/>
        <v>-57.3</v>
      </c>
      <c r="AG38" s="66">
        <f t="shared" si="16"/>
        <v>223.3</v>
      </c>
    </row>
    <row r="39" spans="1:33">
      <c r="A39" s="91" t="str">
        <f>'Bilan Jour JS'!A39</f>
        <v>Ven</v>
      </c>
      <c r="B39" s="10">
        <f>'Bilan Jour JS'!B39</f>
        <v>40570</v>
      </c>
      <c r="C39" s="34">
        <f>'Bilan Jour JS'!C39</f>
        <v>1</v>
      </c>
      <c r="D39" s="9">
        <f>'Bilan Jour JS'!D39</f>
        <v>3</v>
      </c>
      <c r="E39" s="87"/>
      <c r="F39" s="48">
        <f>'Bilan Jour JS'!F39</f>
        <v>-14.2</v>
      </c>
      <c r="G39" s="51">
        <f t="shared" si="1"/>
        <v>-28.599999999999937</v>
      </c>
      <c r="H39" s="48">
        <f>'Bilan Jour JS'!H39</f>
        <v>-14.7</v>
      </c>
      <c r="I39" s="49">
        <f t="shared" si="2"/>
        <v>85.100000000000009</v>
      </c>
      <c r="J39" s="84"/>
      <c r="K39" s="48">
        <f>'Bilan Jour JS'!K39</f>
        <v>-11.2</v>
      </c>
      <c r="L39" s="52">
        <f t="shared" si="14"/>
        <v>97.09999999999998</v>
      </c>
      <c r="M39" s="48">
        <f>'Bilan Jour JS'!M39</f>
        <v>-12.6</v>
      </c>
      <c r="N39" s="53">
        <f t="shared" si="14"/>
        <v>-22</v>
      </c>
      <c r="O39" s="84"/>
      <c r="P39" s="48">
        <f>'Bilan Jour JS'!U39</f>
        <v>-12.1</v>
      </c>
      <c r="Q39" s="76">
        <f t="shared" si="4"/>
        <v>18.999999999999986</v>
      </c>
      <c r="R39" s="48">
        <f>'Bilan Jour JS'!W39</f>
        <v>-13</v>
      </c>
      <c r="S39" s="77">
        <f t="shared" si="5"/>
        <v>-5.1000000000000068</v>
      </c>
      <c r="T39" s="85"/>
      <c r="U39" s="48">
        <f t="shared" si="6"/>
        <v>-37.5</v>
      </c>
      <c r="V39" s="61">
        <f t="shared" si="15"/>
        <v>87.5</v>
      </c>
      <c r="W39" s="26">
        <f t="shared" si="8"/>
        <v>-40.299999999999997</v>
      </c>
      <c r="X39" s="62">
        <f t="shared" si="15"/>
        <v>57.999999999999972</v>
      </c>
      <c r="Y39" s="85"/>
      <c r="Z39" s="48">
        <f t="shared" si="9"/>
        <v>-28.9</v>
      </c>
      <c r="AA39" s="51">
        <f t="shared" si="16"/>
        <v>56.499999999999993</v>
      </c>
      <c r="AB39" s="26">
        <f t="shared" si="11"/>
        <v>-23.799999999999997</v>
      </c>
      <c r="AC39" s="52">
        <f t="shared" si="16"/>
        <v>75.09999999999998</v>
      </c>
      <c r="AD39" s="26">
        <f t="shared" si="12"/>
        <v>-25.1</v>
      </c>
      <c r="AE39" s="76">
        <f t="shared" si="0"/>
        <v>13.899999999999999</v>
      </c>
      <c r="AF39" s="26">
        <f t="shared" si="13"/>
        <v>-77.8</v>
      </c>
      <c r="AG39" s="66">
        <f t="shared" si="16"/>
        <v>145.5</v>
      </c>
    </row>
    <row r="40" spans="1:33">
      <c r="A40" s="91" t="str">
        <f>'Bilan Jour JS'!A40</f>
        <v>Sam</v>
      </c>
      <c r="B40" s="10">
        <f>'Bilan Jour JS'!B40</f>
        <v>40571</v>
      </c>
      <c r="C40" s="34">
        <f>'Bilan Jour JS'!C40</f>
        <v>1</v>
      </c>
      <c r="D40" s="9">
        <f>'Bilan Jour JS'!D40</f>
        <v>6</v>
      </c>
      <c r="E40" s="87"/>
      <c r="F40" s="48">
        <f>'Bilan Jour JS'!F40</f>
        <v>-25.6</v>
      </c>
      <c r="G40" s="51">
        <f t="shared" si="1"/>
        <v>-54.199999999999939</v>
      </c>
      <c r="H40" s="48">
        <f>'Bilan Jour JS'!H40</f>
        <v>11.4</v>
      </c>
      <c r="I40" s="49">
        <f t="shared" si="2"/>
        <v>96.500000000000014</v>
      </c>
      <c r="J40" s="84"/>
      <c r="K40" s="48">
        <f>'Bilan Jour JS'!K40</f>
        <v>-32.200000000000003</v>
      </c>
      <c r="L40" s="52">
        <f t="shared" si="14"/>
        <v>64.899999999999977</v>
      </c>
      <c r="M40" s="48">
        <f>'Bilan Jour JS'!M40</f>
        <v>2.2000000000000002</v>
      </c>
      <c r="N40" s="53">
        <f t="shared" si="14"/>
        <v>-19.8</v>
      </c>
      <c r="O40" s="84"/>
      <c r="P40" s="48">
        <f>'Bilan Jour JS'!U40</f>
        <v>-32</v>
      </c>
      <c r="Q40" s="76">
        <f t="shared" si="4"/>
        <v>-13.000000000000014</v>
      </c>
      <c r="R40" s="48">
        <f>'Bilan Jour JS'!W40</f>
        <v>2.4</v>
      </c>
      <c r="S40" s="77">
        <f t="shared" si="5"/>
        <v>-2.7000000000000068</v>
      </c>
      <c r="T40" s="85"/>
      <c r="U40" s="48">
        <f t="shared" si="6"/>
        <v>-89.800000000000011</v>
      </c>
      <c r="V40" s="61">
        <f t="shared" si="15"/>
        <v>-2.3000000000000114</v>
      </c>
      <c r="W40" s="26">
        <f t="shared" si="8"/>
        <v>16</v>
      </c>
      <c r="X40" s="62">
        <f t="shared" si="15"/>
        <v>73.999999999999972</v>
      </c>
      <c r="Y40" s="85"/>
      <c r="Z40" s="48">
        <f t="shared" si="9"/>
        <v>-14.200000000000001</v>
      </c>
      <c r="AA40" s="51">
        <f t="shared" si="16"/>
        <v>42.29999999999999</v>
      </c>
      <c r="AB40" s="26">
        <f t="shared" si="11"/>
        <v>-30.000000000000004</v>
      </c>
      <c r="AC40" s="52">
        <f t="shared" si="16"/>
        <v>45.09999999999998</v>
      </c>
      <c r="AD40" s="26">
        <f t="shared" si="12"/>
        <v>-29.6</v>
      </c>
      <c r="AE40" s="76">
        <f t="shared" si="0"/>
        <v>-15.700000000000003</v>
      </c>
      <c r="AF40" s="26">
        <f t="shared" si="13"/>
        <v>-73.800000000000011</v>
      </c>
      <c r="AG40" s="66">
        <f t="shared" si="16"/>
        <v>71.699999999999989</v>
      </c>
    </row>
    <row r="41" spans="1:33">
      <c r="A41" s="91" t="str">
        <f>'Bilan Jour JS'!A41</f>
        <v>Dim</v>
      </c>
      <c r="B41" s="10">
        <f>'Bilan Jour JS'!B41</f>
        <v>40572</v>
      </c>
      <c r="C41" s="34">
        <f>'Bilan Jour JS'!C41</f>
        <v>5</v>
      </c>
      <c r="D41" s="9">
        <f>'Bilan Jour JS'!D41</f>
        <v>21</v>
      </c>
      <c r="E41" s="87"/>
      <c r="F41" s="48">
        <f>'Bilan Jour JS'!F41</f>
        <v>-48.3</v>
      </c>
      <c r="G41" s="51">
        <f t="shared" si="1"/>
        <v>-102.49999999999994</v>
      </c>
      <c r="H41" s="48">
        <f>'Bilan Jour JS'!H41</f>
        <v>40.4</v>
      </c>
      <c r="I41" s="49">
        <f t="shared" si="2"/>
        <v>136.9</v>
      </c>
      <c r="J41" s="84"/>
      <c r="K41" s="48">
        <f>'Bilan Jour JS'!K41</f>
        <v>62.5</v>
      </c>
      <c r="L41" s="52">
        <f t="shared" si="14"/>
        <v>127.39999999999998</v>
      </c>
      <c r="M41" s="48">
        <f>'Bilan Jour JS'!M41</f>
        <v>47.4</v>
      </c>
      <c r="N41" s="53">
        <f t="shared" si="14"/>
        <v>27.599999999999998</v>
      </c>
      <c r="O41" s="84"/>
      <c r="P41" s="48">
        <f>'Bilan Jour JS'!U41</f>
        <v>50.6</v>
      </c>
      <c r="Q41" s="76">
        <f t="shared" si="4"/>
        <v>37.599999999999987</v>
      </c>
      <c r="R41" s="48">
        <f>'Bilan Jour JS'!W41</f>
        <v>35.200000000000003</v>
      </c>
      <c r="S41" s="77">
        <f t="shared" si="5"/>
        <v>32.499999999999993</v>
      </c>
      <c r="T41" s="85"/>
      <c r="U41" s="48">
        <f t="shared" si="6"/>
        <v>64.800000000000011</v>
      </c>
      <c r="V41" s="61">
        <f t="shared" si="15"/>
        <v>62.5</v>
      </c>
      <c r="W41" s="26">
        <f t="shared" si="8"/>
        <v>123</v>
      </c>
      <c r="X41" s="62">
        <f t="shared" si="15"/>
        <v>196.99999999999997</v>
      </c>
      <c r="Y41" s="85"/>
      <c r="Z41" s="48">
        <f t="shared" si="9"/>
        <v>-7.8999999999999986</v>
      </c>
      <c r="AA41" s="51">
        <f t="shared" si="16"/>
        <v>34.399999999999991</v>
      </c>
      <c r="AB41" s="26">
        <f t="shared" si="11"/>
        <v>109.9</v>
      </c>
      <c r="AC41" s="52">
        <f t="shared" si="16"/>
        <v>155</v>
      </c>
      <c r="AD41" s="26">
        <f t="shared" si="12"/>
        <v>85.800000000000011</v>
      </c>
      <c r="AE41" s="76">
        <f t="shared" si="0"/>
        <v>70.100000000000009</v>
      </c>
      <c r="AF41" s="26">
        <f t="shared" si="13"/>
        <v>187.8</v>
      </c>
      <c r="AG41" s="66">
        <f t="shared" si="16"/>
        <v>259.5</v>
      </c>
    </row>
    <row r="42" spans="1:33">
      <c r="A42" s="91" t="str">
        <f>'Bilan Jour JS'!A42</f>
        <v>Lun</v>
      </c>
      <c r="B42" s="10">
        <f>'Bilan Jour JS'!B42</f>
        <v>40573</v>
      </c>
      <c r="C42" s="34">
        <f>'Bilan Jour JS'!C42</f>
        <v>3</v>
      </c>
      <c r="D42" s="9">
        <f>'Bilan Jour JS'!D42</f>
        <v>14</v>
      </c>
      <c r="E42" s="87"/>
      <c r="F42" s="48">
        <f>'Bilan Jour JS'!F42</f>
        <v>-22.1</v>
      </c>
      <c r="G42" s="51">
        <f t="shared" si="1"/>
        <v>-124.59999999999994</v>
      </c>
      <c r="H42" s="48">
        <f>'Bilan Jour JS'!H42</f>
        <v>2.7</v>
      </c>
      <c r="I42" s="49">
        <f t="shared" si="2"/>
        <v>139.6</v>
      </c>
      <c r="J42" s="84"/>
      <c r="K42" s="48">
        <f>'Bilan Jour JS'!K42</f>
        <v>-53.9</v>
      </c>
      <c r="L42" s="52">
        <f t="shared" si="14"/>
        <v>73.499999999999972</v>
      </c>
      <c r="M42" s="48">
        <f>'Bilan Jour JS'!M42</f>
        <v>-0.5</v>
      </c>
      <c r="N42" s="53">
        <f t="shared" si="14"/>
        <v>27.099999999999998</v>
      </c>
      <c r="O42" s="84"/>
      <c r="P42" s="48">
        <f>'Bilan Jour JS'!U42</f>
        <v>-57.5</v>
      </c>
      <c r="Q42" s="76">
        <f t="shared" si="4"/>
        <v>-19.900000000000013</v>
      </c>
      <c r="R42" s="48">
        <f>'Bilan Jour JS'!W42</f>
        <v>1.3</v>
      </c>
      <c r="S42" s="77">
        <f t="shared" si="5"/>
        <v>33.79999999999999</v>
      </c>
      <c r="T42" s="85"/>
      <c r="U42" s="48">
        <f t="shared" si="6"/>
        <v>-133.5</v>
      </c>
      <c r="V42" s="61">
        <f t="shared" si="15"/>
        <v>-71</v>
      </c>
      <c r="W42" s="26">
        <f t="shared" si="8"/>
        <v>3.5</v>
      </c>
      <c r="X42" s="62">
        <f t="shared" si="15"/>
        <v>200.49999999999997</v>
      </c>
      <c r="Y42" s="85"/>
      <c r="Z42" s="48">
        <f t="shared" si="9"/>
        <v>-19.400000000000002</v>
      </c>
      <c r="AA42" s="51">
        <f t="shared" si="16"/>
        <v>14.999999999999989</v>
      </c>
      <c r="AB42" s="26">
        <f t="shared" si="11"/>
        <v>-54.4</v>
      </c>
      <c r="AC42" s="52">
        <f t="shared" si="16"/>
        <v>100.6</v>
      </c>
      <c r="AD42" s="26">
        <f t="shared" si="12"/>
        <v>-56.2</v>
      </c>
      <c r="AE42" s="76">
        <f t="shared" si="0"/>
        <v>13.900000000000006</v>
      </c>
      <c r="AF42" s="26">
        <f t="shared" si="13"/>
        <v>-130</v>
      </c>
      <c r="AG42" s="66">
        <f t="shared" si="16"/>
        <v>129.5</v>
      </c>
    </row>
    <row r="43" spans="1:33">
      <c r="A43" s="91" t="str">
        <f>'Bilan Jour JS'!A43</f>
        <v>Mar</v>
      </c>
      <c r="B43" s="10">
        <f>'Bilan Jour JS'!B43</f>
        <v>0</v>
      </c>
      <c r="C43" s="34">
        <f>'Bilan Jour JS'!C43</f>
        <v>0</v>
      </c>
      <c r="D43" s="9">
        <f>'Bilan Jour JS'!D43</f>
        <v>0</v>
      </c>
      <c r="E43" s="87"/>
      <c r="F43" s="48">
        <f>'Bilan Jour JS'!F43</f>
        <v>0</v>
      </c>
      <c r="G43" s="51">
        <f t="shared" si="1"/>
        <v>0</v>
      </c>
      <c r="H43" s="48">
        <f>'Bilan Jour JS'!H43</f>
        <v>0</v>
      </c>
      <c r="I43" s="49">
        <f t="shared" si="2"/>
        <v>0</v>
      </c>
      <c r="J43" s="84"/>
      <c r="K43" s="48">
        <f>'Bilan Jour JS'!K43</f>
        <v>0</v>
      </c>
      <c r="L43" s="52">
        <f t="shared" si="14"/>
        <v>0</v>
      </c>
      <c r="M43" s="48">
        <f>'Bilan Jour JS'!M43</f>
        <v>0</v>
      </c>
      <c r="N43" s="53">
        <f t="shared" si="14"/>
        <v>0</v>
      </c>
      <c r="O43" s="84"/>
      <c r="P43" s="48">
        <f>'Bilan Jour JS'!U43</f>
        <v>0</v>
      </c>
      <c r="Q43" s="76">
        <f t="shared" si="4"/>
        <v>0</v>
      </c>
      <c r="R43" s="48">
        <f>'Bilan Jour JS'!W43</f>
        <v>0</v>
      </c>
      <c r="S43" s="77">
        <f t="shared" si="5"/>
        <v>0</v>
      </c>
      <c r="T43" s="85"/>
      <c r="U43" s="48">
        <f t="shared" si="6"/>
        <v>0</v>
      </c>
      <c r="V43" s="61">
        <f t="shared" si="15"/>
        <v>0</v>
      </c>
      <c r="W43" s="26">
        <f t="shared" si="8"/>
        <v>0</v>
      </c>
      <c r="X43" s="62">
        <f t="shared" si="15"/>
        <v>0</v>
      </c>
      <c r="Y43" s="85"/>
      <c r="Z43" s="48">
        <f t="shared" si="9"/>
        <v>0</v>
      </c>
      <c r="AA43" s="51">
        <f t="shared" si="16"/>
        <v>0</v>
      </c>
      <c r="AB43" s="26">
        <f t="shared" si="11"/>
        <v>0</v>
      </c>
      <c r="AC43" s="52">
        <f t="shared" si="16"/>
        <v>0</v>
      </c>
      <c r="AD43" s="26">
        <f t="shared" si="12"/>
        <v>0</v>
      </c>
      <c r="AE43" s="76">
        <f t="shared" si="0"/>
        <v>0</v>
      </c>
      <c r="AF43" s="26">
        <f t="shared" si="13"/>
        <v>0</v>
      </c>
      <c r="AG43" s="66">
        <f t="shared" si="16"/>
        <v>0</v>
      </c>
    </row>
    <row r="44" spans="1:33">
      <c r="A44" s="3"/>
      <c r="B44" s="7"/>
      <c r="C44" s="35"/>
      <c r="E44" s="12"/>
      <c r="F44" s="28"/>
      <c r="G44" s="37">
        <f t="shared" ref="G44" si="17">IF($D44&gt;0,F44-$D44+G43,0)</f>
        <v>0</v>
      </c>
      <c r="H44" s="36"/>
      <c r="I44" s="37">
        <f t="shared" ref="I44" si="18">IF($D44&gt;0,H44-$D44+I43,0)</f>
        <v>0</v>
      </c>
      <c r="J44" s="27"/>
    </row>
  </sheetData>
  <mergeCells count="25">
    <mergeCell ref="A8:B8"/>
    <mergeCell ref="F8:I8"/>
    <mergeCell ref="K8:N8"/>
    <mergeCell ref="P8:S8"/>
    <mergeCell ref="H3:AE3"/>
    <mergeCell ref="B6:G6"/>
    <mergeCell ref="I6:L6"/>
    <mergeCell ref="N6:AC6"/>
    <mergeCell ref="C7:D7"/>
    <mergeCell ref="U8:X8"/>
    <mergeCell ref="Z8:AG8"/>
    <mergeCell ref="W9:X9"/>
    <mergeCell ref="AF9:AG9"/>
    <mergeCell ref="A10:B10"/>
    <mergeCell ref="A11:B11"/>
    <mergeCell ref="Z9:AA9"/>
    <mergeCell ref="AB9:AC9"/>
    <mergeCell ref="AD9:AE9"/>
    <mergeCell ref="R9:S9"/>
    <mergeCell ref="U9:V9"/>
    <mergeCell ref="F9:G9"/>
    <mergeCell ref="H9:I9"/>
    <mergeCell ref="K9:L9"/>
    <mergeCell ref="M9:N9"/>
    <mergeCell ref="P9:Q9"/>
  </mergeCells>
  <conditionalFormatting sqref="F12 H12:K12 M12:S12 U12 W12:X12 Z12 AB12:AG12">
    <cfRule type="cellIs" dxfId="46" priority="51" stopIfTrue="1" operator="greaterThanOrEqual">
      <formula>0</formula>
    </cfRule>
    <cfRule type="cellIs" dxfId="45" priority="52" stopIfTrue="1" operator="lessThan">
      <formula>0</formula>
    </cfRule>
  </conditionalFormatting>
  <conditionalFormatting sqref="J12:J13 O12:O13">
    <cfRule type="cellIs" dxfId="44" priority="50" operator="greaterThan">
      <formula>0</formula>
    </cfRule>
  </conditionalFormatting>
  <conditionalFormatting sqref="J13:J44 O13:O43">
    <cfRule type="cellIs" dxfId="43" priority="47" operator="lessThan">
      <formula>0</formula>
    </cfRule>
    <cfRule type="cellIs" dxfId="42" priority="48" operator="lessThan">
      <formula>0</formula>
    </cfRule>
    <cfRule type="cellIs" dxfId="41" priority="49" operator="greaterThan">
      <formula>0</formula>
    </cfRule>
  </conditionalFormatting>
  <conditionalFormatting sqref="I12:I44 X12:X43 AC12:AE43 N12:S43 AG12:AG43">
    <cfRule type="cellIs" dxfId="40" priority="44" operator="lessThan">
      <formula>0</formula>
    </cfRule>
    <cfRule type="cellIs" dxfId="39" priority="45" operator="lessThan">
      <formula>0</formula>
    </cfRule>
    <cfRule type="cellIs" dxfId="38" priority="46" operator="greaterThan">
      <formula>0</formula>
    </cfRule>
  </conditionalFormatting>
  <conditionalFormatting sqref="G12:G44 I12:I44 L12:L43 V12:V43 X12:X43 AA12:AA43 AC12:AE43 N12:S43 AG12:AG43">
    <cfRule type="cellIs" dxfId="37" priority="42" stopIfTrue="1" operator="greaterThan">
      <formula>0</formula>
    </cfRule>
    <cfRule type="cellIs" dxfId="36" priority="43" operator="lessThan">
      <formula>0</formula>
    </cfRule>
  </conditionalFormatting>
  <conditionalFormatting sqref="K13:K43 M13:M43 Z13:Z43 AB13:AB43 U13:U43 W13:W43 P13:P43 R13:R43 AD13:AD43 AF13:AF43">
    <cfRule type="cellIs" dxfId="35" priority="33" operator="greaterThan">
      <formula>0</formula>
    </cfRule>
    <cfRule type="cellIs" dxfId="34" priority="34" operator="lessThan">
      <formula>0</formula>
    </cfRule>
  </conditionalFormatting>
  <conditionalFormatting sqref="F13:F43 H13:H43 K13:K43 M13:M43">
    <cfRule type="cellIs" dxfId="33" priority="31" operator="lessThan">
      <formula>0</formula>
    </cfRule>
    <cfRule type="cellIs" dxfId="32" priority="3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3:BA443"/>
  <sheetViews>
    <sheetView showZeros="0" zoomScale="80" zoomScaleNormal="80" workbookViewId="0">
      <selection activeCell="L53" sqref="L53"/>
    </sheetView>
  </sheetViews>
  <sheetFormatPr baseColWidth="10" defaultRowHeight="15"/>
  <cols>
    <col min="1" max="1" width="4.85546875" style="38" bestFit="1" customWidth="1"/>
    <col min="2" max="2" width="8.140625" style="38" bestFit="1" customWidth="1"/>
    <col min="3" max="3" width="5.85546875" style="38" bestFit="1" customWidth="1"/>
    <col min="4" max="4" width="5.28515625" style="38" customWidth="1"/>
    <col min="5" max="5" width="1.7109375" style="38" customWidth="1"/>
    <col min="6" max="6" width="8.7109375" style="38" customWidth="1"/>
    <col min="7" max="7" width="9.7109375" style="38" customWidth="1"/>
    <col min="8" max="8" width="8.7109375" style="38" customWidth="1"/>
    <col min="9" max="11" width="9.7109375" style="38" customWidth="1"/>
    <col min="12" max="12" width="2.7109375" style="38" customWidth="1"/>
    <col min="13" max="13" width="8.7109375" style="38" customWidth="1"/>
    <col min="14" max="14" width="9.7109375" style="38" customWidth="1"/>
    <col min="15" max="15" width="8.7109375" style="38" customWidth="1"/>
    <col min="16" max="18" width="9.7109375" style="38" customWidth="1"/>
    <col min="19" max="19" width="1.7109375" style="38" customWidth="1"/>
    <col min="20" max="25" width="9.7109375" style="38" customWidth="1"/>
    <col min="26" max="26" width="1.7109375" style="38" customWidth="1"/>
    <col min="27" max="27" width="9.7109375" style="38" customWidth="1"/>
    <col min="28" max="28" width="11.42578125" style="38"/>
    <col min="29" max="29" width="9.7109375" style="38" customWidth="1"/>
    <col min="30" max="32" width="11.42578125" style="38"/>
    <col min="33" max="33" width="1.7109375" style="38" customWidth="1"/>
    <col min="34" max="34" width="8.7109375" style="38" customWidth="1"/>
    <col min="35" max="35" width="11.42578125" style="38"/>
    <col min="36" max="36" width="8.7109375" style="38" customWidth="1"/>
    <col min="37" max="37" width="11.42578125" style="38"/>
    <col min="38" max="38" width="8.7109375" style="38" customWidth="1"/>
    <col min="39" max="39" width="11.42578125" style="38"/>
    <col min="40" max="40" width="9.7109375" style="38" customWidth="1"/>
    <col min="41" max="16384" width="11.42578125" style="38"/>
  </cols>
  <sheetData>
    <row r="3" spans="1:53" ht="22.5">
      <c r="H3" s="128" t="s">
        <v>42</v>
      </c>
      <c r="I3" s="129"/>
      <c r="J3" s="129"/>
      <c r="K3" s="129"/>
      <c r="L3" s="129"/>
      <c r="M3" s="129"/>
      <c r="N3" s="129"/>
      <c r="O3" s="129"/>
      <c r="P3" s="129"/>
      <c r="Q3" s="129"/>
      <c r="R3" s="129"/>
      <c r="S3" s="129"/>
      <c r="T3" s="129"/>
      <c r="U3" s="129"/>
      <c r="V3" s="129"/>
      <c r="W3" s="129"/>
      <c r="X3" s="129"/>
      <c r="Y3" s="129"/>
      <c r="Z3" s="129"/>
      <c r="AA3" s="129"/>
      <c r="AB3" s="129"/>
      <c r="AC3" s="129"/>
      <c r="AD3" s="129"/>
      <c r="AE3" s="129"/>
      <c r="AF3" s="129"/>
      <c r="AG3" s="129"/>
      <c r="AH3" s="129"/>
      <c r="AI3" s="129"/>
      <c r="AJ3" s="129"/>
      <c r="AK3" s="129"/>
      <c r="AL3" s="129"/>
      <c r="AM3" s="130"/>
    </row>
    <row r="4" spans="1:53"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</row>
    <row r="5" spans="1:53">
      <c r="F5"/>
      <c r="H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</row>
    <row r="6" spans="1:53" ht="18.75">
      <c r="B6" s="125" t="s">
        <v>25</v>
      </c>
      <c r="C6" s="126"/>
      <c r="D6" s="126"/>
      <c r="E6" s="126"/>
      <c r="F6" s="126"/>
      <c r="G6" s="127"/>
      <c r="H6" s="41"/>
      <c r="I6" s="131"/>
      <c r="J6" s="132"/>
      <c r="K6" s="132"/>
      <c r="L6" s="132"/>
      <c r="M6" s="132"/>
      <c r="N6" s="133"/>
      <c r="O6" s="42"/>
      <c r="P6" s="134" t="s">
        <v>43</v>
      </c>
      <c r="Q6" s="135"/>
      <c r="R6" s="135"/>
      <c r="S6" s="135"/>
      <c r="T6" s="135"/>
      <c r="U6" s="135"/>
      <c r="V6" s="135"/>
      <c r="W6" s="135"/>
      <c r="X6" s="135"/>
      <c r="Y6" s="135"/>
      <c r="Z6" s="135"/>
      <c r="AA6" s="135"/>
      <c r="AB6" s="135"/>
      <c r="AC6" s="135"/>
      <c r="AD6" s="135"/>
      <c r="AE6" s="135"/>
      <c r="AF6" s="135"/>
      <c r="AG6" s="135"/>
      <c r="AH6" s="135"/>
      <c r="AI6" s="135"/>
      <c r="AJ6" s="135"/>
      <c r="AK6" s="136"/>
      <c r="AL6" s="40"/>
      <c r="AM6" s="40"/>
      <c r="AN6" s="40"/>
      <c r="AO6" s="40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</row>
    <row r="7" spans="1:53">
      <c r="A7" s="3"/>
      <c r="B7" s="7"/>
      <c r="C7" s="137"/>
      <c r="D7" s="137"/>
    </row>
    <row r="8" spans="1:53">
      <c r="A8" s="124" t="s">
        <v>0</v>
      </c>
      <c r="B8" s="124"/>
      <c r="C8" s="30"/>
      <c r="D8" s="14"/>
      <c r="E8" s="14"/>
      <c r="F8" s="170" t="s">
        <v>28</v>
      </c>
      <c r="G8" s="171"/>
      <c r="H8" s="171"/>
      <c r="I8" s="171"/>
      <c r="J8" s="171"/>
      <c r="K8" s="172"/>
      <c r="L8" s="106"/>
      <c r="M8" s="138" t="s">
        <v>29</v>
      </c>
      <c r="N8" s="117"/>
      <c r="O8" s="117"/>
      <c r="P8" s="117"/>
      <c r="Q8" s="117"/>
      <c r="R8" s="118"/>
      <c r="S8" s="106"/>
      <c r="T8" s="163" t="s">
        <v>37</v>
      </c>
      <c r="U8" s="119"/>
      <c r="V8" s="119"/>
      <c r="W8" s="119"/>
      <c r="X8" s="119"/>
      <c r="Y8" s="120"/>
      <c r="Z8" s="107"/>
      <c r="AA8" s="202" t="s">
        <v>30</v>
      </c>
      <c r="AB8" s="203"/>
      <c r="AC8" s="203"/>
      <c r="AD8" s="203"/>
      <c r="AE8" s="203"/>
      <c r="AF8" s="204"/>
      <c r="AG8" s="88"/>
      <c r="AH8" s="150" t="s">
        <v>35</v>
      </c>
      <c r="AI8" s="151"/>
      <c r="AJ8" s="151"/>
      <c r="AK8" s="151"/>
      <c r="AL8" s="151"/>
      <c r="AM8" s="151"/>
      <c r="AN8" s="151"/>
      <c r="AO8" s="152"/>
    </row>
    <row r="9" spans="1:53">
      <c r="A9" s="91"/>
      <c r="B9" s="8"/>
      <c r="C9" s="31"/>
      <c r="D9" s="2"/>
      <c r="E9" s="12"/>
      <c r="F9" s="175" t="s">
        <v>26</v>
      </c>
      <c r="G9" s="181"/>
      <c r="H9" s="182" t="s">
        <v>27</v>
      </c>
      <c r="I9" s="183"/>
      <c r="J9" s="201" t="s">
        <v>45</v>
      </c>
      <c r="K9" s="194"/>
      <c r="L9" s="79"/>
      <c r="M9" s="159" t="s">
        <v>26</v>
      </c>
      <c r="N9" s="184"/>
      <c r="O9" s="185" t="s">
        <v>27</v>
      </c>
      <c r="P9" s="186"/>
      <c r="Q9" s="193" t="s">
        <v>45</v>
      </c>
      <c r="R9" s="194"/>
      <c r="S9" s="79"/>
      <c r="T9" s="164" t="s">
        <v>26</v>
      </c>
      <c r="U9" s="187"/>
      <c r="V9" s="188" t="s">
        <v>27</v>
      </c>
      <c r="W9" s="189"/>
      <c r="X9" s="193" t="s">
        <v>45</v>
      </c>
      <c r="Y9" s="194"/>
      <c r="Z9" s="85"/>
      <c r="AA9" s="142" t="s">
        <v>38</v>
      </c>
      <c r="AB9" s="190"/>
      <c r="AC9" s="191" t="s">
        <v>39</v>
      </c>
      <c r="AD9" s="192"/>
      <c r="AE9" s="193" t="s">
        <v>45</v>
      </c>
      <c r="AF9" s="194"/>
      <c r="AG9" s="85"/>
      <c r="AH9" s="146" t="s">
        <v>32</v>
      </c>
      <c r="AI9" s="147"/>
      <c r="AJ9" s="148" t="s">
        <v>33</v>
      </c>
      <c r="AK9" s="149"/>
      <c r="AL9" s="157" t="s">
        <v>41</v>
      </c>
      <c r="AM9" s="158"/>
      <c r="AN9" s="153" t="s">
        <v>34</v>
      </c>
      <c r="AO9" s="154"/>
    </row>
    <row r="10" spans="1:53">
      <c r="A10" s="173" t="s">
        <v>1</v>
      </c>
      <c r="B10" s="174"/>
      <c r="C10" s="32" t="s">
        <v>2</v>
      </c>
      <c r="D10" s="4" t="s">
        <v>6</v>
      </c>
      <c r="E10" s="86"/>
      <c r="F10" s="47"/>
      <c r="G10" s="97"/>
      <c r="H10" s="102"/>
      <c r="I10" s="69"/>
      <c r="J10" s="43"/>
      <c r="K10" s="46"/>
      <c r="L10" s="81"/>
      <c r="M10" s="47"/>
      <c r="N10" s="97"/>
      <c r="O10" s="102"/>
      <c r="P10" s="69"/>
      <c r="Q10" s="43"/>
      <c r="R10" s="46"/>
      <c r="S10" s="81"/>
      <c r="T10" s="47"/>
      <c r="U10" s="97"/>
      <c r="V10" s="102"/>
      <c r="W10" s="69"/>
      <c r="X10" s="43"/>
      <c r="Y10" s="46"/>
      <c r="Z10" s="85"/>
      <c r="AA10" s="47"/>
      <c r="AB10" s="97"/>
      <c r="AC10" s="102"/>
      <c r="AD10" s="69"/>
      <c r="AE10" s="43"/>
      <c r="AF10" s="46"/>
      <c r="AG10" s="85"/>
      <c r="AH10" s="47"/>
      <c r="AI10" s="50"/>
      <c r="AJ10" s="43"/>
      <c r="AK10" s="69"/>
      <c r="AL10" s="43"/>
      <c r="AM10" s="69"/>
      <c r="AN10" s="43"/>
      <c r="AO10" s="46"/>
    </row>
    <row r="11" spans="1:53">
      <c r="A11" s="173">
        <v>2012</v>
      </c>
      <c r="B11" s="174"/>
      <c r="C11" s="33"/>
      <c r="D11" s="5"/>
      <c r="E11" s="86"/>
      <c r="F11" s="58" t="s">
        <v>31</v>
      </c>
      <c r="G11" s="98" t="s">
        <v>5</v>
      </c>
      <c r="H11" s="103" t="s">
        <v>31</v>
      </c>
      <c r="I11" s="59" t="s">
        <v>5</v>
      </c>
      <c r="J11" s="65" t="s">
        <v>31</v>
      </c>
      <c r="K11" s="60" t="s">
        <v>5</v>
      </c>
      <c r="L11" s="82"/>
      <c r="M11" s="20" t="s">
        <v>31</v>
      </c>
      <c r="N11" s="98" t="s">
        <v>5</v>
      </c>
      <c r="O11" s="112" t="s">
        <v>4</v>
      </c>
      <c r="P11" s="59" t="s">
        <v>5</v>
      </c>
      <c r="Q11" s="44" t="s">
        <v>4</v>
      </c>
      <c r="R11" s="60" t="s">
        <v>5</v>
      </c>
      <c r="S11" s="82"/>
      <c r="T11" s="74" t="s">
        <v>31</v>
      </c>
      <c r="U11" s="98" t="s">
        <v>5</v>
      </c>
      <c r="V11" s="113" t="s">
        <v>4</v>
      </c>
      <c r="W11" s="59" t="s">
        <v>5</v>
      </c>
      <c r="X11" s="75" t="s">
        <v>4</v>
      </c>
      <c r="Y11" s="60" t="s">
        <v>5</v>
      </c>
      <c r="Z11" s="85"/>
      <c r="AA11" s="64" t="s">
        <v>31</v>
      </c>
      <c r="AB11" s="98" t="s">
        <v>5</v>
      </c>
      <c r="AC11" s="114" t="s">
        <v>4</v>
      </c>
      <c r="AD11" s="59" t="s">
        <v>5</v>
      </c>
      <c r="AE11" s="63" t="s">
        <v>4</v>
      </c>
      <c r="AF11" s="60" t="s">
        <v>5</v>
      </c>
      <c r="AG11" s="85"/>
      <c r="AH11" s="58" t="s">
        <v>31</v>
      </c>
      <c r="AI11" s="59" t="s">
        <v>5</v>
      </c>
      <c r="AJ11" s="44" t="s">
        <v>4</v>
      </c>
      <c r="AK11" s="59" t="s">
        <v>5</v>
      </c>
      <c r="AL11" s="75" t="s">
        <v>4</v>
      </c>
      <c r="AM11" s="59" t="s">
        <v>5</v>
      </c>
      <c r="AN11" s="67" t="s">
        <v>4</v>
      </c>
      <c r="AO11" s="60" t="s">
        <v>5</v>
      </c>
    </row>
    <row r="12" spans="1:53">
      <c r="A12" s="91"/>
      <c r="B12" s="1"/>
      <c r="C12" s="33"/>
      <c r="D12" s="5"/>
      <c r="E12" s="87"/>
      <c r="F12" s="22"/>
      <c r="G12" s="99"/>
      <c r="H12" s="104"/>
      <c r="I12" s="54"/>
      <c r="J12" s="45"/>
      <c r="K12" s="55"/>
      <c r="L12" s="83"/>
      <c r="M12" s="22"/>
      <c r="N12" s="108"/>
      <c r="O12" s="104"/>
      <c r="P12" s="56"/>
      <c r="Q12" s="45"/>
      <c r="R12" s="57"/>
      <c r="S12" s="83"/>
      <c r="T12" s="22"/>
      <c r="U12" s="108"/>
      <c r="V12" s="104"/>
      <c r="W12" s="56"/>
      <c r="X12" s="45"/>
      <c r="Y12" s="57"/>
      <c r="Z12" s="85"/>
      <c r="AA12" s="22"/>
      <c r="AB12" s="108"/>
      <c r="AC12" s="104"/>
      <c r="AD12" s="115"/>
      <c r="AE12" s="45"/>
      <c r="AF12" s="68"/>
      <c r="AG12" s="85"/>
      <c r="AH12" s="22"/>
      <c r="AI12" s="56"/>
      <c r="AJ12" s="11"/>
      <c r="AK12" s="56"/>
      <c r="AL12" s="45"/>
      <c r="AM12" s="56"/>
      <c r="AN12" s="45"/>
      <c r="AO12" s="57"/>
    </row>
    <row r="13" spans="1:53">
      <c r="A13" s="91" t="str">
        <f>'Bilan Jour JS'!A13</f>
        <v>Dim</v>
      </c>
      <c r="B13" s="10">
        <f>'Bilan Jour JS'!B13</f>
        <v>40544</v>
      </c>
      <c r="C13" s="34">
        <f>'Bilan Jour JS'!C13</f>
        <v>2</v>
      </c>
      <c r="D13" s="9">
        <f>'Bilan Jour JS'!D13</f>
        <v>5</v>
      </c>
      <c r="E13" s="87"/>
      <c r="F13" s="48">
        <f>'Bilan Jour JS'!F13</f>
        <v>18.100000000000001</v>
      </c>
      <c r="G13" s="100">
        <f>IF($B13&gt;0,F13+G12,0)</f>
        <v>18.100000000000001</v>
      </c>
      <c r="H13" s="105">
        <f>'Bilan Jour JS'!H13</f>
        <v>30.5</v>
      </c>
      <c r="I13" s="51">
        <f>IF($B13&gt;0,H13+I12,0)</f>
        <v>30.5</v>
      </c>
      <c r="J13" s="101">
        <f>H13</f>
        <v>30.5</v>
      </c>
      <c r="K13" s="49">
        <f>IF($B13&gt;0,J13+K12,0)</f>
        <v>30.5</v>
      </c>
      <c r="L13" s="84"/>
      <c r="M13" s="48">
        <f>'Bilan Jour JS'!K13</f>
        <v>-2.7</v>
      </c>
      <c r="N13" s="109">
        <f>IF($B13&gt;0,M13+N12,0)</f>
        <v>-2.7</v>
      </c>
      <c r="O13" s="105">
        <f>'Bilan Jour JS'!M13</f>
        <v>15.7</v>
      </c>
      <c r="P13" s="52">
        <f>IF($B13&gt;0,O13+P12,0)</f>
        <v>15.7</v>
      </c>
      <c r="Q13" s="101">
        <f>O13</f>
        <v>15.7</v>
      </c>
      <c r="R13" s="53">
        <f>IF($B13&gt;0,Q13+R12,0)</f>
        <v>15.7</v>
      </c>
      <c r="S13" s="84"/>
      <c r="T13" s="48">
        <f>'Bilan Jour JS'!U13</f>
        <v>-4.4000000000000004</v>
      </c>
      <c r="U13" s="110">
        <f>IF($B13&gt;0,T13+U12,0)</f>
        <v>-4.4000000000000004</v>
      </c>
      <c r="V13" s="105">
        <f>'Bilan Jour JS'!W13</f>
        <v>16.8</v>
      </c>
      <c r="W13" s="76">
        <f>IF($B13&gt;0,V13+W12,0)</f>
        <v>16.8</v>
      </c>
      <c r="X13" s="101">
        <f>V13</f>
        <v>16.8</v>
      </c>
      <c r="Y13" s="77">
        <f>IF($B13&gt;0,X13+Y12,0)</f>
        <v>16.8</v>
      </c>
      <c r="Z13" s="85"/>
      <c r="AA13" s="48">
        <f>F13+M13+T13</f>
        <v>11.000000000000002</v>
      </c>
      <c r="AB13" s="111">
        <f>IF($B13&gt;0,AA13+AB12,0)</f>
        <v>11.000000000000002</v>
      </c>
      <c r="AC13" s="116">
        <f>H13+O13+V13</f>
        <v>63</v>
      </c>
      <c r="AD13" s="61">
        <f>IF($B13&gt;0,AC13+AD12,0)</f>
        <v>63</v>
      </c>
      <c r="AE13" s="26">
        <f>J13+Q13+X13</f>
        <v>63</v>
      </c>
      <c r="AF13" s="62">
        <f>IF($B13&gt;0,AE13+AF12,0)</f>
        <v>63</v>
      </c>
      <c r="AG13" s="85"/>
      <c r="AH13" s="48">
        <f>F13+H13</f>
        <v>48.6</v>
      </c>
      <c r="AI13" s="51">
        <f>IF($B13&gt;0,AH13+AI12,0)</f>
        <v>48.6</v>
      </c>
      <c r="AJ13" s="26">
        <f>O13+M13</f>
        <v>13</v>
      </c>
      <c r="AK13" s="52">
        <f>IF($B13&gt;0,AJ13+AK12,0)</f>
        <v>13</v>
      </c>
      <c r="AL13" s="26">
        <f>T13+V13</f>
        <v>12.4</v>
      </c>
      <c r="AM13" s="76">
        <f t="shared" ref="AM13:AM43" si="0">IF($B13&gt;0,AL13+AM12,0)</f>
        <v>12.4</v>
      </c>
      <c r="AN13" s="26">
        <f>AH13+AJ13+AL13</f>
        <v>74</v>
      </c>
      <c r="AO13" s="66">
        <f>IF($B13&gt;0,AN13+AO12,0)</f>
        <v>74</v>
      </c>
    </row>
    <row r="14" spans="1:53">
      <c r="A14" s="91" t="str">
        <f>'Bilan Jour JS'!A14</f>
        <v>Lun</v>
      </c>
      <c r="B14" s="10">
        <f>'Bilan Jour JS'!B14</f>
        <v>40545</v>
      </c>
      <c r="C14" s="34">
        <f>'Bilan Jour JS'!C14</f>
        <v>3</v>
      </c>
      <c r="D14" s="9">
        <f>'Bilan Jour JS'!D14</f>
        <v>15</v>
      </c>
      <c r="E14" s="87"/>
      <c r="F14" s="48">
        <f>'Bilan Jour JS'!F14</f>
        <v>13.6</v>
      </c>
      <c r="G14" s="100">
        <f t="shared" ref="G14:G43" si="1">IF($B14&gt;0,F14+G13,0)</f>
        <v>31.700000000000003</v>
      </c>
      <c r="H14" s="105">
        <f>'Bilan Jour JS'!H14</f>
        <v>19.899999999999999</v>
      </c>
      <c r="I14" s="51">
        <f t="shared" ref="I14:I43" si="2">IF($B14&gt;0,H14+I13,0)</f>
        <v>50.4</v>
      </c>
      <c r="J14" s="101">
        <f>IF(H13&gt;0,H14*2,H14)</f>
        <v>39.799999999999997</v>
      </c>
      <c r="K14" s="49">
        <f t="shared" ref="K14:K43" si="3">IF($B14&gt;0,J14+K13,0)</f>
        <v>70.3</v>
      </c>
      <c r="L14" s="84"/>
      <c r="M14" s="48">
        <f>'Bilan Jour JS'!K14</f>
        <v>56.7</v>
      </c>
      <c r="N14" s="109">
        <f t="shared" ref="N14:P29" si="4">IF($B14&gt;0,M14+N13,0)</f>
        <v>54</v>
      </c>
      <c r="O14" s="105">
        <f>'Bilan Jour JS'!M14</f>
        <v>3.4</v>
      </c>
      <c r="P14" s="52">
        <f t="shared" si="4"/>
        <v>19.099999999999998</v>
      </c>
      <c r="Q14" s="101">
        <f>IF(O13&gt;0,O14*2,O14)</f>
        <v>6.8</v>
      </c>
      <c r="R14" s="53">
        <f t="shared" ref="R14:R43" si="5">IF($B14&gt;0,Q14+R13,0)</f>
        <v>22.5</v>
      </c>
      <c r="S14" s="84"/>
      <c r="T14" s="48">
        <f>'Bilan Jour JS'!U14</f>
        <v>49.2</v>
      </c>
      <c r="U14" s="110">
        <f t="shared" ref="U14:U43" si="6">IF($B14&gt;0,T14+U13,0)</f>
        <v>44.800000000000004</v>
      </c>
      <c r="V14" s="105">
        <f>'Bilan Jour JS'!W14</f>
        <v>19.7</v>
      </c>
      <c r="W14" s="76">
        <f t="shared" ref="W14:W43" si="7">IF($B14&gt;0,V14+W13,0)</f>
        <v>36.5</v>
      </c>
      <c r="X14" s="101">
        <f>IF(V13&gt;0,V14*2,V14)</f>
        <v>39.4</v>
      </c>
      <c r="Y14" s="77">
        <f t="shared" ref="Y14:Y43" si="8">IF($B14&gt;0,X14+Y13,0)</f>
        <v>56.2</v>
      </c>
      <c r="Z14" s="85"/>
      <c r="AA14" s="48">
        <f t="shared" ref="AA14:AA43" si="9">F14+M14+T14</f>
        <v>119.5</v>
      </c>
      <c r="AB14" s="111">
        <f t="shared" ref="AB14:AD29" si="10">IF($B14&gt;0,AA14+AB13,0)</f>
        <v>130.5</v>
      </c>
      <c r="AC14" s="116">
        <f t="shared" ref="AC14:AC43" si="11">H14+O14+V14</f>
        <v>43</v>
      </c>
      <c r="AD14" s="61">
        <f t="shared" si="10"/>
        <v>106</v>
      </c>
      <c r="AE14" s="26">
        <f t="shared" ref="AE14:AE43" si="12">J14+Q14+X14</f>
        <v>86</v>
      </c>
      <c r="AF14" s="62">
        <f t="shared" ref="AF14:AF43" si="13">IF($B14&gt;0,AE14+AF13,0)</f>
        <v>149</v>
      </c>
      <c r="AG14" s="85"/>
      <c r="AH14" s="48">
        <f t="shared" ref="AH14:AH43" si="14">F14+H14</f>
        <v>33.5</v>
      </c>
      <c r="AI14" s="51">
        <f t="shared" ref="AI14:AO29" si="15">IF($B14&gt;0,AH14+AI13,0)</f>
        <v>82.1</v>
      </c>
      <c r="AJ14" s="26">
        <f t="shared" ref="AJ14:AJ43" si="16">O14+M14</f>
        <v>60.1</v>
      </c>
      <c r="AK14" s="52">
        <f t="shared" si="15"/>
        <v>73.099999999999994</v>
      </c>
      <c r="AL14" s="26">
        <f t="shared" ref="AL14:AL43" si="17">T14+V14</f>
        <v>68.900000000000006</v>
      </c>
      <c r="AM14" s="76">
        <f t="shared" si="0"/>
        <v>81.300000000000011</v>
      </c>
      <c r="AN14" s="26">
        <f t="shared" ref="AN14:AN43" si="18">AH14+AJ14+AL14</f>
        <v>162.5</v>
      </c>
      <c r="AO14" s="66">
        <f t="shared" si="15"/>
        <v>236.5</v>
      </c>
    </row>
    <row r="15" spans="1:53">
      <c r="A15" s="91" t="str">
        <f>'Bilan Jour JS'!A15</f>
        <v>Mar</v>
      </c>
      <c r="B15" s="10">
        <f>'Bilan Jour JS'!B15</f>
        <v>40546</v>
      </c>
      <c r="C15" s="34">
        <f>'Bilan Jour JS'!C15</f>
        <v>3</v>
      </c>
      <c r="D15" s="9">
        <f>'Bilan Jour JS'!D15</f>
        <v>16</v>
      </c>
      <c r="E15" s="87"/>
      <c r="F15" s="48">
        <f>'Bilan Jour JS'!F15</f>
        <v>2</v>
      </c>
      <c r="G15" s="100">
        <f t="shared" si="1"/>
        <v>33.700000000000003</v>
      </c>
      <c r="H15" s="105">
        <f>'Bilan Jour JS'!H15</f>
        <v>-15.1</v>
      </c>
      <c r="I15" s="51">
        <f t="shared" si="2"/>
        <v>35.299999999999997</v>
      </c>
      <c r="J15" s="101">
        <f t="shared" ref="J15:J43" si="19">IF(H14&gt;0,H15*2,H15)</f>
        <v>-30.2</v>
      </c>
      <c r="K15" s="49">
        <f t="shared" si="3"/>
        <v>40.099999999999994</v>
      </c>
      <c r="L15" s="84"/>
      <c r="M15" s="48">
        <f>'Bilan Jour JS'!K15</f>
        <v>44.8</v>
      </c>
      <c r="N15" s="109">
        <f t="shared" si="4"/>
        <v>98.8</v>
      </c>
      <c r="O15" s="105">
        <f>'Bilan Jour JS'!M15</f>
        <v>8.4</v>
      </c>
      <c r="P15" s="52">
        <f t="shared" si="4"/>
        <v>27.5</v>
      </c>
      <c r="Q15" s="101">
        <f t="shared" ref="Q15:Q43" si="20">IF(O14&gt;0,O15*2,O15)</f>
        <v>16.8</v>
      </c>
      <c r="R15" s="53">
        <f t="shared" si="5"/>
        <v>39.299999999999997</v>
      </c>
      <c r="S15" s="84"/>
      <c r="T15" s="48">
        <f>'Bilan Jour JS'!U15</f>
        <v>39.200000000000003</v>
      </c>
      <c r="U15" s="110">
        <f t="shared" si="6"/>
        <v>84</v>
      </c>
      <c r="V15" s="105">
        <f>'Bilan Jour JS'!W15</f>
        <v>-0.6</v>
      </c>
      <c r="W15" s="76">
        <f t="shared" si="7"/>
        <v>35.9</v>
      </c>
      <c r="X15" s="101">
        <f t="shared" ref="X15:X43" si="21">IF(V14&gt;0,V15*2,V15)</f>
        <v>-1.2</v>
      </c>
      <c r="Y15" s="77">
        <f t="shared" si="8"/>
        <v>55</v>
      </c>
      <c r="Z15" s="85"/>
      <c r="AA15" s="48">
        <f t="shared" si="9"/>
        <v>86</v>
      </c>
      <c r="AB15" s="111">
        <f t="shared" si="10"/>
        <v>216.5</v>
      </c>
      <c r="AC15" s="116">
        <f t="shared" si="11"/>
        <v>-7.2999999999999989</v>
      </c>
      <c r="AD15" s="61">
        <f t="shared" si="10"/>
        <v>98.7</v>
      </c>
      <c r="AE15" s="26">
        <f t="shared" si="12"/>
        <v>-14.599999999999998</v>
      </c>
      <c r="AF15" s="62">
        <f t="shared" si="13"/>
        <v>134.4</v>
      </c>
      <c r="AG15" s="85"/>
      <c r="AH15" s="48">
        <f t="shared" si="14"/>
        <v>-13.1</v>
      </c>
      <c r="AI15" s="51">
        <f t="shared" si="15"/>
        <v>69</v>
      </c>
      <c r="AJ15" s="26">
        <f t="shared" si="16"/>
        <v>53.199999999999996</v>
      </c>
      <c r="AK15" s="52">
        <f t="shared" si="15"/>
        <v>126.29999999999998</v>
      </c>
      <c r="AL15" s="26">
        <f t="shared" si="17"/>
        <v>38.6</v>
      </c>
      <c r="AM15" s="76">
        <f t="shared" si="0"/>
        <v>119.9</v>
      </c>
      <c r="AN15" s="26">
        <f t="shared" si="18"/>
        <v>78.699999999999989</v>
      </c>
      <c r="AO15" s="66">
        <f t="shared" si="15"/>
        <v>315.2</v>
      </c>
    </row>
    <row r="16" spans="1:53">
      <c r="A16" s="91" t="str">
        <f>'Bilan Jour JS'!A16</f>
        <v>Mer</v>
      </c>
      <c r="B16" s="10">
        <f>'Bilan Jour JS'!B16</f>
        <v>40547</v>
      </c>
      <c r="C16" s="34">
        <f>'Bilan Jour JS'!C16</f>
        <v>2</v>
      </c>
      <c r="D16" s="9">
        <f>'Bilan Jour JS'!D16</f>
        <v>7</v>
      </c>
      <c r="E16" s="87"/>
      <c r="F16" s="48">
        <f>'Bilan Jour JS'!F16</f>
        <v>5.4</v>
      </c>
      <c r="G16" s="100">
        <f t="shared" si="1"/>
        <v>39.1</v>
      </c>
      <c r="H16" s="105">
        <f>'Bilan Jour JS'!H16</f>
        <v>-2.1</v>
      </c>
      <c r="I16" s="51">
        <f t="shared" si="2"/>
        <v>33.199999999999996</v>
      </c>
      <c r="J16" s="101">
        <f t="shared" si="19"/>
        <v>-2.1</v>
      </c>
      <c r="K16" s="49">
        <f t="shared" si="3"/>
        <v>37.999999999999993</v>
      </c>
      <c r="L16" s="84"/>
      <c r="M16" s="48">
        <f>'Bilan Jour JS'!K16</f>
        <v>1.8</v>
      </c>
      <c r="N16" s="109">
        <f t="shared" si="4"/>
        <v>100.6</v>
      </c>
      <c r="O16" s="105">
        <f>'Bilan Jour JS'!M16</f>
        <v>-6.5</v>
      </c>
      <c r="P16" s="52">
        <f t="shared" si="4"/>
        <v>21</v>
      </c>
      <c r="Q16" s="101">
        <f t="shared" si="20"/>
        <v>-13</v>
      </c>
      <c r="R16" s="53">
        <f t="shared" si="5"/>
        <v>26.299999999999997</v>
      </c>
      <c r="S16" s="84"/>
      <c r="T16" s="48">
        <f>'Bilan Jour JS'!U16</f>
        <v>0.7</v>
      </c>
      <c r="U16" s="110">
        <f t="shared" si="6"/>
        <v>84.7</v>
      </c>
      <c r="V16" s="105">
        <f>'Bilan Jour JS'!W16</f>
        <v>-9.3000000000000007</v>
      </c>
      <c r="W16" s="76">
        <f t="shared" si="7"/>
        <v>26.599999999999998</v>
      </c>
      <c r="X16" s="101">
        <f t="shared" si="21"/>
        <v>-9.3000000000000007</v>
      </c>
      <c r="Y16" s="77">
        <f t="shared" si="8"/>
        <v>45.7</v>
      </c>
      <c r="Z16" s="85"/>
      <c r="AA16" s="48">
        <f t="shared" si="9"/>
        <v>7.9</v>
      </c>
      <c r="AB16" s="111">
        <f t="shared" si="10"/>
        <v>224.4</v>
      </c>
      <c r="AC16" s="116">
        <f t="shared" si="11"/>
        <v>-17.899999999999999</v>
      </c>
      <c r="AD16" s="61">
        <f t="shared" si="10"/>
        <v>80.800000000000011</v>
      </c>
      <c r="AE16" s="26">
        <f t="shared" si="12"/>
        <v>-24.4</v>
      </c>
      <c r="AF16" s="62">
        <f t="shared" si="13"/>
        <v>110</v>
      </c>
      <c r="AG16" s="85"/>
      <c r="AH16" s="48">
        <f t="shared" si="14"/>
        <v>3.3000000000000003</v>
      </c>
      <c r="AI16" s="51">
        <f t="shared" si="15"/>
        <v>72.3</v>
      </c>
      <c r="AJ16" s="26">
        <f t="shared" si="16"/>
        <v>-4.7</v>
      </c>
      <c r="AK16" s="52">
        <f t="shared" si="15"/>
        <v>121.59999999999998</v>
      </c>
      <c r="AL16" s="26">
        <f t="shared" si="17"/>
        <v>-8.6000000000000014</v>
      </c>
      <c r="AM16" s="76">
        <f t="shared" si="0"/>
        <v>111.30000000000001</v>
      </c>
      <c r="AN16" s="26">
        <f t="shared" si="18"/>
        <v>-10.000000000000002</v>
      </c>
      <c r="AO16" s="66">
        <f t="shared" si="15"/>
        <v>305.2</v>
      </c>
    </row>
    <row r="17" spans="1:41">
      <c r="A17" s="91" t="str">
        <f>'Bilan Jour JS'!A17</f>
        <v>Jeu</v>
      </c>
      <c r="B17" s="10">
        <f>'Bilan Jour JS'!B17</f>
        <v>40548</v>
      </c>
      <c r="C17" s="34">
        <f>'Bilan Jour JS'!C17</f>
        <v>2</v>
      </c>
      <c r="D17" s="9">
        <f>'Bilan Jour JS'!D17</f>
        <v>7</v>
      </c>
      <c r="E17" s="87"/>
      <c r="F17" s="48">
        <f>'Bilan Jour JS'!F17</f>
        <v>23.4</v>
      </c>
      <c r="G17" s="100">
        <f t="shared" si="1"/>
        <v>62.5</v>
      </c>
      <c r="H17" s="105">
        <f>'Bilan Jour JS'!H17</f>
        <v>-4.4000000000000004</v>
      </c>
      <c r="I17" s="51">
        <f t="shared" si="2"/>
        <v>28.799999999999997</v>
      </c>
      <c r="J17" s="101">
        <f t="shared" si="19"/>
        <v>-4.4000000000000004</v>
      </c>
      <c r="K17" s="49">
        <f t="shared" si="3"/>
        <v>33.599999999999994</v>
      </c>
      <c r="L17" s="84"/>
      <c r="M17" s="48">
        <f>'Bilan Jour JS'!K17</f>
        <v>42.1</v>
      </c>
      <c r="N17" s="109">
        <f t="shared" si="4"/>
        <v>142.69999999999999</v>
      </c>
      <c r="O17" s="105">
        <f>'Bilan Jour JS'!M17</f>
        <v>-0.7</v>
      </c>
      <c r="P17" s="52">
        <f t="shared" si="4"/>
        <v>20.3</v>
      </c>
      <c r="Q17" s="101">
        <f t="shared" si="20"/>
        <v>-0.7</v>
      </c>
      <c r="R17" s="53">
        <f t="shared" si="5"/>
        <v>25.599999999999998</v>
      </c>
      <c r="S17" s="84"/>
      <c r="T17" s="48">
        <f>'Bilan Jour JS'!U17</f>
        <v>39.4</v>
      </c>
      <c r="U17" s="110">
        <f t="shared" si="6"/>
        <v>124.1</v>
      </c>
      <c r="V17" s="105">
        <f>'Bilan Jour JS'!W17</f>
        <v>-1.9</v>
      </c>
      <c r="W17" s="76">
        <f t="shared" si="7"/>
        <v>24.7</v>
      </c>
      <c r="X17" s="101">
        <f t="shared" si="21"/>
        <v>-1.9</v>
      </c>
      <c r="Y17" s="77">
        <f t="shared" si="8"/>
        <v>43.800000000000004</v>
      </c>
      <c r="Z17" s="85"/>
      <c r="AA17" s="48">
        <f t="shared" si="9"/>
        <v>104.9</v>
      </c>
      <c r="AB17" s="111">
        <f t="shared" si="10"/>
        <v>329.3</v>
      </c>
      <c r="AC17" s="116">
        <f t="shared" si="11"/>
        <v>-7</v>
      </c>
      <c r="AD17" s="61">
        <f t="shared" si="10"/>
        <v>73.800000000000011</v>
      </c>
      <c r="AE17" s="26">
        <f t="shared" si="12"/>
        <v>-7</v>
      </c>
      <c r="AF17" s="62">
        <f t="shared" si="13"/>
        <v>103</v>
      </c>
      <c r="AG17" s="85"/>
      <c r="AH17" s="48">
        <f t="shared" si="14"/>
        <v>19</v>
      </c>
      <c r="AI17" s="51">
        <f t="shared" si="15"/>
        <v>91.3</v>
      </c>
      <c r="AJ17" s="26">
        <f t="shared" si="16"/>
        <v>41.4</v>
      </c>
      <c r="AK17" s="52">
        <f t="shared" si="15"/>
        <v>162.99999999999997</v>
      </c>
      <c r="AL17" s="26">
        <f t="shared" si="17"/>
        <v>37.5</v>
      </c>
      <c r="AM17" s="76">
        <f t="shared" si="0"/>
        <v>148.80000000000001</v>
      </c>
      <c r="AN17" s="26">
        <f t="shared" si="18"/>
        <v>97.9</v>
      </c>
      <c r="AO17" s="66">
        <f t="shared" si="15"/>
        <v>403.1</v>
      </c>
    </row>
    <row r="18" spans="1:41">
      <c r="A18" s="91" t="str">
        <f>'Bilan Jour JS'!A18</f>
        <v>Ven</v>
      </c>
      <c r="B18" s="10">
        <f>'Bilan Jour JS'!B18</f>
        <v>40549</v>
      </c>
      <c r="C18" s="34">
        <f>'Bilan Jour JS'!C18</f>
        <v>2</v>
      </c>
      <c r="D18" s="9">
        <f>'Bilan Jour JS'!D18</f>
        <v>8</v>
      </c>
      <c r="E18" s="87"/>
      <c r="F18" s="48">
        <f>'Bilan Jour JS'!F18</f>
        <v>-9.4</v>
      </c>
      <c r="G18" s="100">
        <f t="shared" si="1"/>
        <v>53.1</v>
      </c>
      <c r="H18" s="105">
        <f>'Bilan Jour JS'!H18</f>
        <v>14.2</v>
      </c>
      <c r="I18" s="51">
        <f t="shared" si="2"/>
        <v>43</v>
      </c>
      <c r="J18" s="101">
        <f t="shared" si="19"/>
        <v>14.2</v>
      </c>
      <c r="K18" s="49">
        <f t="shared" si="3"/>
        <v>47.8</v>
      </c>
      <c r="L18" s="84"/>
      <c r="M18" s="48">
        <f>'Bilan Jour JS'!K18</f>
        <v>6.9</v>
      </c>
      <c r="N18" s="109">
        <f t="shared" si="4"/>
        <v>149.6</v>
      </c>
      <c r="O18" s="105">
        <f>'Bilan Jour JS'!M18</f>
        <v>6.8</v>
      </c>
      <c r="P18" s="52">
        <f t="shared" si="4"/>
        <v>27.1</v>
      </c>
      <c r="Q18" s="101">
        <f t="shared" si="20"/>
        <v>6.8</v>
      </c>
      <c r="R18" s="53">
        <f t="shared" si="5"/>
        <v>32.4</v>
      </c>
      <c r="S18" s="84"/>
      <c r="T18" s="48">
        <f>'Bilan Jour JS'!U18</f>
        <v>5.2</v>
      </c>
      <c r="U18" s="110">
        <f t="shared" si="6"/>
        <v>129.29999999999998</v>
      </c>
      <c r="V18" s="105">
        <f>'Bilan Jour JS'!W18</f>
        <v>5.8</v>
      </c>
      <c r="W18" s="76">
        <f t="shared" si="7"/>
        <v>30.5</v>
      </c>
      <c r="X18" s="101">
        <f t="shared" si="21"/>
        <v>5.8</v>
      </c>
      <c r="Y18" s="77">
        <f t="shared" si="8"/>
        <v>49.6</v>
      </c>
      <c r="Z18" s="85"/>
      <c r="AA18" s="48">
        <f t="shared" si="9"/>
        <v>2.7</v>
      </c>
      <c r="AB18" s="111">
        <f t="shared" si="10"/>
        <v>332</v>
      </c>
      <c r="AC18" s="116">
        <f t="shared" si="11"/>
        <v>26.8</v>
      </c>
      <c r="AD18" s="61">
        <f t="shared" si="10"/>
        <v>100.60000000000001</v>
      </c>
      <c r="AE18" s="26">
        <f t="shared" si="12"/>
        <v>26.8</v>
      </c>
      <c r="AF18" s="62">
        <f t="shared" si="13"/>
        <v>129.80000000000001</v>
      </c>
      <c r="AG18" s="85"/>
      <c r="AH18" s="48">
        <f t="shared" si="14"/>
        <v>4.7999999999999989</v>
      </c>
      <c r="AI18" s="51">
        <f t="shared" si="15"/>
        <v>96.1</v>
      </c>
      <c r="AJ18" s="26">
        <f t="shared" si="16"/>
        <v>13.7</v>
      </c>
      <c r="AK18" s="52">
        <f t="shared" si="15"/>
        <v>176.69999999999996</v>
      </c>
      <c r="AL18" s="26">
        <f t="shared" si="17"/>
        <v>11</v>
      </c>
      <c r="AM18" s="76">
        <f t="shared" si="0"/>
        <v>159.80000000000001</v>
      </c>
      <c r="AN18" s="26">
        <f t="shared" si="18"/>
        <v>29.5</v>
      </c>
      <c r="AO18" s="66">
        <f t="shared" si="15"/>
        <v>432.6</v>
      </c>
    </row>
    <row r="19" spans="1:41">
      <c r="A19" s="91" t="str">
        <f>'Bilan Jour JS'!A19</f>
        <v>Sam</v>
      </c>
      <c r="B19" s="10">
        <f>'Bilan Jour JS'!B19</f>
        <v>40550</v>
      </c>
      <c r="C19" s="34">
        <f>'Bilan Jour JS'!C19</f>
        <v>1</v>
      </c>
      <c r="D19" s="9">
        <f>'Bilan Jour JS'!D19</f>
        <v>3</v>
      </c>
      <c r="E19" s="87"/>
      <c r="F19" s="48">
        <f>'Bilan Jour JS'!F19</f>
        <v>2.4</v>
      </c>
      <c r="G19" s="100">
        <f t="shared" si="1"/>
        <v>55.5</v>
      </c>
      <c r="H19" s="105">
        <f>'Bilan Jour JS'!H19</f>
        <v>-7.6</v>
      </c>
      <c r="I19" s="51">
        <f t="shared" si="2"/>
        <v>35.4</v>
      </c>
      <c r="J19" s="101">
        <f t="shared" si="19"/>
        <v>-15.2</v>
      </c>
      <c r="K19" s="49">
        <f t="shared" si="3"/>
        <v>32.599999999999994</v>
      </c>
      <c r="L19" s="84"/>
      <c r="M19" s="48">
        <f>'Bilan Jour JS'!K19</f>
        <v>-5.7</v>
      </c>
      <c r="N19" s="109">
        <f t="shared" si="4"/>
        <v>143.9</v>
      </c>
      <c r="O19" s="105">
        <f>'Bilan Jour JS'!M19</f>
        <v>-0.5</v>
      </c>
      <c r="P19" s="52">
        <f t="shared" si="4"/>
        <v>26.6</v>
      </c>
      <c r="Q19" s="101">
        <f t="shared" si="20"/>
        <v>-1</v>
      </c>
      <c r="R19" s="53">
        <f t="shared" si="5"/>
        <v>31.4</v>
      </c>
      <c r="S19" s="84"/>
      <c r="T19" s="48">
        <f>'Bilan Jour JS'!U19</f>
        <v>-7.8</v>
      </c>
      <c r="U19" s="110">
        <f t="shared" si="6"/>
        <v>121.49999999999999</v>
      </c>
      <c r="V19" s="105">
        <f>'Bilan Jour JS'!W19</f>
        <v>-8</v>
      </c>
      <c r="W19" s="76">
        <f t="shared" si="7"/>
        <v>22.5</v>
      </c>
      <c r="X19" s="101">
        <f t="shared" si="21"/>
        <v>-16</v>
      </c>
      <c r="Y19" s="77">
        <f t="shared" si="8"/>
        <v>33.6</v>
      </c>
      <c r="Z19" s="85"/>
      <c r="AA19" s="48">
        <f t="shared" si="9"/>
        <v>-11.1</v>
      </c>
      <c r="AB19" s="111">
        <f t="shared" si="10"/>
        <v>320.89999999999998</v>
      </c>
      <c r="AC19" s="116">
        <f t="shared" si="11"/>
        <v>-16.100000000000001</v>
      </c>
      <c r="AD19" s="61">
        <f t="shared" si="10"/>
        <v>84.5</v>
      </c>
      <c r="AE19" s="26">
        <f t="shared" si="12"/>
        <v>-32.200000000000003</v>
      </c>
      <c r="AF19" s="62">
        <f t="shared" si="13"/>
        <v>97.600000000000009</v>
      </c>
      <c r="AG19" s="85"/>
      <c r="AH19" s="48">
        <f t="shared" si="14"/>
        <v>-5.1999999999999993</v>
      </c>
      <c r="AI19" s="51">
        <f t="shared" si="15"/>
        <v>90.899999999999991</v>
      </c>
      <c r="AJ19" s="26">
        <f t="shared" si="16"/>
        <v>-6.2</v>
      </c>
      <c r="AK19" s="52">
        <f t="shared" si="15"/>
        <v>170.49999999999997</v>
      </c>
      <c r="AL19" s="26">
        <f t="shared" si="17"/>
        <v>-15.8</v>
      </c>
      <c r="AM19" s="76">
        <f t="shared" si="0"/>
        <v>144</v>
      </c>
      <c r="AN19" s="26">
        <f t="shared" si="18"/>
        <v>-27.2</v>
      </c>
      <c r="AO19" s="66">
        <f t="shared" si="15"/>
        <v>405.40000000000003</v>
      </c>
    </row>
    <row r="20" spans="1:41">
      <c r="A20" s="91" t="str">
        <f>'Bilan Jour JS'!A20</f>
        <v>Dim</v>
      </c>
      <c r="B20" s="10">
        <f>'Bilan Jour JS'!B20</f>
        <v>40551</v>
      </c>
      <c r="C20" s="34">
        <f>'Bilan Jour JS'!C20</f>
        <v>5</v>
      </c>
      <c r="D20" s="9">
        <f>'Bilan Jour JS'!D20</f>
        <v>21</v>
      </c>
      <c r="E20" s="87"/>
      <c r="F20" s="48">
        <f>'Bilan Jour JS'!F20</f>
        <v>90.3</v>
      </c>
      <c r="G20" s="100">
        <f t="shared" si="1"/>
        <v>145.80000000000001</v>
      </c>
      <c r="H20" s="105">
        <f>'Bilan Jour JS'!H20</f>
        <v>0.7</v>
      </c>
      <c r="I20" s="51">
        <f t="shared" si="2"/>
        <v>36.1</v>
      </c>
      <c r="J20" s="101">
        <f t="shared" si="19"/>
        <v>0.7</v>
      </c>
      <c r="K20" s="49">
        <f t="shared" si="3"/>
        <v>33.299999999999997</v>
      </c>
      <c r="L20" s="84"/>
      <c r="M20" s="48">
        <f>'Bilan Jour JS'!K20</f>
        <v>53.1</v>
      </c>
      <c r="N20" s="109">
        <f t="shared" si="4"/>
        <v>197</v>
      </c>
      <c r="O20" s="105">
        <f>'Bilan Jour JS'!M20</f>
        <v>-10.6</v>
      </c>
      <c r="P20" s="52">
        <f t="shared" si="4"/>
        <v>16</v>
      </c>
      <c r="Q20" s="101">
        <f t="shared" si="20"/>
        <v>-10.6</v>
      </c>
      <c r="R20" s="53">
        <f t="shared" si="5"/>
        <v>20.799999999999997</v>
      </c>
      <c r="S20" s="84"/>
      <c r="T20" s="48">
        <f>'Bilan Jour JS'!U20</f>
        <v>43.9</v>
      </c>
      <c r="U20" s="110">
        <f t="shared" si="6"/>
        <v>165.39999999999998</v>
      </c>
      <c r="V20" s="105">
        <f>'Bilan Jour JS'!W20</f>
        <v>8.6999999999999993</v>
      </c>
      <c r="W20" s="76">
        <f t="shared" si="7"/>
        <v>31.2</v>
      </c>
      <c r="X20" s="101">
        <f t="shared" si="21"/>
        <v>8.6999999999999993</v>
      </c>
      <c r="Y20" s="77">
        <f t="shared" si="8"/>
        <v>42.3</v>
      </c>
      <c r="Z20" s="85"/>
      <c r="AA20" s="48">
        <f t="shared" si="9"/>
        <v>187.3</v>
      </c>
      <c r="AB20" s="111">
        <f t="shared" si="10"/>
        <v>508.2</v>
      </c>
      <c r="AC20" s="116">
        <f t="shared" si="11"/>
        <v>-1.2000000000000011</v>
      </c>
      <c r="AD20" s="61">
        <f t="shared" si="10"/>
        <v>83.3</v>
      </c>
      <c r="AE20" s="26">
        <f t="shared" si="12"/>
        <v>-1.2000000000000011</v>
      </c>
      <c r="AF20" s="62">
        <f t="shared" si="13"/>
        <v>96.4</v>
      </c>
      <c r="AG20" s="85"/>
      <c r="AH20" s="48">
        <f t="shared" si="14"/>
        <v>91</v>
      </c>
      <c r="AI20" s="51">
        <f t="shared" si="15"/>
        <v>181.89999999999998</v>
      </c>
      <c r="AJ20" s="26">
        <f t="shared" si="16"/>
        <v>42.5</v>
      </c>
      <c r="AK20" s="52">
        <f t="shared" si="15"/>
        <v>212.99999999999997</v>
      </c>
      <c r="AL20" s="26">
        <f t="shared" si="17"/>
        <v>52.599999999999994</v>
      </c>
      <c r="AM20" s="76">
        <f t="shared" si="0"/>
        <v>196.6</v>
      </c>
      <c r="AN20" s="26">
        <f t="shared" si="18"/>
        <v>186.1</v>
      </c>
      <c r="AO20" s="66">
        <f t="shared" si="15"/>
        <v>591.5</v>
      </c>
    </row>
    <row r="21" spans="1:41">
      <c r="A21" s="91" t="str">
        <f>'Bilan Jour JS'!A21</f>
        <v>Lun</v>
      </c>
      <c r="B21" s="10">
        <f>'Bilan Jour JS'!B21</f>
        <v>40552</v>
      </c>
      <c r="C21" s="34">
        <f>'Bilan Jour JS'!C21</f>
        <v>4</v>
      </c>
      <c r="D21" s="9">
        <f>'Bilan Jour JS'!D21</f>
        <v>17</v>
      </c>
      <c r="E21" s="87"/>
      <c r="F21" s="48">
        <f>'Bilan Jour JS'!F21</f>
        <v>-38.299999999999997</v>
      </c>
      <c r="G21" s="100">
        <f t="shared" si="1"/>
        <v>107.50000000000001</v>
      </c>
      <c r="H21" s="105">
        <f>'Bilan Jour JS'!H21</f>
        <v>-15.9</v>
      </c>
      <c r="I21" s="51">
        <f t="shared" si="2"/>
        <v>20.200000000000003</v>
      </c>
      <c r="J21" s="101">
        <f t="shared" si="19"/>
        <v>-31.8</v>
      </c>
      <c r="K21" s="49">
        <f t="shared" si="3"/>
        <v>1.4999999999999964</v>
      </c>
      <c r="L21" s="84"/>
      <c r="M21" s="48">
        <f>'Bilan Jour JS'!K21</f>
        <v>-9.4</v>
      </c>
      <c r="N21" s="109">
        <f t="shared" si="4"/>
        <v>187.6</v>
      </c>
      <c r="O21" s="105">
        <f>'Bilan Jour JS'!M21</f>
        <v>1.5</v>
      </c>
      <c r="P21" s="52">
        <f t="shared" si="4"/>
        <v>17.5</v>
      </c>
      <c r="Q21" s="101">
        <f t="shared" si="20"/>
        <v>1.5</v>
      </c>
      <c r="R21" s="53">
        <f t="shared" si="5"/>
        <v>22.299999999999997</v>
      </c>
      <c r="S21" s="84"/>
      <c r="T21" s="48">
        <f>'Bilan Jour JS'!U21</f>
        <v>-15.1</v>
      </c>
      <c r="U21" s="110">
        <f t="shared" si="6"/>
        <v>150.29999999999998</v>
      </c>
      <c r="V21" s="105">
        <f>'Bilan Jour JS'!W21</f>
        <v>1.6</v>
      </c>
      <c r="W21" s="76">
        <f t="shared" si="7"/>
        <v>32.799999999999997</v>
      </c>
      <c r="X21" s="101">
        <f t="shared" si="21"/>
        <v>3.2</v>
      </c>
      <c r="Y21" s="77">
        <f t="shared" si="8"/>
        <v>45.5</v>
      </c>
      <c r="Z21" s="85"/>
      <c r="AA21" s="48">
        <f t="shared" si="9"/>
        <v>-62.8</v>
      </c>
      <c r="AB21" s="111">
        <f t="shared" si="10"/>
        <v>445.4</v>
      </c>
      <c r="AC21" s="116">
        <f t="shared" si="11"/>
        <v>-12.8</v>
      </c>
      <c r="AD21" s="61">
        <f t="shared" si="10"/>
        <v>70.5</v>
      </c>
      <c r="AE21" s="26">
        <f t="shared" si="12"/>
        <v>-27.1</v>
      </c>
      <c r="AF21" s="62">
        <f t="shared" si="13"/>
        <v>69.300000000000011</v>
      </c>
      <c r="AG21" s="85"/>
      <c r="AH21" s="48">
        <f t="shared" si="14"/>
        <v>-54.199999999999996</v>
      </c>
      <c r="AI21" s="51">
        <f t="shared" si="15"/>
        <v>127.69999999999999</v>
      </c>
      <c r="AJ21" s="26">
        <f t="shared" si="16"/>
        <v>-7.9</v>
      </c>
      <c r="AK21" s="52">
        <f t="shared" si="15"/>
        <v>205.09999999999997</v>
      </c>
      <c r="AL21" s="26">
        <f t="shared" si="17"/>
        <v>-13.5</v>
      </c>
      <c r="AM21" s="76">
        <f t="shared" si="0"/>
        <v>183.1</v>
      </c>
      <c r="AN21" s="26">
        <f t="shared" si="18"/>
        <v>-75.599999999999994</v>
      </c>
      <c r="AO21" s="66">
        <f t="shared" si="15"/>
        <v>515.9</v>
      </c>
    </row>
    <row r="22" spans="1:41">
      <c r="A22" s="91" t="str">
        <f>'Bilan Jour JS'!A22</f>
        <v>Mar</v>
      </c>
      <c r="B22" s="10">
        <f>'Bilan Jour JS'!B22</f>
        <v>40553</v>
      </c>
      <c r="C22" s="34">
        <f>'Bilan Jour JS'!C22</f>
        <v>1</v>
      </c>
      <c r="D22" s="9">
        <f>'Bilan Jour JS'!D22</f>
        <v>3</v>
      </c>
      <c r="E22" s="87"/>
      <c r="F22" s="48">
        <f>'Bilan Jour JS'!F22</f>
        <v>-12.8</v>
      </c>
      <c r="G22" s="100">
        <f t="shared" si="1"/>
        <v>94.700000000000017</v>
      </c>
      <c r="H22" s="105">
        <f>'Bilan Jour JS'!H22</f>
        <v>-4.8</v>
      </c>
      <c r="I22" s="51">
        <f t="shared" si="2"/>
        <v>15.400000000000002</v>
      </c>
      <c r="J22" s="101">
        <f t="shared" si="19"/>
        <v>-4.8</v>
      </c>
      <c r="K22" s="49">
        <f t="shared" si="3"/>
        <v>-3.3000000000000034</v>
      </c>
      <c r="L22" s="84"/>
      <c r="M22" s="48">
        <f>'Bilan Jour JS'!K22</f>
        <v>-13.8</v>
      </c>
      <c r="N22" s="109">
        <f t="shared" si="4"/>
        <v>173.79999999999998</v>
      </c>
      <c r="O22" s="105">
        <f>'Bilan Jour JS'!M22</f>
        <v>-6.3</v>
      </c>
      <c r="P22" s="52">
        <f t="shared" si="4"/>
        <v>11.2</v>
      </c>
      <c r="Q22" s="101">
        <f t="shared" si="20"/>
        <v>-12.6</v>
      </c>
      <c r="R22" s="53">
        <f t="shared" si="5"/>
        <v>9.6999999999999975</v>
      </c>
      <c r="S22" s="84"/>
      <c r="T22" s="48">
        <f>'Bilan Jour JS'!U22</f>
        <v>-14.4</v>
      </c>
      <c r="U22" s="110">
        <f t="shared" si="6"/>
        <v>135.89999999999998</v>
      </c>
      <c r="V22" s="105">
        <f>'Bilan Jour JS'!W22</f>
        <v>-4.5999999999999996</v>
      </c>
      <c r="W22" s="76">
        <f t="shared" si="7"/>
        <v>28.199999999999996</v>
      </c>
      <c r="X22" s="101">
        <f t="shared" si="21"/>
        <v>-9.1999999999999993</v>
      </c>
      <c r="Y22" s="77">
        <f t="shared" si="8"/>
        <v>36.299999999999997</v>
      </c>
      <c r="Z22" s="85"/>
      <c r="AA22" s="48">
        <f t="shared" si="9"/>
        <v>-41</v>
      </c>
      <c r="AB22" s="111">
        <f t="shared" si="10"/>
        <v>404.4</v>
      </c>
      <c r="AC22" s="116">
        <f t="shared" si="11"/>
        <v>-15.7</v>
      </c>
      <c r="AD22" s="61">
        <f t="shared" si="10"/>
        <v>54.8</v>
      </c>
      <c r="AE22" s="26">
        <f t="shared" si="12"/>
        <v>-26.599999999999998</v>
      </c>
      <c r="AF22" s="62">
        <f t="shared" si="13"/>
        <v>42.700000000000017</v>
      </c>
      <c r="AG22" s="85"/>
      <c r="AH22" s="48">
        <f t="shared" si="14"/>
        <v>-17.600000000000001</v>
      </c>
      <c r="AI22" s="51">
        <f t="shared" si="15"/>
        <v>110.1</v>
      </c>
      <c r="AJ22" s="26">
        <f t="shared" si="16"/>
        <v>-20.100000000000001</v>
      </c>
      <c r="AK22" s="52">
        <f t="shared" si="15"/>
        <v>184.99999999999997</v>
      </c>
      <c r="AL22" s="26">
        <f t="shared" si="17"/>
        <v>-19</v>
      </c>
      <c r="AM22" s="76">
        <f t="shared" si="0"/>
        <v>164.1</v>
      </c>
      <c r="AN22" s="26">
        <f t="shared" si="18"/>
        <v>-56.7</v>
      </c>
      <c r="AO22" s="66">
        <f t="shared" si="15"/>
        <v>459.2</v>
      </c>
    </row>
    <row r="23" spans="1:41">
      <c r="A23" s="91" t="str">
        <f>'Bilan Jour JS'!A23</f>
        <v>Mer</v>
      </c>
      <c r="B23" s="10">
        <f>'Bilan Jour JS'!B23</f>
        <v>40554</v>
      </c>
      <c r="C23" s="34">
        <f>'Bilan Jour JS'!C23</f>
        <v>2</v>
      </c>
      <c r="D23" s="9">
        <f>'Bilan Jour JS'!D23</f>
        <v>10</v>
      </c>
      <c r="E23" s="87"/>
      <c r="F23" s="48">
        <f>'Bilan Jour JS'!F23</f>
        <v>2.2999999999999998</v>
      </c>
      <c r="G23" s="100">
        <f t="shared" si="1"/>
        <v>97.000000000000014</v>
      </c>
      <c r="H23" s="105">
        <f>'Bilan Jour JS'!H23</f>
        <v>-9.1</v>
      </c>
      <c r="I23" s="51">
        <f t="shared" si="2"/>
        <v>6.3000000000000025</v>
      </c>
      <c r="J23" s="101">
        <f t="shared" si="19"/>
        <v>-9.1</v>
      </c>
      <c r="K23" s="49">
        <f t="shared" si="3"/>
        <v>-12.400000000000002</v>
      </c>
      <c r="L23" s="84"/>
      <c r="M23" s="48">
        <f>'Bilan Jour JS'!K23</f>
        <v>35.200000000000003</v>
      </c>
      <c r="N23" s="109">
        <f t="shared" si="4"/>
        <v>209</v>
      </c>
      <c r="O23" s="105">
        <f>'Bilan Jour JS'!M23</f>
        <v>-20.100000000000001</v>
      </c>
      <c r="P23" s="52">
        <f t="shared" si="4"/>
        <v>-8.9000000000000021</v>
      </c>
      <c r="Q23" s="101">
        <f t="shared" si="20"/>
        <v>-20.100000000000001</v>
      </c>
      <c r="R23" s="53">
        <f t="shared" si="5"/>
        <v>-10.400000000000004</v>
      </c>
      <c r="S23" s="84"/>
      <c r="T23" s="48">
        <f>'Bilan Jour JS'!U23</f>
        <v>30.5</v>
      </c>
      <c r="U23" s="110">
        <f t="shared" si="6"/>
        <v>166.39999999999998</v>
      </c>
      <c r="V23" s="105">
        <f>'Bilan Jour JS'!W23</f>
        <v>-23.1</v>
      </c>
      <c r="W23" s="76">
        <f t="shared" si="7"/>
        <v>5.0999999999999943</v>
      </c>
      <c r="X23" s="101">
        <f t="shared" si="21"/>
        <v>-23.1</v>
      </c>
      <c r="Y23" s="77">
        <f t="shared" si="8"/>
        <v>13.199999999999996</v>
      </c>
      <c r="Z23" s="85"/>
      <c r="AA23" s="48">
        <f t="shared" si="9"/>
        <v>68</v>
      </c>
      <c r="AB23" s="111">
        <f t="shared" si="10"/>
        <v>472.4</v>
      </c>
      <c r="AC23" s="116">
        <f t="shared" si="11"/>
        <v>-52.300000000000004</v>
      </c>
      <c r="AD23" s="61">
        <f t="shared" si="10"/>
        <v>2.4999999999999929</v>
      </c>
      <c r="AE23" s="26">
        <f t="shared" si="12"/>
        <v>-52.300000000000004</v>
      </c>
      <c r="AF23" s="62">
        <f t="shared" si="13"/>
        <v>-9.5999999999999872</v>
      </c>
      <c r="AG23" s="85"/>
      <c r="AH23" s="48">
        <f t="shared" si="14"/>
        <v>-6.8</v>
      </c>
      <c r="AI23" s="51">
        <f t="shared" si="15"/>
        <v>103.3</v>
      </c>
      <c r="AJ23" s="26">
        <f t="shared" si="16"/>
        <v>15.100000000000001</v>
      </c>
      <c r="AK23" s="52">
        <f t="shared" si="15"/>
        <v>200.09999999999997</v>
      </c>
      <c r="AL23" s="26">
        <f t="shared" si="17"/>
        <v>7.3999999999999986</v>
      </c>
      <c r="AM23" s="76">
        <f t="shared" si="0"/>
        <v>171.5</v>
      </c>
      <c r="AN23" s="26">
        <f t="shared" si="18"/>
        <v>15.7</v>
      </c>
      <c r="AO23" s="66">
        <f t="shared" si="15"/>
        <v>474.9</v>
      </c>
    </row>
    <row r="24" spans="1:41">
      <c r="A24" s="91" t="str">
        <f>'Bilan Jour JS'!A24</f>
        <v>Jeu</v>
      </c>
      <c r="B24" s="10">
        <f>'Bilan Jour JS'!B24</f>
        <v>40555</v>
      </c>
      <c r="C24" s="34">
        <f>'Bilan Jour JS'!C24</f>
        <v>1</v>
      </c>
      <c r="D24" s="9">
        <f>'Bilan Jour JS'!D24</f>
        <v>2</v>
      </c>
      <c r="E24" s="87"/>
      <c r="F24" s="48">
        <f>'Bilan Jour JS'!F24</f>
        <v>-6.6</v>
      </c>
      <c r="G24" s="100">
        <f t="shared" si="1"/>
        <v>90.40000000000002</v>
      </c>
      <c r="H24" s="105">
        <f>'Bilan Jour JS'!H24</f>
        <v>-4.5</v>
      </c>
      <c r="I24" s="51">
        <f t="shared" si="2"/>
        <v>1.8000000000000025</v>
      </c>
      <c r="J24" s="101">
        <f t="shared" si="19"/>
        <v>-4.5</v>
      </c>
      <c r="K24" s="49">
        <f t="shared" si="3"/>
        <v>-16.900000000000002</v>
      </c>
      <c r="L24" s="84"/>
      <c r="M24" s="48">
        <f>'Bilan Jour JS'!K24</f>
        <v>-9.1999999999999993</v>
      </c>
      <c r="N24" s="109">
        <f t="shared" si="4"/>
        <v>199.8</v>
      </c>
      <c r="O24" s="105">
        <f>'Bilan Jour JS'!M24</f>
        <v>5.9</v>
      </c>
      <c r="P24" s="52">
        <f t="shared" si="4"/>
        <v>-3.0000000000000018</v>
      </c>
      <c r="Q24" s="101">
        <f t="shared" si="20"/>
        <v>5.9</v>
      </c>
      <c r="R24" s="53">
        <f t="shared" si="5"/>
        <v>-4.5000000000000036</v>
      </c>
      <c r="S24" s="84"/>
      <c r="T24" s="48">
        <f>'Bilan Jour JS'!U24</f>
        <v>-5.8</v>
      </c>
      <c r="U24" s="110">
        <f t="shared" si="6"/>
        <v>160.59999999999997</v>
      </c>
      <c r="V24" s="105">
        <f>'Bilan Jour JS'!W24</f>
        <v>5.7</v>
      </c>
      <c r="W24" s="76">
        <f t="shared" si="7"/>
        <v>10.799999999999994</v>
      </c>
      <c r="X24" s="101">
        <f t="shared" si="21"/>
        <v>5.7</v>
      </c>
      <c r="Y24" s="77">
        <f t="shared" si="8"/>
        <v>18.899999999999995</v>
      </c>
      <c r="Z24" s="85"/>
      <c r="AA24" s="48">
        <f t="shared" si="9"/>
        <v>-21.599999999999998</v>
      </c>
      <c r="AB24" s="111">
        <f t="shared" si="10"/>
        <v>450.79999999999995</v>
      </c>
      <c r="AC24" s="116">
        <f t="shared" si="11"/>
        <v>7.1000000000000005</v>
      </c>
      <c r="AD24" s="61">
        <f t="shared" si="10"/>
        <v>9.5999999999999943</v>
      </c>
      <c r="AE24" s="26">
        <f t="shared" si="12"/>
        <v>7.1000000000000005</v>
      </c>
      <c r="AF24" s="62">
        <f t="shared" si="13"/>
        <v>-2.4999999999999867</v>
      </c>
      <c r="AG24" s="85"/>
      <c r="AH24" s="48">
        <f t="shared" si="14"/>
        <v>-11.1</v>
      </c>
      <c r="AI24" s="51">
        <f t="shared" si="15"/>
        <v>92.2</v>
      </c>
      <c r="AJ24" s="26">
        <f t="shared" si="16"/>
        <v>-3.2999999999999989</v>
      </c>
      <c r="AK24" s="52">
        <f t="shared" si="15"/>
        <v>196.79999999999995</v>
      </c>
      <c r="AL24" s="26">
        <f t="shared" si="17"/>
        <v>-9.9999999999999645E-2</v>
      </c>
      <c r="AM24" s="76">
        <f t="shared" si="0"/>
        <v>171.4</v>
      </c>
      <c r="AN24" s="26">
        <f t="shared" si="18"/>
        <v>-14.499999999999998</v>
      </c>
      <c r="AO24" s="66">
        <f t="shared" si="15"/>
        <v>460.4</v>
      </c>
    </row>
    <row r="25" spans="1:41">
      <c r="A25" s="91" t="str">
        <f>'Bilan Jour JS'!A25</f>
        <v>Ven</v>
      </c>
      <c r="B25" s="10">
        <f>'Bilan Jour JS'!B25</f>
        <v>40556</v>
      </c>
      <c r="C25" s="34">
        <f>'Bilan Jour JS'!C25</f>
        <v>1</v>
      </c>
      <c r="D25" s="9">
        <f>'Bilan Jour JS'!D25</f>
        <v>7</v>
      </c>
      <c r="E25" s="87"/>
      <c r="F25" s="48">
        <f>'Bilan Jour JS'!F25</f>
        <v>-7.5</v>
      </c>
      <c r="G25" s="100">
        <f t="shared" si="1"/>
        <v>82.90000000000002</v>
      </c>
      <c r="H25" s="105">
        <f>'Bilan Jour JS'!H25</f>
        <v>14.3</v>
      </c>
      <c r="I25" s="51">
        <f t="shared" si="2"/>
        <v>16.100000000000001</v>
      </c>
      <c r="J25" s="101">
        <f t="shared" si="19"/>
        <v>14.3</v>
      </c>
      <c r="K25" s="49">
        <f t="shared" si="3"/>
        <v>-2.6000000000000014</v>
      </c>
      <c r="L25" s="84"/>
      <c r="M25" s="48">
        <f>'Bilan Jour JS'!K25</f>
        <v>-5.2</v>
      </c>
      <c r="N25" s="109">
        <f t="shared" si="4"/>
        <v>194.60000000000002</v>
      </c>
      <c r="O25" s="105">
        <f>'Bilan Jour JS'!M25</f>
        <v>-4.3</v>
      </c>
      <c r="P25" s="52">
        <f t="shared" si="4"/>
        <v>-7.3000000000000016</v>
      </c>
      <c r="Q25" s="101">
        <f t="shared" si="20"/>
        <v>-8.6</v>
      </c>
      <c r="R25" s="53">
        <f t="shared" si="5"/>
        <v>-13.100000000000003</v>
      </c>
      <c r="S25" s="84"/>
      <c r="T25" s="48">
        <f>'Bilan Jour JS'!U25</f>
        <v>-8</v>
      </c>
      <c r="U25" s="110">
        <f t="shared" si="6"/>
        <v>152.59999999999997</v>
      </c>
      <c r="V25" s="105">
        <f>'Bilan Jour JS'!W25</f>
        <v>-4.2</v>
      </c>
      <c r="W25" s="76">
        <f t="shared" si="7"/>
        <v>6.5999999999999934</v>
      </c>
      <c r="X25" s="101">
        <f t="shared" si="21"/>
        <v>-8.4</v>
      </c>
      <c r="Y25" s="77">
        <f t="shared" si="8"/>
        <v>10.499999999999995</v>
      </c>
      <c r="Z25" s="85"/>
      <c r="AA25" s="48">
        <f t="shared" si="9"/>
        <v>-20.7</v>
      </c>
      <c r="AB25" s="111">
        <f t="shared" si="10"/>
        <v>430.09999999999997</v>
      </c>
      <c r="AC25" s="116">
        <f t="shared" si="11"/>
        <v>5.8</v>
      </c>
      <c r="AD25" s="61">
        <f t="shared" si="10"/>
        <v>15.399999999999995</v>
      </c>
      <c r="AE25" s="26">
        <f t="shared" si="12"/>
        <v>-2.6999999999999993</v>
      </c>
      <c r="AF25" s="62">
        <f t="shared" si="13"/>
        <v>-5.199999999999986</v>
      </c>
      <c r="AG25" s="85"/>
      <c r="AH25" s="48">
        <f t="shared" si="14"/>
        <v>6.8000000000000007</v>
      </c>
      <c r="AI25" s="51">
        <f t="shared" si="15"/>
        <v>99</v>
      </c>
      <c r="AJ25" s="26">
        <f t="shared" si="16"/>
        <v>-9.5</v>
      </c>
      <c r="AK25" s="52">
        <f t="shared" si="15"/>
        <v>187.29999999999995</v>
      </c>
      <c r="AL25" s="26">
        <f t="shared" si="17"/>
        <v>-12.2</v>
      </c>
      <c r="AM25" s="76">
        <f t="shared" si="0"/>
        <v>159.20000000000002</v>
      </c>
      <c r="AN25" s="26">
        <f t="shared" si="18"/>
        <v>-14.899999999999999</v>
      </c>
      <c r="AO25" s="66">
        <f t="shared" si="15"/>
        <v>445.5</v>
      </c>
    </row>
    <row r="26" spans="1:41">
      <c r="A26" s="91" t="str">
        <f>'Bilan Jour JS'!A26</f>
        <v>Sam</v>
      </c>
      <c r="B26" s="10">
        <f>'Bilan Jour JS'!B26</f>
        <v>40557</v>
      </c>
      <c r="C26" s="34">
        <f>'Bilan Jour JS'!C26</f>
        <v>1</v>
      </c>
      <c r="D26" s="9">
        <f>'Bilan Jour JS'!D26</f>
        <v>2</v>
      </c>
      <c r="E26" s="87"/>
      <c r="F26" s="48">
        <f>'Bilan Jour JS'!F26</f>
        <v>-9.6</v>
      </c>
      <c r="G26" s="100">
        <f t="shared" si="1"/>
        <v>73.300000000000026</v>
      </c>
      <c r="H26" s="105">
        <f>'Bilan Jour JS'!H26</f>
        <v>1.9</v>
      </c>
      <c r="I26" s="51">
        <f t="shared" si="2"/>
        <v>18</v>
      </c>
      <c r="J26" s="101">
        <f t="shared" si="19"/>
        <v>3.8</v>
      </c>
      <c r="K26" s="49">
        <f t="shared" si="3"/>
        <v>1.1999999999999984</v>
      </c>
      <c r="L26" s="84"/>
      <c r="M26" s="48">
        <f>'Bilan Jour JS'!K26</f>
        <v>-10.1</v>
      </c>
      <c r="N26" s="109">
        <f t="shared" si="4"/>
        <v>184.50000000000003</v>
      </c>
      <c r="O26" s="105">
        <f>'Bilan Jour JS'!M26</f>
        <v>1.2</v>
      </c>
      <c r="P26" s="52">
        <f t="shared" si="4"/>
        <v>-6.1000000000000014</v>
      </c>
      <c r="Q26" s="101">
        <f t="shared" si="20"/>
        <v>1.2</v>
      </c>
      <c r="R26" s="53">
        <f t="shared" si="5"/>
        <v>-11.900000000000004</v>
      </c>
      <c r="S26" s="84"/>
      <c r="T26" s="48">
        <f>'Bilan Jour JS'!U26</f>
        <v>-10.5</v>
      </c>
      <c r="U26" s="110">
        <f t="shared" si="6"/>
        <v>142.09999999999997</v>
      </c>
      <c r="V26" s="105">
        <f>'Bilan Jour JS'!W26</f>
        <v>0.7</v>
      </c>
      <c r="W26" s="76">
        <f t="shared" si="7"/>
        <v>7.2999999999999936</v>
      </c>
      <c r="X26" s="101">
        <f t="shared" si="21"/>
        <v>0.7</v>
      </c>
      <c r="Y26" s="77">
        <f t="shared" si="8"/>
        <v>11.199999999999994</v>
      </c>
      <c r="Z26" s="85"/>
      <c r="AA26" s="48">
        <f t="shared" si="9"/>
        <v>-30.2</v>
      </c>
      <c r="AB26" s="111">
        <f t="shared" si="10"/>
        <v>399.9</v>
      </c>
      <c r="AC26" s="116">
        <f t="shared" si="11"/>
        <v>3.8</v>
      </c>
      <c r="AD26" s="61">
        <f t="shared" si="10"/>
        <v>19.199999999999996</v>
      </c>
      <c r="AE26" s="26">
        <f t="shared" si="12"/>
        <v>5.7</v>
      </c>
      <c r="AF26" s="62">
        <f t="shared" si="13"/>
        <v>0.50000000000001421</v>
      </c>
      <c r="AG26" s="85"/>
      <c r="AH26" s="48">
        <f t="shared" si="14"/>
        <v>-7.6999999999999993</v>
      </c>
      <c r="AI26" s="51">
        <f t="shared" si="15"/>
        <v>91.3</v>
      </c>
      <c r="AJ26" s="26">
        <f t="shared" si="16"/>
        <v>-8.9</v>
      </c>
      <c r="AK26" s="52">
        <f t="shared" si="15"/>
        <v>178.39999999999995</v>
      </c>
      <c r="AL26" s="26">
        <f t="shared" si="17"/>
        <v>-9.8000000000000007</v>
      </c>
      <c r="AM26" s="76">
        <f t="shared" si="0"/>
        <v>149.4</v>
      </c>
      <c r="AN26" s="26">
        <f t="shared" si="18"/>
        <v>-26.400000000000002</v>
      </c>
      <c r="AO26" s="66">
        <f t="shared" si="15"/>
        <v>419.1</v>
      </c>
    </row>
    <row r="27" spans="1:41">
      <c r="A27" s="91" t="str">
        <f>'Bilan Jour JS'!A27</f>
        <v>Dim</v>
      </c>
      <c r="B27" s="10">
        <f>'Bilan Jour JS'!B27</f>
        <v>40558</v>
      </c>
      <c r="C27" s="34">
        <f>'Bilan Jour JS'!C27</f>
        <v>4</v>
      </c>
      <c r="D27" s="9">
        <f>'Bilan Jour JS'!D27</f>
        <v>18</v>
      </c>
      <c r="E27" s="87"/>
      <c r="F27" s="48">
        <f>'Bilan Jour JS'!F27</f>
        <v>62.6</v>
      </c>
      <c r="G27" s="100">
        <f t="shared" si="1"/>
        <v>135.90000000000003</v>
      </c>
      <c r="H27" s="105">
        <f>'Bilan Jour JS'!H27</f>
        <v>1.6</v>
      </c>
      <c r="I27" s="51">
        <f t="shared" si="2"/>
        <v>19.600000000000001</v>
      </c>
      <c r="J27" s="101">
        <f t="shared" si="19"/>
        <v>3.2</v>
      </c>
      <c r="K27" s="49">
        <f t="shared" si="3"/>
        <v>4.3999999999999986</v>
      </c>
      <c r="L27" s="84"/>
      <c r="M27" s="48">
        <f>'Bilan Jour JS'!K27</f>
        <v>72.099999999999994</v>
      </c>
      <c r="N27" s="109">
        <f t="shared" si="4"/>
        <v>256.60000000000002</v>
      </c>
      <c r="O27" s="105">
        <f>'Bilan Jour JS'!M27</f>
        <v>31.7</v>
      </c>
      <c r="P27" s="52">
        <f t="shared" si="4"/>
        <v>25.599999999999998</v>
      </c>
      <c r="Q27" s="101">
        <f t="shared" si="20"/>
        <v>63.4</v>
      </c>
      <c r="R27" s="53">
        <f t="shared" si="5"/>
        <v>51.499999999999993</v>
      </c>
      <c r="S27" s="84"/>
      <c r="T27" s="48">
        <f>'Bilan Jour JS'!U27</f>
        <v>63.1</v>
      </c>
      <c r="U27" s="110">
        <f t="shared" si="6"/>
        <v>205.19999999999996</v>
      </c>
      <c r="V27" s="105">
        <f>'Bilan Jour JS'!W27</f>
        <v>34.9</v>
      </c>
      <c r="W27" s="76">
        <f t="shared" si="7"/>
        <v>42.199999999999989</v>
      </c>
      <c r="X27" s="101">
        <f t="shared" si="21"/>
        <v>69.8</v>
      </c>
      <c r="Y27" s="77">
        <f t="shared" si="8"/>
        <v>80.999999999999986</v>
      </c>
      <c r="Z27" s="85"/>
      <c r="AA27" s="48">
        <f t="shared" si="9"/>
        <v>197.79999999999998</v>
      </c>
      <c r="AB27" s="111">
        <f t="shared" si="10"/>
        <v>597.69999999999993</v>
      </c>
      <c r="AC27" s="116">
        <f t="shared" si="11"/>
        <v>68.199999999999989</v>
      </c>
      <c r="AD27" s="61">
        <f t="shared" si="10"/>
        <v>87.399999999999977</v>
      </c>
      <c r="AE27" s="26">
        <f t="shared" si="12"/>
        <v>136.39999999999998</v>
      </c>
      <c r="AF27" s="62">
        <f t="shared" si="13"/>
        <v>136.89999999999998</v>
      </c>
      <c r="AG27" s="85"/>
      <c r="AH27" s="48">
        <f t="shared" si="14"/>
        <v>64.2</v>
      </c>
      <c r="AI27" s="51">
        <f t="shared" si="15"/>
        <v>155.5</v>
      </c>
      <c r="AJ27" s="26">
        <f t="shared" si="16"/>
        <v>103.8</v>
      </c>
      <c r="AK27" s="52">
        <f t="shared" si="15"/>
        <v>282.19999999999993</v>
      </c>
      <c r="AL27" s="26">
        <f t="shared" si="17"/>
        <v>98</v>
      </c>
      <c r="AM27" s="76">
        <f t="shared" si="0"/>
        <v>247.4</v>
      </c>
      <c r="AN27" s="26">
        <f t="shared" si="18"/>
        <v>266</v>
      </c>
      <c r="AO27" s="66">
        <f t="shared" si="15"/>
        <v>685.1</v>
      </c>
    </row>
    <row r="28" spans="1:41">
      <c r="A28" s="91" t="str">
        <f>'Bilan Jour JS'!A28</f>
        <v>Lun</v>
      </c>
      <c r="B28" s="10">
        <f>'Bilan Jour JS'!B28</f>
        <v>40559</v>
      </c>
      <c r="C28" s="34">
        <f>'Bilan Jour JS'!C28</f>
        <v>3</v>
      </c>
      <c r="D28" s="9">
        <f>'Bilan Jour JS'!D28</f>
        <v>18</v>
      </c>
      <c r="E28" s="87"/>
      <c r="F28" s="48">
        <f>'Bilan Jour JS'!F28</f>
        <v>12.5</v>
      </c>
      <c r="G28" s="100">
        <f t="shared" si="1"/>
        <v>148.40000000000003</v>
      </c>
      <c r="H28" s="105">
        <f>'Bilan Jour JS'!H28</f>
        <v>5.3</v>
      </c>
      <c r="I28" s="51">
        <f t="shared" si="2"/>
        <v>24.900000000000002</v>
      </c>
      <c r="J28" s="101">
        <f t="shared" si="19"/>
        <v>10.6</v>
      </c>
      <c r="K28" s="49">
        <f t="shared" si="3"/>
        <v>14.999999999999998</v>
      </c>
      <c r="L28" s="84"/>
      <c r="M28" s="48">
        <f>'Bilan Jour JS'!K28</f>
        <v>3.2</v>
      </c>
      <c r="N28" s="109">
        <f t="shared" si="4"/>
        <v>259.8</v>
      </c>
      <c r="O28" s="105">
        <f>'Bilan Jour JS'!M28</f>
        <v>31.1</v>
      </c>
      <c r="P28" s="52">
        <f t="shared" si="4"/>
        <v>56.7</v>
      </c>
      <c r="Q28" s="101">
        <f t="shared" si="20"/>
        <v>62.2</v>
      </c>
      <c r="R28" s="53">
        <f t="shared" si="5"/>
        <v>113.69999999999999</v>
      </c>
      <c r="S28" s="84"/>
      <c r="T28" s="48">
        <f>'Bilan Jour JS'!U28</f>
        <v>0.3</v>
      </c>
      <c r="U28" s="110">
        <f t="shared" si="6"/>
        <v>205.49999999999997</v>
      </c>
      <c r="V28" s="105">
        <f>'Bilan Jour JS'!W28</f>
        <v>22.8</v>
      </c>
      <c r="W28" s="76">
        <f t="shared" si="7"/>
        <v>64.999999999999986</v>
      </c>
      <c r="X28" s="101">
        <f t="shared" si="21"/>
        <v>45.6</v>
      </c>
      <c r="Y28" s="77">
        <f t="shared" si="8"/>
        <v>126.6</v>
      </c>
      <c r="Z28" s="85"/>
      <c r="AA28" s="48">
        <f t="shared" si="9"/>
        <v>16</v>
      </c>
      <c r="AB28" s="111">
        <f t="shared" si="10"/>
        <v>613.69999999999993</v>
      </c>
      <c r="AC28" s="116">
        <f t="shared" si="11"/>
        <v>59.2</v>
      </c>
      <c r="AD28" s="61">
        <f t="shared" si="10"/>
        <v>146.59999999999997</v>
      </c>
      <c r="AE28" s="26">
        <f t="shared" si="12"/>
        <v>118.4</v>
      </c>
      <c r="AF28" s="62">
        <f t="shared" si="13"/>
        <v>255.29999999999998</v>
      </c>
      <c r="AG28" s="85"/>
      <c r="AH28" s="48">
        <f t="shared" si="14"/>
        <v>17.8</v>
      </c>
      <c r="AI28" s="51">
        <f t="shared" si="15"/>
        <v>173.3</v>
      </c>
      <c r="AJ28" s="26">
        <f t="shared" si="16"/>
        <v>34.300000000000004</v>
      </c>
      <c r="AK28" s="52">
        <f t="shared" si="15"/>
        <v>316.49999999999994</v>
      </c>
      <c r="AL28" s="26">
        <f t="shared" si="17"/>
        <v>23.1</v>
      </c>
      <c r="AM28" s="76">
        <f t="shared" si="0"/>
        <v>270.5</v>
      </c>
      <c r="AN28" s="26">
        <f t="shared" si="18"/>
        <v>75.200000000000017</v>
      </c>
      <c r="AO28" s="66">
        <f t="shared" si="15"/>
        <v>760.30000000000007</v>
      </c>
    </row>
    <row r="29" spans="1:41">
      <c r="A29" s="91" t="str">
        <f>'Bilan Jour JS'!A29</f>
        <v>Mar</v>
      </c>
      <c r="B29" s="10">
        <f>'Bilan Jour JS'!B29</f>
        <v>40560</v>
      </c>
      <c r="C29" s="34">
        <f>'Bilan Jour JS'!C29</f>
        <v>1</v>
      </c>
      <c r="D29" s="9">
        <f>'Bilan Jour JS'!D29</f>
        <v>4</v>
      </c>
      <c r="E29" s="87"/>
      <c r="F29" s="48">
        <f>'Bilan Jour JS'!F29</f>
        <v>-8.1999999999999993</v>
      </c>
      <c r="G29" s="100">
        <f t="shared" si="1"/>
        <v>140.20000000000005</v>
      </c>
      <c r="H29" s="105">
        <f>'Bilan Jour JS'!H29</f>
        <v>-6.7</v>
      </c>
      <c r="I29" s="51">
        <f t="shared" si="2"/>
        <v>18.200000000000003</v>
      </c>
      <c r="J29" s="101">
        <f t="shared" si="19"/>
        <v>-13.4</v>
      </c>
      <c r="K29" s="49">
        <f t="shared" si="3"/>
        <v>1.5999999999999979</v>
      </c>
      <c r="L29" s="84"/>
      <c r="M29" s="48">
        <f>'Bilan Jour JS'!K29</f>
        <v>-5.3</v>
      </c>
      <c r="N29" s="109">
        <f t="shared" si="4"/>
        <v>254.5</v>
      </c>
      <c r="O29" s="105">
        <f>'Bilan Jour JS'!M29</f>
        <v>-6.7</v>
      </c>
      <c r="P29" s="52">
        <f t="shared" si="4"/>
        <v>50</v>
      </c>
      <c r="Q29" s="101">
        <f t="shared" si="20"/>
        <v>-13.4</v>
      </c>
      <c r="R29" s="53">
        <f t="shared" si="5"/>
        <v>100.29999999999998</v>
      </c>
      <c r="S29" s="84"/>
      <c r="T29" s="48">
        <f>'Bilan Jour JS'!U29</f>
        <v>-6.7</v>
      </c>
      <c r="U29" s="110">
        <f t="shared" si="6"/>
        <v>198.79999999999998</v>
      </c>
      <c r="V29" s="105">
        <f>'Bilan Jour JS'!W29</f>
        <v>-4.8</v>
      </c>
      <c r="W29" s="76">
        <f t="shared" si="7"/>
        <v>60.199999999999989</v>
      </c>
      <c r="X29" s="101">
        <f t="shared" si="21"/>
        <v>-9.6</v>
      </c>
      <c r="Y29" s="77">
        <f t="shared" si="8"/>
        <v>117</v>
      </c>
      <c r="Z29" s="85"/>
      <c r="AA29" s="48">
        <f t="shared" si="9"/>
        <v>-20.2</v>
      </c>
      <c r="AB29" s="111">
        <f t="shared" si="10"/>
        <v>593.49999999999989</v>
      </c>
      <c r="AC29" s="116">
        <f t="shared" si="11"/>
        <v>-18.2</v>
      </c>
      <c r="AD29" s="61">
        <f t="shared" si="10"/>
        <v>128.39999999999998</v>
      </c>
      <c r="AE29" s="26">
        <f t="shared" si="12"/>
        <v>-36.4</v>
      </c>
      <c r="AF29" s="62">
        <f t="shared" si="13"/>
        <v>218.89999999999998</v>
      </c>
      <c r="AG29" s="85"/>
      <c r="AH29" s="48">
        <f t="shared" si="14"/>
        <v>-14.899999999999999</v>
      </c>
      <c r="AI29" s="51">
        <f t="shared" si="15"/>
        <v>158.4</v>
      </c>
      <c r="AJ29" s="26">
        <f t="shared" si="16"/>
        <v>-12</v>
      </c>
      <c r="AK29" s="52">
        <f t="shared" si="15"/>
        <v>304.49999999999994</v>
      </c>
      <c r="AL29" s="26">
        <f t="shared" si="17"/>
        <v>-11.5</v>
      </c>
      <c r="AM29" s="76">
        <f t="shared" si="0"/>
        <v>259</v>
      </c>
      <c r="AN29" s="26">
        <f t="shared" si="18"/>
        <v>-38.4</v>
      </c>
      <c r="AO29" s="66">
        <f t="shared" si="15"/>
        <v>721.90000000000009</v>
      </c>
    </row>
    <row r="30" spans="1:41">
      <c r="A30" s="91" t="str">
        <f>'Bilan Jour JS'!A30</f>
        <v>Mer</v>
      </c>
      <c r="B30" s="10">
        <f>'Bilan Jour JS'!B30</f>
        <v>40561</v>
      </c>
      <c r="C30" s="34">
        <f>'Bilan Jour JS'!C30</f>
        <v>2</v>
      </c>
      <c r="D30" s="9">
        <f>'Bilan Jour JS'!D30</f>
        <v>9</v>
      </c>
      <c r="E30" s="87"/>
      <c r="F30" s="48">
        <f>'Bilan Jour JS'!F30</f>
        <v>-24.1</v>
      </c>
      <c r="G30" s="100">
        <f t="shared" si="1"/>
        <v>116.10000000000005</v>
      </c>
      <c r="H30" s="105">
        <f>'Bilan Jour JS'!H30</f>
        <v>-5.8</v>
      </c>
      <c r="I30" s="51">
        <f t="shared" si="2"/>
        <v>12.400000000000002</v>
      </c>
      <c r="J30" s="101">
        <f t="shared" si="19"/>
        <v>-5.8</v>
      </c>
      <c r="K30" s="49">
        <f t="shared" si="3"/>
        <v>-4.200000000000002</v>
      </c>
      <c r="L30" s="84"/>
      <c r="M30" s="48">
        <f>'Bilan Jour JS'!K30</f>
        <v>-15.8</v>
      </c>
      <c r="N30" s="109">
        <f t="shared" ref="N30:P43" si="22">IF($B30&gt;0,M30+N29,0)</f>
        <v>238.7</v>
      </c>
      <c r="O30" s="105">
        <f>'Bilan Jour JS'!M30</f>
        <v>-9.5</v>
      </c>
      <c r="P30" s="52">
        <f t="shared" si="22"/>
        <v>40.5</v>
      </c>
      <c r="Q30" s="101">
        <f t="shared" si="20"/>
        <v>-9.5</v>
      </c>
      <c r="R30" s="53">
        <f t="shared" si="5"/>
        <v>90.799999999999983</v>
      </c>
      <c r="S30" s="84"/>
      <c r="T30" s="48">
        <f>'Bilan Jour JS'!U30</f>
        <v>-18.5</v>
      </c>
      <c r="U30" s="110">
        <f t="shared" si="6"/>
        <v>180.29999999999998</v>
      </c>
      <c r="V30" s="105">
        <f>'Bilan Jour JS'!W30</f>
        <v>-14.3</v>
      </c>
      <c r="W30" s="76">
        <f t="shared" si="7"/>
        <v>45.899999999999991</v>
      </c>
      <c r="X30" s="101">
        <f t="shared" si="21"/>
        <v>-14.3</v>
      </c>
      <c r="Y30" s="77">
        <f t="shared" si="8"/>
        <v>102.7</v>
      </c>
      <c r="Z30" s="85"/>
      <c r="AA30" s="48">
        <f t="shared" si="9"/>
        <v>-58.400000000000006</v>
      </c>
      <c r="AB30" s="111">
        <f t="shared" ref="AB30:AD43" si="23">IF($B30&gt;0,AA30+AB29,0)</f>
        <v>535.09999999999991</v>
      </c>
      <c r="AC30" s="116">
        <f t="shared" si="11"/>
        <v>-29.6</v>
      </c>
      <c r="AD30" s="61">
        <f t="shared" si="23"/>
        <v>98.799999999999983</v>
      </c>
      <c r="AE30" s="26">
        <f t="shared" si="12"/>
        <v>-29.6</v>
      </c>
      <c r="AF30" s="62">
        <f t="shared" si="13"/>
        <v>189.29999999999998</v>
      </c>
      <c r="AG30" s="85"/>
      <c r="AH30" s="48">
        <f t="shared" si="14"/>
        <v>-29.900000000000002</v>
      </c>
      <c r="AI30" s="51">
        <f t="shared" ref="AI30:AO43" si="24">IF($B30&gt;0,AH30+AI29,0)</f>
        <v>128.5</v>
      </c>
      <c r="AJ30" s="26">
        <f t="shared" si="16"/>
        <v>-25.3</v>
      </c>
      <c r="AK30" s="52">
        <f t="shared" si="24"/>
        <v>279.19999999999993</v>
      </c>
      <c r="AL30" s="26">
        <f t="shared" si="17"/>
        <v>-32.799999999999997</v>
      </c>
      <c r="AM30" s="76">
        <f t="shared" si="0"/>
        <v>226.2</v>
      </c>
      <c r="AN30" s="26">
        <f t="shared" si="18"/>
        <v>-88</v>
      </c>
      <c r="AO30" s="66">
        <f t="shared" si="24"/>
        <v>633.90000000000009</v>
      </c>
    </row>
    <row r="31" spans="1:41">
      <c r="A31" s="91" t="str">
        <f>'Bilan Jour JS'!A31</f>
        <v>Jeu</v>
      </c>
      <c r="B31" s="10">
        <f>'Bilan Jour JS'!B31</f>
        <v>40562</v>
      </c>
      <c r="C31" s="34">
        <f>'Bilan Jour JS'!C31</f>
        <v>1</v>
      </c>
      <c r="D31" s="9">
        <f>'Bilan Jour JS'!D31</f>
        <v>4</v>
      </c>
      <c r="E31" s="87"/>
      <c r="F31" s="48">
        <f>'Bilan Jour JS'!F31</f>
        <v>-6.6</v>
      </c>
      <c r="G31" s="100">
        <f t="shared" si="1"/>
        <v>109.50000000000006</v>
      </c>
      <c r="H31" s="105">
        <f>'Bilan Jour JS'!H31</f>
        <v>-9.8000000000000007</v>
      </c>
      <c r="I31" s="51">
        <f t="shared" si="2"/>
        <v>2.6000000000000014</v>
      </c>
      <c r="J31" s="101">
        <f t="shared" si="19"/>
        <v>-9.8000000000000007</v>
      </c>
      <c r="K31" s="49">
        <f t="shared" si="3"/>
        <v>-14.000000000000004</v>
      </c>
      <c r="L31" s="84"/>
      <c r="M31" s="48">
        <f>'Bilan Jour JS'!K31</f>
        <v>14.6</v>
      </c>
      <c r="N31" s="109">
        <f t="shared" si="22"/>
        <v>253.29999999999998</v>
      </c>
      <c r="O31" s="105">
        <f>'Bilan Jour JS'!M31</f>
        <v>-3.8</v>
      </c>
      <c r="P31" s="52">
        <f t="shared" si="22"/>
        <v>36.700000000000003</v>
      </c>
      <c r="Q31" s="101">
        <f t="shared" si="20"/>
        <v>-3.8</v>
      </c>
      <c r="R31" s="53">
        <f t="shared" si="5"/>
        <v>86.999999999999986</v>
      </c>
      <c r="S31" s="84"/>
      <c r="T31" s="48">
        <f>'Bilan Jour JS'!U31</f>
        <v>12.6</v>
      </c>
      <c r="U31" s="110">
        <f t="shared" si="6"/>
        <v>192.89999999999998</v>
      </c>
      <c r="V31" s="105">
        <f>'Bilan Jour JS'!W31</f>
        <v>-8.8000000000000007</v>
      </c>
      <c r="W31" s="76">
        <f t="shared" si="7"/>
        <v>37.099999999999994</v>
      </c>
      <c r="X31" s="101">
        <f t="shared" si="21"/>
        <v>-8.8000000000000007</v>
      </c>
      <c r="Y31" s="77">
        <f t="shared" si="8"/>
        <v>93.9</v>
      </c>
      <c r="Z31" s="85"/>
      <c r="AA31" s="48">
        <f t="shared" si="9"/>
        <v>20.6</v>
      </c>
      <c r="AB31" s="111">
        <f t="shared" si="23"/>
        <v>555.69999999999993</v>
      </c>
      <c r="AC31" s="116">
        <f t="shared" si="11"/>
        <v>-22.400000000000002</v>
      </c>
      <c r="AD31" s="61">
        <f t="shared" si="23"/>
        <v>76.399999999999977</v>
      </c>
      <c r="AE31" s="26">
        <f t="shared" si="12"/>
        <v>-22.400000000000002</v>
      </c>
      <c r="AF31" s="62">
        <f t="shared" si="13"/>
        <v>166.89999999999998</v>
      </c>
      <c r="AG31" s="85"/>
      <c r="AH31" s="48">
        <f t="shared" si="14"/>
        <v>-16.399999999999999</v>
      </c>
      <c r="AI31" s="51">
        <f t="shared" si="24"/>
        <v>112.1</v>
      </c>
      <c r="AJ31" s="26">
        <f t="shared" si="16"/>
        <v>10.8</v>
      </c>
      <c r="AK31" s="52">
        <f t="shared" si="24"/>
        <v>289.99999999999994</v>
      </c>
      <c r="AL31" s="26">
        <f t="shared" si="17"/>
        <v>3.7999999999999989</v>
      </c>
      <c r="AM31" s="76">
        <f t="shared" si="0"/>
        <v>230</v>
      </c>
      <c r="AN31" s="26">
        <f t="shared" si="18"/>
        <v>-1.7999999999999989</v>
      </c>
      <c r="AO31" s="66">
        <f t="shared" si="24"/>
        <v>632.10000000000014</v>
      </c>
    </row>
    <row r="32" spans="1:41">
      <c r="A32" s="91" t="str">
        <f>'Bilan Jour JS'!A32</f>
        <v>Ven</v>
      </c>
      <c r="B32" s="10">
        <f>'Bilan Jour JS'!B32</f>
        <v>40563</v>
      </c>
      <c r="C32" s="34">
        <f>'Bilan Jour JS'!C32</f>
        <v>1</v>
      </c>
      <c r="D32" s="9">
        <f>'Bilan Jour JS'!D32</f>
        <v>4</v>
      </c>
      <c r="E32" s="87"/>
      <c r="F32" s="48">
        <f>'Bilan Jour JS'!F32</f>
        <v>-11.6</v>
      </c>
      <c r="G32" s="100">
        <f t="shared" si="1"/>
        <v>97.900000000000063</v>
      </c>
      <c r="H32" s="105">
        <f>'Bilan Jour JS'!H32</f>
        <v>-14.4</v>
      </c>
      <c r="I32" s="51">
        <f t="shared" si="2"/>
        <v>-11.799999999999999</v>
      </c>
      <c r="J32" s="101">
        <f t="shared" si="19"/>
        <v>-14.4</v>
      </c>
      <c r="K32" s="49">
        <f t="shared" si="3"/>
        <v>-28.400000000000006</v>
      </c>
      <c r="L32" s="84"/>
      <c r="M32" s="48">
        <f>'Bilan Jour JS'!K32</f>
        <v>-13.8</v>
      </c>
      <c r="N32" s="109">
        <f t="shared" si="22"/>
        <v>239.49999999999997</v>
      </c>
      <c r="O32" s="105">
        <f>'Bilan Jour JS'!M32</f>
        <v>-17.100000000000001</v>
      </c>
      <c r="P32" s="52">
        <f t="shared" si="22"/>
        <v>19.600000000000001</v>
      </c>
      <c r="Q32" s="101">
        <f t="shared" si="20"/>
        <v>-17.100000000000001</v>
      </c>
      <c r="R32" s="53">
        <f t="shared" si="5"/>
        <v>69.899999999999977</v>
      </c>
      <c r="S32" s="84"/>
      <c r="T32" s="48">
        <f>'Bilan Jour JS'!U32</f>
        <v>-15</v>
      </c>
      <c r="U32" s="110">
        <f t="shared" si="6"/>
        <v>177.89999999999998</v>
      </c>
      <c r="V32" s="105">
        <f>'Bilan Jour JS'!W32</f>
        <v>-16.8</v>
      </c>
      <c r="W32" s="76">
        <f t="shared" si="7"/>
        <v>20.299999999999994</v>
      </c>
      <c r="X32" s="101">
        <f t="shared" si="21"/>
        <v>-16.8</v>
      </c>
      <c r="Y32" s="77">
        <f t="shared" si="8"/>
        <v>77.100000000000009</v>
      </c>
      <c r="Z32" s="85"/>
      <c r="AA32" s="48">
        <f t="shared" si="9"/>
        <v>-40.4</v>
      </c>
      <c r="AB32" s="111">
        <f t="shared" si="23"/>
        <v>515.29999999999995</v>
      </c>
      <c r="AC32" s="116">
        <f t="shared" si="11"/>
        <v>-48.3</v>
      </c>
      <c r="AD32" s="61">
        <f t="shared" si="23"/>
        <v>28.09999999999998</v>
      </c>
      <c r="AE32" s="26">
        <f t="shared" si="12"/>
        <v>-48.3</v>
      </c>
      <c r="AF32" s="62">
        <f t="shared" si="13"/>
        <v>118.59999999999998</v>
      </c>
      <c r="AG32" s="85"/>
      <c r="AH32" s="48">
        <f t="shared" si="14"/>
        <v>-26</v>
      </c>
      <c r="AI32" s="51">
        <f t="shared" si="24"/>
        <v>86.1</v>
      </c>
      <c r="AJ32" s="26">
        <f t="shared" si="16"/>
        <v>-30.900000000000002</v>
      </c>
      <c r="AK32" s="52">
        <f t="shared" si="24"/>
        <v>259.09999999999997</v>
      </c>
      <c r="AL32" s="26">
        <f t="shared" si="17"/>
        <v>-31.8</v>
      </c>
      <c r="AM32" s="76">
        <f t="shared" si="0"/>
        <v>198.2</v>
      </c>
      <c r="AN32" s="26">
        <f t="shared" si="18"/>
        <v>-88.7</v>
      </c>
      <c r="AO32" s="66">
        <f t="shared" si="24"/>
        <v>543.40000000000009</v>
      </c>
    </row>
    <row r="33" spans="1:41">
      <c r="A33" s="91" t="str">
        <f>'Bilan Jour JS'!A33</f>
        <v>Sam</v>
      </c>
      <c r="B33" s="10">
        <f>'Bilan Jour JS'!B33</f>
        <v>40564</v>
      </c>
      <c r="C33" s="34">
        <f>'Bilan Jour JS'!C33</f>
        <v>1</v>
      </c>
      <c r="D33" s="9">
        <f>'Bilan Jour JS'!D33</f>
        <v>4</v>
      </c>
      <c r="E33" s="87"/>
      <c r="F33" s="48">
        <f>'Bilan Jour JS'!F33</f>
        <v>-3</v>
      </c>
      <c r="G33" s="100">
        <f t="shared" si="1"/>
        <v>94.900000000000063</v>
      </c>
      <c r="H33" s="105">
        <f>'Bilan Jour JS'!H33</f>
        <v>-6.3</v>
      </c>
      <c r="I33" s="51">
        <f t="shared" si="2"/>
        <v>-18.099999999999998</v>
      </c>
      <c r="J33" s="101">
        <f t="shared" si="19"/>
        <v>-6.3</v>
      </c>
      <c r="K33" s="49">
        <f t="shared" si="3"/>
        <v>-34.700000000000003</v>
      </c>
      <c r="L33" s="84"/>
      <c r="M33" s="48">
        <f>'Bilan Jour JS'!K33</f>
        <v>-0.2</v>
      </c>
      <c r="N33" s="109">
        <f t="shared" si="22"/>
        <v>239.29999999999998</v>
      </c>
      <c r="O33" s="105">
        <f>'Bilan Jour JS'!M33</f>
        <v>-5.0999999999999996</v>
      </c>
      <c r="P33" s="52">
        <f t="shared" si="22"/>
        <v>14.500000000000002</v>
      </c>
      <c r="Q33" s="101">
        <f t="shared" si="20"/>
        <v>-5.0999999999999996</v>
      </c>
      <c r="R33" s="53">
        <f t="shared" si="5"/>
        <v>64.799999999999983</v>
      </c>
      <c r="S33" s="84"/>
      <c r="T33" s="48">
        <f>'Bilan Jour JS'!U33</f>
        <v>-0.2</v>
      </c>
      <c r="U33" s="110">
        <f t="shared" si="6"/>
        <v>177.7</v>
      </c>
      <c r="V33" s="105">
        <f>'Bilan Jour JS'!W33</f>
        <v>1.2</v>
      </c>
      <c r="W33" s="76">
        <f t="shared" si="7"/>
        <v>21.499999999999993</v>
      </c>
      <c r="X33" s="101">
        <f t="shared" si="21"/>
        <v>1.2</v>
      </c>
      <c r="Y33" s="77">
        <f t="shared" si="8"/>
        <v>78.300000000000011</v>
      </c>
      <c r="Z33" s="85"/>
      <c r="AA33" s="48">
        <f t="shared" si="9"/>
        <v>-3.4000000000000004</v>
      </c>
      <c r="AB33" s="111">
        <f t="shared" si="23"/>
        <v>511.9</v>
      </c>
      <c r="AC33" s="116">
        <f t="shared" si="11"/>
        <v>-10.199999999999999</v>
      </c>
      <c r="AD33" s="61">
        <f t="shared" si="23"/>
        <v>17.899999999999981</v>
      </c>
      <c r="AE33" s="26">
        <f t="shared" si="12"/>
        <v>-10.199999999999999</v>
      </c>
      <c r="AF33" s="62">
        <f t="shared" si="13"/>
        <v>108.39999999999998</v>
      </c>
      <c r="AG33" s="85"/>
      <c r="AH33" s="48">
        <f t="shared" si="14"/>
        <v>-9.3000000000000007</v>
      </c>
      <c r="AI33" s="51">
        <f t="shared" si="24"/>
        <v>76.8</v>
      </c>
      <c r="AJ33" s="26">
        <f t="shared" si="16"/>
        <v>-5.3</v>
      </c>
      <c r="AK33" s="52">
        <f t="shared" si="24"/>
        <v>253.79999999999995</v>
      </c>
      <c r="AL33" s="26">
        <f t="shared" si="17"/>
        <v>1</v>
      </c>
      <c r="AM33" s="76">
        <f t="shared" si="0"/>
        <v>199.2</v>
      </c>
      <c r="AN33" s="26">
        <f t="shared" si="18"/>
        <v>-13.600000000000001</v>
      </c>
      <c r="AO33" s="66">
        <f t="shared" si="24"/>
        <v>529.80000000000007</v>
      </c>
    </row>
    <row r="34" spans="1:41">
      <c r="A34" s="91" t="str">
        <f>'Bilan Jour JS'!A34</f>
        <v>Dim</v>
      </c>
      <c r="B34" s="10">
        <f>'Bilan Jour JS'!B34</f>
        <v>40565</v>
      </c>
      <c r="C34" s="34">
        <f>'Bilan Jour JS'!C34</f>
        <v>5</v>
      </c>
      <c r="D34" s="9">
        <f>'Bilan Jour JS'!D34</f>
        <v>18</v>
      </c>
      <c r="E34" s="87"/>
      <c r="F34" s="48">
        <f>'Bilan Jour JS'!F34</f>
        <v>-43.5</v>
      </c>
      <c r="G34" s="100">
        <f t="shared" si="1"/>
        <v>51.400000000000063</v>
      </c>
      <c r="H34" s="105">
        <f>'Bilan Jour JS'!H34</f>
        <v>-8</v>
      </c>
      <c r="I34" s="51">
        <f t="shared" si="2"/>
        <v>-26.099999999999998</v>
      </c>
      <c r="J34" s="101">
        <f t="shared" si="19"/>
        <v>-8</v>
      </c>
      <c r="K34" s="49">
        <f t="shared" si="3"/>
        <v>-42.7</v>
      </c>
      <c r="L34" s="84"/>
      <c r="M34" s="48">
        <f>'Bilan Jour JS'!K34</f>
        <v>-52.9</v>
      </c>
      <c r="N34" s="109">
        <f t="shared" si="22"/>
        <v>186.39999999999998</v>
      </c>
      <c r="O34" s="105">
        <f>'Bilan Jour JS'!M34</f>
        <v>-15.3</v>
      </c>
      <c r="P34" s="52">
        <f t="shared" si="22"/>
        <v>-0.79999999999999893</v>
      </c>
      <c r="Q34" s="101">
        <f t="shared" si="20"/>
        <v>-15.3</v>
      </c>
      <c r="R34" s="53">
        <f t="shared" si="5"/>
        <v>49.499999999999986</v>
      </c>
      <c r="S34" s="84"/>
      <c r="T34" s="48">
        <f>'Bilan Jour JS'!U34</f>
        <v>-58</v>
      </c>
      <c r="U34" s="110">
        <f t="shared" si="6"/>
        <v>119.69999999999999</v>
      </c>
      <c r="V34" s="105">
        <f>'Bilan Jour JS'!W34</f>
        <v>-3.6</v>
      </c>
      <c r="W34" s="76">
        <f t="shared" si="7"/>
        <v>17.899999999999991</v>
      </c>
      <c r="X34" s="101">
        <f t="shared" si="21"/>
        <v>-7.2</v>
      </c>
      <c r="Y34" s="77">
        <f t="shared" si="8"/>
        <v>71.100000000000009</v>
      </c>
      <c r="Z34" s="85"/>
      <c r="AA34" s="48">
        <f t="shared" si="9"/>
        <v>-154.4</v>
      </c>
      <c r="AB34" s="111">
        <f t="shared" si="23"/>
        <v>357.5</v>
      </c>
      <c r="AC34" s="116">
        <f t="shared" si="11"/>
        <v>-26.900000000000002</v>
      </c>
      <c r="AD34" s="61">
        <f t="shared" si="23"/>
        <v>-9.0000000000000213</v>
      </c>
      <c r="AE34" s="26">
        <f t="shared" si="12"/>
        <v>-30.5</v>
      </c>
      <c r="AF34" s="62">
        <f t="shared" si="13"/>
        <v>77.899999999999977</v>
      </c>
      <c r="AG34" s="85"/>
      <c r="AH34" s="48">
        <f t="shared" si="14"/>
        <v>-51.5</v>
      </c>
      <c r="AI34" s="51">
        <f t="shared" si="24"/>
        <v>25.299999999999997</v>
      </c>
      <c r="AJ34" s="26">
        <f t="shared" si="16"/>
        <v>-68.2</v>
      </c>
      <c r="AK34" s="52">
        <f t="shared" si="24"/>
        <v>185.59999999999997</v>
      </c>
      <c r="AL34" s="26">
        <f t="shared" si="17"/>
        <v>-61.6</v>
      </c>
      <c r="AM34" s="76">
        <f t="shared" si="0"/>
        <v>137.6</v>
      </c>
      <c r="AN34" s="26">
        <f t="shared" si="18"/>
        <v>-181.3</v>
      </c>
      <c r="AO34" s="66">
        <f t="shared" si="24"/>
        <v>348.50000000000006</v>
      </c>
    </row>
    <row r="35" spans="1:41">
      <c r="A35" s="91" t="str">
        <f>'Bilan Jour JS'!A35</f>
        <v>Lun</v>
      </c>
      <c r="B35" s="10">
        <f>'Bilan Jour JS'!B35</f>
        <v>40566</v>
      </c>
      <c r="C35" s="34">
        <f>'Bilan Jour JS'!C35</f>
        <v>4</v>
      </c>
      <c r="D35" s="9">
        <f>'Bilan Jour JS'!D35</f>
        <v>20</v>
      </c>
      <c r="E35" s="87"/>
      <c r="F35" s="48">
        <f>'Bilan Jour JS'!F35</f>
        <v>-36.200000000000003</v>
      </c>
      <c r="G35" s="100">
        <f t="shared" si="1"/>
        <v>15.20000000000006</v>
      </c>
      <c r="H35" s="105">
        <f>'Bilan Jour JS'!H35</f>
        <v>111.6</v>
      </c>
      <c r="I35" s="51">
        <f t="shared" si="2"/>
        <v>85.5</v>
      </c>
      <c r="J35" s="101">
        <f t="shared" si="19"/>
        <v>111.6</v>
      </c>
      <c r="K35" s="49">
        <f t="shared" si="3"/>
        <v>68.899999999999991</v>
      </c>
      <c r="L35" s="84"/>
      <c r="M35" s="48">
        <f>'Bilan Jour JS'!K35</f>
        <v>-59.8</v>
      </c>
      <c r="N35" s="109">
        <f t="shared" si="22"/>
        <v>126.59999999999998</v>
      </c>
      <c r="O35" s="105">
        <f>'Bilan Jour JS'!M35</f>
        <v>-7.6</v>
      </c>
      <c r="P35" s="52">
        <f t="shared" si="22"/>
        <v>-8.3999999999999986</v>
      </c>
      <c r="Q35" s="101">
        <f t="shared" si="20"/>
        <v>-7.6</v>
      </c>
      <c r="R35" s="53">
        <f t="shared" si="5"/>
        <v>41.899999999999984</v>
      </c>
      <c r="S35" s="84"/>
      <c r="T35" s="48">
        <f>'Bilan Jour JS'!U35</f>
        <v>-67.900000000000006</v>
      </c>
      <c r="U35" s="110">
        <f t="shared" si="6"/>
        <v>51.799999999999983</v>
      </c>
      <c r="V35" s="105">
        <f>'Bilan Jour JS'!W35</f>
        <v>-14.1</v>
      </c>
      <c r="W35" s="76">
        <f t="shared" si="7"/>
        <v>3.7999999999999918</v>
      </c>
      <c r="X35" s="101">
        <f t="shared" si="21"/>
        <v>-14.1</v>
      </c>
      <c r="Y35" s="77">
        <f t="shared" si="8"/>
        <v>57.000000000000007</v>
      </c>
      <c r="Z35" s="85"/>
      <c r="AA35" s="48">
        <f t="shared" si="9"/>
        <v>-163.9</v>
      </c>
      <c r="AB35" s="111">
        <f t="shared" si="23"/>
        <v>193.6</v>
      </c>
      <c r="AC35" s="116">
        <f t="shared" si="11"/>
        <v>89.9</v>
      </c>
      <c r="AD35" s="61">
        <f t="shared" si="23"/>
        <v>80.899999999999977</v>
      </c>
      <c r="AE35" s="26">
        <f t="shared" si="12"/>
        <v>89.9</v>
      </c>
      <c r="AF35" s="62">
        <f t="shared" si="13"/>
        <v>167.79999999999998</v>
      </c>
      <c r="AG35" s="85"/>
      <c r="AH35" s="48">
        <f t="shared" si="14"/>
        <v>75.399999999999991</v>
      </c>
      <c r="AI35" s="51">
        <f t="shared" si="24"/>
        <v>100.69999999999999</v>
      </c>
      <c r="AJ35" s="26">
        <f t="shared" si="16"/>
        <v>-67.399999999999991</v>
      </c>
      <c r="AK35" s="52">
        <f t="shared" si="24"/>
        <v>118.19999999999997</v>
      </c>
      <c r="AL35" s="26">
        <f t="shared" si="17"/>
        <v>-82</v>
      </c>
      <c r="AM35" s="76">
        <f t="shared" si="0"/>
        <v>55.599999999999994</v>
      </c>
      <c r="AN35" s="26">
        <f t="shared" si="18"/>
        <v>-74</v>
      </c>
      <c r="AO35" s="66">
        <f t="shared" si="24"/>
        <v>274.50000000000006</v>
      </c>
    </row>
    <row r="36" spans="1:41">
      <c r="A36" s="91" t="str">
        <f>'Bilan Jour JS'!A36</f>
        <v>Mar</v>
      </c>
      <c r="B36" s="10">
        <f>'Bilan Jour JS'!B36</f>
        <v>40567</v>
      </c>
      <c r="C36" s="34">
        <f>'Bilan Jour JS'!C36</f>
        <v>1</v>
      </c>
      <c r="D36" s="9">
        <f>'Bilan Jour JS'!D36</f>
        <v>7</v>
      </c>
      <c r="E36" s="87"/>
      <c r="F36" s="48">
        <f>'Bilan Jour JS'!F36</f>
        <v>-17</v>
      </c>
      <c r="G36" s="100">
        <f t="shared" si="1"/>
        <v>-1.7999999999999403</v>
      </c>
      <c r="H36" s="105">
        <f>'Bilan Jour JS'!H36</f>
        <v>12.4</v>
      </c>
      <c r="I36" s="51">
        <f t="shared" si="2"/>
        <v>97.9</v>
      </c>
      <c r="J36" s="101">
        <f t="shared" si="19"/>
        <v>24.8</v>
      </c>
      <c r="K36" s="49">
        <f t="shared" si="3"/>
        <v>93.699999999999989</v>
      </c>
      <c r="L36" s="84"/>
      <c r="M36" s="48">
        <f>'Bilan Jour JS'!K36</f>
        <v>-20.5</v>
      </c>
      <c r="N36" s="109">
        <f t="shared" si="22"/>
        <v>106.09999999999998</v>
      </c>
      <c r="O36" s="105">
        <f>'Bilan Jour JS'!M36</f>
        <v>-0.2</v>
      </c>
      <c r="P36" s="52">
        <f t="shared" si="22"/>
        <v>-8.5999999999999979</v>
      </c>
      <c r="Q36" s="101">
        <f t="shared" si="20"/>
        <v>-0.2</v>
      </c>
      <c r="R36" s="53">
        <f t="shared" si="5"/>
        <v>41.699999999999982</v>
      </c>
      <c r="S36" s="84"/>
      <c r="T36" s="48">
        <f>'Bilan Jour JS'!U36</f>
        <v>-23</v>
      </c>
      <c r="U36" s="110">
        <f t="shared" si="6"/>
        <v>28.799999999999983</v>
      </c>
      <c r="V36" s="105">
        <f>'Bilan Jour JS'!W36</f>
        <v>-1.7</v>
      </c>
      <c r="W36" s="76">
        <f t="shared" si="7"/>
        <v>2.0999999999999917</v>
      </c>
      <c r="X36" s="101">
        <f t="shared" si="21"/>
        <v>-1.7</v>
      </c>
      <c r="Y36" s="77">
        <f t="shared" si="8"/>
        <v>55.300000000000004</v>
      </c>
      <c r="Z36" s="85"/>
      <c r="AA36" s="48">
        <f t="shared" si="9"/>
        <v>-60.5</v>
      </c>
      <c r="AB36" s="111">
        <f t="shared" si="23"/>
        <v>133.1</v>
      </c>
      <c r="AC36" s="116">
        <f t="shared" si="11"/>
        <v>10.500000000000002</v>
      </c>
      <c r="AD36" s="61">
        <f t="shared" si="23"/>
        <v>91.399999999999977</v>
      </c>
      <c r="AE36" s="26">
        <f t="shared" si="12"/>
        <v>22.900000000000002</v>
      </c>
      <c r="AF36" s="62">
        <f t="shared" si="13"/>
        <v>190.7</v>
      </c>
      <c r="AG36" s="85"/>
      <c r="AH36" s="48">
        <f t="shared" si="14"/>
        <v>-4.5999999999999996</v>
      </c>
      <c r="AI36" s="51">
        <f t="shared" si="24"/>
        <v>96.1</v>
      </c>
      <c r="AJ36" s="26">
        <f t="shared" si="16"/>
        <v>-20.7</v>
      </c>
      <c r="AK36" s="52">
        <f t="shared" si="24"/>
        <v>97.499999999999972</v>
      </c>
      <c r="AL36" s="26">
        <f t="shared" si="17"/>
        <v>-24.7</v>
      </c>
      <c r="AM36" s="76">
        <f t="shared" si="0"/>
        <v>30.899999999999995</v>
      </c>
      <c r="AN36" s="26">
        <f t="shared" si="18"/>
        <v>-50</v>
      </c>
      <c r="AO36" s="66">
        <f t="shared" si="24"/>
        <v>224.50000000000006</v>
      </c>
    </row>
    <row r="37" spans="1:41">
      <c r="A37" s="91" t="str">
        <f>'Bilan Jour JS'!A37</f>
        <v>Mer</v>
      </c>
      <c r="B37" s="10">
        <f>'Bilan Jour JS'!B37</f>
        <v>40568</v>
      </c>
      <c r="C37" s="34">
        <f>'Bilan Jour JS'!C37</f>
        <v>1</v>
      </c>
      <c r="D37" s="9">
        <f>'Bilan Jour JS'!D37</f>
        <v>4</v>
      </c>
      <c r="E37" s="87"/>
      <c r="F37" s="48">
        <f>'Bilan Jour JS'!F37</f>
        <v>-3</v>
      </c>
      <c r="G37" s="100">
        <f t="shared" si="1"/>
        <v>-4.7999999999999403</v>
      </c>
      <c r="H37" s="105">
        <f>'Bilan Jour JS'!H37</f>
        <v>9.5</v>
      </c>
      <c r="I37" s="51">
        <f t="shared" si="2"/>
        <v>107.4</v>
      </c>
      <c r="J37" s="101">
        <f t="shared" si="19"/>
        <v>19</v>
      </c>
      <c r="K37" s="49">
        <f t="shared" si="3"/>
        <v>112.69999999999999</v>
      </c>
      <c r="L37" s="84"/>
      <c r="M37" s="48">
        <f>'Bilan Jour JS'!K37</f>
        <v>14.5</v>
      </c>
      <c r="N37" s="109">
        <f t="shared" si="22"/>
        <v>120.59999999999998</v>
      </c>
      <c r="O37" s="105">
        <f>'Bilan Jour JS'!M37</f>
        <v>9.6999999999999993</v>
      </c>
      <c r="P37" s="52">
        <f t="shared" si="22"/>
        <v>1.1000000000000014</v>
      </c>
      <c r="Q37" s="101">
        <f t="shared" si="20"/>
        <v>9.6999999999999993</v>
      </c>
      <c r="R37" s="53">
        <f t="shared" si="5"/>
        <v>51.399999999999977</v>
      </c>
      <c r="S37" s="84"/>
      <c r="T37" s="48">
        <f>'Bilan Jour JS'!U37</f>
        <v>14.5</v>
      </c>
      <c r="U37" s="110">
        <f t="shared" si="6"/>
        <v>43.299999999999983</v>
      </c>
      <c r="V37" s="105">
        <f>'Bilan Jour JS'!W37</f>
        <v>10.9</v>
      </c>
      <c r="W37" s="76">
        <f t="shared" si="7"/>
        <v>12.999999999999993</v>
      </c>
      <c r="X37" s="101">
        <f t="shared" si="21"/>
        <v>10.9</v>
      </c>
      <c r="Y37" s="77">
        <f t="shared" si="8"/>
        <v>66.2</v>
      </c>
      <c r="Z37" s="85"/>
      <c r="AA37" s="48">
        <f t="shared" si="9"/>
        <v>26</v>
      </c>
      <c r="AB37" s="111">
        <f t="shared" si="23"/>
        <v>159.1</v>
      </c>
      <c r="AC37" s="116">
        <f t="shared" si="11"/>
        <v>30.1</v>
      </c>
      <c r="AD37" s="61">
        <f t="shared" si="23"/>
        <v>121.49999999999997</v>
      </c>
      <c r="AE37" s="26">
        <f t="shared" si="12"/>
        <v>39.6</v>
      </c>
      <c r="AF37" s="62">
        <f t="shared" si="13"/>
        <v>230.29999999999998</v>
      </c>
      <c r="AG37" s="85"/>
      <c r="AH37" s="48">
        <f t="shared" si="14"/>
        <v>6.5</v>
      </c>
      <c r="AI37" s="51">
        <f t="shared" si="24"/>
        <v>102.6</v>
      </c>
      <c r="AJ37" s="26">
        <f t="shared" si="16"/>
        <v>24.2</v>
      </c>
      <c r="AK37" s="52">
        <f t="shared" si="24"/>
        <v>121.69999999999997</v>
      </c>
      <c r="AL37" s="26">
        <f t="shared" si="17"/>
        <v>25.4</v>
      </c>
      <c r="AM37" s="76">
        <f t="shared" si="0"/>
        <v>56.3</v>
      </c>
      <c r="AN37" s="26">
        <f t="shared" si="18"/>
        <v>56.099999999999994</v>
      </c>
      <c r="AO37" s="66">
        <f t="shared" si="24"/>
        <v>280.60000000000002</v>
      </c>
    </row>
    <row r="38" spans="1:41">
      <c r="A38" s="91" t="str">
        <f>'Bilan Jour JS'!A38</f>
        <v>Jeu</v>
      </c>
      <c r="B38" s="10">
        <f>'Bilan Jour JS'!B38</f>
        <v>40569</v>
      </c>
      <c r="C38" s="34">
        <f>'Bilan Jour JS'!C38</f>
        <v>1</v>
      </c>
      <c r="D38" s="9">
        <f>'Bilan Jour JS'!D38</f>
        <v>4</v>
      </c>
      <c r="E38" s="87"/>
      <c r="F38" s="48">
        <f>'Bilan Jour JS'!F38</f>
        <v>-9.6</v>
      </c>
      <c r="G38" s="100">
        <f t="shared" si="1"/>
        <v>-14.39999999999994</v>
      </c>
      <c r="H38" s="105">
        <f>'Bilan Jour JS'!H38</f>
        <v>-7.6</v>
      </c>
      <c r="I38" s="51">
        <f t="shared" si="2"/>
        <v>99.800000000000011</v>
      </c>
      <c r="J38" s="101">
        <f t="shared" si="19"/>
        <v>-15.2</v>
      </c>
      <c r="K38" s="49">
        <f t="shared" si="3"/>
        <v>97.499999999999986</v>
      </c>
      <c r="L38" s="84"/>
      <c r="M38" s="48">
        <f>'Bilan Jour JS'!K38</f>
        <v>-12.3</v>
      </c>
      <c r="N38" s="109">
        <f t="shared" si="22"/>
        <v>108.29999999999998</v>
      </c>
      <c r="O38" s="105">
        <f>'Bilan Jour JS'!M38</f>
        <v>-10.5</v>
      </c>
      <c r="P38" s="52">
        <f t="shared" si="22"/>
        <v>-9.3999999999999986</v>
      </c>
      <c r="Q38" s="101">
        <f t="shared" si="20"/>
        <v>-21</v>
      </c>
      <c r="R38" s="53">
        <f t="shared" si="5"/>
        <v>30.399999999999977</v>
      </c>
      <c r="S38" s="84"/>
      <c r="T38" s="48">
        <f>'Bilan Jour JS'!U38</f>
        <v>-12.2</v>
      </c>
      <c r="U38" s="110">
        <f t="shared" si="6"/>
        <v>31.099999999999984</v>
      </c>
      <c r="V38" s="105">
        <f>'Bilan Jour JS'!W38</f>
        <v>-5.0999999999999996</v>
      </c>
      <c r="W38" s="76">
        <f t="shared" si="7"/>
        <v>7.8999999999999932</v>
      </c>
      <c r="X38" s="101">
        <f t="shared" si="21"/>
        <v>-10.199999999999999</v>
      </c>
      <c r="Y38" s="77">
        <f t="shared" si="8"/>
        <v>56</v>
      </c>
      <c r="Z38" s="85"/>
      <c r="AA38" s="48">
        <f t="shared" si="9"/>
        <v>-34.099999999999994</v>
      </c>
      <c r="AB38" s="111">
        <f t="shared" si="23"/>
        <v>125</v>
      </c>
      <c r="AC38" s="116">
        <f t="shared" si="11"/>
        <v>-23.200000000000003</v>
      </c>
      <c r="AD38" s="61">
        <f t="shared" si="23"/>
        <v>98.299999999999969</v>
      </c>
      <c r="AE38" s="26">
        <f t="shared" si="12"/>
        <v>-46.400000000000006</v>
      </c>
      <c r="AF38" s="62">
        <f t="shared" si="13"/>
        <v>183.89999999999998</v>
      </c>
      <c r="AG38" s="85"/>
      <c r="AH38" s="48">
        <f t="shared" si="14"/>
        <v>-17.2</v>
      </c>
      <c r="AI38" s="51">
        <f t="shared" si="24"/>
        <v>85.399999999999991</v>
      </c>
      <c r="AJ38" s="26">
        <f t="shared" si="16"/>
        <v>-22.8</v>
      </c>
      <c r="AK38" s="52">
        <f t="shared" si="24"/>
        <v>98.899999999999977</v>
      </c>
      <c r="AL38" s="26">
        <f t="shared" si="17"/>
        <v>-17.299999999999997</v>
      </c>
      <c r="AM38" s="76">
        <f t="shared" si="0"/>
        <v>39</v>
      </c>
      <c r="AN38" s="26">
        <f t="shared" si="18"/>
        <v>-57.3</v>
      </c>
      <c r="AO38" s="66">
        <f t="shared" si="24"/>
        <v>223.3</v>
      </c>
    </row>
    <row r="39" spans="1:41">
      <c r="A39" s="91" t="str">
        <f>'Bilan Jour JS'!A39</f>
        <v>Ven</v>
      </c>
      <c r="B39" s="10">
        <f>'Bilan Jour JS'!B39</f>
        <v>40570</v>
      </c>
      <c r="C39" s="34">
        <f>'Bilan Jour JS'!C39</f>
        <v>1</v>
      </c>
      <c r="D39" s="9">
        <f>'Bilan Jour JS'!D39</f>
        <v>3</v>
      </c>
      <c r="E39" s="87"/>
      <c r="F39" s="48">
        <f>'Bilan Jour JS'!F39</f>
        <v>-14.2</v>
      </c>
      <c r="G39" s="100">
        <f t="shared" si="1"/>
        <v>-28.599999999999937</v>
      </c>
      <c r="H39" s="105">
        <f>'Bilan Jour JS'!H39</f>
        <v>-14.7</v>
      </c>
      <c r="I39" s="51">
        <f t="shared" si="2"/>
        <v>85.100000000000009</v>
      </c>
      <c r="J39" s="101">
        <f t="shared" si="19"/>
        <v>-14.7</v>
      </c>
      <c r="K39" s="49">
        <f t="shared" si="3"/>
        <v>82.799999999999983</v>
      </c>
      <c r="L39" s="84"/>
      <c r="M39" s="48">
        <f>'Bilan Jour JS'!K39</f>
        <v>-11.2</v>
      </c>
      <c r="N39" s="109">
        <f t="shared" si="22"/>
        <v>97.09999999999998</v>
      </c>
      <c r="O39" s="105">
        <f>'Bilan Jour JS'!M39</f>
        <v>-12.6</v>
      </c>
      <c r="P39" s="52">
        <f t="shared" si="22"/>
        <v>-22</v>
      </c>
      <c r="Q39" s="101">
        <f t="shared" si="20"/>
        <v>-12.6</v>
      </c>
      <c r="R39" s="53">
        <f t="shared" si="5"/>
        <v>17.799999999999976</v>
      </c>
      <c r="S39" s="84"/>
      <c r="T39" s="48">
        <f>'Bilan Jour JS'!U39</f>
        <v>-12.1</v>
      </c>
      <c r="U39" s="110">
        <f t="shared" si="6"/>
        <v>18.999999999999986</v>
      </c>
      <c r="V39" s="105">
        <f>'Bilan Jour JS'!W39</f>
        <v>-13</v>
      </c>
      <c r="W39" s="76">
        <f t="shared" si="7"/>
        <v>-5.1000000000000068</v>
      </c>
      <c r="X39" s="101">
        <f t="shared" si="21"/>
        <v>-13</v>
      </c>
      <c r="Y39" s="77">
        <f t="shared" si="8"/>
        <v>43</v>
      </c>
      <c r="Z39" s="85"/>
      <c r="AA39" s="48">
        <f t="shared" si="9"/>
        <v>-37.5</v>
      </c>
      <c r="AB39" s="111">
        <f t="shared" si="23"/>
        <v>87.5</v>
      </c>
      <c r="AC39" s="116">
        <f t="shared" si="11"/>
        <v>-40.299999999999997</v>
      </c>
      <c r="AD39" s="61">
        <f t="shared" si="23"/>
        <v>57.999999999999972</v>
      </c>
      <c r="AE39" s="26">
        <f t="shared" si="12"/>
        <v>-40.299999999999997</v>
      </c>
      <c r="AF39" s="62">
        <f t="shared" si="13"/>
        <v>143.59999999999997</v>
      </c>
      <c r="AG39" s="85"/>
      <c r="AH39" s="48">
        <f t="shared" si="14"/>
        <v>-28.9</v>
      </c>
      <c r="AI39" s="51">
        <f t="shared" si="24"/>
        <v>56.499999999999993</v>
      </c>
      <c r="AJ39" s="26">
        <f t="shared" si="16"/>
        <v>-23.799999999999997</v>
      </c>
      <c r="AK39" s="52">
        <f t="shared" si="24"/>
        <v>75.09999999999998</v>
      </c>
      <c r="AL39" s="26">
        <f t="shared" si="17"/>
        <v>-25.1</v>
      </c>
      <c r="AM39" s="76">
        <f t="shared" si="0"/>
        <v>13.899999999999999</v>
      </c>
      <c r="AN39" s="26">
        <f t="shared" si="18"/>
        <v>-77.8</v>
      </c>
      <c r="AO39" s="66">
        <f t="shared" si="24"/>
        <v>145.5</v>
      </c>
    </row>
    <row r="40" spans="1:41">
      <c r="A40" s="91" t="str">
        <f>'Bilan Jour JS'!A40</f>
        <v>Sam</v>
      </c>
      <c r="B40" s="10">
        <f>'Bilan Jour JS'!B40</f>
        <v>40571</v>
      </c>
      <c r="C40" s="34">
        <f>'Bilan Jour JS'!C40</f>
        <v>1</v>
      </c>
      <c r="D40" s="9">
        <f>'Bilan Jour JS'!D40</f>
        <v>6</v>
      </c>
      <c r="E40" s="87"/>
      <c r="F40" s="48">
        <f>'Bilan Jour JS'!F40</f>
        <v>-25.6</v>
      </c>
      <c r="G40" s="100">
        <f t="shared" si="1"/>
        <v>-54.199999999999939</v>
      </c>
      <c r="H40" s="105">
        <f>'Bilan Jour JS'!H40</f>
        <v>11.4</v>
      </c>
      <c r="I40" s="51">
        <f t="shared" si="2"/>
        <v>96.500000000000014</v>
      </c>
      <c r="J40" s="101">
        <f t="shared" si="19"/>
        <v>11.4</v>
      </c>
      <c r="K40" s="49">
        <f t="shared" si="3"/>
        <v>94.199999999999989</v>
      </c>
      <c r="L40" s="84"/>
      <c r="M40" s="48">
        <f>'Bilan Jour JS'!K40</f>
        <v>-32.200000000000003</v>
      </c>
      <c r="N40" s="109">
        <f t="shared" si="22"/>
        <v>64.899999999999977</v>
      </c>
      <c r="O40" s="105">
        <f>'Bilan Jour JS'!M40</f>
        <v>2.2000000000000002</v>
      </c>
      <c r="P40" s="52">
        <f t="shared" si="22"/>
        <v>-19.8</v>
      </c>
      <c r="Q40" s="101">
        <f t="shared" si="20"/>
        <v>2.2000000000000002</v>
      </c>
      <c r="R40" s="53">
        <f t="shared" si="5"/>
        <v>19.999999999999975</v>
      </c>
      <c r="S40" s="84"/>
      <c r="T40" s="48">
        <f>'Bilan Jour JS'!U40</f>
        <v>-32</v>
      </c>
      <c r="U40" s="110">
        <f t="shared" si="6"/>
        <v>-13.000000000000014</v>
      </c>
      <c r="V40" s="105">
        <f>'Bilan Jour JS'!W40</f>
        <v>2.4</v>
      </c>
      <c r="W40" s="76">
        <f t="shared" si="7"/>
        <v>-2.7000000000000068</v>
      </c>
      <c r="X40" s="101">
        <f t="shared" si="21"/>
        <v>2.4</v>
      </c>
      <c r="Y40" s="77">
        <f t="shared" si="8"/>
        <v>45.4</v>
      </c>
      <c r="Z40" s="85"/>
      <c r="AA40" s="48">
        <f t="shared" si="9"/>
        <v>-89.800000000000011</v>
      </c>
      <c r="AB40" s="111">
        <f t="shared" si="23"/>
        <v>-2.3000000000000114</v>
      </c>
      <c r="AC40" s="116">
        <f t="shared" si="11"/>
        <v>16</v>
      </c>
      <c r="AD40" s="61">
        <f t="shared" si="23"/>
        <v>73.999999999999972</v>
      </c>
      <c r="AE40" s="26">
        <f t="shared" si="12"/>
        <v>16</v>
      </c>
      <c r="AF40" s="62">
        <f t="shared" si="13"/>
        <v>159.59999999999997</v>
      </c>
      <c r="AG40" s="85"/>
      <c r="AH40" s="48">
        <f t="shared" si="14"/>
        <v>-14.200000000000001</v>
      </c>
      <c r="AI40" s="51">
        <f t="shared" si="24"/>
        <v>42.29999999999999</v>
      </c>
      <c r="AJ40" s="26">
        <f t="shared" si="16"/>
        <v>-30.000000000000004</v>
      </c>
      <c r="AK40" s="52">
        <f t="shared" si="24"/>
        <v>45.09999999999998</v>
      </c>
      <c r="AL40" s="26">
        <f t="shared" si="17"/>
        <v>-29.6</v>
      </c>
      <c r="AM40" s="76">
        <f t="shared" si="0"/>
        <v>-15.700000000000003</v>
      </c>
      <c r="AN40" s="26">
        <f t="shared" si="18"/>
        <v>-73.800000000000011</v>
      </c>
      <c r="AO40" s="66">
        <f t="shared" si="24"/>
        <v>71.699999999999989</v>
      </c>
    </row>
    <row r="41" spans="1:41">
      <c r="A41" s="91" t="str">
        <f>'Bilan Jour JS'!A41</f>
        <v>Dim</v>
      </c>
      <c r="B41" s="10">
        <f>'Bilan Jour JS'!B41</f>
        <v>40572</v>
      </c>
      <c r="C41" s="34">
        <f>'Bilan Jour JS'!C41</f>
        <v>5</v>
      </c>
      <c r="D41" s="9">
        <f>'Bilan Jour JS'!D41</f>
        <v>21</v>
      </c>
      <c r="E41" s="87"/>
      <c r="F41" s="48">
        <f>'Bilan Jour JS'!F41</f>
        <v>-48.3</v>
      </c>
      <c r="G41" s="100">
        <f t="shared" si="1"/>
        <v>-102.49999999999994</v>
      </c>
      <c r="H41" s="105">
        <f>'Bilan Jour JS'!H41</f>
        <v>40.4</v>
      </c>
      <c r="I41" s="51">
        <f t="shared" si="2"/>
        <v>136.9</v>
      </c>
      <c r="J41" s="101">
        <f t="shared" si="19"/>
        <v>80.8</v>
      </c>
      <c r="K41" s="49">
        <f t="shared" si="3"/>
        <v>175</v>
      </c>
      <c r="L41" s="84"/>
      <c r="M41" s="48">
        <f>'Bilan Jour JS'!K41</f>
        <v>62.5</v>
      </c>
      <c r="N41" s="109">
        <f t="shared" si="22"/>
        <v>127.39999999999998</v>
      </c>
      <c r="O41" s="105">
        <f>'Bilan Jour JS'!M41</f>
        <v>47.4</v>
      </c>
      <c r="P41" s="52">
        <f t="shared" si="22"/>
        <v>27.599999999999998</v>
      </c>
      <c r="Q41" s="101">
        <f t="shared" si="20"/>
        <v>94.8</v>
      </c>
      <c r="R41" s="53">
        <f t="shared" si="5"/>
        <v>114.79999999999997</v>
      </c>
      <c r="S41" s="84"/>
      <c r="T41" s="48">
        <f>'Bilan Jour JS'!U41</f>
        <v>50.6</v>
      </c>
      <c r="U41" s="110">
        <f t="shared" si="6"/>
        <v>37.599999999999987</v>
      </c>
      <c r="V41" s="105">
        <f>'Bilan Jour JS'!W41</f>
        <v>35.200000000000003</v>
      </c>
      <c r="W41" s="76">
        <f t="shared" si="7"/>
        <v>32.499999999999993</v>
      </c>
      <c r="X41" s="101">
        <f t="shared" si="21"/>
        <v>70.400000000000006</v>
      </c>
      <c r="Y41" s="77">
        <f t="shared" si="8"/>
        <v>115.80000000000001</v>
      </c>
      <c r="Z41" s="85"/>
      <c r="AA41" s="48">
        <f t="shared" si="9"/>
        <v>64.800000000000011</v>
      </c>
      <c r="AB41" s="111">
        <f t="shared" si="23"/>
        <v>62.5</v>
      </c>
      <c r="AC41" s="116">
        <f t="shared" si="11"/>
        <v>123</v>
      </c>
      <c r="AD41" s="61">
        <f t="shared" si="23"/>
        <v>196.99999999999997</v>
      </c>
      <c r="AE41" s="26">
        <f t="shared" si="12"/>
        <v>246</v>
      </c>
      <c r="AF41" s="62">
        <f t="shared" si="13"/>
        <v>405.59999999999997</v>
      </c>
      <c r="AG41" s="85"/>
      <c r="AH41" s="48">
        <f t="shared" si="14"/>
        <v>-7.8999999999999986</v>
      </c>
      <c r="AI41" s="51">
        <f t="shared" si="24"/>
        <v>34.399999999999991</v>
      </c>
      <c r="AJ41" s="26">
        <f t="shared" si="16"/>
        <v>109.9</v>
      </c>
      <c r="AK41" s="52">
        <f t="shared" si="24"/>
        <v>155</v>
      </c>
      <c r="AL41" s="26">
        <f t="shared" si="17"/>
        <v>85.800000000000011</v>
      </c>
      <c r="AM41" s="76">
        <f t="shared" si="0"/>
        <v>70.100000000000009</v>
      </c>
      <c r="AN41" s="26">
        <f t="shared" si="18"/>
        <v>187.8</v>
      </c>
      <c r="AO41" s="66">
        <f t="shared" si="24"/>
        <v>259.5</v>
      </c>
    </row>
    <row r="42" spans="1:41">
      <c r="A42" s="91" t="str">
        <f>'Bilan Jour JS'!A42</f>
        <v>Lun</v>
      </c>
      <c r="B42" s="10">
        <f>'Bilan Jour JS'!B42</f>
        <v>40573</v>
      </c>
      <c r="C42" s="34">
        <f>'Bilan Jour JS'!C42</f>
        <v>3</v>
      </c>
      <c r="D42" s="9">
        <f>'Bilan Jour JS'!D42</f>
        <v>14</v>
      </c>
      <c r="E42" s="87"/>
      <c r="F42" s="48">
        <f>'Bilan Jour JS'!F42</f>
        <v>-22.1</v>
      </c>
      <c r="G42" s="100">
        <f t="shared" si="1"/>
        <v>-124.59999999999994</v>
      </c>
      <c r="H42" s="105">
        <f>'Bilan Jour JS'!H42</f>
        <v>2.7</v>
      </c>
      <c r="I42" s="51">
        <f t="shared" si="2"/>
        <v>139.6</v>
      </c>
      <c r="J42" s="101">
        <f t="shared" si="19"/>
        <v>5.4</v>
      </c>
      <c r="K42" s="49">
        <f t="shared" si="3"/>
        <v>180.4</v>
      </c>
      <c r="L42" s="84"/>
      <c r="M42" s="48">
        <f>'Bilan Jour JS'!K42</f>
        <v>-53.9</v>
      </c>
      <c r="N42" s="109">
        <f t="shared" si="22"/>
        <v>73.499999999999972</v>
      </c>
      <c r="O42" s="105">
        <f>'Bilan Jour JS'!M42</f>
        <v>-0.5</v>
      </c>
      <c r="P42" s="52">
        <f t="shared" si="22"/>
        <v>27.099999999999998</v>
      </c>
      <c r="Q42" s="101">
        <f t="shared" si="20"/>
        <v>-1</v>
      </c>
      <c r="R42" s="53">
        <f t="shared" si="5"/>
        <v>113.79999999999997</v>
      </c>
      <c r="S42" s="84"/>
      <c r="T42" s="48">
        <f>'Bilan Jour JS'!U42</f>
        <v>-57.5</v>
      </c>
      <c r="U42" s="110">
        <f t="shared" si="6"/>
        <v>-19.900000000000013</v>
      </c>
      <c r="V42" s="105">
        <f>'Bilan Jour JS'!W42</f>
        <v>1.3</v>
      </c>
      <c r="W42" s="76">
        <f t="shared" si="7"/>
        <v>33.79999999999999</v>
      </c>
      <c r="X42" s="101">
        <f t="shared" si="21"/>
        <v>2.6</v>
      </c>
      <c r="Y42" s="77">
        <f t="shared" si="8"/>
        <v>118.4</v>
      </c>
      <c r="Z42" s="85"/>
      <c r="AA42" s="48">
        <f t="shared" si="9"/>
        <v>-133.5</v>
      </c>
      <c r="AB42" s="111">
        <f t="shared" si="23"/>
        <v>-71</v>
      </c>
      <c r="AC42" s="116">
        <f t="shared" si="11"/>
        <v>3.5</v>
      </c>
      <c r="AD42" s="61">
        <f t="shared" si="23"/>
        <v>200.49999999999997</v>
      </c>
      <c r="AE42" s="26">
        <f t="shared" si="12"/>
        <v>7</v>
      </c>
      <c r="AF42" s="62">
        <f t="shared" si="13"/>
        <v>412.59999999999997</v>
      </c>
      <c r="AG42" s="85"/>
      <c r="AH42" s="48">
        <f t="shared" si="14"/>
        <v>-19.400000000000002</v>
      </c>
      <c r="AI42" s="51">
        <f t="shared" si="24"/>
        <v>14.999999999999989</v>
      </c>
      <c r="AJ42" s="26">
        <f t="shared" si="16"/>
        <v>-54.4</v>
      </c>
      <c r="AK42" s="52">
        <f t="shared" si="24"/>
        <v>100.6</v>
      </c>
      <c r="AL42" s="26">
        <f t="shared" si="17"/>
        <v>-56.2</v>
      </c>
      <c r="AM42" s="76">
        <f t="shared" si="0"/>
        <v>13.900000000000006</v>
      </c>
      <c r="AN42" s="26">
        <f t="shared" si="18"/>
        <v>-130</v>
      </c>
      <c r="AO42" s="66">
        <f t="shared" si="24"/>
        <v>129.5</v>
      </c>
    </row>
    <row r="43" spans="1:41">
      <c r="A43" s="91" t="str">
        <f>'Bilan Jour JS'!A43</f>
        <v>Mar</v>
      </c>
      <c r="B43" s="10">
        <f>'Bilan Jour JS'!B43</f>
        <v>0</v>
      </c>
      <c r="C43" s="34">
        <f>'Bilan Jour JS'!C43</f>
        <v>0</v>
      </c>
      <c r="D43" s="9">
        <f>'Bilan Jour JS'!D43</f>
        <v>0</v>
      </c>
      <c r="E43" s="87"/>
      <c r="F43" s="48">
        <f>'Bilan Jour JS'!F43</f>
        <v>0</v>
      </c>
      <c r="G43" s="100">
        <f t="shared" si="1"/>
        <v>0</v>
      </c>
      <c r="H43" s="105">
        <f>'Bilan Jour JS'!H43</f>
        <v>0</v>
      </c>
      <c r="I43" s="51">
        <f t="shared" si="2"/>
        <v>0</v>
      </c>
      <c r="J43" s="101">
        <f t="shared" si="19"/>
        <v>0</v>
      </c>
      <c r="K43" s="49">
        <f t="shared" si="3"/>
        <v>0</v>
      </c>
      <c r="L43" s="84"/>
      <c r="M43" s="48">
        <f>'Bilan Jour JS'!K43</f>
        <v>0</v>
      </c>
      <c r="N43" s="109">
        <f t="shared" si="22"/>
        <v>0</v>
      </c>
      <c r="O43" s="105">
        <f>'Bilan Jour JS'!M43</f>
        <v>0</v>
      </c>
      <c r="P43" s="52">
        <f t="shared" si="22"/>
        <v>0</v>
      </c>
      <c r="Q43" s="101">
        <f t="shared" si="20"/>
        <v>0</v>
      </c>
      <c r="R43" s="53">
        <f t="shared" si="5"/>
        <v>0</v>
      </c>
      <c r="S43" s="84"/>
      <c r="T43" s="48">
        <f>'Bilan Jour JS'!U43</f>
        <v>0</v>
      </c>
      <c r="U43" s="110">
        <f t="shared" si="6"/>
        <v>0</v>
      </c>
      <c r="V43" s="105">
        <f>'Bilan Jour JS'!W43</f>
        <v>0</v>
      </c>
      <c r="W43" s="76">
        <f t="shared" si="7"/>
        <v>0</v>
      </c>
      <c r="X43" s="101">
        <f t="shared" si="21"/>
        <v>0</v>
      </c>
      <c r="Y43" s="77">
        <f t="shared" si="8"/>
        <v>0</v>
      </c>
      <c r="Z43" s="85"/>
      <c r="AA43" s="48">
        <f t="shared" si="9"/>
        <v>0</v>
      </c>
      <c r="AB43" s="111">
        <f t="shared" si="23"/>
        <v>0</v>
      </c>
      <c r="AC43" s="116">
        <f t="shared" si="11"/>
        <v>0</v>
      </c>
      <c r="AD43" s="61">
        <f t="shared" si="23"/>
        <v>0</v>
      </c>
      <c r="AE43" s="26">
        <f t="shared" si="12"/>
        <v>0</v>
      </c>
      <c r="AF43" s="62">
        <f t="shared" si="13"/>
        <v>0</v>
      </c>
      <c r="AG43" s="85"/>
      <c r="AH43" s="48">
        <f t="shared" si="14"/>
        <v>0</v>
      </c>
      <c r="AI43" s="51">
        <f t="shared" si="24"/>
        <v>0</v>
      </c>
      <c r="AJ43" s="26">
        <f t="shared" si="16"/>
        <v>0</v>
      </c>
      <c r="AK43" s="52">
        <f t="shared" si="24"/>
        <v>0</v>
      </c>
      <c r="AL43" s="26">
        <f t="shared" si="17"/>
        <v>0</v>
      </c>
      <c r="AM43" s="76">
        <f t="shared" si="0"/>
        <v>0</v>
      </c>
      <c r="AN43" s="26">
        <f t="shared" si="18"/>
        <v>0</v>
      </c>
      <c r="AO43" s="66">
        <f t="shared" si="24"/>
        <v>0</v>
      </c>
    </row>
    <row r="44" spans="1:41">
      <c r="A44" s="3"/>
      <c r="B44" s="7"/>
      <c r="C44" s="35"/>
      <c r="E44" s="12"/>
      <c r="F44" s="28"/>
      <c r="G44" s="37">
        <f t="shared" ref="G44" si="25">IF($D44&gt;0,F44-$D44+G43,0)</f>
        <v>0</v>
      </c>
      <c r="H44" s="36"/>
      <c r="I44" s="37">
        <f t="shared" ref="I44" si="26">IF($D44&gt;0,H44-$D44+I43,0)</f>
        <v>0</v>
      </c>
      <c r="J44" s="37"/>
      <c r="K44" s="37"/>
      <c r="L44" s="27"/>
    </row>
    <row r="45" spans="1:41">
      <c r="A45" s="124" t="s">
        <v>0</v>
      </c>
      <c r="B45" s="124"/>
      <c r="C45" s="30"/>
      <c r="D45" s="14"/>
      <c r="E45" s="14"/>
      <c r="F45" s="14"/>
    </row>
    <row r="46" spans="1:41" ht="15.75">
      <c r="A46" s="91"/>
      <c r="B46" s="8"/>
      <c r="C46" s="31"/>
      <c r="D46" s="2"/>
      <c r="E46" s="15"/>
      <c r="F46" s="195" t="s">
        <v>3</v>
      </c>
      <c r="G46" s="196"/>
      <c r="H46" s="196"/>
      <c r="I46" s="196"/>
      <c r="J46" s="196"/>
      <c r="K46" s="196"/>
      <c r="L46" s="196"/>
    </row>
    <row r="47" spans="1:41">
      <c r="A47" s="173" t="s">
        <v>14</v>
      </c>
      <c r="B47" s="174"/>
      <c r="C47" s="32" t="s">
        <v>2</v>
      </c>
      <c r="D47" s="4" t="s">
        <v>6</v>
      </c>
      <c r="E47" s="18"/>
      <c r="F47" s="197">
        <v>1</v>
      </c>
      <c r="G47" s="198"/>
      <c r="H47" s="199">
        <v>2</v>
      </c>
      <c r="I47" s="200"/>
      <c r="J47" s="90"/>
      <c r="K47" s="90"/>
      <c r="L47" s="90"/>
    </row>
    <row r="48" spans="1:41">
      <c r="A48" s="173">
        <v>2011</v>
      </c>
      <c r="B48" s="174"/>
      <c r="C48" s="33"/>
      <c r="D48" s="5"/>
      <c r="E48" s="16"/>
      <c r="F48" s="20" t="s">
        <v>4</v>
      </c>
      <c r="G48" s="19" t="s">
        <v>5</v>
      </c>
      <c r="H48" s="20" t="s">
        <v>4</v>
      </c>
      <c r="I48" s="19" t="s">
        <v>5</v>
      </c>
      <c r="J48" s="94"/>
      <c r="K48" s="94"/>
      <c r="L48" s="21"/>
    </row>
    <row r="49" spans="1:12">
      <c r="A49" s="91"/>
      <c r="B49" s="1"/>
      <c r="C49" s="33"/>
      <c r="D49" s="5"/>
      <c r="E49" s="16"/>
      <c r="F49" s="22"/>
      <c r="G49" s="24"/>
      <c r="H49" s="22"/>
      <c r="I49" s="24"/>
      <c r="J49" s="95"/>
      <c r="K49" s="95"/>
      <c r="L49" s="11"/>
    </row>
    <row r="50" spans="1:12">
      <c r="A50" s="91" t="s">
        <v>9</v>
      </c>
      <c r="B50" s="10">
        <v>40575</v>
      </c>
      <c r="C50" s="34"/>
      <c r="D50" s="9"/>
      <c r="E50" s="16"/>
      <c r="F50" s="6"/>
      <c r="G50" s="25">
        <f>IF($B50&gt;0,F50-$D50,0)</f>
        <v>0</v>
      </c>
      <c r="H50" s="23"/>
      <c r="I50" s="25">
        <f>IF($B50&gt;0,H50-$D50,0)</f>
        <v>0</v>
      </c>
      <c r="J50" s="96"/>
      <c r="K50" s="96"/>
      <c r="L50" s="27"/>
    </row>
    <row r="51" spans="1:12">
      <c r="A51" s="91" t="s">
        <v>13</v>
      </c>
      <c r="B51" s="10">
        <v>40576</v>
      </c>
      <c r="C51" s="34"/>
      <c r="D51" s="9"/>
      <c r="E51" s="16"/>
      <c r="F51" s="6"/>
      <c r="G51" s="25">
        <f>IF($B51&gt;0,F51-$D51+G50,0)</f>
        <v>0</v>
      </c>
      <c r="H51" s="23"/>
      <c r="I51" s="25">
        <f>IF($B51&gt;0,H51-$D51+I50,0)</f>
        <v>0</v>
      </c>
      <c r="J51" s="96"/>
      <c r="K51" s="96"/>
      <c r="L51" s="27"/>
    </row>
    <row r="52" spans="1:12">
      <c r="A52" s="91" t="s">
        <v>10</v>
      </c>
      <c r="B52" s="10">
        <v>40577</v>
      </c>
      <c r="C52" s="34"/>
      <c r="D52" s="9"/>
      <c r="E52" s="16"/>
      <c r="F52" s="6"/>
      <c r="G52" s="25">
        <f t="shared" ref="G52:G77" si="27">IF($B52&gt;0,F52-$D52+G51,0)</f>
        <v>0</v>
      </c>
      <c r="H52" s="23"/>
      <c r="I52" s="25">
        <f t="shared" ref="I52:I77" si="28">IF($B52&gt;0,H52-$D52+I51,0)</f>
        <v>0</v>
      </c>
      <c r="J52" s="96"/>
      <c r="K52" s="96"/>
      <c r="L52" s="27"/>
    </row>
    <row r="53" spans="1:12">
      <c r="A53" s="91" t="s">
        <v>11</v>
      </c>
      <c r="B53" s="10">
        <v>40578</v>
      </c>
      <c r="C53" s="34"/>
      <c r="D53" s="9"/>
      <c r="E53" s="16"/>
      <c r="F53" s="6"/>
      <c r="G53" s="25">
        <f t="shared" si="27"/>
        <v>0</v>
      </c>
      <c r="H53" s="23"/>
      <c r="I53" s="25">
        <f t="shared" si="28"/>
        <v>0</v>
      </c>
      <c r="J53" s="96"/>
      <c r="K53" s="96"/>
      <c r="L53" s="27"/>
    </row>
    <row r="54" spans="1:12">
      <c r="A54" s="91" t="s">
        <v>7</v>
      </c>
      <c r="B54" s="10">
        <v>40579</v>
      </c>
      <c r="C54" s="34"/>
      <c r="D54" s="9"/>
      <c r="E54" s="16"/>
      <c r="F54" s="6"/>
      <c r="G54" s="25">
        <f t="shared" si="27"/>
        <v>0</v>
      </c>
      <c r="H54" s="23"/>
      <c r="I54" s="25">
        <f t="shared" si="28"/>
        <v>0</v>
      </c>
      <c r="J54" s="96"/>
      <c r="K54" s="96"/>
      <c r="L54" s="27"/>
    </row>
    <row r="55" spans="1:12">
      <c r="A55" s="91" t="s">
        <v>12</v>
      </c>
      <c r="B55" s="10">
        <v>40580</v>
      </c>
      <c r="C55" s="34"/>
      <c r="D55" s="9"/>
      <c r="E55" s="16"/>
      <c r="F55" s="6"/>
      <c r="G55" s="25">
        <f t="shared" si="27"/>
        <v>0</v>
      </c>
      <c r="H55" s="23"/>
      <c r="I55" s="25">
        <f t="shared" si="28"/>
        <v>0</v>
      </c>
      <c r="J55" s="96"/>
      <c r="K55" s="96"/>
      <c r="L55" s="27"/>
    </row>
    <row r="56" spans="1:12">
      <c r="A56" s="91" t="s">
        <v>8</v>
      </c>
      <c r="B56" s="10">
        <v>40581</v>
      </c>
      <c r="C56" s="34"/>
      <c r="D56" s="9"/>
      <c r="E56" s="16"/>
      <c r="F56" s="6"/>
      <c r="G56" s="25">
        <f t="shared" si="27"/>
        <v>0</v>
      </c>
      <c r="H56" s="23"/>
      <c r="I56" s="25">
        <f t="shared" si="28"/>
        <v>0</v>
      </c>
      <c r="J56" s="96"/>
      <c r="K56" s="96"/>
      <c r="L56" s="27"/>
    </row>
    <row r="57" spans="1:12">
      <c r="A57" s="91" t="s">
        <v>9</v>
      </c>
      <c r="B57" s="10">
        <v>40582</v>
      </c>
      <c r="C57" s="34"/>
      <c r="D57" s="9"/>
      <c r="E57" s="16"/>
      <c r="F57" s="6"/>
      <c r="G57" s="25">
        <f t="shared" si="27"/>
        <v>0</v>
      </c>
      <c r="H57" s="23"/>
      <c r="I57" s="25">
        <f t="shared" si="28"/>
        <v>0</v>
      </c>
      <c r="J57" s="96"/>
      <c r="K57" s="96"/>
      <c r="L57" s="27"/>
    </row>
    <row r="58" spans="1:12">
      <c r="A58" s="91" t="s">
        <v>13</v>
      </c>
      <c r="B58" s="10">
        <v>40583</v>
      </c>
      <c r="C58" s="34"/>
      <c r="D58" s="17"/>
      <c r="E58" s="16"/>
      <c r="F58" s="6"/>
      <c r="G58" s="25">
        <f t="shared" si="27"/>
        <v>0</v>
      </c>
      <c r="H58" s="23"/>
      <c r="I58" s="25">
        <f t="shared" si="28"/>
        <v>0</v>
      </c>
      <c r="J58" s="96"/>
      <c r="K58" s="96"/>
      <c r="L58" s="27"/>
    </row>
    <row r="59" spans="1:12">
      <c r="A59" s="91" t="s">
        <v>10</v>
      </c>
      <c r="B59" s="10">
        <v>40584</v>
      </c>
      <c r="C59" s="34"/>
      <c r="D59" s="17"/>
      <c r="E59" s="16"/>
      <c r="F59" s="6"/>
      <c r="G59" s="25">
        <f t="shared" si="27"/>
        <v>0</v>
      </c>
      <c r="H59" s="23"/>
      <c r="I59" s="25">
        <f t="shared" si="28"/>
        <v>0</v>
      </c>
      <c r="J59" s="96"/>
      <c r="K59" s="96"/>
      <c r="L59" s="27"/>
    </row>
    <row r="60" spans="1:12">
      <c r="A60" s="91" t="s">
        <v>11</v>
      </c>
      <c r="B60" s="10">
        <v>40585</v>
      </c>
      <c r="C60" s="34"/>
      <c r="D60" s="17"/>
      <c r="E60" s="16"/>
      <c r="F60" s="6"/>
      <c r="G60" s="25">
        <f t="shared" si="27"/>
        <v>0</v>
      </c>
      <c r="H60" s="23"/>
      <c r="I60" s="25">
        <f t="shared" si="28"/>
        <v>0</v>
      </c>
      <c r="J60" s="96"/>
      <c r="K60" s="96"/>
      <c r="L60" s="27"/>
    </row>
    <row r="61" spans="1:12">
      <c r="A61" s="91" t="s">
        <v>7</v>
      </c>
      <c r="B61" s="10">
        <v>40586</v>
      </c>
      <c r="C61" s="34"/>
      <c r="D61" s="17"/>
      <c r="E61" s="16"/>
      <c r="F61" s="6"/>
      <c r="G61" s="25">
        <f t="shared" si="27"/>
        <v>0</v>
      </c>
      <c r="H61" s="23"/>
      <c r="I61" s="25">
        <f t="shared" si="28"/>
        <v>0</v>
      </c>
      <c r="J61" s="96"/>
      <c r="K61" s="96"/>
      <c r="L61" s="27"/>
    </row>
    <row r="62" spans="1:12">
      <c r="A62" s="91" t="s">
        <v>12</v>
      </c>
      <c r="B62" s="10">
        <v>40587</v>
      </c>
      <c r="C62" s="34"/>
      <c r="D62" s="17"/>
      <c r="E62" s="16"/>
      <c r="F62" s="6"/>
      <c r="G62" s="25">
        <f t="shared" si="27"/>
        <v>0</v>
      </c>
      <c r="H62" s="23"/>
      <c r="I62" s="25">
        <f t="shared" si="28"/>
        <v>0</v>
      </c>
      <c r="J62" s="96"/>
      <c r="K62" s="96"/>
      <c r="L62" s="27"/>
    </row>
    <row r="63" spans="1:12">
      <c r="A63" s="91" t="s">
        <v>8</v>
      </c>
      <c r="B63" s="10">
        <v>40588</v>
      </c>
      <c r="C63" s="34"/>
      <c r="D63" s="17"/>
      <c r="E63" s="16"/>
      <c r="F63" s="6"/>
      <c r="G63" s="25">
        <f t="shared" si="27"/>
        <v>0</v>
      </c>
      <c r="H63" s="23"/>
      <c r="I63" s="25">
        <f t="shared" si="28"/>
        <v>0</v>
      </c>
      <c r="J63" s="96"/>
      <c r="K63" s="96"/>
      <c r="L63" s="27"/>
    </row>
    <row r="64" spans="1:12">
      <c r="A64" s="91" t="s">
        <v>9</v>
      </c>
      <c r="B64" s="10">
        <v>40589</v>
      </c>
      <c r="C64" s="34"/>
      <c r="D64" s="17"/>
      <c r="E64" s="16"/>
      <c r="F64" s="6"/>
      <c r="G64" s="25">
        <f t="shared" si="27"/>
        <v>0</v>
      </c>
      <c r="H64" s="23"/>
      <c r="I64" s="25">
        <f t="shared" si="28"/>
        <v>0</v>
      </c>
      <c r="J64" s="96"/>
      <c r="K64" s="96"/>
      <c r="L64" s="27"/>
    </row>
    <row r="65" spans="1:12">
      <c r="A65" s="91" t="s">
        <v>13</v>
      </c>
      <c r="B65" s="10">
        <v>40590</v>
      </c>
      <c r="C65" s="34"/>
      <c r="D65" s="17"/>
      <c r="E65" s="16"/>
      <c r="F65" s="6"/>
      <c r="G65" s="25">
        <f t="shared" si="27"/>
        <v>0</v>
      </c>
      <c r="H65" s="23"/>
      <c r="I65" s="25">
        <f t="shared" si="28"/>
        <v>0</v>
      </c>
      <c r="J65" s="96"/>
      <c r="K65" s="96"/>
      <c r="L65" s="27"/>
    </row>
    <row r="66" spans="1:12">
      <c r="A66" s="91" t="s">
        <v>10</v>
      </c>
      <c r="B66" s="10">
        <v>40591</v>
      </c>
      <c r="C66" s="34"/>
      <c r="D66" s="17"/>
      <c r="E66" s="16"/>
      <c r="F66" s="6"/>
      <c r="G66" s="25">
        <f t="shared" si="27"/>
        <v>0</v>
      </c>
      <c r="H66" s="23"/>
      <c r="I66" s="25">
        <f t="shared" si="28"/>
        <v>0</v>
      </c>
      <c r="J66" s="96"/>
      <c r="K66" s="96"/>
      <c r="L66" s="27"/>
    </row>
    <row r="67" spans="1:12">
      <c r="A67" s="91" t="s">
        <v>11</v>
      </c>
      <c r="B67" s="10">
        <v>40592</v>
      </c>
      <c r="C67" s="34"/>
      <c r="D67" s="17"/>
      <c r="E67" s="16"/>
      <c r="F67" s="6"/>
      <c r="G67" s="25">
        <f t="shared" si="27"/>
        <v>0</v>
      </c>
      <c r="H67" s="23"/>
      <c r="I67" s="25">
        <f t="shared" si="28"/>
        <v>0</v>
      </c>
      <c r="J67" s="96"/>
      <c r="K67" s="96"/>
      <c r="L67" s="27"/>
    </row>
    <row r="68" spans="1:12">
      <c r="A68" s="91" t="s">
        <v>7</v>
      </c>
      <c r="B68" s="10">
        <v>40593</v>
      </c>
      <c r="C68" s="34"/>
      <c r="D68" s="17"/>
      <c r="E68" s="16"/>
      <c r="F68" s="6"/>
      <c r="G68" s="25">
        <f t="shared" si="27"/>
        <v>0</v>
      </c>
      <c r="H68" s="23"/>
      <c r="I68" s="25">
        <f t="shared" si="28"/>
        <v>0</v>
      </c>
      <c r="J68" s="96"/>
      <c r="K68" s="96"/>
      <c r="L68" s="27"/>
    </row>
    <row r="69" spans="1:12">
      <c r="A69" s="91" t="s">
        <v>12</v>
      </c>
      <c r="B69" s="10">
        <v>40594</v>
      </c>
      <c r="C69" s="34"/>
      <c r="D69" s="17"/>
      <c r="E69" s="16"/>
      <c r="F69" s="6"/>
      <c r="G69" s="25">
        <f t="shared" si="27"/>
        <v>0</v>
      </c>
      <c r="H69" s="23"/>
      <c r="I69" s="25">
        <f t="shared" si="28"/>
        <v>0</v>
      </c>
      <c r="J69" s="96"/>
      <c r="K69" s="96"/>
      <c r="L69" s="27"/>
    </row>
    <row r="70" spans="1:12">
      <c r="A70" s="91" t="s">
        <v>8</v>
      </c>
      <c r="B70" s="10">
        <v>40595</v>
      </c>
      <c r="C70" s="34"/>
      <c r="D70" s="17"/>
      <c r="E70" s="16"/>
      <c r="F70" s="6"/>
      <c r="G70" s="25">
        <f t="shared" si="27"/>
        <v>0</v>
      </c>
      <c r="H70" s="23"/>
      <c r="I70" s="25">
        <f t="shared" si="28"/>
        <v>0</v>
      </c>
      <c r="J70" s="96"/>
      <c r="K70" s="96"/>
      <c r="L70" s="27"/>
    </row>
    <row r="71" spans="1:12">
      <c r="A71" s="91" t="s">
        <v>9</v>
      </c>
      <c r="B71" s="10">
        <v>40596</v>
      </c>
      <c r="C71" s="34"/>
      <c r="D71" s="17"/>
      <c r="E71" s="16"/>
      <c r="F71" s="6"/>
      <c r="G71" s="25">
        <f t="shared" si="27"/>
        <v>0</v>
      </c>
      <c r="H71" s="23"/>
      <c r="I71" s="25">
        <f t="shared" si="28"/>
        <v>0</v>
      </c>
      <c r="J71" s="96"/>
      <c r="K71" s="96"/>
      <c r="L71" s="27"/>
    </row>
    <row r="72" spans="1:12">
      <c r="A72" s="91" t="s">
        <v>13</v>
      </c>
      <c r="B72" s="10">
        <v>40597</v>
      </c>
      <c r="C72" s="34"/>
      <c r="D72" s="17"/>
      <c r="E72" s="16"/>
      <c r="F72" s="6"/>
      <c r="G72" s="25">
        <f t="shared" si="27"/>
        <v>0</v>
      </c>
      <c r="H72" s="23"/>
      <c r="I72" s="25">
        <f t="shared" si="28"/>
        <v>0</v>
      </c>
      <c r="J72" s="96"/>
      <c r="K72" s="96"/>
      <c r="L72" s="27"/>
    </row>
    <row r="73" spans="1:12">
      <c r="A73" s="91" t="s">
        <v>10</v>
      </c>
      <c r="B73" s="10">
        <v>40598</v>
      </c>
      <c r="C73" s="34"/>
      <c r="D73" s="17"/>
      <c r="E73" s="16"/>
      <c r="F73" s="6"/>
      <c r="G73" s="25">
        <f t="shared" si="27"/>
        <v>0</v>
      </c>
      <c r="H73" s="23"/>
      <c r="I73" s="25">
        <f t="shared" si="28"/>
        <v>0</v>
      </c>
      <c r="J73" s="96"/>
      <c r="K73" s="96"/>
      <c r="L73" s="27"/>
    </row>
    <row r="74" spans="1:12">
      <c r="A74" s="91" t="s">
        <v>11</v>
      </c>
      <c r="B74" s="10">
        <v>40599</v>
      </c>
      <c r="C74" s="34"/>
      <c r="D74" s="17"/>
      <c r="E74" s="16"/>
      <c r="F74" s="6"/>
      <c r="G74" s="25">
        <f t="shared" si="27"/>
        <v>0</v>
      </c>
      <c r="H74" s="23"/>
      <c r="I74" s="25">
        <f t="shared" si="28"/>
        <v>0</v>
      </c>
      <c r="J74" s="96"/>
      <c r="K74" s="96"/>
      <c r="L74" s="27"/>
    </row>
    <row r="75" spans="1:12">
      <c r="A75" s="91" t="s">
        <v>7</v>
      </c>
      <c r="B75" s="10">
        <v>40600</v>
      </c>
      <c r="C75" s="34"/>
      <c r="D75" s="17"/>
      <c r="E75" s="16"/>
      <c r="F75" s="6"/>
      <c r="G75" s="25">
        <f t="shared" si="27"/>
        <v>0</v>
      </c>
      <c r="H75" s="23"/>
      <c r="I75" s="25">
        <f t="shared" si="28"/>
        <v>0</v>
      </c>
      <c r="J75" s="96"/>
      <c r="K75" s="96"/>
      <c r="L75" s="27"/>
    </row>
    <row r="76" spans="1:12">
      <c r="A76" s="91" t="s">
        <v>12</v>
      </c>
      <c r="B76" s="10">
        <v>40601</v>
      </c>
      <c r="C76" s="34"/>
      <c r="D76" s="17"/>
      <c r="E76" s="16"/>
      <c r="F76" s="6"/>
      <c r="G76" s="25">
        <f t="shared" si="27"/>
        <v>0</v>
      </c>
      <c r="H76" s="23"/>
      <c r="I76" s="25">
        <f t="shared" si="28"/>
        <v>0</v>
      </c>
      <c r="J76" s="96"/>
      <c r="K76" s="96"/>
      <c r="L76" s="27"/>
    </row>
    <row r="77" spans="1:12">
      <c r="A77" s="91" t="s">
        <v>8</v>
      </c>
      <c r="B77" s="10">
        <v>40602</v>
      </c>
      <c r="C77" s="34"/>
      <c r="D77" s="17"/>
      <c r="E77" s="16"/>
      <c r="F77" s="6"/>
      <c r="G77" s="25">
        <f t="shared" si="27"/>
        <v>0</v>
      </c>
      <c r="H77" s="23"/>
      <c r="I77" s="25">
        <f t="shared" si="28"/>
        <v>0</v>
      </c>
      <c r="J77" s="96"/>
      <c r="K77" s="96"/>
      <c r="L77" s="27"/>
    </row>
    <row r="78" spans="1:12">
      <c r="A78" s="3"/>
      <c r="B78" s="7"/>
      <c r="C78" s="35"/>
    </row>
    <row r="79" spans="1:12">
      <c r="A79" s="124" t="s">
        <v>0</v>
      </c>
      <c r="B79" s="124"/>
      <c r="C79" s="30"/>
      <c r="D79" s="14"/>
      <c r="E79" s="14"/>
      <c r="F79" s="14"/>
    </row>
    <row r="80" spans="1:12" ht="15.75">
      <c r="A80" s="91"/>
      <c r="B80" s="8"/>
      <c r="C80" s="31"/>
      <c r="D80" s="2"/>
      <c r="E80" s="15"/>
      <c r="F80" s="195" t="s">
        <v>3</v>
      </c>
      <c r="G80" s="196"/>
      <c r="H80" s="196"/>
      <c r="I80" s="196"/>
      <c r="J80" s="196"/>
      <c r="K80" s="196"/>
      <c r="L80" s="196"/>
    </row>
    <row r="81" spans="1:12">
      <c r="A81" s="173" t="s">
        <v>15</v>
      </c>
      <c r="B81" s="174"/>
      <c r="C81" s="32" t="s">
        <v>2</v>
      </c>
      <c r="D81" s="4" t="s">
        <v>6</v>
      </c>
      <c r="E81" s="18"/>
      <c r="F81" s="197">
        <v>1</v>
      </c>
      <c r="G81" s="198"/>
      <c r="H81" s="199">
        <v>2</v>
      </c>
      <c r="I81" s="200"/>
      <c r="J81" s="90"/>
      <c r="K81" s="90"/>
      <c r="L81" s="90"/>
    </row>
    <row r="82" spans="1:12">
      <c r="A82" s="173">
        <v>2011</v>
      </c>
      <c r="B82" s="174"/>
      <c r="C82" s="33"/>
      <c r="D82" s="5"/>
      <c r="E82" s="16"/>
      <c r="F82" s="20" t="s">
        <v>4</v>
      </c>
      <c r="G82" s="19" t="s">
        <v>5</v>
      </c>
      <c r="H82" s="20" t="s">
        <v>4</v>
      </c>
      <c r="I82" s="19" t="s">
        <v>5</v>
      </c>
      <c r="J82" s="94"/>
      <c r="K82" s="94"/>
      <c r="L82" s="21"/>
    </row>
    <row r="83" spans="1:12">
      <c r="A83" s="91"/>
      <c r="B83" s="1"/>
      <c r="C83" s="33"/>
      <c r="D83" s="5"/>
      <c r="E83" s="16"/>
      <c r="F83" s="22"/>
      <c r="G83" s="24"/>
      <c r="H83" s="22"/>
      <c r="I83" s="24"/>
      <c r="J83" s="95"/>
      <c r="K83" s="95"/>
      <c r="L83" s="11"/>
    </row>
    <row r="84" spans="1:12">
      <c r="A84" s="91" t="s">
        <v>9</v>
      </c>
      <c r="B84" s="10">
        <v>40603</v>
      </c>
      <c r="C84" s="34"/>
      <c r="D84" s="9"/>
      <c r="E84" s="16"/>
      <c r="F84" s="6"/>
      <c r="G84" s="25">
        <f>IF($B84&gt;0,F84-$D84,0)</f>
        <v>0</v>
      </c>
      <c r="H84" s="23"/>
      <c r="I84" s="25">
        <f>IF($B84&gt;0,H84-$D84,0)</f>
        <v>0</v>
      </c>
      <c r="J84" s="96"/>
      <c r="K84" s="96"/>
      <c r="L84" s="27"/>
    </row>
    <row r="85" spans="1:12">
      <c r="A85" s="91" t="s">
        <v>13</v>
      </c>
      <c r="B85" s="10">
        <v>40604</v>
      </c>
      <c r="C85" s="34"/>
      <c r="D85" s="9"/>
      <c r="E85" s="16"/>
      <c r="F85" s="6"/>
      <c r="G85" s="25">
        <f>IF($B85&gt;0,F85-$D85+G84,0)</f>
        <v>0</v>
      </c>
      <c r="H85" s="23"/>
      <c r="I85" s="25">
        <f>IF($B85&gt;0,H85-$D85+I84,0)</f>
        <v>0</v>
      </c>
      <c r="J85" s="96"/>
      <c r="K85" s="96"/>
      <c r="L85" s="27"/>
    </row>
    <row r="86" spans="1:12">
      <c r="A86" s="91" t="s">
        <v>10</v>
      </c>
      <c r="B86" s="10">
        <v>40605</v>
      </c>
      <c r="C86" s="34"/>
      <c r="D86" s="9"/>
      <c r="E86" s="16"/>
      <c r="F86" s="6"/>
      <c r="G86" s="25">
        <f t="shared" ref="G86:G114" si="29">IF($B86&gt;0,F86-$D86+G85,0)</f>
        <v>0</v>
      </c>
      <c r="H86" s="23"/>
      <c r="I86" s="25">
        <f t="shared" ref="I86:I114" si="30">IF($B86&gt;0,H86-$D86+I85,0)</f>
        <v>0</v>
      </c>
      <c r="J86" s="96"/>
      <c r="K86" s="96"/>
      <c r="L86" s="27"/>
    </row>
    <row r="87" spans="1:12">
      <c r="A87" s="91" t="s">
        <v>11</v>
      </c>
      <c r="B87" s="10">
        <v>40606</v>
      </c>
      <c r="C87" s="34"/>
      <c r="D87" s="9"/>
      <c r="E87" s="16"/>
      <c r="F87" s="6"/>
      <c r="G87" s="25">
        <f t="shared" si="29"/>
        <v>0</v>
      </c>
      <c r="H87" s="23"/>
      <c r="I87" s="25">
        <f t="shared" si="30"/>
        <v>0</v>
      </c>
      <c r="J87" s="96"/>
      <c r="K87" s="96"/>
      <c r="L87" s="27"/>
    </row>
    <row r="88" spans="1:12">
      <c r="A88" s="91" t="s">
        <v>7</v>
      </c>
      <c r="B88" s="10">
        <v>40607</v>
      </c>
      <c r="C88" s="34"/>
      <c r="D88" s="9"/>
      <c r="E88" s="16"/>
      <c r="F88" s="6"/>
      <c r="G88" s="25">
        <f t="shared" si="29"/>
        <v>0</v>
      </c>
      <c r="H88" s="23"/>
      <c r="I88" s="25">
        <f t="shared" si="30"/>
        <v>0</v>
      </c>
      <c r="J88" s="96"/>
      <c r="K88" s="96"/>
      <c r="L88" s="27"/>
    </row>
    <row r="89" spans="1:12">
      <c r="A89" s="91" t="s">
        <v>12</v>
      </c>
      <c r="B89" s="10">
        <v>40608</v>
      </c>
      <c r="C89" s="34"/>
      <c r="D89" s="9"/>
      <c r="E89" s="16"/>
      <c r="F89" s="6"/>
      <c r="G89" s="25">
        <f t="shared" si="29"/>
        <v>0</v>
      </c>
      <c r="H89" s="23"/>
      <c r="I89" s="25">
        <f t="shared" si="30"/>
        <v>0</v>
      </c>
      <c r="J89" s="96"/>
      <c r="K89" s="96"/>
      <c r="L89" s="27"/>
    </row>
    <row r="90" spans="1:12">
      <c r="A90" s="91" t="s">
        <v>8</v>
      </c>
      <c r="B90" s="10">
        <v>40609</v>
      </c>
      <c r="C90" s="34"/>
      <c r="D90" s="9"/>
      <c r="E90" s="16"/>
      <c r="F90" s="6"/>
      <c r="G90" s="25">
        <f t="shared" si="29"/>
        <v>0</v>
      </c>
      <c r="H90" s="23"/>
      <c r="I90" s="25">
        <f t="shared" si="30"/>
        <v>0</v>
      </c>
      <c r="J90" s="96"/>
      <c r="K90" s="96"/>
      <c r="L90" s="27"/>
    </row>
    <row r="91" spans="1:12">
      <c r="A91" s="91" t="s">
        <v>9</v>
      </c>
      <c r="B91" s="10">
        <v>40610</v>
      </c>
      <c r="C91" s="34"/>
      <c r="D91" s="9"/>
      <c r="E91" s="16"/>
      <c r="F91" s="6"/>
      <c r="G91" s="25">
        <f t="shared" si="29"/>
        <v>0</v>
      </c>
      <c r="H91" s="23"/>
      <c r="I91" s="25">
        <f t="shared" si="30"/>
        <v>0</v>
      </c>
      <c r="J91" s="96"/>
      <c r="K91" s="96"/>
      <c r="L91" s="27"/>
    </row>
    <row r="92" spans="1:12">
      <c r="A92" s="91" t="s">
        <v>13</v>
      </c>
      <c r="B92" s="10">
        <v>40611</v>
      </c>
      <c r="C92" s="34"/>
      <c r="D92" s="17"/>
      <c r="E92" s="16"/>
      <c r="F92" s="6"/>
      <c r="G92" s="25">
        <f t="shared" si="29"/>
        <v>0</v>
      </c>
      <c r="H92" s="23"/>
      <c r="I92" s="25">
        <f t="shared" si="30"/>
        <v>0</v>
      </c>
      <c r="J92" s="96"/>
      <c r="K92" s="96"/>
      <c r="L92" s="27"/>
    </row>
    <row r="93" spans="1:12">
      <c r="A93" s="91" t="s">
        <v>10</v>
      </c>
      <c r="B93" s="10">
        <v>40612</v>
      </c>
      <c r="C93" s="34"/>
      <c r="D93" s="17"/>
      <c r="E93" s="16"/>
      <c r="F93" s="6"/>
      <c r="G93" s="25">
        <f t="shared" si="29"/>
        <v>0</v>
      </c>
      <c r="H93" s="23"/>
      <c r="I93" s="25">
        <f t="shared" si="30"/>
        <v>0</v>
      </c>
      <c r="J93" s="96"/>
      <c r="K93" s="96"/>
      <c r="L93" s="27"/>
    </row>
    <row r="94" spans="1:12">
      <c r="A94" s="91" t="s">
        <v>11</v>
      </c>
      <c r="B94" s="10">
        <v>40613</v>
      </c>
      <c r="C94" s="34"/>
      <c r="D94" s="17"/>
      <c r="E94" s="16"/>
      <c r="F94" s="6"/>
      <c r="G94" s="25">
        <f t="shared" si="29"/>
        <v>0</v>
      </c>
      <c r="H94" s="23"/>
      <c r="I94" s="25">
        <f t="shared" si="30"/>
        <v>0</v>
      </c>
      <c r="J94" s="96"/>
      <c r="K94" s="96"/>
      <c r="L94" s="27"/>
    </row>
    <row r="95" spans="1:12">
      <c r="A95" s="91" t="s">
        <v>7</v>
      </c>
      <c r="B95" s="10">
        <v>40614</v>
      </c>
      <c r="C95" s="34"/>
      <c r="D95" s="17"/>
      <c r="E95" s="16"/>
      <c r="F95" s="6"/>
      <c r="G95" s="25">
        <f t="shared" si="29"/>
        <v>0</v>
      </c>
      <c r="H95" s="23"/>
      <c r="I95" s="25">
        <f t="shared" si="30"/>
        <v>0</v>
      </c>
      <c r="J95" s="96"/>
      <c r="K95" s="96"/>
      <c r="L95" s="27"/>
    </row>
    <row r="96" spans="1:12">
      <c r="A96" s="91" t="s">
        <v>12</v>
      </c>
      <c r="B96" s="10">
        <v>40615</v>
      </c>
      <c r="C96" s="34"/>
      <c r="D96" s="17"/>
      <c r="E96" s="16"/>
      <c r="F96" s="6"/>
      <c r="G96" s="25">
        <f t="shared" si="29"/>
        <v>0</v>
      </c>
      <c r="H96" s="23"/>
      <c r="I96" s="25">
        <f t="shared" si="30"/>
        <v>0</v>
      </c>
      <c r="J96" s="96"/>
      <c r="K96" s="96"/>
      <c r="L96" s="27"/>
    </row>
    <row r="97" spans="1:12">
      <c r="A97" s="91" t="s">
        <v>8</v>
      </c>
      <c r="B97" s="10">
        <v>40616</v>
      </c>
      <c r="C97" s="34"/>
      <c r="D97" s="17"/>
      <c r="E97" s="16"/>
      <c r="F97" s="6"/>
      <c r="G97" s="25">
        <f t="shared" si="29"/>
        <v>0</v>
      </c>
      <c r="H97" s="23"/>
      <c r="I97" s="25">
        <f t="shared" si="30"/>
        <v>0</v>
      </c>
      <c r="J97" s="96"/>
      <c r="K97" s="96"/>
      <c r="L97" s="27"/>
    </row>
    <row r="98" spans="1:12">
      <c r="A98" s="91" t="s">
        <v>9</v>
      </c>
      <c r="B98" s="10">
        <v>40617</v>
      </c>
      <c r="C98" s="34"/>
      <c r="D98" s="17"/>
      <c r="E98" s="16"/>
      <c r="F98" s="6"/>
      <c r="G98" s="25">
        <f t="shared" si="29"/>
        <v>0</v>
      </c>
      <c r="H98" s="23"/>
      <c r="I98" s="25">
        <f t="shared" si="30"/>
        <v>0</v>
      </c>
      <c r="J98" s="96"/>
      <c r="K98" s="96"/>
      <c r="L98" s="27"/>
    </row>
    <row r="99" spans="1:12">
      <c r="A99" s="91" t="s">
        <v>13</v>
      </c>
      <c r="B99" s="10">
        <v>40618</v>
      </c>
      <c r="C99" s="34"/>
      <c r="D99" s="17"/>
      <c r="E99" s="16"/>
      <c r="F99" s="6"/>
      <c r="G99" s="25">
        <f t="shared" si="29"/>
        <v>0</v>
      </c>
      <c r="H99" s="23"/>
      <c r="I99" s="25">
        <f t="shared" si="30"/>
        <v>0</v>
      </c>
      <c r="J99" s="96"/>
      <c r="K99" s="96"/>
      <c r="L99" s="27"/>
    </row>
    <row r="100" spans="1:12">
      <c r="A100" s="91" t="s">
        <v>10</v>
      </c>
      <c r="B100" s="10">
        <v>40619</v>
      </c>
      <c r="C100" s="34"/>
      <c r="D100" s="17"/>
      <c r="E100" s="16"/>
      <c r="F100" s="6"/>
      <c r="G100" s="25">
        <f t="shared" si="29"/>
        <v>0</v>
      </c>
      <c r="H100" s="23"/>
      <c r="I100" s="25">
        <f t="shared" si="30"/>
        <v>0</v>
      </c>
      <c r="J100" s="96"/>
      <c r="K100" s="96"/>
      <c r="L100" s="27"/>
    </row>
    <row r="101" spans="1:12">
      <c r="A101" s="91" t="s">
        <v>11</v>
      </c>
      <c r="B101" s="10">
        <v>40620</v>
      </c>
      <c r="C101" s="34"/>
      <c r="D101" s="17"/>
      <c r="E101" s="16"/>
      <c r="F101" s="6"/>
      <c r="G101" s="25">
        <f t="shared" si="29"/>
        <v>0</v>
      </c>
      <c r="H101" s="23"/>
      <c r="I101" s="25">
        <f t="shared" si="30"/>
        <v>0</v>
      </c>
      <c r="J101" s="96"/>
      <c r="K101" s="96"/>
      <c r="L101" s="27"/>
    </row>
    <row r="102" spans="1:12">
      <c r="A102" s="91" t="s">
        <v>7</v>
      </c>
      <c r="B102" s="10">
        <v>40621</v>
      </c>
      <c r="C102" s="34"/>
      <c r="D102" s="17"/>
      <c r="E102" s="16"/>
      <c r="F102" s="6"/>
      <c r="G102" s="25">
        <f t="shared" si="29"/>
        <v>0</v>
      </c>
      <c r="H102" s="23"/>
      <c r="I102" s="25">
        <f t="shared" si="30"/>
        <v>0</v>
      </c>
      <c r="J102" s="96"/>
      <c r="K102" s="96"/>
      <c r="L102" s="27"/>
    </row>
    <row r="103" spans="1:12">
      <c r="A103" s="91" t="s">
        <v>12</v>
      </c>
      <c r="B103" s="10">
        <v>40622</v>
      </c>
      <c r="C103" s="34"/>
      <c r="D103" s="17"/>
      <c r="E103" s="16"/>
      <c r="F103" s="6"/>
      <c r="G103" s="25">
        <f t="shared" si="29"/>
        <v>0</v>
      </c>
      <c r="H103" s="23"/>
      <c r="I103" s="25">
        <f t="shared" si="30"/>
        <v>0</v>
      </c>
      <c r="J103" s="96"/>
      <c r="K103" s="96"/>
      <c r="L103" s="27"/>
    </row>
    <row r="104" spans="1:12">
      <c r="A104" s="91" t="s">
        <v>8</v>
      </c>
      <c r="B104" s="10">
        <v>40623</v>
      </c>
      <c r="C104" s="34"/>
      <c r="D104" s="17"/>
      <c r="E104" s="16"/>
      <c r="F104" s="6"/>
      <c r="G104" s="25">
        <f t="shared" si="29"/>
        <v>0</v>
      </c>
      <c r="H104" s="23"/>
      <c r="I104" s="25">
        <f t="shared" si="30"/>
        <v>0</v>
      </c>
      <c r="J104" s="96"/>
      <c r="K104" s="96"/>
      <c r="L104" s="27"/>
    </row>
    <row r="105" spans="1:12">
      <c r="A105" s="91" t="s">
        <v>9</v>
      </c>
      <c r="B105" s="10">
        <v>40624</v>
      </c>
      <c r="C105" s="34"/>
      <c r="D105" s="17"/>
      <c r="E105" s="16"/>
      <c r="F105" s="6"/>
      <c r="G105" s="25">
        <f t="shared" si="29"/>
        <v>0</v>
      </c>
      <c r="H105" s="23"/>
      <c r="I105" s="25">
        <f t="shared" si="30"/>
        <v>0</v>
      </c>
      <c r="J105" s="96"/>
      <c r="K105" s="96"/>
      <c r="L105" s="27"/>
    </row>
    <row r="106" spans="1:12">
      <c r="A106" s="91" t="s">
        <v>13</v>
      </c>
      <c r="B106" s="10">
        <v>40625</v>
      </c>
      <c r="C106" s="34"/>
      <c r="D106" s="17"/>
      <c r="E106" s="16"/>
      <c r="F106" s="6"/>
      <c r="G106" s="25">
        <f t="shared" si="29"/>
        <v>0</v>
      </c>
      <c r="H106" s="23"/>
      <c r="I106" s="25">
        <f t="shared" si="30"/>
        <v>0</v>
      </c>
      <c r="J106" s="96"/>
      <c r="K106" s="96"/>
      <c r="L106" s="27"/>
    </row>
    <row r="107" spans="1:12">
      <c r="A107" s="91" t="s">
        <v>10</v>
      </c>
      <c r="B107" s="10">
        <v>40626</v>
      </c>
      <c r="C107" s="34"/>
      <c r="D107" s="17"/>
      <c r="E107" s="16"/>
      <c r="F107" s="6"/>
      <c r="G107" s="25">
        <f t="shared" si="29"/>
        <v>0</v>
      </c>
      <c r="H107" s="23"/>
      <c r="I107" s="25">
        <f t="shared" si="30"/>
        <v>0</v>
      </c>
      <c r="J107" s="96"/>
      <c r="K107" s="96"/>
      <c r="L107" s="27"/>
    </row>
    <row r="108" spans="1:12">
      <c r="A108" s="91" t="s">
        <v>11</v>
      </c>
      <c r="B108" s="10">
        <v>40627</v>
      </c>
      <c r="C108" s="34"/>
      <c r="D108" s="17"/>
      <c r="E108" s="16"/>
      <c r="F108" s="6"/>
      <c r="G108" s="25">
        <f t="shared" si="29"/>
        <v>0</v>
      </c>
      <c r="H108" s="23"/>
      <c r="I108" s="25">
        <f t="shared" si="30"/>
        <v>0</v>
      </c>
      <c r="J108" s="96"/>
      <c r="K108" s="96"/>
      <c r="L108" s="27"/>
    </row>
    <row r="109" spans="1:12">
      <c r="A109" s="91" t="s">
        <v>7</v>
      </c>
      <c r="B109" s="10">
        <v>40628</v>
      </c>
      <c r="C109" s="34"/>
      <c r="D109" s="17"/>
      <c r="E109" s="16"/>
      <c r="F109" s="6"/>
      <c r="G109" s="25">
        <f t="shared" si="29"/>
        <v>0</v>
      </c>
      <c r="H109" s="23"/>
      <c r="I109" s="25">
        <f t="shared" si="30"/>
        <v>0</v>
      </c>
      <c r="J109" s="96"/>
      <c r="K109" s="96"/>
      <c r="L109" s="27"/>
    </row>
    <row r="110" spans="1:12">
      <c r="A110" s="91" t="s">
        <v>12</v>
      </c>
      <c r="B110" s="10">
        <v>40629</v>
      </c>
      <c r="C110" s="34"/>
      <c r="D110" s="17"/>
      <c r="E110" s="16"/>
      <c r="F110" s="6"/>
      <c r="G110" s="25">
        <f t="shared" si="29"/>
        <v>0</v>
      </c>
      <c r="H110" s="23"/>
      <c r="I110" s="25">
        <f t="shared" si="30"/>
        <v>0</v>
      </c>
      <c r="J110" s="96"/>
      <c r="K110" s="96"/>
      <c r="L110" s="27"/>
    </row>
    <row r="111" spans="1:12">
      <c r="A111" s="91" t="s">
        <v>8</v>
      </c>
      <c r="B111" s="10">
        <v>40630</v>
      </c>
      <c r="C111" s="34"/>
      <c r="D111" s="17"/>
      <c r="E111" s="16"/>
      <c r="F111" s="6"/>
      <c r="G111" s="25">
        <f t="shared" si="29"/>
        <v>0</v>
      </c>
      <c r="H111" s="23"/>
      <c r="I111" s="25">
        <f t="shared" si="30"/>
        <v>0</v>
      </c>
      <c r="J111" s="96"/>
      <c r="K111" s="96"/>
      <c r="L111" s="27"/>
    </row>
    <row r="112" spans="1:12">
      <c r="A112" s="91" t="s">
        <v>9</v>
      </c>
      <c r="B112" s="10">
        <v>40631</v>
      </c>
      <c r="C112" s="34"/>
      <c r="D112" s="17"/>
      <c r="E112" s="16"/>
      <c r="F112" s="6"/>
      <c r="G112" s="25">
        <f t="shared" si="29"/>
        <v>0</v>
      </c>
      <c r="H112" s="23"/>
      <c r="I112" s="25">
        <f t="shared" si="30"/>
        <v>0</v>
      </c>
      <c r="J112" s="96"/>
      <c r="K112" s="96"/>
      <c r="L112" s="27"/>
    </row>
    <row r="113" spans="1:12">
      <c r="A113" s="91" t="s">
        <v>13</v>
      </c>
      <c r="B113" s="10">
        <v>40632</v>
      </c>
      <c r="C113" s="34"/>
      <c r="D113" s="17"/>
      <c r="E113" s="16"/>
      <c r="F113" s="6"/>
      <c r="G113" s="25">
        <f t="shared" si="29"/>
        <v>0</v>
      </c>
      <c r="H113" s="23"/>
      <c r="I113" s="25">
        <f t="shared" si="30"/>
        <v>0</v>
      </c>
      <c r="J113" s="96"/>
      <c r="K113" s="96"/>
      <c r="L113" s="27"/>
    </row>
    <row r="114" spans="1:12">
      <c r="A114" s="91" t="s">
        <v>10</v>
      </c>
      <c r="B114" s="10">
        <v>40633</v>
      </c>
      <c r="C114" s="34"/>
      <c r="D114" s="17"/>
      <c r="E114" s="16"/>
      <c r="F114" s="6"/>
      <c r="G114" s="25">
        <f t="shared" si="29"/>
        <v>0</v>
      </c>
      <c r="H114" s="23"/>
      <c r="I114" s="25">
        <f t="shared" si="30"/>
        <v>0</v>
      </c>
      <c r="J114" s="96"/>
      <c r="K114" s="96"/>
      <c r="L114" s="27"/>
    </row>
    <row r="115" spans="1:12">
      <c r="A115" s="3"/>
      <c r="B115" s="7"/>
      <c r="C115" s="35"/>
    </row>
    <row r="116" spans="1:12">
      <c r="A116" s="124" t="s">
        <v>0</v>
      </c>
      <c r="B116" s="124"/>
      <c r="C116" s="30"/>
      <c r="D116" s="14"/>
      <c r="E116" s="14"/>
      <c r="F116" s="14"/>
    </row>
    <row r="117" spans="1:12" ht="15.75">
      <c r="A117" s="91"/>
      <c r="B117" s="8"/>
      <c r="C117" s="31"/>
      <c r="D117" s="2"/>
      <c r="E117" s="15"/>
      <c r="F117" s="195" t="s">
        <v>3</v>
      </c>
      <c r="G117" s="196"/>
      <c r="H117" s="196"/>
      <c r="I117" s="196"/>
      <c r="J117" s="196"/>
      <c r="K117" s="196"/>
      <c r="L117" s="196"/>
    </row>
    <row r="118" spans="1:12">
      <c r="A118" s="173" t="s">
        <v>16</v>
      </c>
      <c r="B118" s="174"/>
      <c r="C118" s="32" t="s">
        <v>2</v>
      </c>
      <c r="D118" s="4" t="s">
        <v>6</v>
      </c>
      <c r="E118" s="18"/>
      <c r="F118" s="197">
        <v>1</v>
      </c>
      <c r="G118" s="198"/>
      <c r="H118" s="199">
        <v>2</v>
      </c>
      <c r="I118" s="200"/>
      <c r="J118" s="90"/>
      <c r="K118" s="90"/>
      <c r="L118" s="90"/>
    </row>
    <row r="119" spans="1:12">
      <c r="A119" s="173">
        <v>2011</v>
      </c>
      <c r="B119" s="174"/>
      <c r="C119" s="33"/>
      <c r="D119" s="5"/>
      <c r="E119" s="16"/>
      <c r="F119" s="20" t="s">
        <v>4</v>
      </c>
      <c r="G119" s="19" t="s">
        <v>5</v>
      </c>
      <c r="H119" s="20" t="s">
        <v>4</v>
      </c>
      <c r="I119" s="19" t="s">
        <v>5</v>
      </c>
      <c r="J119" s="94"/>
      <c r="K119" s="94"/>
      <c r="L119" s="21"/>
    </row>
    <row r="120" spans="1:12">
      <c r="A120" s="91"/>
      <c r="B120" s="1"/>
      <c r="C120" s="33"/>
      <c r="D120" s="5"/>
      <c r="E120" s="16"/>
      <c r="F120" s="22"/>
      <c r="G120" s="24"/>
      <c r="H120" s="22"/>
      <c r="I120" s="24"/>
      <c r="J120" s="95"/>
      <c r="K120" s="95"/>
      <c r="L120" s="11"/>
    </row>
    <row r="121" spans="1:12">
      <c r="A121" s="91" t="s">
        <v>11</v>
      </c>
      <c r="B121" s="10">
        <v>40634</v>
      </c>
      <c r="C121" s="34"/>
      <c r="D121" s="9"/>
      <c r="E121" s="16"/>
      <c r="F121" s="6"/>
      <c r="G121" s="25">
        <f>IF($B121&gt;0,F121-$D121,0)</f>
        <v>0</v>
      </c>
      <c r="H121" s="23"/>
      <c r="I121" s="25">
        <f>IF($B121&gt;0,H121-$D121,0)</f>
        <v>0</v>
      </c>
      <c r="J121" s="96"/>
      <c r="K121" s="96"/>
      <c r="L121" s="27"/>
    </row>
    <row r="122" spans="1:12">
      <c r="A122" s="91" t="s">
        <v>7</v>
      </c>
      <c r="B122" s="10">
        <v>40635</v>
      </c>
      <c r="C122" s="34"/>
      <c r="D122" s="9"/>
      <c r="E122" s="16"/>
      <c r="F122" s="6"/>
      <c r="G122" s="25">
        <f>IF($B122&gt;0,F122-$D122+G121,0)</f>
        <v>0</v>
      </c>
      <c r="H122" s="23"/>
      <c r="I122" s="25">
        <f>IF($B122&gt;0,H122-$D122+I121,0)</f>
        <v>0</v>
      </c>
      <c r="J122" s="96"/>
      <c r="K122" s="96"/>
      <c r="L122" s="27"/>
    </row>
    <row r="123" spans="1:12">
      <c r="A123" s="91" t="s">
        <v>12</v>
      </c>
      <c r="B123" s="10">
        <v>40636</v>
      </c>
      <c r="C123" s="34"/>
      <c r="D123" s="9"/>
      <c r="E123" s="16"/>
      <c r="F123" s="6"/>
      <c r="G123" s="25">
        <f t="shared" ref="G123:G150" si="31">IF($B123&gt;0,F123-$D123+G122,0)</f>
        <v>0</v>
      </c>
      <c r="H123" s="23"/>
      <c r="I123" s="25">
        <f t="shared" ref="I123:I150" si="32">IF($B123&gt;0,H123-$D123+I122,0)</f>
        <v>0</v>
      </c>
      <c r="J123" s="96"/>
      <c r="K123" s="96"/>
      <c r="L123" s="27"/>
    </row>
    <row r="124" spans="1:12">
      <c r="A124" s="91" t="s">
        <v>8</v>
      </c>
      <c r="B124" s="10">
        <v>40637</v>
      </c>
      <c r="C124" s="34"/>
      <c r="D124" s="9"/>
      <c r="E124" s="16"/>
      <c r="F124" s="6"/>
      <c r="G124" s="25">
        <f t="shared" si="31"/>
        <v>0</v>
      </c>
      <c r="H124" s="23"/>
      <c r="I124" s="25">
        <f t="shared" si="32"/>
        <v>0</v>
      </c>
      <c r="J124" s="96"/>
      <c r="K124" s="96"/>
      <c r="L124" s="27"/>
    </row>
    <row r="125" spans="1:12">
      <c r="A125" s="91" t="s">
        <v>9</v>
      </c>
      <c r="B125" s="10">
        <v>40638</v>
      </c>
      <c r="C125" s="34"/>
      <c r="D125" s="9"/>
      <c r="E125" s="16"/>
      <c r="F125" s="6"/>
      <c r="G125" s="25">
        <f t="shared" si="31"/>
        <v>0</v>
      </c>
      <c r="H125" s="23"/>
      <c r="I125" s="25">
        <f t="shared" si="32"/>
        <v>0</v>
      </c>
      <c r="J125" s="96"/>
      <c r="K125" s="96"/>
      <c r="L125" s="27"/>
    </row>
    <row r="126" spans="1:12">
      <c r="A126" s="91" t="s">
        <v>13</v>
      </c>
      <c r="B126" s="10">
        <v>40639</v>
      </c>
      <c r="C126" s="34"/>
      <c r="D126" s="9"/>
      <c r="E126" s="16"/>
      <c r="F126" s="6"/>
      <c r="G126" s="25">
        <f t="shared" si="31"/>
        <v>0</v>
      </c>
      <c r="H126" s="23"/>
      <c r="I126" s="25">
        <f t="shared" si="32"/>
        <v>0</v>
      </c>
      <c r="J126" s="96"/>
      <c r="K126" s="96"/>
      <c r="L126" s="27"/>
    </row>
    <row r="127" spans="1:12">
      <c r="A127" s="91" t="s">
        <v>10</v>
      </c>
      <c r="B127" s="10">
        <v>40640</v>
      </c>
      <c r="C127" s="34"/>
      <c r="D127" s="9"/>
      <c r="E127" s="16"/>
      <c r="F127" s="6"/>
      <c r="G127" s="25">
        <f t="shared" si="31"/>
        <v>0</v>
      </c>
      <c r="H127" s="23"/>
      <c r="I127" s="25">
        <f t="shared" si="32"/>
        <v>0</v>
      </c>
      <c r="J127" s="96"/>
      <c r="K127" s="96"/>
      <c r="L127" s="27"/>
    </row>
    <row r="128" spans="1:12">
      <c r="A128" s="91" t="s">
        <v>11</v>
      </c>
      <c r="B128" s="10">
        <v>40641</v>
      </c>
      <c r="C128" s="34"/>
      <c r="D128" s="9"/>
      <c r="E128" s="16"/>
      <c r="F128" s="6"/>
      <c r="G128" s="25">
        <f t="shared" si="31"/>
        <v>0</v>
      </c>
      <c r="H128" s="23"/>
      <c r="I128" s="25">
        <f t="shared" si="32"/>
        <v>0</v>
      </c>
      <c r="J128" s="96"/>
      <c r="K128" s="96"/>
      <c r="L128" s="27"/>
    </row>
    <row r="129" spans="1:12">
      <c r="A129" s="91" t="s">
        <v>7</v>
      </c>
      <c r="B129" s="10">
        <v>40642</v>
      </c>
      <c r="C129" s="34"/>
      <c r="D129" s="17"/>
      <c r="E129" s="16"/>
      <c r="F129" s="6"/>
      <c r="G129" s="25">
        <f t="shared" si="31"/>
        <v>0</v>
      </c>
      <c r="H129" s="23"/>
      <c r="I129" s="25">
        <f t="shared" si="32"/>
        <v>0</v>
      </c>
      <c r="J129" s="96"/>
      <c r="K129" s="96"/>
      <c r="L129" s="27"/>
    </row>
    <row r="130" spans="1:12">
      <c r="A130" s="91" t="s">
        <v>12</v>
      </c>
      <c r="B130" s="10">
        <v>40643</v>
      </c>
      <c r="C130" s="34"/>
      <c r="D130" s="17"/>
      <c r="E130" s="16"/>
      <c r="F130" s="6"/>
      <c r="G130" s="25">
        <f t="shared" si="31"/>
        <v>0</v>
      </c>
      <c r="H130" s="23"/>
      <c r="I130" s="25">
        <f t="shared" si="32"/>
        <v>0</v>
      </c>
      <c r="J130" s="96"/>
      <c r="K130" s="96"/>
      <c r="L130" s="27"/>
    </row>
    <row r="131" spans="1:12">
      <c r="A131" s="91" t="s">
        <v>8</v>
      </c>
      <c r="B131" s="10">
        <v>40644</v>
      </c>
      <c r="C131" s="34"/>
      <c r="D131" s="17"/>
      <c r="E131" s="16"/>
      <c r="F131" s="6"/>
      <c r="G131" s="25">
        <f t="shared" si="31"/>
        <v>0</v>
      </c>
      <c r="H131" s="23"/>
      <c r="I131" s="25">
        <f t="shared" si="32"/>
        <v>0</v>
      </c>
      <c r="J131" s="96"/>
      <c r="K131" s="96"/>
      <c r="L131" s="27"/>
    </row>
    <row r="132" spans="1:12">
      <c r="A132" s="91" t="s">
        <v>9</v>
      </c>
      <c r="B132" s="10">
        <v>40645</v>
      </c>
      <c r="C132" s="34"/>
      <c r="D132" s="17"/>
      <c r="E132" s="16"/>
      <c r="F132" s="6"/>
      <c r="G132" s="25">
        <f t="shared" si="31"/>
        <v>0</v>
      </c>
      <c r="H132" s="23"/>
      <c r="I132" s="25">
        <f t="shared" si="32"/>
        <v>0</v>
      </c>
      <c r="J132" s="96"/>
      <c r="K132" s="96"/>
      <c r="L132" s="27"/>
    </row>
    <row r="133" spans="1:12">
      <c r="A133" s="91" t="s">
        <v>13</v>
      </c>
      <c r="B133" s="10">
        <v>40646</v>
      </c>
      <c r="C133" s="34"/>
      <c r="D133" s="17"/>
      <c r="E133" s="16"/>
      <c r="F133" s="6"/>
      <c r="G133" s="25">
        <f t="shared" si="31"/>
        <v>0</v>
      </c>
      <c r="H133" s="23"/>
      <c r="I133" s="25">
        <f t="shared" si="32"/>
        <v>0</v>
      </c>
      <c r="J133" s="96"/>
      <c r="K133" s="96"/>
      <c r="L133" s="27"/>
    </row>
    <row r="134" spans="1:12">
      <c r="A134" s="91" t="s">
        <v>10</v>
      </c>
      <c r="B134" s="10">
        <v>40647</v>
      </c>
      <c r="C134" s="34"/>
      <c r="D134" s="17"/>
      <c r="E134" s="16"/>
      <c r="F134" s="6"/>
      <c r="G134" s="25">
        <f t="shared" si="31"/>
        <v>0</v>
      </c>
      <c r="H134" s="23"/>
      <c r="I134" s="25">
        <f t="shared" si="32"/>
        <v>0</v>
      </c>
      <c r="J134" s="96"/>
      <c r="K134" s="96"/>
      <c r="L134" s="27"/>
    </row>
    <row r="135" spans="1:12">
      <c r="A135" s="91" t="s">
        <v>11</v>
      </c>
      <c r="B135" s="10">
        <v>40648</v>
      </c>
      <c r="C135" s="34"/>
      <c r="D135" s="17"/>
      <c r="E135" s="16"/>
      <c r="F135" s="6"/>
      <c r="G135" s="25">
        <f t="shared" si="31"/>
        <v>0</v>
      </c>
      <c r="H135" s="23"/>
      <c r="I135" s="25">
        <f t="shared" si="32"/>
        <v>0</v>
      </c>
      <c r="J135" s="96"/>
      <c r="K135" s="96"/>
      <c r="L135" s="27"/>
    </row>
    <row r="136" spans="1:12">
      <c r="A136" s="91" t="s">
        <v>7</v>
      </c>
      <c r="B136" s="10">
        <v>40649</v>
      </c>
      <c r="C136" s="34"/>
      <c r="D136" s="17"/>
      <c r="E136" s="16"/>
      <c r="F136" s="6"/>
      <c r="G136" s="25">
        <f t="shared" si="31"/>
        <v>0</v>
      </c>
      <c r="H136" s="23"/>
      <c r="I136" s="25">
        <f t="shared" si="32"/>
        <v>0</v>
      </c>
      <c r="J136" s="96"/>
      <c r="K136" s="96"/>
      <c r="L136" s="27"/>
    </row>
    <row r="137" spans="1:12">
      <c r="A137" s="91" t="s">
        <v>12</v>
      </c>
      <c r="B137" s="10">
        <v>40650</v>
      </c>
      <c r="C137" s="34"/>
      <c r="D137" s="17"/>
      <c r="E137" s="16"/>
      <c r="F137" s="6"/>
      <c r="G137" s="25">
        <f t="shared" si="31"/>
        <v>0</v>
      </c>
      <c r="H137" s="23"/>
      <c r="I137" s="25">
        <f t="shared" si="32"/>
        <v>0</v>
      </c>
      <c r="J137" s="96"/>
      <c r="K137" s="96"/>
      <c r="L137" s="27"/>
    </row>
    <row r="138" spans="1:12">
      <c r="A138" s="91" t="s">
        <v>8</v>
      </c>
      <c r="B138" s="10">
        <v>40651</v>
      </c>
      <c r="C138" s="34"/>
      <c r="D138" s="17"/>
      <c r="E138" s="16"/>
      <c r="F138" s="6"/>
      <c r="G138" s="25">
        <f t="shared" si="31"/>
        <v>0</v>
      </c>
      <c r="H138" s="23"/>
      <c r="I138" s="25">
        <f t="shared" si="32"/>
        <v>0</v>
      </c>
      <c r="J138" s="96"/>
      <c r="K138" s="96"/>
      <c r="L138" s="27"/>
    </row>
    <row r="139" spans="1:12">
      <c r="A139" s="91" t="s">
        <v>9</v>
      </c>
      <c r="B139" s="10">
        <v>40652</v>
      </c>
      <c r="C139" s="34"/>
      <c r="D139" s="17"/>
      <c r="E139" s="16"/>
      <c r="F139" s="6"/>
      <c r="G139" s="25">
        <f t="shared" si="31"/>
        <v>0</v>
      </c>
      <c r="H139" s="23"/>
      <c r="I139" s="25">
        <f t="shared" si="32"/>
        <v>0</v>
      </c>
      <c r="J139" s="96"/>
      <c r="K139" s="96"/>
      <c r="L139" s="27"/>
    </row>
    <row r="140" spans="1:12">
      <c r="A140" s="91" t="s">
        <v>13</v>
      </c>
      <c r="B140" s="10">
        <v>40653</v>
      </c>
      <c r="C140" s="34"/>
      <c r="D140" s="17"/>
      <c r="E140" s="16"/>
      <c r="F140" s="6"/>
      <c r="G140" s="25">
        <f t="shared" si="31"/>
        <v>0</v>
      </c>
      <c r="H140" s="23"/>
      <c r="I140" s="25">
        <f t="shared" si="32"/>
        <v>0</v>
      </c>
      <c r="J140" s="96"/>
      <c r="K140" s="96"/>
      <c r="L140" s="27"/>
    </row>
    <row r="141" spans="1:12">
      <c r="A141" s="91" t="s">
        <v>10</v>
      </c>
      <c r="B141" s="10">
        <v>40654</v>
      </c>
      <c r="C141" s="34"/>
      <c r="D141" s="17"/>
      <c r="E141" s="16"/>
      <c r="F141" s="6"/>
      <c r="G141" s="25">
        <f t="shared" si="31"/>
        <v>0</v>
      </c>
      <c r="H141" s="23"/>
      <c r="I141" s="25">
        <f t="shared" si="32"/>
        <v>0</v>
      </c>
      <c r="J141" s="96"/>
      <c r="K141" s="96"/>
      <c r="L141" s="27"/>
    </row>
    <row r="142" spans="1:12">
      <c r="A142" s="91" t="s">
        <v>11</v>
      </c>
      <c r="B142" s="10">
        <v>40655</v>
      </c>
      <c r="C142" s="34"/>
      <c r="D142" s="17"/>
      <c r="E142" s="16"/>
      <c r="F142" s="6"/>
      <c r="G142" s="25">
        <f t="shared" si="31"/>
        <v>0</v>
      </c>
      <c r="H142" s="23"/>
      <c r="I142" s="25">
        <f t="shared" si="32"/>
        <v>0</v>
      </c>
      <c r="J142" s="96"/>
      <c r="K142" s="96"/>
      <c r="L142" s="27"/>
    </row>
    <row r="143" spans="1:12">
      <c r="A143" s="91" t="s">
        <v>7</v>
      </c>
      <c r="B143" s="10">
        <v>40656</v>
      </c>
      <c r="C143" s="34"/>
      <c r="D143" s="17"/>
      <c r="E143" s="16"/>
      <c r="F143" s="6"/>
      <c r="G143" s="25">
        <f t="shared" si="31"/>
        <v>0</v>
      </c>
      <c r="H143" s="23"/>
      <c r="I143" s="25">
        <f t="shared" si="32"/>
        <v>0</v>
      </c>
      <c r="J143" s="96"/>
      <c r="K143" s="96"/>
      <c r="L143" s="27"/>
    </row>
    <row r="144" spans="1:12">
      <c r="A144" s="91" t="s">
        <v>12</v>
      </c>
      <c r="B144" s="10">
        <v>40657</v>
      </c>
      <c r="C144" s="34"/>
      <c r="D144" s="17"/>
      <c r="E144" s="16"/>
      <c r="F144" s="6"/>
      <c r="G144" s="25">
        <f t="shared" si="31"/>
        <v>0</v>
      </c>
      <c r="H144" s="23"/>
      <c r="I144" s="25">
        <f t="shared" si="32"/>
        <v>0</v>
      </c>
      <c r="J144" s="96"/>
      <c r="K144" s="96"/>
      <c r="L144" s="27"/>
    </row>
    <row r="145" spans="1:12">
      <c r="A145" s="91" t="s">
        <v>8</v>
      </c>
      <c r="B145" s="10">
        <v>40658</v>
      </c>
      <c r="C145" s="34"/>
      <c r="D145" s="17"/>
      <c r="E145" s="16"/>
      <c r="F145" s="6"/>
      <c r="G145" s="25">
        <f t="shared" si="31"/>
        <v>0</v>
      </c>
      <c r="H145" s="23"/>
      <c r="I145" s="25">
        <f t="shared" si="32"/>
        <v>0</v>
      </c>
      <c r="J145" s="96"/>
      <c r="K145" s="96"/>
      <c r="L145" s="27"/>
    </row>
    <row r="146" spans="1:12">
      <c r="A146" s="91" t="s">
        <v>9</v>
      </c>
      <c r="B146" s="10">
        <v>40659</v>
      </c>
      <c r="C146" s="34"/>
      <c r="D146" s="17"/>
      <c r="E146" s="16"/>
      <c r="F146" s="6"/>
      <c r="G146" s="25">
        <f t="shared" si="31"/>
        <v>0</v>
      </c>
      <c r="H146" s="23"/>
      <c r="I146" s="25">
        <f t="shared" si="32"/>
        <v>0</v>
      </c>
      <c r="J146" s="96"/>
      <c r="K146" s="96"/>
      <c r="L146" s="27"/>
    </row>
    <row r="147" spans="1:12">
      <c r="A147" s="91" t="s">
        <v>13</v>
      </c>
      <c r="B147" s="10">
        <v>40660</v>
      </c>
      <c r="C147" s="34"/>
      <c r="D147" s="17"/>
      <c r="E147" s="16"/>
      <c r="F147" s="6"/>
      <c r="G147" s="25">
        <f t="shared" si="31"/>
        <v>0</v>
      </c>
      <c r="H147" s="23"/>
      <c r="I147" s="25">
        <f t="shared" si="32"/>
        <v>0</v>
      </c>
      <c r="J147" s="96"/>
      <c r="K147" s="96"/>
      <c r="L147" s="27"/>
    </row>
    <row r="148" spans="1:12">
      <c r="A148" s="91" t="s">
        <v>10</v>
      </c>
      <c r="B148" s="10">
        <v>40661</v>
      </c>
      <c r="C148" s="34"/>
      <c r="D148" s="17"/>
      <c r="E148" s="16"/>
      <c r="F148" s="6"/>
      <c r="G148" s="25">
        <f t="shared" si="31"/>
        <v>0</v>
      </c>
      <c r="H148" s="23"/>
      <c r="I148" s="25">
        <f t="shared" si="32"/>
        <v>0</v>
      </c>
      <c r="J148" s="96"/>
      <c r="K148" s="96"/>
      <c r="L148" s="27"/>
    </row>
    <row r="149" spans="1:12">
      <c r="A149" s="91" t="s">
        <v>11</v>
      </c>
      <c r="B149" s="10">
        <v>40662</v>
      </c>
      <c r="C149" s="34"/>
      <c r="D149" s="17"/>
      <c r="E149" s="16"/>
      <c r="F149" s="6"/>
      <c r="G149" s="25">
        <f t="shared" si="31"/>
        <v>0</v>
      </c>
      <c r="H149" s="23"/>
      <c r="I149" s="25">
        <f t="shared" si="32"/>
        <v>0</v>
      </c>
      <c r="J149" s="96"/>
      <c r="K149" s="96"/>
      <c r="L149" s="27"/>
    </row>
    <row r="150" spans="1:12">
      <c r="A150" s="91" t="s">
        <v>7</v>
      </c>
      <c r="B150" s="10">
        <v>40663</v>
      </c>
      <c r="C150" s="34"/>
      <c r="D150" s="17"/>
      <c r="E150" s="16"/>
      <c r="F150" s="6"/>
      <c r="G150" s="25">
        <f t="shared" si="31"/>
        <v>0</v>
      </c>
      <c r="H150" s="23"/>
      <c r="I150" s="25">
        <f t="shared" si="32"/>
        <v>0</v>
      </c>
      <c r="J150" s="96"/>
      <c r="K150" s="96"/>
      <c r="L150" s="27"/>
    </row>
    <row r="151" spans="1:12">
      <c r="A151" s="3"/>
      <c r="B151" s="7"/>
      <c r="C151" s="35"/>
    </row>
    <row r="152" spans="1:12">
      <c r="A152" s="124" t="s">
        <v>0</v>
      </c>
      <c r="B152" s="124"/>
      <c r="C152" s="30"/>
      <c r="D152" s="14"/>
      <c r="E152" s="14"/>
      <c r="F152" s="14"/>
    </row>
    <row r="153" spans="1:12" ht="15.75">
      <c r="A153" s="91"/>
      <c r="B153" s="8"/>
      <c r="C153" s="31"/>
      <c r="D153" s="2"/>
      <c r="E153" s="15"/>
      <c r="F153" s="195" t="s">
        <v>3</v>
      </c>
      <c r="G153" s="196"/>
      <c r="H153" s="196"/>
      <c r="I153" s="196"/>
      <c r="J153" s="196"/>
      <c r="K153" s="196"/>
      <c r="L153" s="196"/>
    </row>
    <row r="154" spans="1:12">
      <c r="A154" s="173" t="s">
        <v>17</v>
      </c>
      <c r="B154" s="174"/>
      <c r="C154" s="32" t="s">
        <v>2</v>
      </c>
      <c r="D154" s="4" t="s">
        <v>6</v>
      </c>
      <c r="E154" s="18"/>
      <c r="F154" s="197">
        <v>1</v>
      </c>
      <c r="G154" s="198"/>
      <c r="H154" s="199">
        <v>2</v>
      </c>
      <c r="I154" s="200"/>
      <c r="J154" s="90"/>
      <c r="K154" s="90"/>
      <c r="L154" s="90"/>
    </row>
    <row r="155" spans="1:12">
      <c r="A155" s="173">
        <v>2011</v>
      </c>
      <c r="B155" s="174"/>
      <c r="C155" s="33"/>
      <c r="D155" s="5"/>
      <c r="E155" s="16"/>
      <c r="F155" s="20" t="s">
        <v>4</v>
      </c>
      <c r="G155" s="19" t="s">
        <v>5</v>
      </c>
      <c r="H155" s="20" t="s">
        <v>4</v>
      </c>
      <c r="I155" s="19" t="s">
        <v>5</v>
      </c>
      <c r="J155" s="94"/>
      <c r="K155" s="94"/>
      <c r="L155" s="21"/>
    </row>
    <row r="156" spans="1:12">
      <c r="A156" s="91"/>
      <c r="B156" s="1"/>
      <c r="C156" s="33"/>
      <c r="D156" s="5"/>
      <c r="E156" s="16"/>
      <c r="F156" s="22"/>
      <c r="G156" s="24"/>
      <c r="H156" s="22"/>
      <c r="I156" s="24"/>
      <c r="J156" s="95"/>
      <c r="K156" s="95"/>
      <c r="L156" s="11"/>
    </row>
    <row r="157" spans="1:12">
      <c r="A157" s="91" t="s">
        <v>12</v>
      </c>
      <c r="B157" s="10">
        <v>40664</v>
      </c>
      <c r="C157" s="34"/>
      <c r="D157" s="9"/>
      <c r="E157" s="16"/>
      <c r="F157" s="6"/>
      <c r="G157" s="25">
        <f>IF($B157&gt;0,F157-$D157,0)</f>
        <v>0</v>
      </c>
      <c r="H157" s="23"/>
      <c r="I157" s="25">
        <f>IF($B157&gt;0,H157-$D157,0)</f>
        <v>0</v>
      </c>
      <c r="J157" s="96"/>
      <c r="K157" s="96"/>
      <c r="L157" s="27"/>
    </row>
    <row r="158" spans="1:12">
      <c r="A158" s="91" t="s">
        <v>8</v>
      </c>
      <c r="B158" s="10">
        <v>40665</v>
      </c>
      <c r="C158" s="34"/>
      <c r="D158" s="9"/>
      <c r="E158" s="16"/>
      <c r="F158" s="6"/>
      <c r="G158" s="25">
        <f>IF($B158&gt;0,F158-$D158+G157,0)</f>
        <v>0</v>
      </c>
      <c r="H158" s="23"/>
      <c r="I158" s="25">
        <f>IF($B158&gt;0,H158-$D158+I157,0)</f>
        <v>0</v>
      </c>
      <c r="J158" s="96"/>
      <c r="K158" s="96"/>
      <c r="L158" s="27"/>
    </row>
    <row r="159" spans="1:12">
      <c r="A159" s="91" t="s">
        <v>9</v>
      </c>
      <c r="B159" s="10">
        <v>40666</v>
      </c>
      <c r="C159" s="34"/>
      <c r="D159" s="9"/>
      <c r="E159" s="16"/>
      <c r="F159" s="6"/>
      <c r="G159" s="25">
        <f t="shared" ref="G159:G187" si="33">IF($B159&gt;0,F159-$D159+G158,0)</f>
        <v>0</v>
      </c>
      <c r="H159" s="23"/>
      <c r="I159" s="25">
        <f t="shared" ref="I159:I187" si="34">IF($B159&gt;0,H159-$D159+I158,0)</f>
        <v>0</v>
      </c>
      <c r="J159" s="96"/>
      <c r="K159" s="96"/>
      <c r="L159" s="27"/>
    </row>
    <row r="160" spans="1:12">
      <c r="A160" s="91" t="s">
        <v>13</v>
      </c>
      <c r="B160" s="10">
        <v>40667</v>
      </c>
      <c r="C160" s="34"/>
      <c r="D160" s="9"/>
      <c r="E160" s="16"/>
      <c r="F160" s="6"/>
      <c r="G160" s="25">
        <f t="shared" si="33"/>
        <v>0</v>
      </c>
      <c r="H160" s="23"/>
      <c r="I160" s="25">
        <f t="shared" si="34"/>
        <v>0</v>
      </c>
      <c r="J160" s="96"/>
      <c r="K160" s="96"/>
      <c r="L160" s="27"/>
    </row>
    <row r="161" spans="1:12">
      <c r="A161" s="91" t="s">
        <v>10</v>
      </c>
      <c r="B161" s="10">
        <v>40668</v>
      </c>
      <c r="C161" s="34"/>
      <c r="D161" s="9"/>
      <c r="E161" s="16"/>
      <c r="F161" s="6"/>
      <c r="G161" s="25">
        <f t="shared" si="33"/>
        <v>0</v>
      </c>
      <c r="H161" s="23"/>
      <c r="I161" s="25">
        <f t="shared" si="34"/>
        <v>0</v>
      </c>
      <c r="J161" s="96"/>
      <c r="K161" s="96"/>
      <c r="L161" s="27"/>
    </row>
    <row r="162" spans="1:12">
      <c r="A162" s="91" t="s">
        <v>11</v>
      </c>
      <c r="B162" s="10">
        <v>40669</v>
      </c>
      <c r="C162" s="34"/>
      <c r="D162" s="9"/>
      <c r="E162" s="16"/>
      <c r="F162" s="6"/>
      <c r="G162" s="25">
        <f t="shared" si="33"/>
        <v>0</v>
      </c>
      <c r="H162" s="23"/>
      <c r="I162" s="25">
        <f t="shared" si="34"/>
        <v>0</v>
      </c>
      <c r="J162" s="96"/>
      <c r="K162" s="96"/>
      <c r="L162" s="27"/>
    </row>
    <row r="163" spans="1:12">
      <c r="A163" s="91" t="s">
        <v>7</v>
      </c>
      <c r="B163" s="10">
        <v>40670</v>
      </c>
      <c r="C163" s="34"/>
      <c r="D163" s="9"/>
      <c r="E163" s="16"/>
      <c r="F163" s="6"/>
      <c r="G163" s="25">
        <f t="shared" si="33"/>
        <v>0</v>
      </c>
      <c r="H163" s="23"/>
      <c r="I163" s="25">
        <f t="shared" si="34"/>
        <v>0</v>
      </c>
      <c r="J163" s="96"/>
      <c r="K163" s="96"/>
      <c r="L163" s="27"/>
    </row>
    <row r="164" spans="1:12">
      <c r="A164" s="91" t="s">
        <v>12</v>
      </c>
      <c r="B164" s="10">
        <v>40671</v>
      </c>
      <c r="C164" s="34"/>
      <c r="D164" s="9"/>
      <c r="E164" s="16"/>
      <c r="F164" s="6"/>
      <c r="G164" s="25">
        <f t="shared" si="33"/>
        <v>0</v>
      </c>
      <c r="H164" s="23"/>
      <c r="I164" s="25">
        <f t="shared" si="34"/>
        <v>0</v>
      </c>
      <c r="J164" s="96"/>
      <c r="K164" s="96"/>
      <c r="L164" s="27"/>
    </row>
    <row r="165" spans="1:12">
      <c r="A165" s="91" t="s">
        <v>8</v>
      </c>
      <c r="B165" s="10">
        <v>40672</v>
      </c>
      <c r="C165" s="34"/>
      <c r="D165" s="17"/>
      <c r="E165" s="16"/>
      <c r="F165" s="6"/>
      <c r="G165" s="25">
        <f t="shared" si="33"/>
        <v>0</v>
      </c>
      <c r="H165" s="23"/>
      <c r="I165" s="25">
        <f t="shared" si="34"/>
        <v>0</v>
      </c>
      <c r="J165" s="96"/>
      <c r="K165" s="96"/>
      <c r="L165" s="27"/>
    </row>
    <row r="166" spans="1:12">
      <c r="A166" s="91" t="s">
        <v>9</v>
      </c>
      <c r="B166" s="10">
        <v>40673</v>
      </c>
      <c r="C166" s="34"/>
      <c r="D166" s="17"/>
      <c r="E166" s="16"/>
      <c r="F166" s="6"/>
      <c r="G166" s="25">
        <f t="shared" si="33"/>
        <v>0</v>
      </c>
      <c r="H166" s="23"/>
      <c r="I166" s="25">
        <f t="shared" si="34"/>
        <v>0</v>
      </c>
      <c r="J166" s="96"/>
      <c r="K166" s="96"/>
      <c r="L166" s="27"/>
    </row>
    <row r="167" spans="1:12">
      <c r="A167" s="91" t="s">
        <v>13</v>
      </c>
      <c r="B167" s="10">
        <v>40674</v>
      </c>
      <c r="C167" s="34"/>
      <c r="D167" s="17"/>
      <c r="E167" s="16"/>
      <c r="F167" s="6"/>
      <c r="G167" s="25">
        <f t="shared" si="33"/>
        <v>0</v>
      </c>
      <c r="H167" s="23"/>
      <c r="I167" s="25">
        <f t="shared" si="34"/>
        <v>0</v>
      </c>
      <c r="J167" s="96"/>
      <c r="K167" s="96"/>
      <c r="L167" s="27"/>
    </row>
    <row r="168" spans="1:12">
      <c r="A168" s="91" t="s">
        <v>10</v>
      </c>
      <c r="B168" s="10">
        <v>40675</v>
      </c>
      <c r="C168" s="34"/>
      <c r="D168" s="17"/>
      <c r="E168" s="16"/>
      <c r="F168" s="6"/>
      <c r="G168" s="25">
        <f t="shared" si="33"/>
        <v>0</v>
      </c>
      <c r="H168" s="23"/>
      <c r="I168" s="25">
        <f t="shared" si="34"/>
        <v>0</v>
      </c>
      <c r="J168" s="96"/>
      <c r="K168" s="96"/>
      <c r="L168" s="27"/>
    </row>
    <row r="169" spans="1:12">
      <c r="A169" s="91" t="s">
        <v>11</v>
      </c>
      <c r="B169" s="10">
        <v>40676</v>
      </c>
      <c r="C169" s="34"/>
      <c r="D169" s="17"/>
      <c r="E169" s="16"/>
      <c r="F169" s="6"/>
      <c r="G169" s="25">
        <f t="shared" si="33"/>
        <v>0</v>
      </c>
      <c r="H169" s="23"/>
      <c r="I169" s="25">
        <f t="shared" si="34"/>
        <v>0</v>
      </c>
      <c r="J169" s="96"/>
      <c r="K169" s="96"/>
      <c r="L169" s="27"/>
    </row>
    <row r="170" spans="1:12">
      <c r="A170" s="91" t="s">
        <v>7</v>
      </c>
      <c r="B170" s="10">
        <v>40677</v>
      </c>
      <c r="C170" s="34"/>
      <c r="D170" s="17"/>
      <c r="E170" s="16"/>
      <c r="F170" s="6"/>
      <c r="G170" s="25">
        <f t="shared" si="33"/>
        <v>0</v>
      </c>
      <c r="H170" s="23"/>
      <c r="I170" s="25">
        <f t="shared" si="34"/>
        <v>0</v>
      </c>
      <c r="J170" s="96"/>
      <c r="K170" s="96"/>
      <c r="L170" s="27"/>
    </row>
    <row r="171" spans="1:12">
      <c r="A171" s="91" t="s">
        <v>12</v>
      </c>
      <c r="B171" s="10">
        <v>40678</v>
      </c>
      <c r="C171" s="34"/>
      <c r="D171" s="17"/>
      <c r="E171" s="16"/>
      <c r="F171" s="6"/>
      <c r="G171" s="25">
        <f t="shared" si="33"/>
        <v>0</v>
      </c>
      <c r="H171" s="23"/>
      <c r="I171" s="25">
        <f t="shared" si="34"/>
        <v>0</v>
      </c>
      <c r="J171" s="96"/>
      <c r="K171" s="96"/>
      <c r="L171" s="27"/>
    </row>
    <row r="172" spans="1:12">
      <c r="A172" s="91" t="s">
        <v>8</v>
      </c>
      <c r="B172" s="10">
        <v>40679</v>
      </c>
      <c r="C172" s="34"/>
      <c r="D172" s="17"/>
      <c r="E172" s="16"/>
      <c r="F172" s="6"/>
      <c r="G172" s="25">
        <f t="shared" si="33"/>
        <v>0</v>
      </c>
      <c r="H172" s="23"/>
      <c r="I172" s="25">
        <f t="shared" si="34"/>
        <v>0</v>
      </c>
      <c r="J172" s="96"/>
      <c r="K172" s="96"/>
      <c r="L172" s="27"/>
    </row>
    <row r="173" spans="1:12">
      <c r="A173" s="91" t="s">
        <v>9</v>
      </c>
      <c r="B173" s="10">
        <v>40680</v>
      </c>
      <c r="C173" s="34"/>
      <c r="D173" s="17"/>
      <c r="E173" s="16"/>
      <c r="F173" s="6"/>
      <c r="G173" s="25">
        <f t="shared" si="33"/>
        <v>0</v>
      </c>
      <c r="H173" s="23"/>
      <c r="I173" s="25">
        <f t="shared" si="34"/>
        <v>0</v>
      </c>
      <c r="J173" s="96"/>
      <c r="K173" s="96"/>
      <c r="L173" s="27"/>
    </row>
    <row r="174" spans="1:12">
      <c r="A174" s="91" t="s">
        <v>13</v>
      </c>
      <c r="B174" s="10">
        <v>40681</v>
      </c>
      <c r="C174" s="34"/>
      <c r="D174" s="17"/>
      <c r="E174" s="16"/>
      <c r="F174" s="6"/>
      <c r="G174" s="25">
        <f t="shared" si="33"/>
        <v>0</v>
      </c>
      <c r="H174" s="23"/>
      <c r="I174" s="25">
        <f t="shared" si="34"/>
        <v>0</v>
      </c>
      <c r="J174" s="96"/>
      <c r="K174" s="96"/>
      <c r="L174" s="27"/>
    </row>
    <row r="175" spans="1:12">
      <c r="A175" s="91" t="s">
        <v>10</v>
      </c>
      <c r="B175" s="10">
        <v>40682</v>
      </c>
      <c r="C175" s="34"/>
      <c r="D175" s="17"/>
      <c r="E175" s="16"/>
      <c r="F175" s="6"/>
      <c r="G175" s="25">
        <f t="shared" si="33"/>
        <v>0</v>
      </c>
      <c r="H175" s="23"/>
      <c r="I175" s="25">
        <f t="shared" si="34"/>
        <v>0</v>
      </c>
      <c r="J175" s="96"/>
      <c r="K175" s="96"/>
      <c r="L175" s="27"/>
    </row>
    <row r="176" spans="1:12">
      <c r="A176" s="91" t="s">
        <v>11</v>
      </c>
      <c r="B176" s="10">
        <v>40683</v>
      </c>
      <c r="C176" s="34"/>
      <c r="D176" s="17"/>
      <c r="E176" s="16"/>
      <c r="F176" s="6"/>
      <c r="G176" s="25">
        <f t="shared" si="33"/>
        <v>0</v>
      </c>
      <c r="H176" s="23"/>
      <c r="I176" s="25">
        <f t="shared" si="34"/>
        <v>0</v>
      </c>
      <c r="J176" s="96"/>
      <c r="K176" s="96"/>
      <c r="L176" s="27"/>
    </row>
    <row r="177" spans="1:12">
      <c r="A177" s="91" t="s">
        <v>7</v>
      </c>
      <c r="B177" s="10">
        <v>40684</v>
      </c>
      <c r="C177" s="34"/>
      <c r="D177" s="17"/>
      <c r="E177" s="16"/>
      <c r="F177" s="6"/>
      <c r="G177" s="25">
        <f t="shared" si="33"/>
        <v>0</v>
      </c>
      <c r="H177" s="23"/>
      <c r="I177" s="25">
        <f t="shared" si="34"/>
        <v>0</v>
      </c>
      <c r="J177" s="96"/>
      <c r="K177" s="96"/>
      <c r="L177" s="27"/>
    </row>
    <row r="178" spans="1:12">
      <c r="A178" s="91" t="s">
        <v>12</v>
      </c>
      <c r="B178" s="10">
        <v>40685</v>
      </c>
      <c r="C178" s="34"/>
      <c r="D178" s="17"/>
      <c r="E178" s="16"/>
      <c r="F178" s="6"/>
      <c r="G178" s="25">
        <f t="shared" si="33"/>
        <v>0</v>
      </c>
      <c r="H178" s="23"/>
      <c r="I178" s="25">
        <f t="shared" si="34"/>
        <v>0</v>
      </c>
      <c r="J178" s="96"/>
      <c r="K178" s="96"/>
      <c r="L178" s="27"/>
    </row>
    <row r="179" spans="1:12">
      <c r="A179" s="91" t="s">
        <v>8</v>
      </c>
      <c r="B179" s="10">
        <v>40686</v>
      </c>
      <c r="C179" s="34"/>
      <c r="D179" s="17"/>
      <c r="E179" s="16"/>
      <c r="F179" s="6"/>
      <c r="G179" s="25">
        <f t="shared" si="33"/>
        <v>0</v>
      </c>
      <c r="H179" s="23"/>
      <c r="I179" s="25">
        <f t="shared" si="34"/>
        <v>0</v>
      </c>
      <c r="J179" s="96"/>
      <c r="K179" s="96"/>
      <c r="L179" s="27"/>
    </row>
    <row r="180" spans="1:12">
      <c r="A180" s="91" t="s">
        <v>9</v>
      </c>
      <c r="B180" s="10">
        <v>40687</v>
      </c>
      <c r="C180" s="34"/>
      <c r="D180" s="17"/>
      <c r="E180" s="16"/>
      <c r="F180" s="6"/>
      <c r="G180" s="25">
        <f t="shared" si="33"/>
        <v>0</v>
      </c>
      <c r="H180" s="23"/>
      <c r="I180" s="25">
        <f t="shared" si="34"/>
        <v>0</v>
      </c>
      <c r="J180" s="96"/>
      <c r="K180" s="96"/>
      <c r="L180" s="27"/>
    </row>
    <row r="181" spans="1:12">
      <c r="A181" s="91" t="s">
        <v>13</v>
      </c>
      <c r="B181" s="10">
        <v>40688</v>
      </c>
      <c r="C181" s="34"/>
      <c r="D181" s="17"/>
      <c r="E181" s="16"/>
      <c r="F181" s="6"/>
      <c r="G181" s="25">
        <f t="shared" si="33"/>
        <v>0</v>
      </c>
      <c r="H181" s="23"/>
      <c r="I181" s="25">
        <f t="shared" si="34"/>
        <v>0</v>
      </c>
      <c r="J181" s="96"/>
      <c r="K181" s="96"/>
      <c r="L181" s="27"/>
    </row>
    <row r="182" spans="1:12">
      <c r="A182" s="91" t="s">
        <v>10</v>
      </c>
      <c r="B182" s="10">
        <v>40689</v>
      </c>
      <c r="C182" s="34"/>
      <c r="D182" s="17"/>
      <c r="E182" s="16"/>
      <c r="F182" s="6"/>
      <c r="G182" s="25">
        <f t="shared" si="33"/>
        <v>0</v>
      </c>
      <c r="H182" s="23"/>
      <c r="I182" s="25">
        <f t="shared" si="34"/>
        <v>0</v>
      </c>
      <c r="J182" s="96"/>
      <c r="K182" s="96"/>
      <c r="L182" s="27"/>
    </row>
    <row r="183" spans="1:12">
      <c r="A183" s="91" t="s">
        <v>11</v>
      </c>
      <c r="B183" s="10">
        <v>40690</v>
      </c>
      <c r="C183" s="34"/>
      <c r="D183" s="17"/>
      <c r="E183" s="16"/>
      <c r="F183" s="6"/>
      <c r="G183" s="25">
        <f t="shared" si="33"/>
        <v>0</v>
      </c>
      <c r="H183" s="23"/>
      <c r="I183" s="25">
        <f t="shared" si="34"/>
        <v>0</v>
      </c>
      <c r="J183" s="96"/>
      <c r="K183" s="96"/>
      <c r="L183" s="27"/>
    </row>
    <row r="184" spans="1:12">
      <c r="A184" s="91" t="s">
        <v>7</v>
      </c>
      <c r="B184" s="10">
        <v>40691</v>
      </c>
      <c r="C184" s="34"/>
      <c r="D184" s="17"/>
      <c r="E184" s="16"/>
      <c r="F184" s="6"/>
      <c r="G184" s="25">
        <f t="shared" si="33"/>
        <v>0</v>
      </c>
      <c r="H184" s="23"/>
      <c r="I184" s="25">
        <f t="shared" si="34"/>
        <v>0</v>
      </c>
      <c r="J184" s="96"/>
      <c r="K184" s="96"/>
      <c r="L184" s="27"/>
    </row>
    <row r="185" spans="1:12">
      <c r="A185" s="91" t="s">
        <v>12</v>
      </c>
      <c r="B185" s="10">
        <v>40692</v>
      </c>
      <c r="C185" s="34"/>
      <c r="D185" s="17"/>
      <c r="E185" s="16"/>
      <c r="F185" s="6"/>
      <c r="G185" s="25">
        <f t="shared" si="33"/>
        <v>0</v>
      </c>
      <c r="H185" s="23"/>
      <c r="I185" s="25">
        <f t="shared" si="34"/>
        <v>0</v>
      </c>
      <c r="J185" s="96"/>
      <c r="K185" s="96"/>
      <c r="L185" s="27"/>
    </row>
    <row r="186" spans="1:12">
      <c r="A186" s="91" t="s">
        <v>8</v>
      </c>
      <c r="B186" s="10">
        <v>40693</v>
      </c>
      <c r="C186" s="34"/>
      <c r="D186" s="17"/>
      <c r="E186" s="16"/>
      <c r="F186" s="6"/>
      <c r="G186" s="25">
        <f t="shared" si="33"/>
        <v>0</v>
      </c>
      <c r="H186" s="23"/>
      <c r="I186" s="25">
        <f t="shared" si="34"/>
        <v>0</v>
      </c>
      <c r="J186" s="96"/>
      <c r="K186" s="96"/>
      <c r="L186" s="27"/>
    </row>
    <row r="187" spans="1:12">
      <c r="A187" s="91" t="s">
        <v>9</v>
      </c>
      <c r="B187" s="10">
        <v>40694</v>
      </c>
      <c r="C187" s="34"/>
      <c r="D187" s="17"/>
      <c r="E187" s="16"/>
      <c r="F187" s="6"/>
      <c r="G187" s="25">
        <f t="shared" si="33"/>
        <v>0</v>
      </c>
      <c r="H187" s="23"/>
      <c r="I187" s="25">
        <f t="shared" si="34"/>
        <v>0</v>
      </c>
      <c r="J187" s="96"/>
      <c r="K187" s="96"/>
      <c r="L187" s="27"/>
    </row>
    <row r="188" spans="1:12">
      <c r="A188" s="3"/>
      <c r="B188" s="7"/>
      <c r="C188" s="35"/>
    </row>
    <row r="189" spans="1:12">
      <c r="A189" s="124" t="s">
        <v>0</v>
      </c>
      <c r="B189" s="124"/>
      <c r="C189" s="30"/>
      <c r="D189" s="14"/>
      <c r="E189" s="14"/>
      <c r="F189" s="14"/>
    </row>
    <row r="190" spans="1:12" ht="15.75">
      <c r="A190" s="91"/>
      <c r="B190" s="8"/>
      <c r="C190" s="31"/>
      <c r="D190" s="2"/>
      <c r="E190" s="15"/>
      <c r="F190" s="195" t="s">
        <v>3</v>
      </c>
      <c r="G190" s="196"/>
      <c r="H190" s="196"/>
      <c r="I190" s="196"/>
      <c r="J190" s="196"/>
      <c r="K190" s="196"/>
      <c r="L190" s="196"/>
    </row>
    <row r="191" spans="1:12">
      <c r="A191" s="173" t="s">
        <v>18</v>
      </c>
      <c r="B191" s="174"/>
      <c r="C191" s="32" t="s">
        <v>2</v>
      </c>
      <c r="D191" s="4" t="s">
        <v>6</v>
      </c>
      <c r="E191" s="18"/>
      <c r="F191" s="197">
        <v>1</v>
      </c>
      <c r="G191" s="198"/>
      <c r="H191" s="199">
        <v>2</v>
      </c>
      <c r="I191" s="200"/>
      <c r="J191" s="90"/>
      <c r="K191" s="90"/>
      <c r="L191" s="90"/>
    </row>
    <row r="192" spans="1:12">
      <c r="A192" s="173">
        <v>2011</v>
      </c>
      <c r="B192" s="174"/>
      <c r="C192" s="33"/>
      <c r="D192" s="5"/>
      <c r="E192" s="16"/>
      <c r="F192" s="20" t="s">
        <v>4</v>
      </c>
      <c r="G192" s="19" t="s">
        <v>5</v>
      </c>
      <c r="H192" s="20" t="s">
        <v>4</v>
      </c>
      <c r="I192" s="19" t="s">
        <v>5</v>
      </c>
      <c r="J192" s="94"/>
      <c r="K192" s="94"/>
      <c r="L192" s="21"/>
    </row>
    <row r="193" spans="1:12">
      <c r="A193" s="91"/>
      <c r="B193" s="1"/>
      <c r="C193" s="33"/>
      <c r="D193" s="5"/>
      <c r="E193" s="16"/>
      <c r="F193" s="22"/>
      <c r="G193" s="24"/>
      <c r="H193" s="22"/>
      <c r="I193" s="24"/>
      <c r="J193" s="95"/>
      <c r="K193" s="95"/>
      <c r="L193" s="11"/>
    </row>
    <row r="194" spans="1:12">
      <c r="A194" s="91" t="s">
        <v>13</v>
      </c>
      <c r="B194" s="10">
        <v>40695</v>
      </c>
      <c r="C194" s="34"/>
      <c r="D194" s="9"/>
      <c r="E194" s="16"/>
      <c r="F194" s="6"/>
      <c r="G194" s="25">
        <f>IF($B194&gt;0,F194-$D194,0)</f>
        <v>0</v>
      </c>
      <c r="H194" s="23"/>
      <c r="I194" s="25">
        <f>IF($B194&gt;0,H194-$D194,0)</f>
        <v>0</v>
      </c>
      <c r="J194" s="96"/>
      <c r="K194" s="96"/>
      <c r="L194" s="27"/>
    </row>
    <row r="195" spans="1:12">
      <c r="A195" s="91" t="s">
        <v>10</v>
      </c>
      <c r="B195" s="10">
        <v>40696</v>
      </c>
      <c r="C195" s="34"/>
      <c r="D195" s="9"/>
      <c r="E195" s="16"/>
      <c r="F195" s="6"/>
      <c r="G195" s="25">
        <f>IF($B195&gt;0,F195-$D195+G194,0)</f>
        <v>0</v>
      </c>
      <c r="H195" s="23"/>
      <c r="I195" s="25">
        <f>IF($B195&gt;0,H195-$D195+I194,0)</f>
        <v>0</v>
      </c>
      <c r="J195" s="96"/>
      <c r="K195" s="96"/>
      <c r="L195" s="27"/>
    </row>
    <row r="196" spans="1:12">
      <c r="A196" s="91" t="s">
        <v>11</v>
      </c>
      <c r="B196" s="10">
        <v>40697</v>
      </c>
      <c r="C196" s="34"/>
      <c r="D196" s="9"/>
      <c r="E196" s="16"/>
      <c r="F196" s="6"/>
      <c r="G196" s="25">
        <f t="shared" ref="G196:G223" si="35">IF($B196&gt;0,F196-$D196+G195,0)</f>
        <v>0</v>
      </c>
      <c r="H196" s="23"/>
      <c r="I196" s="25">
        <f t="shared" ref="I196:I223" si="36">IF($B196&gt;0,H196-$D196+I195,0)</f>
        <v>0</v>
      </c>
      <c r="J196" s="96"/>
      <c r="K196" s="96"/>
      <c r="L196" s="27"/>
    </row>
    <row r="197" spans="1:12">
      <c r="A197" s="91" t="s">
        <v>7</v>
      </c>
      <c r="B197" s="10">
        <v>40698</v>
      </c>
      <c r="C197" s="34"/>
      <c r="D197" s="9"/>
      <c r="E197" s="16"/>
      <c r="F197" s="6"/>
      <c r="G197" s="25">
        <f t="shared" si="35"/>
        <v>0</v>
      </c>
      <c r="H197" s="23"/>
      <c r="I197" s="25">
        <f t="shared" si="36"/>
        <v>0</v>
      </c>
      <c r="J197" s="96"/>
      <c r="K197" s="96"/>
      <c r="L197" s="27"/>
    </row>
    <row r="198" spans="1:12">
      <c r="A198" s="91" t="s">
        <v>12</v>
      </c>
      <c r="B198" s="10">
        <v>40699</v>
      </c>
      <c r="C198" s="34"/>
      <c r="D198" s="9"/>
      <c r="E198" s="16"/>
      <c r="F198" s="6"/>
      <c r="G198" s="25">
        <f t="shared" si="35"/>
        <v>0</v>
      </c>
      <c r="H198" s="23"/>
      <c r="I198" s="25">
        <f t="shared" si="36"/>
        <v>0</v>
      </c>
      <c r="J198" s="96"/>
      <c r="K198" s="96"/>
      <c r="L198" s="27"/>
    </row>
    <row r="199" spans="1:12">
      <c r="A199" s="91" t="s">
        <v>8</v>
      </c>
      <c r="B199" s="10">
        <v>40700</v>
      </c>
      <c r="C199" s="34"/>
      <c r="D199" s="9"/>
      <c r="E199" s="16"/>
      <c r="F199" s="6"/>
      <c r="G199" s="25">
        <f t="shared" si="35"/>
        <v>0</v>
      </c>
      <c r="H199" s="23"/>
      <c r="I199" s="25">
        <f t="shared" si="36"/>
        <v>0</v>
      </c>
      <c r="J199" s="96"/>
      <c r="K199" s="96"/>
      <c r="L199" s="27"/>
    </row>
    <row r="200" spans="1:12">
      <c r="A200" s="91" t="s">
        <v>9</v>
      </c>
      <c r="B200" s="10">
        <v>40701</v>
      </c>
      <c r="C200" s="34"/>
      <c r="D200" s="9"/>
      <c r="E200" s="16"/>
      <c r="F200" s="6"/>
      <c r="G200" s="25">
        <f t="shared" si="35"/>
        <v>0</v>
      </c>
      <c r="H200" s="23"/>
      <c r="I200" s="25">
        <f t="shared" si="36"/>
        <v>0</v>
      </c>
      <c r="J200" s="96"/>
      <c r="K200" s="96"/>
      <c r="L200" s="27"/>
    </row>
    <row r="201" spans="1:12">
      <c r="A201" s="91" t="s">
        <v>13</v>
      </c>
      <c r="B201" s="10">
        <v>40702</v>
      </c>
      <c r="C201" s="34"/>
      <c r="D201" s="9"/>
      <c r="E201" s="16"/>
      <c r="F201" s="6"/>
      <c r="G201" s="25">
        <f t="shared" si="35"/>
        <v>0</v>
      </c>
      <c r="H201" s="23"/>
      <c r="I201" s="25">
        <f t="shared" si="36"/>
        <v>0</v>
      </c>
      <c r="J201" s="96"/>
      <c r="K201" s="96"/>
      <c r="L201" s="27"/>
    </row>
    <row r="202" spans="1:12">
      <c r="A202" s="91" t="s">
        <v>10</v>
      </c>
      <c r="B202" s="10">
        <v>40703</v>
      </c>
      <c r="C202" s="34"/>
      <c r="D202" s="17"/>
      <c r="E202" s="16"/>
      <c r="F202" s="6"/>
      <c r="G202" s="25">
        <f t="shared" si="35"/>
        <v>0</v>
      </c>
      <c r="H202" s="23"/>
      <c r="I202" s="25">
        <f t="shared" si="36"/>
        <v>0</v>
      </c>
      <c r="J202" s="96"/>
      <c r="K202" s="96"/>
      <c r="L202" s="27"/>
    </row>
    <row r="203" spans="1:12">
      <c r="A203" s="91" t="s">
        <v>11</v>
      </c>
      <c r="B203" s="10">
        <v>40704</v>
      </c>
      <c r="C203" s="34"/>
      <c r="D203" s="17"/>
      <c r="E203" s="16"/>
      <c r="F203" s="6"/>
      <c r="G203" s="25">
        <f t="shared" si="35"/>
        <v>0</v>
      </c>
      <c r="H203" s="23"/>
      <c r="I203" s="25">
        <f t="shared" si="36"/>
        <v>0</v>
      </c>
      <c r="J203" s="96"/>
      <c r="K203" s="96"/>
      <c r="L203" s="27"/>
    </row>
    <row r="204" spans="1:12">
      <c r="A204" s="91" t="s">
        <v>7</v>
      </c>
      <c r="B204" s="10">
        <v>40705</v>
      </c>
      <c r="C204" s="34"/>
      <c r="D204" s="17"/>
      <c r="E204" s="16"/>
      <c r="F204" s="6"/>
      <c r="G204" s="25">
        <f t="shared" si="35"/>
        <v>0</v>
      </c>
      <c r="H204" s="23"/>
      <c r="I204" s="25">
        <f t="shared" si="36"/>
        <v>0</v>
      </c>
      <c r="J204" s="96"/>
      <c r="K204" s="96"/>
      <c r="L204" s="27"/>
    </row>
    <row r="205" spans="1:12">
      <c r="A205" s="91" t="s">
        <v>12</v>
      </c>
      <c r="B205" s="10">
        <v>40706</v>
      </c>
      <c r="C205" s="34"/>
      <c r="D205" s="17"/>
      <c r="E205" s="16"/>
      <c r="F205" s="6"/>
      <c r="G205" s="25">
        <f t="shared" si="35"/>
        <v>0</v>
      </c>
      <c r="H205" s="23"/>
      <c r="I205" s="25">
        <f t="shared" si="36"/>
        <v>0</v>
      </c>
      <c r="J205" s="96"/>
      <c r="K205" s="96"/>
      <c r="L205" s="27"/>
    </row>
    <row r="206" spans="1:12">
      <c r="A206" s="91" t="s">
        <v>8</v>
      </c>
      <c r="B206" s="10">
        <v>40707</v>
      </c>
      <c r="C206" s="34"/>
      <c r="D206" s="17"/>
      <c r="E206" s="16"/>
      <c r="F206" s="6"/>
      <c r="G206" s="25">
        <f t="shared" si="35"/>
        <v>0</v>
      </c>
      <c r="H206" s="23"/>
      <c r="I206" s="25">
        <f t="shared" si="36"/>
        <v>0</v>
      </c>
      <c r="J206" s="96"/>
      <c r="K206" s="96"/>
      <c r="L206" s="27"/>
    </row>
    <row r="207" spans="1:12">
      <c r="A207" s="91" t="s">
        <v>9</v>
      </c>
      <c r="B207" s="10">
        <v>40708</v>
      </c>
      <c r="C207" s="34"/>
      <c r="D207" s="17"/>
      <c r="E207" s="16"/>
      <c r="F207" s="6"/>
      <c r="G207" s="25">
        <f t="shared" si="35"/>
        <v>0</v>
      </c>
      <c r="H207" s="23"/>
      <c r="I207" s="25">
        <f t="shared" si="36"/>
        <v>0</v>
      </c>
      <c r="J207" s="96"/>
      <c r="K207" s="96"/>
      <c r="L207" s="27"/>
    </row>
    <row r="208" spans="1:12">
      <c r="A208" s="91" t="s">
        <v>13</v>
      </c>
      <c r="B208" s="10">
        <v>40709</v>
      </c>
      <c r="C208" s="34"/>
      <c r="D208" s="17"/>
      <c r="E208" s="16"/>
      <c r="F208" s="6"/>
      <c r="G208" s="25">
        <f t="shared" si="35"/>
        <v>0</v>
      </c>
      <c r="H208" s="23"/>
      <c r="I208" s="25">
        <f t="shared" si="36"/>
        <v>0</v>
      </c>
      <c r="J208" s="96"/>
      <c r="K208" s="96"/>
      <c r="L208" s="27"/>
    </row>
    <row r="209" spans="1:12">
      <c r="A209" s="91" t="s">
        <v>10</v>
      </c>
      <c r="B209" s="10">
        <v>40710</v>
      </c>
      <c r="C209" s="34"/>
      <c r="D209" s="17"/>
      <c r="E209" s="16"/>
      <c r="F209" s="6"/>
      <c r="G209" s="25">
        <f t="shared" si="35"/>
        <v>0</v>
      </c>
      <c r="H209" s="23"/>
      <c r="I209" s="25">
        <f t="shared" si="36"/>
        <v>0</v>
      </c>
      <c r="J209" s="96"/>
      <c r="K209" s="96"/>
      <c r="L209" s="27"/>
    </row>
    <row r="210" spans="1:12">
      <c r="A210" s="91" t="s">
        <v>11</v>
      </c>
      <c r="B210" s="10">
        <v>40711</v>
      </c>
      <c r="C210" s="34"/>
      <c r="D210" s="17"/>
      <c r="E210" s="16"/>
      <c r="F210" s="6"/>
      <c r="G210" s="25">
        <f t="shared" si="35"/>
        <v>0</v>
      </c>
      <c r="H210" s="23"/>
      <c r="I210" s="25">
        <f t="shared" si="36"/>
        <v>0</v>
      </c>
      <c r="J210" s="96"/>
      <c r="K210" s="96"/>
      <c r="L210" s="27"/>
    </row>
    <row r="211" spans="1:12">
      <c r="A211" s="91" t="s">
        <v>7</v>
      </c>
      <c r="B211" s="10">
        <v>40712</v>
      </c>
      <c r="C211" s="34"/>
      <c r="D211" s="17"/>
      <c r="E211" s="16"/>
      <c r="F211" s="6"/>
      <c r="G211" s="25">
        <f t="shared" si="35"/>
        <v>0</v>
      </c>
      <c r="H211" s="23"/>
      <c r="I211" s="25">
        <f t="shared" si="36"/>
        <v>0</v>
      </c>
      <c r="J211" s="96"/>
      <c r="K211" s="96"/>
      <c r="L211" s="27"/>
    </row>
    <row r="212" spans="1:12">
      <c r="A212" s="91" t="s">
        <v>12</v>
      </c>
      <c r="B212" s="10">
        <v>40713</v>
      </c>
      <c r="C212" s="34"/>
      <c r="D212" s="17"/>
      <c r="E212" s="16"/>
      <c r="F212" s="6"/>
      <c r="G212" s="25">
        <f t="shared" si="35"/>
        <v>0</v>
      </c>
      <c r="H212" s="23"/>
      <c r="I212" s="25">
        <f t="shared" si="36"/>
        <v>0</v>
      </c>
      <c r="J212" s="96"/>
      <c r="K212" s="96"/>
      <c r="L212" s="27"/>
    </row>
    <row r="213" spans="1:12">
      <c r="A213" s="91" t="s">
        <v>8</v>
      </c>
      <c r="B213" s="10">
        <v>40714</v>
      </c>
      <c r="C213" s="34"/>
      <c r="D213" s="17"/>
      <c r="E213" s="16"/>
      <c r="F213" s="6"/>
      <c r="G213" s="25">
        <f t="shared" si="35"/>
        <v>0</v>
      </c>
      <c r="H213" s="23"/>
      <c r="I213" s="25">
        <f t="shared" si="36"/>
        <v>0</v>
      </c>
      <c r="J213" s="96"/>
      <c r="K213" s="96"/>
      <c r="L213" s="27"/>
    </row>
    <row r="214" spans="1:12">
      <c r="A214" s="91" t="s">
        <v>9</v>
      </c>
      <c r="B214" s="10">
        <v>40715</v>
      </c>
      <c r="C214" s="34"/>
      <c r="D214" s="17"/>
      <c r="E214" s="16"/>
      <c r="F214" s="6"/>
      <c r="G214" s="25">
        <f t="shared" si="35"/>
        <v>0</v>
      </c>
      <c r="H214" s="23"/>
      <c r="I214" s="25">
        <f t="shared" si="36"/>
        <v>0</v>
      </c>
      <c r="J214" s="96"/>
      <c r="K214" s="96"/>
      <c r="L214" s="27"/>
    </row>
    <row r="215" spans="1:12">
      <c r="A215" s="91" t="s">
        <v>13</v>
      </c>
      <c r="B215" s="10">
        <v>40716</v>
      </c>
      <c r="C215" s="34"/>
      <c r="D215" s="17"/>
      <c r="E215" s="16"/>
      <c r="F215" s="6"/>
      <c r="G215" s="25">
        <f t="shared" si="35"/>
        <v>0</v>
      </c>
      <c r="H215" s="23"/>
      <c r="I215" s="25">
        <f t="shared" si="36"/>
        <v>0</v>
      </c>
      <c r="J215" s="96"/>
      <c r="K215" s="96"/>
      <c r="L215" s="27"/>
    </row>
    <row r="216" spans="1:12">
      <c r="A216" s="91" t="s">
        <v>10</v>
      </c>
      <c r="B216" s="10">
        <v>40717</v>
      </c>
      <c r="C216" s="34"/>
      <c r="D216" s="17"/>
      <c r="E216" s="16"/>
      <c r="F216" s="6"/>
      <c r="G216" s="25">
        <f t="shared" si="35"/>
        <v>0</v>
      </c>
      <c r="H216" s="23"/>
      <c r="I216" s="25">
        <f t="shared" si="36"/>
        <v>0</v>
      </c>
      <c r="J216" s="96"/>
      <c r="K216" s="96"/>
      <c r="L216" s="27"/>
    </row>
    <row r="217" spans="1:12">
      <c r="A217" s="91" t="s">
        <v>11</v>
      </c>
      <c r="B217" s="10">
        <v>40718</v>
      </c>
      <c r="C217" s="34"/>
      <c r="D217" s="17"/>
      <c r="E217" s="16"/>
      <c r="F217" s="6"/>
      <c r="G217" s="25">
        <f t="shared" si="35"/>
        <v>0</v>
      </c>
      <c r="H217" s="23"/>
      <c r="I217" s="25">
        <f t="shared" si="36"/>
        <v>0</v>
      </c>
      <c r="J217" s="96"/>
      <c r="K217" s="96"/>
      <c r="L217" s="27"/>
    </row>
    <row r="218" spans="1:12">
      <c r="A218" s="91" t="s">
        <v>7</v>
      </c>
      <c r="B218" s="10">
        <v>40719</v>
      </c>
      <c r="C218" s="34"/>
      <c r="D218" s="17"/>
      <c r="E218" s="16"/>
      <c r="F218" s="6"/>
      <c r="G218" s="25">
        <f t="shared" si="35"/>
        <v>0</v>
      </c>
      <c r="H218" s="23"/>
      <c r="I218" s="25">
        <f t="shared" si="36"/>
        <v>0</v>
      </c>
      <c r="J218" s="96"/>
      <c r="K218" s="96"/>
      <c r="L218" s="27"/>
    </row>
    <row r="219" spans="1:12">
      <c r="A219" s="91" t="s">
        <v>12</v>
      </c>
      <c r="B219" s="10">
        <v>40720</v>
      </c>
      <c r="C219" s="34"/>
      <c r="D219" s="17"/>
      <c r="E219" s="16"/>
      <c r="F219" s="6"/>
      <c r="G219" s="25">
        <f t="shared" si="35"/>
        <v>0</v>
      </c>
      <c r="H219" s="23"/>
      <c r="I219" s="25">
        <f t="shared" si="36"/>
        <v>0</v>
      </c>
      <c r="J219" s="96"/>
      <c r="K219" s="96"/>
      <c r="L219" s="27"/>
    </row>
    <row r="220" spans="1:12">
      <c r="A220" s="91" t="s">
        <v>8</v>
      </c>
      <c r="B220" s="10">
        <v>40721</v>
      </c>
      <c r="C220" s="34"/>
      <c r="D220" s="17"/>
      <c r="E220" s="16"/>
      <c r="F220" s="6"/>
      <c r="G220" s="25">
        <f t="shared" si="35"/>
        <v>0</v>
      </c>
      <c r="H220" s="23"/>
      <c r="I220" s="25">
        <f t="shared" si="36"/>
        <v>0</v>
      </c>
      <c r="J220" s="96"/>
      <c r="K220" s="96"/>
      <c r="L220" s="27"/>
    </row>
    <row r="221" spans="1:12">
      <c r="A221" s="91" t="s">
        <v>9</v>
      </c>
      <c r="B221" s="10">
        <v>40722</v>
      </c>
      <c r="C221" s="34"/>
      <c r="D221" s="17"/>
      <c r="E221" s="16"/>
      <c r="F221" s="6"/>
      <c r="G221" s="25">
        <f t="shared" si="35"/>
        <v>0</v>
      </c>
      <c r="H221" s="23"/>
      <c r="I221" s="25">
        <f t="shared" si="36"/>
        <v>0</v>
      </c>
      <c r="J221" s="96"/>
      <c r="K221" s="96"/>
      <c r="L221" s="27"/>
    </row>
    <row r="222" spans="1:12">
      <c r="A222" s="91" t="s">
        <v>13</v>
      </c>
      <c r="B222" s="10">
        <v>40723</v>
      </c>
      <c r="C222" s="34"/>
      <c r="D222" s="17"/>
      <c r="E222" s="16"/>
      <c r="F222" s="6"/>
      <c r="G222" s="25">
        <f t="shared" si="35"/>
        <v>0</v>
      </c>
      <c r="H222" s="23"/>
      <c r="I222" s="25">
        <f t="shared" si="36"/>
        <v>0</v>
      </c>
      <c r="J222" s="96"/>
      <c r="K222" s="96"/>
      <c r="L222" s="27"/>
    </row>
    <row r="223" spans="1:12">
      <c r="A223" s="91" t="s">
        <v>10</v>
      </c>
      <c r="B223" s="10">
        <v>40724</v>
      </c>
      <c r="C223" s="34"/>
      <c r="D223" s="17"/>
      <c r="E223" s="16"/>
      <c r="F223" s="6"/>
      <c r="G223" s="25">
        <f t="shared" si="35"/>
        <v>0</v>
      </c>
      <c r="H223" s="23"/>
      <c r="I223" s="25">
        <f t="shared" si="36"/>
        <v>0</v>
      </c>
      <c r="J223" s="96"/>
      <c r="K223" s="96"/>
      <c r="L223" s="27"/>
    </row>
    <row r="224" spans="1:12">
      <c r="A224" s="3"/>
      <c r="B224" s="7"/>
      <c r="C224" s="35"/>
    </row>
    <row r="225" spans="1:12">
      <c r="A225" s="124" t="s">
        <v>0</v>
      </c>
      <c r="B225" s="124"/>
      <c r="C225" s="30"/>
      <c r="D225" s="14"/>
      <c r="E225" s="14"/>
      <c r="F225" s="14"/>
    </row>
    <row r="226" spans="1:12" ht="15.75">
      <c r="A226" s="91"/>
      <c r="B226" s="8"/>
      <c r="C226" s="31"/>
      <c r="D226" s="2"/>
      <c r="E226" s="15"/>
      <c r="F226" s="195" t="s">
        <v>3</v>
      </c>
      <c r="G226" s="196"/>
      <c r="H226" s="196"/>
      <c r="I226" s="196"/>
      <c r="J226" s="196"/>
      <c r="K226" s="196"/>
      <c r="L226" s="196"/>
    </row>
    <row r="227" spans="1:12">
      <c r="A227" s="173" t="s">
        <v>19</v>
      </c>
      <c r="B227" s="174"/>
      <c r="C227" s="32" t="s">
        <v>2</v>
      </c>
      <c r="D227" s="4" t="s">
        <v>6</v>
      </c>
      <c r="E227" s="18"/>
      <c r="F227" s="197">
        <v>1</v>
      </c>
      <c r="G227" s="198"/>
      <c r="H227" s="199">
        <v>2</v>
      </c>
      <c r="I227" s="200"/>
      <c r="J227" s="90"/>
      <c r="K227" s="90"/>
      <c r="L227" s="90"/>
    </row>
    <row r="228" spans="1:12">
      <c r="A228" s="173">
        <v>2011</v>
      </c>
      <c r="B228" s="174"/>
      <c r="C228" s="33"/>
      <c r="D228" s="5"/>
      <c r="E228" s="16"/>
      <c r="F228" s="20" t="s">
        <v>4</v>
      </c>
      <c r="G228" s="19" t="s">
        <v>5</v>
      </c>
      <c r="H228" s="20" t="s">
        <v>4</v>
      </c>
      <c r="I228" s="19" t="s">
        <v>5</v>
      </c>
      <c r="J228" s="94"/>
      <c r="K228" s="94"/>
      <c r="L228" s="21"/>
    </row>
    <row r="229" spans="1:12">
      <c r="A229" s="91"/>
      <c r="B229" s="1"/>
      <c r="C229" s="33"/>
      <c r="D229" s="5"/>
      <c r="E229" s="16"/>
      <c r="F229" s="22"/>
      <c r="G229" s="24"/>
      <c r="H229" s="22"/>
      <c r="I229" s="24"/>
      <c r="J229" s="95"/>
      <c r="K229" s="95"/>
      <c r="L229" s="11"/>
    </row>
    <row r="230" spans="1:12">
      <c r="A230" s="91" t="s">
        <v>11</v>
      </c>
      <c r="B230" s="10">
        <v>40725</v>
      </c>
      <c r="C230" s="34"/>
      <c r="D230" s="9"/>
      <c r="E230" s="16"/>
      <c r="F230" s="6"/>
      <c r="G230" s="25">
        <f>IF($B230&gt;0,F230-$D230,0)</f>
        <v>0</v>
      </c>
      <c r="H230" s="23"/>
      <c r="I230" s="25">
        <f>IF($B230&gt;0,H230-$D230,0)</f>
        <v>0</v>
      </c>
      <c r="J230" s="96"/>
      <c r="K230" s="96"/>
      <c r="L230" s="27"/>
    </row>
    <row r="231" spans="1:12">
      <c r="A231" s="91" t="s">
        <v>7</v>
      </c>
      <c r="B231" s="10">
        <v>40726</v>
      </c>
      <c r="C231" s="34"/>
      <c r="D231" s="9"/>
      <c r="E231" s="16"/>
      <c r="F231" s="6"/>
      <c r="G231" s="25">
        <f>IF($B231&gt;0,F231-$D231+G230,0)</f>
        <v>0</v>
      </c>
      <c r="H231" s="23"/>
      <c r="I231" s="25">
        <f>IF($B231&gt;0,H231-$D231+I230,0)</f>
        <v>0</v>
      </c>
      <c r="J231" s="96"/>
      <c r="K231" s="96"/>
      <c r="L231" s="27"/>
    </row>
    <row r="232" spans="1:12">
      <c r="A232" s="91" t="s">
        <v>12</v>
      </c>
      <c r="B232" s="10">
        <v>40727</v>
      </c>
      <c r="C232" s="34"/>
      <c r="D232" s="9"/>
      <c r="E232" s="16"/>
      <c r="F232" s="6"/>
      <c r="G232" s="25">
        <f t="shared" ref="G232:G260" si="37">IF($B232&gt;0,F232-$D232+G231,0)</f>
        <v>0</v>
      </c>
      <c r="H232" s="23"/>
      <c r="I232" s="25">
        <f t="shared" ref="I232:I260" si="38">IF($B232&gt;0,H232-$D232+I231,0)</f>
        <v>0</v>
      </c>
      <c r="J232" s="96"/>
      <c r="K232" s="96"/>
      <c r="L232" s="27"/>
    </row>
    <row r="233" spans="1:12">
      <c r="A233" s="91" t="s">
        <v>8</v>
      </c>
      <c r="B233" s="10">
        <v>40728</v>
      </c>
      <c r="C233" s="34"/>
      <c r="D233" s="9"/>
      <c r="E233" s="16"/>
      <c r="F233" s="6"/>
      <c r="G233" s="25">
        <f t="shared" si="37"/>
        <v>0</v>
      </c>
      <c r="H233" s="23"/>
      <c r="I233" s="25">
        <f t="shared" si="38"/>
        <v>0</v>
      </c>
      <c r="J233" s="96"/>
      <c r="K233" s="96"/>
      <c r="L233" s="27"/>
    </row>
    <row r="234" spans="1:12">
      <c r="A234" s="91" t="s">
        <v>9</v>
      </c>
      <c r="B234" s="10">
        <v>40729</v>
      </c>
      <c r="C234" s="34"/>
      <c r="D234" s="9"/>
      <c r="E234" s="16"/>
      <c r="F234" s="6"/>
      <c r="G234" s="25">
        <f t="shared" si="37"/>
        <v>0</v>
      </c>
      <c r="H234" s="23"/>
      <c r="I234" s="25">
        <f t="shared" si="38"/>
        <v>0</v>
      </c>
      <c r="J234" s="96"/>
      <c r="K234" s="96"/>
      <c r="L234" s="27"/>
    </row>
    <row r="235" spans="1:12">
      <c r="A235" s="91" t="s">
        <v>13</v>
      </c>
      <c r="B235" s="10">
        <v>40730</v>
      </c>
      <c r="C235" s="34"/>
      <c r="D235" s="9"/>
      <c r="E235" s="16"/>
      <c r="F235" s="6"/>
      <c r="G235" s="25">
        <f t="shared" si="37"/>
        <v>0</v>
      </c>
      <c r="H235" s="23"/>
      <c r="I235" s="25">
        <f t="shared" si="38"/>
        <v>0</v>
      </c>
      <c r="J235" s="96"/>
      <c r="K235" s="96"/>
      <c r="L235" s="27"/>
    </row>
    <row r="236" spans="1:12">
      <c r="A236" s="91" t="s">
        <v>10</v>
      </c>
      <c r="B236" s="10">
        <v>40731</v>
      </c>
      <c r="C236" s="34"/>
      <c r="D236" s="9"/>
      <c r="E236" s="16"/>
      <c r="F236" s="6"/>
      <c r="G236" s="25">
        <f t="shared" si="37"/>
        <v>0</v>
      </c>
      <c r="H236" s="23"/>
      <c r="I236" s="25">
        <f t="shared" si="38"/>
        <v>0</v>
      </c>
      <c r="J236" s="96"/>
      <c r="K236" s="96"/>
      <c r="L236" s="27"/>
    </row>
    <row r="237" spans="1:12">
      <c r="A237" s="91" t="s">
        <v>11</v>
      </c>
      <c r="B237" s="10">
        <v>40732</v>
      </c>
      <c r="C237" s="34"/>
      <c r="D237" s="9"/>
      <c r="E237" s="16"/>
      <c r="F237" s="6"/>
      <c r="G237" s="25">
        <f t="shared" si="37"/>
        <v>0</v>
      </c>
      <c r="H237" s="23"/>
      <c r="I237" s="25">
        <f t="shared" si="38"/>
        <v>0</v>
      </c>
      <c r="J237" s="96"/>
      <c r="K237" s="96"/>
      <c r="L237" s="27"/>
    </row>
    <row r="238" spans="1:12">
      <c r="A238" s="91" t="s">
        <v>7</v>
      </c>
      <c r="B238" s="10">
        <v>40733</v>
      </c>
      <c r="C238" s="34"/>
      <c r="D238" s="17"/>
      <c r="E238" s="16"/>
      <c r="F238" s="6"/>
      <c r="G238" s="25">
        <f t="shared" si="37"/>
        <v>0</v>
      </c>
      <c r="H238" s="23"/>
      <c r="I238" s="25">
        <f t="shared" si="38"/>
        <v>0</v>
      </c>
      <c r="J238" s="96"/>
      <c r="K238" s="96"/>
      <c r="L238" s="27"/>
    </row>
    <row r="239" spans="1:12">
      <c r="A239" s="91" t="s">
        <v>12</v>
      </c>
      <c r="B239" s="10">
        <v>40734</v>
      </c>
      <c r="C239" s="34"/>
      <c r="D239" s="17"/>
      <c r="E239" s="16"/>
      <c r="F239" s="6"/>
      <c r="G239" s="25">
        <f t="shared" si="37"/>
        <v>0</v>
      </c>
      <c r="H239" s="23"/>
      <c r="I239" s="25">
        <f t="shared" si="38"/>
        <v>0</v>
      </c>
      <c r="J239" s="96"/>
      <c r="K239" s="96"/>
      <c r="L239" s="27"/>
    </row>
    <row r="240" spans="1:12">
      <c r="A240" s="91" t="s">
        <v>8</v>
      </c>
      <c r="B240" s="10">
        <v>40735</v>
      </c>
      <c r="C240" s="34"/>
      <c r="D240" s="17"/>
      <c r="E240" s="16"/>
      <c r="F240" s="6"/>
      <c r="G240" s="25">
        <f t="shared" si="37"/>
        <v>0</v>
      </c>
      <c r="H240" s="23"/>
      <c r="I240" s="25">
        <f t="shared" si="38"/>
        <v>0</v>
      </c>
      <c r="J240" s="96"/>
      <c r="K240" s="96"/>
      <c r="L240" s="27"/>
    </row>
    <row r="241" spans="1:12">
      <c r="A241" s="91" t="s">
        <v>9</v>
      </c>
      <c r="B241" s="10">
        <v>40736</v>
      </c>
      <c r="C241" s="34"/>
      <c r="D241" s="17"/>
      <c r="E241" s="16"/>
      <c r="F241" s="6"/>
      <c r="G241" s="25">
        <f t="shared" si="37"/>
        <v>0</v>
      </c>
      <c r="H241" s="23"/>
      <c r="I241" s="25">
        <f t="shared" si="38"/>
        <v>0</v>
      </c>
      <c r="J241" s="96"/>
      <c r="K241" s="96"/>
      <c r="L241" s="27"/>
    </row>
    <row r="242" spans="1:12">
      <c r="A242" s="91" t="s">
        <v>13</v>
      </c>
      <c r="B242" s="10">
        <v>40737</v>
      </c>
      <c r="C242" s="34"/>
      <c r="D242" s="17"/>
      <c r="E242" s="16"/>
      <c r="F242" s="6"/>
      <c r="G242" s="25">
        <f t="shared" si="37"/>
        <v>0</v>
      </c>
      <c r="H242" s="23"/>
      <c r="I242" s="25">
        <f t="shared" si="38"/>
        <v>0</v>
      </c>
      <c r="J242" s="96"/>
      <c r="K242" s="96"/>
      <c r="L242" s="27"/>
    </row>
    <row r="243" spans="1:12">
      <c r="A243" s="91" t="s">
        <v>10</v>
      </c>
      <c r="B243" s="10">
        <v>40738</v>
      </c>
      <c r="C243" s="34"/>
      <c r="D243" s="17"/>
      <c r="E243" s="16"/>
      <c r="F243" s="6"/>
      <c r="G243" s="25">
        <f t="shared" si="37"/>
        <v>0</v>
      </c>
      <c r="H243" s="23"/>
      <c r="I243" s="25">
        <f t="shared" si="38"/>
        <v>0</v>
      </c>
      <c r="J243" s="96"/>
      <c r="K243" s="96"/>
      <c r="L243" s="27"/>
    </row>
    <row r="244" spans="1:12">
      <c r="A244" s="91" t="s">
        <v>11</v>
      </c>
      <c r="B244" s="10">
        <v>40739</v>
      </c>
      <c r="C244" s="34"/>
      <c r="D244" s="17"/>
      <c r="E244" s="16"/>
      <c r="F244" s="6"/>
      <c r="G244" s="25">
        <f t="shared" si="37"/>
        <v>0</v>
      </c>
      <c r="H244" s="23"/>
      <c r="I244" s="25">
        <f t="shared" si="38"/>
        <v>0</v>
      </c>
      <c r="J244" s="96"/>
      <c r="K244" s="96"/>
      <c r="L244" s="27"/>
    </row>
    <row r="245" spans="1:12">
      <c r="A245" s="91" t="s">
        <v>7</v>
      </c>
      <c r="B245" s="10">
        <v>40740</v>
      </c>
      <c r="C245" s="34"/>
      <c r="D245" s="17"/>
      <c r="E245" s="16"/>
      <c r="F245" s="6"/>
      <c r="G245" s="25">
        <f t="shared" si="37"/>
        <v>0</v>
      </c>
      <c r="H245" s="23"/>
      <c r="I245" s="25">
        <f t="shared" si="38"/>
        <v>0</v>
      </c>
      <c r="J245" s="96"/>
      <c r="K245" s="96"/>
      <c r="L245" s="27"/>
    </row>
    <row r="246" spans="1:12">
      <c r="A246" s="91" t="s">
        <v>12</v>
      </c>
      <c r="B246" s="10">
        <v>40741</v>
      </c>
      <c r="C246" s="34"/>
      <c r="D246" s="17"/>
      <c r="E246" s="16"/>
      <c r="F246" s="6"/>
      <c r="G246" s="25">
        <f t="shared" si="37"/>
        <v>0</v>
      </c>
      <c r="H246" s="23"/>
      <c r="I246" s="25">
        <f t="shared" si="38"/>
        <v>0</v>
      </c>
      <c r="J246" s="96"/>
      <c r="K246" s="96"/>
      <c r="L246" s="27"/>
    </row>
    <row r="247" spans="1:12">
      <c r="A247" s="91" t="s">
        <v>8</v>
      </c>
      <c r="B247" s="10">
        <v>40742</v>
      </c>
      <c r="C247" s="34"/>
      <c r="D247" s="17"/>
      <c r="E247" s="16"/>
      <c r="F247" s="6"/>
      <c r="G247" s="25">
        <f t="shared" si="37"/>
        <v>0</v>
      </c>
      <c r="H247" s="23"/>
      <c r="I247" s="25">
        <f t="shared" si="38"/>
        <v>0</v>
      </c>
      <c r="J247" s="96"/>
      <c r="K247" s="96"/>
      <c r="L247" s="27"/>
    </row>
    <row r="248" spans="1:12">
      <c r="A248" s="91" t="s">
        <v>9</v>
      </c>
      <c r="B248" s="10">
        <v>40743</v>
      </c>
      <c r="C248" s="34"/>
      <c r="D248" s="17"/>
      <c r="E248" s="16"/>
      <c r="F248" s="6"/>
      <c r="G248" s="25">
        <f t="shared" si="37"/>
        <v>0</v>
      </c>
      <c r="H248" s="23"/>
      <c r="I248" s="25">
        <f t="shared" si="38"/>
        <v>0</v>
      </c>
      <c r="J248" s="96"/>
      <c r="K248" s="96"/>
      <c r="L248" s="27"/>
    </row>
    <row r="249" spans="1:12">
      <c r="A249" s="91" t="s">
        <v>13</v>
      </c>
      <c r="B249" s="10">
        <v>40744</v>
      </c>
      <c r="C249" s="34"/>
      <c r="D249" s="17"/>
      <c r="E249" s="16"/>
      <c r="F249" s="6"/>
      <c r="G249" s="25">
        <f t="shared" si="37"/>
        <v>0</v>
      </c>
      <c r="H249" s="23"/>
      <c r="I249" s="25">
        <f t="shared" si="38"/>
        <v>0</v>
      </c>
      <c r="J249" s="96"/>
      <c r="K249" s="96"/>
      <c r="L249" s="27"/>
    </row>
    <row r="250" spans="1:12">
      <c r="A250" s="91" t="s">
        <v>10</v>
      </c>
      <c r="B250" s="10">
        <v>40745</v>
      </c>
      <c r="C250" s="34"/>
      <c r="D250" s="17"/>
      <c r="E250" s="16"/>
      <c r="F250" s="6"/>
      <c r="G250" s="25">
        <f t="shared" si="37"/>
        <v>0</v>
      </c>
      <c r="H250" s="23"/>
      <c r="I250" s="25">
        <f t="shared" si="38"/>
        <v>0</v>
      </c>
      <c r="J250" s="96"/>
      <c r="K250" s="96"/>
      <c r="L250" s="27"/>
    </row>
    <row r="251" spans="1:12">
      <c r="A251" s="91" t="s">
        <v>11</v>
      </c>
      <c r="B251" s="10">
        <v>40746</v>
      </c>
      <c r="C251" s="34"/>
      <c r="D251" s="17"/>
      <c r="E251" s="16"/>
      <c r="F251" s="6"/>
      <c r="G251" s="25">
        <f t="shared" si="37"/>
        <v>0</v>
      </c>
      <c r="H251" s="23"/>
      <c r="I251" s="25">
        <f t="shared" si="38"/>
        <v>0</v>
      </c>
      <c r="J251" s="96"/>
      <c r="K251" s="96"/>
      <c r="L251" s="27"/>
    </row>
    <row r="252" spans="1:12">
      <c r="A252" s="91" t="s">
        <v>7</v>
      </c>
      <c r="B252" s="10">
        <v>40747</v>
      </c>
      <c r="C252" s="34"/>
      <c r="D252" s="17"/>
      <c r="E252" s="16"/>
      <c r="F252" s="6"/>
      <c r="G252" s="25">
        <f t="shared" si="37"/>
        <v>0</v>
      </c>
      <c r="H252" s="23"/>
      <c r="I252" s="25">
        <f t="shared" si="38"/>
        <v>0</v>
      </c>
      <c r="J252" s="96"/>
      <c r="K252" s="96"/>
      <c r="L252" s="27"/>
    </row>
    <row r="253" spans="1:12">
      <c r="A253" s="91" t="s">
        <v>12</v>
      </c>
      <c r="B253" s="10">
        <v>40748</v>
      </c>
      <c r="C253" s="34"/>
      <c r="D253" s="17"/>
      <c r="E253" s="16"/>
      <c r="F253" s="6"/>
      <c r="G253" s="25">
        <f t="shared" si="37"/>
        <v>0</v>
      </c>
      <c r="H253" s="23"/>
      <c r="I253" s="25">
        <f t="shared" si="38"/>
        <v>0</v>
      </c>
      <c r="J253" s="96"/>
      <c r="K253" s="96"/>
      <c r="L253" s="27"/>
    </row>
    <row r="254" spans="1:12">
      <c r="A254" s="91" t="s">
        <v>8</v>
      </c>
      <c r="B254" s="10">
        <v>40749</v>
      </c>
      <c r="C254" s="34"/>
      <c r="D254" s="17"/>
      <c r="E254" s="16"/>
      <c r="F254" s="6"/>
      <c r="G254" s="25">
        <f t="shared" si="37"/>
        <v>0</v>
      </c>
      <c r="H254" s="23"/>
      <c r="I254" s="25">
        <f t="shared" si="38"/>
        <v>0</v>
      </c>
      <c r="J254" s="96"/>
      <c r="K254" s="96"/>
      <c r="L254" s="27"/>
    </row>
    <row r="255" spans="1:12">
      <c r="A255" s="91" t="s">
        <v>9</v>
      </c>
      <c r="B255" s="10">
        <v>40750</v>
      </c>
      <c r="C255" s="34"/>
      <c r="D255" s="17"/>
      <c r="E255" s="16"/>
      <c r="F255" s="6"/>
      <c r="G255" s="25">
        <f t="shared" si="37"/>
        <v>0</v>
      </c>
      <c r="H255" s="23"/>
      <c r="I255" s="25">
        <f t="shared" si="38"/>
        <v>0</v>
      </c>
      <c r="J255" s="96"/>
      <c r="K255" s="96"/>
      <c r="L255" s="27"/>
    </row>
    <row r="256" spans="1:12">
      <c r="A256" s="91" t="s">
        <v>13</v>
      </c>
      <c r="B256" s="10">
        <v>40751</v>
      </c>
      <c r="C256" s="34"/>
      <c r="D256" s="17"/>
      <c r="E256" s="16"/>
      <c r="F256" s="6"/>
      <c r="G256" s="25">
        <f t="shared" si="37"/>
        <v>0</v>
      </c>
      <c r="H256" s="23"/>
      <c r="I256" s="25">
        <f t="shared" si="38"/>
        <v>0</v>
      </c>
      <c r="J256" s="96"/>
      <c r="K256" s="96"/>
      <c r="L256" s="27"/>
    </row>
    <row r="257" spans="1:12">
      <c r="A257" s="91" t="s">
        <v>10</v>
      </c>
      <c r="B257" s="10">
        <v>40752</v>
      </c>
      <c r="C257" s="34"/>
      <c r="D257" s="17"/>
      <c r="E257" s="16"/>
      <c r="F257" s="6"/>
      <c r="G257" s="25">
        <f t="shared" si="37"/>
        <v>0</v>
      </c>
      <c r="H257" s="23"/>
      <c r="I257" s="25">
        <f t="shared" si="38"/>
        <v>0</v>
      </c>
      <c r="J257" s="96"/>
      <c r="K257" s="96"/>
      <c r="L257" s="27"/>
    </row>
    <row r="258" spans="1:12">
      <c r="A258" s="91" t="s">
        <v>11</v>
      </c>
      <c r="B258" s="10">
        <v>40753</v>
      </c>
      <c r="C258" s="34"/>
      <c r="D258" s="17"/>
      <c r="E258" s="16"/>
      <c r="F258" s="6"/>
      <c r="G258" s="25">
        <f t="shared" si="37"/>
        <v>0</v>
      </c>
      <c r="H258" s="23"/>
      <c r="I258" s="25">
        <f t="shared" si="38"/>
        <v>0</v>
      </c>
      <c r="J258" s="96"/>
      <c r="K258" s="96"/>
      <c r="L258" s="27"/>
    </row>
    <row r="259" spans="1:12">
      <c r="A259" s="91" t="s">
        <v>7</v>
      </c>
      <c r="B259" s="10">
        <v>40754</v>
      </c>
      <c r="C259" s="34"/>
      <c r="D259" s="17"/>
      <c r="E259" s="16"/>
      <c r="F259" s="6"/>
      <c r="G259" s="25">
        <f t="shared" si="37"/>
        <v>0</v>
      </c>
      <c r="H259" s="23"/>
      <c r="I259" s="25">
        <f t="shared" si="38"/>
        <v>0</v>
      </c>
      <c r="J259" s="96"/>
      <c r="K259" s="96"/>
      <c r="L259" s="27"/>
    </row>
    <row r="260" spans="1:12">
      <c r="A260" s="91" t="s">
        <v>12</v>
      </c>
      <c r="B260" s="10">
        <v>40755</v>
      </c>
      <c r="C260" s="34"/>
      <c r="D260" s="17"/>
      <c r="E260" s="16"/>
      <c r="F260" s="6"/>
      <c r="G260" s="25">
        <f t="shared" si="37"/>
        <v>0</v>
      </c>
      <c r="H260" s="23"/>
      <c r="I260" s="25">
        <f t="shared" si="38"/>
        <v>0</v>
      </c>
      <c r="J260" s="96"/>
      <c r="K260" s="96"/>
      <c r="L260" s="27"/>
    </row>
    <row r="261" spans="1:12">
      <c r="A261" s="3"/>
      <c r="B261" s="7"/>
      <c r="C261" s="35"/>
    </row>
    <row r="262" spans="1:12">
      <c r="A262" s="124" t="s">
        <v>0</v>
      </c>
      <c r="B262" s="124"/>
      <c r="C262" s="30"/>
      <c r="D262" s="14"/>
      <c r="E262" s="14"/>
      <c r="F262" s="14"/>
    </row>
    <row r="263" spans="1:12" ht="15.75">
      <c r="A263" s="91"/>
      <c r="B263" s="8"/>
      <c r="C263" s="31"/>
      <c r="D263" s="2"/>
      <c r="E263" s="15"/>
      <c r="F263" s="195" t="s">
        <v>3</v>
      </c>
      <c r="G263" s="196"/>
      <c r="H263" s="196"/>
      <c r="I263" s="196"/>
      <c r="J263" s="196"/>
      <c r="K263" s="196"/>
      <c r="L263" s="196"/>
    </row>
    <row r="264" spans="1:12">
      <c r="A264" s="173" t="s">
        <v>20</v>
      </c>
      <c r="B264" s="174"/>
      <c r="C264" s="32" t="s">
        <v>2</v>
      </c>
      <c r="D264" s="4" t="s">
        <v>6</v>
      </c>
      <c r="E264" s="18"/>
      <c r="F264" s="197">
        <v>1</v>
      </c>
      <c r="G264" s="198"/>
      <c r="H264" s="199">
        <v>2</v>
      </c>
      <c r="I264" s="200"/>
      <c r="J264" s="90"/>
      <c r="K264" s="90"/>
      <c r="L264" s="90"/>
    </row>
    <row r="265" spans="1:12">
      <c r="A265" s="173">
        <v>2011</v>
      </c>
      <c r="B265" s="174"/>
      <c r="C265" s="33"/>
      <c r="D265" s="5"/>
      <c r="E265" s="16"/>
      <c r="F265" s="20" t="s">
        <v>4</v>
      </c>
      <c r="G265" s="19" t="s">
        <v>5</v>
      </c>
      <c r="H265" s="20" t="s">
        <v>4</v>
      </c>
      <c r="I265" s="19" t="s">
        <v>5</v>
      </c>
      <c r="J265" s="94"/>
      <c r="K265" s="94"/>
      <c r="L265" s="21"/>
    </row>
    <row r="266" spans="1:12">
      <c r="A266" s="91"/>
      <c r="B266" s="1"/>
      <c r="C266" s="33"/>
      <c r="D266" s="5"/>
      <c r="E266" s="16"/>
      <c r="F266" s="22"/>
      <c r="G266" s="24"/>
      <c r="H266" s="22"/>
      <c r="I266" s="24"/>
      <c r="J266" s="95"/>
      <c r="K266" s="95"/>
      <c r="L266" s="11"/>
    </row>
    <row r="267" spans="1:12">
      <c r="A267" s="91" t="s">
        <v>8</v>
      </c>
      <c r="B267" s="10">
        <v>40756</v>
      </c>
      <c r="C267" s="34"/>
      <c r="D267" s="9"/>
      <c r="E267" s="16"/>
      <c r="F267" s="6"/>
      <c r="G267" s="25">
        <f>IF($B267&gt;0,F267-$D267,0)</f>
        <v>0</v>
      </c>
      <c r="H267" s="23"/>
      <c r="I267" s="25">
        <f>IF($B267&gt;0,H267-$D267,0)</f>
        <v>0</v>
      </c>
      <c r="J267" s="96"/>
      <c r="K267" s="96"/>
      <c r="L267" s="27"/>
    </row>
    <row r="268" spans="1:12">
      <c r="A268" s="91" t="s">
        <v>9</v>
      </c>
      <c r="B268" s="10">
        <v>40757</v>
      </c>
      <c r="C268" s="34"/>
      <c r="D268" s="9"/>
      <c r="E268" s="16"/>
      <c r="F268" s="6"/>
      <c r="G268" s="25">
        <f>IF($B268&gt;0,F268-$D268+G267,0)</f>
        <v>0</v>
      </c>
      <c r="H268" s="23"/>
      <c r="I268" s="25">
        <f>IF($B268&gt;0,H268-$D268+I267,0)</f>
        <v>0</v>
      </c>
      <c r="J268" s="96"/>
      <c r="K268" s="96"/>
      <c r="L268" s="27"/>
    </row>
    <row r="269" spans="1:12">
      <c r="A269" s="91" t="s">
        <v>13</v>
      </c>
      <c r="B269" s="10">
        <v>40758</v>
      </c>
      <c r="C269" s="34"/>
      <c r="D269" s="9"/>
      <c r="E269" s="16"/>
      <c r="F269" s="6"/>
      <c r="G269" s="25">
        <f t="shared" ref="G269:G297" si="39">IF($B269&gt;0,F269-$D269+G268,0)</f>
        <v>0</v>
      </c>
      <c r="H269" s="23"/>
      <c r="I269" s="25">
        <f t="shared" ref="I269:I297" si="40">IF($B269&gt;0,H269-$D269+I268,0)</f>
        <v>0</v>
      </c>
      <c r="J269" s="96"/>
      <c r="K269" s="96"/>
      <c r="L269" s="27"/>
    </row>
    <row r="270" spans="1:12">
      <c r="A270" s="91" t="s">
        <v>10</v>
      </c>
      <c r="B270" s="10">
        <v>40759</v>
      </c>
      <c r="C270" s="34"/>
      <c r="D270" s="9"/>
      <c r="E270" s="16"/>
      <c r="F270" s="6"/>
      <c r="G270" s="25">
        <f t="shared" si="39"/>
        <v>0</v>
      </c>
      <c r="H270" s="23"/>
      <c r="I270" s="25">
        <f t="shared" si="40"/>
        <v>0</v>
      </c>
      <c r="J270" s="96"/>
      <c r="K270" s="96"/>
      <c r="L270" s="27"/>
    </row>
    <row r="271" spans="1:12">
      <c r="A271" s="91" t="s">
        <v>11</v>
      </c>
      <c r="B271" s="10">
        <v>40760</v>
      </c>
      <c r="C271" s="34"/>
      <c r="D271" s="9"/>
      <c r="E271" s="16"/>
      <c r="F271" s="6"/>
      <c r="G271" s="25">
        <f t="shared" si="39"/>
        <v>0</v>
      </c>
      <c r="H271" s="23"/>
      <c r="I271" s="25">
        <f t="shared" si="40"/>
        <v>0</v>
      </c>
      <c r="J271" s="96"/>
      <c r="K271" s="96"/>
      <c r="L271" s="27"/>
    </row>
    <row r="272" spans="1:12">
      <c r="A272" s="91" t="s">
        <v>7</v>
      </c>
      <c r="B272" s="10">
        <v>40761</v>
      </c>
      <c r="C272" s="34"/>
      <c r="D272" s="9"/>
      <c r="E272" s="16"/>
      <c r="F272" s="6"/>
      <c r="G272" s="25">
        <f t="shared" si="39"/>
        <v>0</v>
      </c>
      <c r="H272" s="23"/>
      <c r="I272" s="25">
        <f t="shared" si="40"/>
        <v>0</v>
      </c>
      <c r="J272" s="96"/>
      <c r="K272" s="96"/>
      <c r="L272" s="27"/>
    </row>
    <row r="273" spans="1:12">
      <c r="A273" s="91" t="s">
        <v>12</v>
      </c>
      <c r="B273" s="10">
        <v>40762</v>
      </c>
      <c r="C273" s="34"/>
      <c r="D273" s="9"/>
      <c r="E273" s="16"/>
      <c r="F273" s="6"/>
      <c r="G273" s="25">
        <f t="shared" si="39"/>
        <v>0</v>
      </c>
      <c r="H273" s="23"/>
      <c r="I273" s="25">
        <f t="shared" si="40"/>
        <v>0</v>
      </c>
      <c r="J273" s="96"/>
      <c r="K273" s="96"/>
      <c r="L273" s="27"/>
    </row>
    <row r="274" spans="1:12">
      <c r="A274" s="91" t="s">
        <v>8</v>
      </c>
      <c r="B274" s="10">
        <v>40763</v>
      </c>
      <c r="C274" s="34"/>
      <c r="D274" s="9"/>
      <c r="E274" s="16"/>
      <c r="F274" s="6"/>
      <c r="G274" s="25">
        <f t="shared" si="39"/>
        <v>0</v>
      </c>
      <c r="H274" s="23"/>
      <c r="I274" s="25">
        <f t="shared" si="40"/>
        <v>0</v>
      </c>
      <c r="J274" s="96"/>
      <c r="K274" s="96"/>
      <c r="L274" s="27"/>
    </row>
    <row r="275" spans="1:12">
      <c r="A275" s="91" t="s">
        <v>9</v>
      </c>
      <c r="B275" s="10">
        <v>40764</v>
      </c>
      <c r="C275" s="34"/>
      <c r="D275" s="17"/>
      <c r="E275" s="16"/>
      <c r="F275" s="6"/>
      <c r="G275" s="25">
        <f t="shared" si="39"/>
        <v>0</v>
      </c>
      <c r="H275" s="23"/>
      <c r="I275" s="25">
        <f t="shared" si="40"/>
        <v>0</v>
      </c>
      <c r="J275" s="96"/>
      <c r="K275" s="96"/>
      <c r="L275" s="27"/>
    </row>
    <row r="276" spans="1:12">
      <c r="A276" s="91" t="s">
        <v>13</v>
      </c>
      <c r="B276" s="10">
        <v>40765</v>
      </c>
      <c r="C276" s="34"/>
      <c r="D276" s="17"/>
      <c r="E276" s="16"/>
      <c r="F276" s="6"/>
      <c r="G276" s="25">
        <f t="shared" si="39"/>
        <v>0</v>
      </c>
      <c r="H276" s="23"/>
      <c r="I276" s="25">
        <f t="shared" si="40"/>
        <v>0</v>
      </c>
      <c r="J276" s="96"/>
      <c r="K276" s="96"/>
      <c r="L276" s="27"/>
    </row>
    <row r="277" spans="1:12">
      <c r="A277" s="91" t="s">
        <v>10</v>
      </c>
      <c r="B277" s="10">
        <v>40766</v>
      </c>
      <c r="C277" s="34"/>
      <c r="D277" s="17"/>
      <c r="E277" s="16"/>
      <c r="F277" s="6"/>
      <c r="G277" s="25">
        <f t="shared" si="39"/>
        <v>0</v>
      </c>
      <c r="H277" s="23"/>
      <c r="I277" s="25">
        <f t="shared" si="40"/>
        <v>0</v>
      </c>
      <c r="J277" s="96"/>
      <c r="K277" s="96"/>
      <c r="L277" s="27"/>
    </row>
    <row r="278" spans="1:12">
      <c r="A278" s="91" t="s">
        <v>11</v>
      </c>
      <c r="B278" s="10">
        <v>40767</v>
      </c>
      <c r="C278" s="34"/>
      <c r="D278" s="17"/>
      <c r="E278" s="16"/>
      <c r="F278" s="6"/>
      <c r="G278" s="25">
        <f t="shared" si="39"/>
        <v>0</v>
      </c>
      <c r="H278" s="23"/>
      <c r="I278" s="25">
        <f t="shared" si="40"/>
        <v>0</v>
      </c>
      <c r="J278" s="96"/>
      <c r="K278" s="96"/>
      <c r="L278" s="27"/>
    </row>
    <row r="279" spans="1:12">
      <c r="A279" s="91" t="s">
        <v>7</v>
      </c>
      <c r="B279" s="10">
        <v>40768</v>
      </c>
      <c r="C279" s="34"/>
      <c r="D279" s="17"/>
      <c r="E279" s="16"/>
      <c r="F279" s="6"/>
      <c r="G279" s="25">
        <f t="shared" si="39"/>
        <v>0</v>
      </c>
      <c r="H279" s="23"/>
      <c r="I279" s="25">
        <f t="shared" si="40"/>
        <v>0</v>
      </c>
      <c r="J279" s="96"/>
      <c r="K279" s="96"/>
      <c r="L279" s="27"/>
    </row>
    <row r="280" spans="1:12">
      <c r="A280" s="91" t="s">
        <v>12</v>
      </c>
      <c r="B280" s="10">
        <v>40769</v>
      </c>
      <c r="C280" s="34"/>
      <c r="D280" s="17"/>
      <c r="E280" s="16"/>
      <c r="F280" s="6"/>
      <c r="G280" s="25">
        <f t="shared" si="39"/>
        <v>0</v>
      </c>
      <c r="H280" s="23"/>
      <c r="I280" s="25">
        <f t="shared" si="40"/>
        <v>0</v>
      </c>
      <c r="J280" s="96"/>
      <c r="K280" s="96"/>
      <c r="L280" s="27"/>
    </row>
    <row r="281" spans="1:12">
      <c r="A281" s="91" t="s">
        <v>8</v>
      </c>
      <c r="B281" s="10">
        <v>40770</v>
      </c>
      <c r="C281" s="34"/>
      <c r="D281" s="17"/>
      <c r="E281" s="16"/>
      <c r="F281" s="6"/>
      <c r="G281" s="25">
        <f t="shared" si="39"/>
        <v>0</v>
      </c>
      <c r="H281" s="23"/>
      <c r="I281" s="25">
        <f t="shared" si="40"/>
        <v>0</v>
      </c>
      <c r="J281" s="96"/>
      <c r="K281" s="96"/>
      <c r="L281" s="27"/>
    </row>
    <row r="282" spans="1:12">
      <c r="A282" s="91" t="s">
        <v>9</v>
      </c>
      <c r="B282" s="10">
        <v>40771</v>
      </c>
      <c r="C282" s="34"/>
      <c r="D282" s="17"/>
      <c r="E282" s="16"/>
      <c r="F282" s="6"/>
      <c r="G282" s="25">
        <f t="shared" si="39"/>
        <v>0</v>
      </c>
      <c r="H282" s="23"/>
      <c r="I282" s="25">
        <f t="shared" si="40"/>
        <v>0</v>
      </c>
      <c r="J282" s="96"/>
      <c r="K282" s="96"/>
      <c r="L282" s="27"/>
    </row>
    <row r="283" spans="1:12">
      <c r="A283" s="91" t="s">
        <v>13</v>
      </c>
      <c r="B283" s="10">
        <v>40772</v>
      </c>
      <c r="C283" s="34"/>
      <c r="D283" s="17"/>
      <c r="E283" s="16"/>
      <c r="F283" s="6"/>
      <c r="G283" s="25">
        <f t="shared" si="39"/>
        <v>0</v>
      </c>
      <c r="H283" s="23"/>
      <c r="I283" s="25">
        <f t="shared" si="40"/>
        <v>0</v>
      </c>
      <c r="J283" s="96"/>
      <c r="K283" s="96"/>
      <c r="L283" s="27"/>
    </row>
    <row r="284" spans="1:12">
      <c r="A284" s="91" t="s">
        <v>10</v>
      </c>
      <c r="B284" s="10">
        <v>40773</v>
      </c>
      <c r="C284" s="34"/>
      <c r="D284" s="17"/>
      <c r="E284" s="16"/>
      <c r="F284" s="6"/>
      <c r="G284" s="25">
        <f t="shared" si="39"/>
        <v>0</v>
      </c>
      <c r="H284" s="23"/>
      <c r="I284" s="25">
        <f t="shared" si="40"/>
        <v>0</v>
      </c>
      <c r="J284" s="96"/>
      <c r="K284" s="96"/>
      <c r="L284" s="27"/>
    </row>
    <row r="285" spans="1:12">
      <c r="A285" s="91" t="s">
        <v>11</v>
      </c>
      <c r="B285" s="10">
        <v>40774</v>
      </c>
      <c r="C285" s="34"/>
      <c r="D285" s="17"/>
      <c r="E285" s="16"/>
      <c r="F285" s="6"/>
      <c r="G285" s="25">
        <f t="shared" si="39"/>
        <v>0</v>
      </c>
      <c r="H285" s="23"/>
      <c r="I285" s="25">
        <f t="shared" si="40"/>
        <v>0</v>
      </c>
      <c r="J285" s="96"/>
      <c r="K285" s="96"/>
      <c r="L285" s="27"/>
    </row>
    <row r="286" spans="1:12">
      <c r="A286" s="91" t="s">
        <v>7</v>
      </c>
      <c r="B286" s="10">
        <v>40775</v>
      </c>
      <c r="C286" s="34"/>
      <c r="D286" s="17"/>
      <c r="E286" s="16"/>
      <c r="F286" s="6"/>
      <c r="G286" s="25">
        <f t="shared" si="39"/>
        <v>0</v>
      </c>
      <c r="H286" s="23"/>
      <c r="I286" s="25">
        <f t="shared" si="40"/>
        <v>0</v>
      </c>
      <c r="J286" s="96"/>
      <c r="K286" s="96"/>
      <c r="L286" s="27"/>
    </row>
    <row r="287" spans="1:12">
      <c r="A287" s="91" t="s">
        <v>12</v>
      </c>
      <c r="B287" s="10">
        <v>40776</v>
      </c>
      <c r="C287" s="34"/>
      <c r="D287" s="17"/>
      <c r="E287" s="16"/>
      <c r="F287" s="6"/>
      <c r="G287" s="25">
        <f t="shared" si="39"/>
        <v>0</v>
      </c>
      <c r="H287" s="23"/>
      <c r="I287" s="25">
        <f t="shared" si="40"/>
        <v>0</v>
      </c>
      <c r="J287" s="96"/>
      <c r="K287" s="96"/>
      <c r="L287" s="27"/>
    </row>
    <row r="288" spans="1:12">
      <c r="A288" s="91" t="s">
        <v>8</v>
      </c>
      <c r="B288" s="10">
        <v>40777</v>
      </c>
      <c r="C288" s="34"/>
      <c r="D288" s="17"/>
      <c r="E288" s="16"/>
      <c r="F288" s="6"/>
      <c r="G288" s="25">
        <f t="shared" si="39"/>
        <v>0</v>
      </c>
      <c r="H288" s="23"/>
      <c r="I288" s="25">
        <f t="shared" si="40"/>
        <v>0</v>
      </c>
      <c r="J288" s="96"/>
      <c r="K288" s="96"/>
      <c r="L288" s="27"/>
    </row>
    <row r="289" spans="1:12">
      <c r="A289" s="91" t="s">
        <v>9</v>
      </c>
      <c r="B289" s="10">
        <v>40778</v>
      </c>
      <c r="C289" s="34"/>
      <c r="D289" s="17"/>
      <c r="E289" s="16"/>
      <c r="F289" s="6"/>
      <c r="G289" s="25">
        <f t="shared" si="39"/>
        <v>0</v>
      </c>
      <c r="H289" s="23"/>
      <c r="I289" s="25">
        <f t="shared" si="40"/>
        <v>0</v>
      </c>
      <c r="J289" s="96"/>
      <c r="K289" s="96"/>
      <c r="L289" s="27"/>
    </row>
    <row r="290" spans="1:12">
      <c r="A290" s="91" t="s">
        <v>13</v>
      </c>
      <c r="B290" s="10">
        <v>40779</v>
      </c>
      <c r="C290" s="34"/>
      <c r="D290" s="17"/>
      <c r="E290" s="16"/>
      <c r="F290" s="6"/>
      <c r="G290" s="25">
        <f t="shared" si="39"/>
        <v>0</v>
      </c>
      <c r="H290" s="23"/>
      <c r="I290" s="25">
        <f t="shared" si="40"/>
        <v>0</v>
      </c>
      <c r="J290" s="96"/>
      <c r="K290" s="96"/>
      <c r="L290" s="27"/>
    </row>
    <row r="291" spans="1:12">
      <c r="A291" s="91" t="s">
        <v>10</v>
      </c>
      <c r="B291" s="10">
        <v>40780</v>
      </c>
      <c r="C291" s="34"/>
      <c r="D291" s="17"/>
      <c r="E291" s="16"/>
      <c r="F291" s="6"/>
      <c r="G291" s="25">
        <f t="shared" si="39"/>
        <v>0</v>
      </c>
      <c r="H291" s="23"/>
      <c r="I291" s="25">
        <f t="shared" si="40"/>
        <v>0</v>
      </c>
      <c r="J291" s="96"/>
      <c r="K291" s="96"/>
      <c r="L291" s="27"/>
    </row>
    <row r="292" spans="1:12">
      <c r="A292" s="91" t="s">
        <v>11</v>
      </c>
      <c r="B292" s="10">
        <v>40781</v>
      </c>
      <c r="C292" s="34"/>
      <c r="D292" s="17"/>
      <c r="E292" s="16"/>
      <c r="F292" s="6"/>
      <c r="G292" s="25">
        <f t="shared" si="39"/>
        <v>0</v>
      </c>
      <c r="H292" s="23"/>
      <c r="I292" s="25">
        <f t="shared" si="40"/>
        <v>0</v>
      </c>
      <c r="J292" s="96"/>
      <c r="K292" s="96"/>
      <c r="L292" s="27"/>
    </row>
    <row r="293" spans="1:12">
      <c r="A293" s="91" t="s">
        <v>7</v>
      </c>
      <c r="B293" s="10">
        <v>40782</v>
      </c>
      <c r="C293" s="34"/>
      <c r="D293" s="17"/>
      <c r="E293" s="16"/>
      <c r="F293" s="6"/>
      <c r="G293" s="25">
        <f t="shared" si="39"/>
        <v>0</v>
      </c>
      <c r="H293" s="23"/>
      <c r="I293" s="25">
        <f t="shared" si="40"/>
        <v>0</v>
      </c>
      <c r="J293" s="96"/>
      <c r="K293" s="96"/>
      <c r="L293" s="27"/>
    </row>
    <row r="294" spans="1:12">
      <c r="A294" s="91" t="s">
        <v>12</v>
      </c>
      <c r="B294" s="10">
        <v>40783</v>
      </c>
      <c r="C294" s="34"/>
      <c r="D294" s="17"/>
      <c r="E294" s="16"/>
      <c r="F294" s="6"/>
      <c r="G294" s="25">
        <f t="shared" si="39"/>
        <v>0</v>
      </c>
      <c r="H294" s="23"/>
      <c r="I294" s="25">
        <f t="shared" si="40"/>
        <v>0</v>
      </c>
      <c r="J294" s="96"/>
      <c r="K294" s="96"/>
      <c r="L294" s="27"/>
    </row>
    <row r="295" spans="1:12">
      <c r="A295" s="91" t="s">
        <v>8</v>
      </c>
      <c r="B295" s="10">
        <v>40784</v>
      </c>
      <c r="C295" s="34"/>
      <c r="D295" s="17"/>
      <c r="E295" s="16"/>
      <c r="F295" s="6"/>
      <c r="G295" s="25">
        <f t="shared" si="39"/>
        <v>0</v>
      </c>
      <c r="H295" s="23"/>
      <c r="I295" s="25">
        <f t="shared" si="40"/>
        <v>0</v>
      </c>
      <c r="J295" s="96"/>
      <c r="K295" s="96"/>
      <c r="L295" s="27"/>
    </row>
    <row r="296" spans="1:12">
      <c r="A296" s="91" t="s">
        <v>9</v>
      </c>
      <c r="B296" s="10">
        <v>40785</v>
      </c>
      <c r="C296" s="34"/>
      <c r="D296" s="17"/>
      <c r="E296" s="16"/>
      <c r="F296" s="6"/>
      <c r="G296" s="25">
        <f t="shared" si="39"/>
        <v>0</v>
      </c>
      <c r="H296" s="23"/>
      <c r="I296" s="25">
        <f t="shared" si="40"/>
        <v>0</v>
      </c>
      <c r="J296" s="96"/>
      <c r="K296" s="96"/>
      <c r="L296" s="27"/>
    </row>
    <row r="297" spans="1:12">
      <c r="A297" s="91" t="s">
        <v>13</v>
      </c>
      <c r="B297" s="10">
        <v>40786</v>
      </c>
      <c r="C297" s="34"/>
      <c r="D297" s="17"/>
      <c r="E297" s="16"/>
      <c r="F297" s="6"/>
      <c r="G297" s="25">
        <f t="shared" si="39"/>
        <v>0</v>
      </c>
      <c r="H297" s="23"/>
      <c r="I297" s="25">
        <f t="shared" si="40"/>
        <v>0</v>
      </c>
      <c r="J297" s="96"/>
      <c r="K297" s="96"/>
      <c r="L297" s="27"/>
    </row>
    <row r="298" spans="1:12">
      <c r="A298" s="3"/>
      <c r="B298" s="7"/>
      <c r="C298" s="35"/>
    </row>
    <row r="299" spans="1:12">
      <c r="A299" s="124" t="s">
        <v>0</v>
      </c>
      <c r="B299" s="124"/>
      <c r="C299" s="30"/>
      <c r="D299" s="14"/>
      <c r="E299" s="14"/>
      <c r="F299" s="14"/>
    </row>
    <row r="300" spans="1:12" ht="15.75">
      <c r="A300" s="91"/>
      <c r="B300" s="8"/>
      <c r="C300" s="31"/>
      <c r="D300" s="2"/>
      <c r="E300" s="15"/>
      <c r="F300" s="195" t="s">
        <v>3</v>
      </c>
      <c r="G300" s="196"/>
      <c r="H300" s="196"/>
      <c r="I300" s="196"/>
      <c r="J300" s="196"/>
      <c r="K300" s="196"/>
      <c r="L300" s="196"/>
    </row>
    <row r="301" spans="1:12">
      <c r="A301" s="173" t="s">
        <v>21</v>
      </c>
      <c r="B301" s="174"/>
      <c r="C301" s="32" t="s">
        <v>2</v>
      </c>
      <c r="D301" s="4" t="s">
        <v>6</v>
      </c>
      <c r="E301" s="18"/>
      <c r="F301" s="197">
        <v>1</v>
      </c>
      <c r="G301" s="198"/>
      <c r="H301" s="199">
        <v>2</v>
      </c>
      <c r="I301" s="200"/>
      <c r="J301" s="90"/>
      <c r="K301" s="90"/>
      <c r="L301" s="90"/>
    </row>
    <row r="302" spans="1:12">
      <c r="A302" s="173">
        <v>2011</v>
      </c>
      <c r="B302" s="174"/>
      <c r="C302" s="33"/>
      <c r="D302" s="5"/>
      <c r="E302" s="16"/>
      <c r="F302" s="20" t="s">
        <v>4</v>
      </c>
      <c r="G302" s="19" t="s">
        <v>5</v>
      </c>
      <c r="H302" s="20" t="s">
        <v>4</v>
      </c>
      <c r="I302" s="19" t="s">
        <v>5</v>
      </c>
      <c r="J302" s="94"/>
      <c r="K302" s="94"/>
      <c r="L302" s="21"/>
    </row>
    <row r="303" spans="1:12">
      <c r="A303" s="91"/>
      <c r="B303" s="1"/>
      <c r="C303" s="33"/>
      <c r="D303" s="5"/>
      <c r="E303" s="16"/>
      <c r="F303" s="22"/>
      <c r="G303" s="24"/>
      <c r="H303" s="22"/>
      <c r="I303" s="24"/>
      <c r="J303" s="95"/>
      <c r="K303" s="95"/>
      <c r="L303" s="11"/>
    </row>
    <row r="304" spans="1:12">
      <c r="A304" s="91" t="s">
        <v>10</v>
      </c>
      <c r="B304" s="10">
        <v>40787</v>
      </c>
      <c r="C304" s="34"/>
      <c r="D304" s="9"/>
      <c r="E304" s="16"/>
      <c r="F304" s="6"/>
      <c r="G304" s="25">
        <f>IF($B304&gt;0,F304-$D304,0)</f>
        <v>0</v>
      </c>
      <c r="H304" s="23"/>
      <c r="I304" s="25">
        <f>IF($B304&gt;0,H304-$D304,0)</f>
        <v>0</v>
      </c>
      <c r="J304" s="96"/>
      <c r="K304" s="96"/>
      <c r="L304" s="27"/>
    </row>
    <row r="305" spans="1:12">
      <c r="A305" s="91" t="s">
        <v>11</v>
      </c>
      <c r="B305" s="10">
        <v>40788</v>
      </c>
      <c r="C305" s="34"/>
      <c r="D305" s="9"/>
      <c r="E305" s="16"/>
      <c r="F305" s="6"/>
      <c r="G305" s="25">
        <f>IF($B305&gt;0,F305-$D305+G304,0)</f>
        <v>0</v>
      </c>
      <c r="H305" s="23"/>
      <c r="I305" s="25">
        <f>IF($B305&gt;0,H305-$D305+I304,0)</f>
        <v>0</v>
      </c>
      <c r="J305" s="96"/>
      <c r="K305" s="96"/>
      <c r="L305" s="27"/>
    </row>
    <row r="306" spans="1:12">
      <c r="A306" s="91" t="s">
        <v>7</v>
      </c>
      <c r="B306" s="10">
        <v>40789</v>
      </c>
      <c r="C306" s="34"/>
      <c r="D306" s="9"/>
      <c r="E306" s="16"/>
      <c r="F306" s="6"/>
      <c r="G306" s="25">
        <f t="shared" ref="G306:G333" si="41">IF($B306&gt;0,F306-$D306+G305,0)</f>
        <v>0</v>
      </c>
      <c r="H306" s="23"/>
      <c r="I306" s="25">
        <f t="shared" ref="I306:I333" si="42">IF($B306&gt;0,H306-$D306+I305,0)</f>
        <v>0</v>
      </c>
      <c r="J306" s="96"/>
      <c r="K306" s="96"/>
      <c r="L306" s="27"/>
    </row>
    <row r="307" spans="1:12">
      <c r="A307" s="91" t="s">
        <v>12</v>
      </c>
      <c r="B307" s="10">
        <v>40790</v>
      </c>
      <c r="C307" s="34"/>
      <c r="D307" s="9"/>
      <c r="E307" s="16"/>
      <c r="F307" s="6"/>
      <c r="G307" s="25">
        <f t="shared" si="41"/>
        <v>0</v>
      </c>
      <c r="H307" s="23"/>
      <c r="I307" s="25">
        <f t="shared" si="42"/>
        <v>0</v>
      </c>
      <c r="J307" s="96"/>
      <c r="K307" s="96"/>
      <c r="L307" s="27"/>
    </row>
    <row r="308" spans="1:12">
      <c r="A308" s="91" t="s">
        <v>8</v>
      </c>
      <c r="B308" s="10">
        <v>40791</v>
      </c>
      <c r="C308" s="34"/>
      <c r="D308" s="9"/>
      <c r="E308" s="16"/>
      <c r="F308" s="6"/>
      <c r="G308" s="25">
        <f t="shared" si="41"/>
        <v>0</v>
      </c>
      <c r="H308" s="23"/>
      <c r="I308" s="25">
        <f t="shared" si="42"/>
        <v>0</v>
      </c>
      <c r="J308" s="96"/>
      <c r="K308" s="96"/>
      <c r="L308" s="27"/>
    </row>
    <row r="309" spans="1:12">
      <c r="A309" s="91" t="s">
        <v>9</v>
      </c>
      <c r="B309" s="10">
        <v>40792</v>
      </c>
      <c r="C309" s="34"/>
      <c r="D309" s="9"/>
      <c r="E309" s="16"/>
      <c r="F309" s="6"/>
      <c r="G309" s="25">
        <f t="shared" si="41"/>
        <v>0</v>
      </c>
      <c r="H309" s="23"/>
      <c r="I309" s="25">
        <f t="shared" si="42"/>
        <v>0</v>
      </c>
      <c r="J309" s="96"/>
      <c r="K309" s="96"/>
      <c r="L309" s="27"/>
    </row>
    <row r="310" spans="1:12">
      <c r="A310" s="91" t="s">
        <v>13</v>
      </c>
      <c r="B310" s="10">
        <v>40793</v>
      </c>
      <c r="C310" s="34"/>
      <c r="D310" s="9"/>
      <c r="E310" s="16"/>
      <c r="F310" s="6"/>
      <c r="G310" s="25">
        <f t="shared" si="41"/>
        <v>0</v>
      </c>
      <c r="H310" s="23"/>
      <c r="I310" s="25">
        <f t="shared" si="42"/>
        <v>0</v>
      </c>
      <c r="J310" s="96"/>
      <c r="K310" s="96"/>
      <c r="L310" s="27"/>
    </row>
    <row r="311" spans="1:12">
      <c r="A311" s="91" t="s">
        <v>10</v>
      </c>
      <c r="B311" s="10">
        <v>40794</v>
      </c>
      <c r="C311" s="34"/>
      <c r="D311" s="9"/>
      <c r="E311" s="16"/>
      <c r="F311" s="6"/>
      <c r="G311" s="25">
        <f t="shared" si="41"/>
        <v>0</v>
      </c>
      <c r="H311" s="23"/>
      <c r="I311" s="25">
        <f t="shared" si="42"/>
        <v>0</v>
      </c>
      <c r="J311" s="96"/>
      <c r="K311" s="96"/>
      <c r="L311" s="27"/>
    </row>
    <row r="312" spans="1:12">
      <c r="A312" s="91" t="s">
        <v>11</v>
      </c>
      <c r="B312" s="10">
        <v>40795</v>
      </c>
      <c r="C312" s="34"/>
      <c r="D312" s="17"/>
      <c r="E312" s="16"/>
      <c r="F312" s="6"/>
      <c r="G312" s="25">
        <f t="shared" si="41"/>
        <v>0</v>
      </c>
      <c r="H312" s="23"/>
      <c r="I312" s="25">
        <f t="shared" si="42"/>
        <v>0</v>
      </c>
      <c r="J312" s="96"/>
      <c r="K312" s="96"/>
      <c r="L312" s="27"/>
    </row>
    <row r="313" spans="1:12">
      <c r="A313" s="91" t="s">
        <v>7</v>
      </c>
      <c r="B313" s="10">
        <v>40796</v>
      </c>
      <c r="C313" s="34"/>
      <c r="D313" s="17"/>
      <c r="E313" s="16"/>
      <c r="F313" s="6"/>
      <c r="G313" s="25">
        <f t="shared" si="41"/>
        <v>0</v>
      </c>
      <c r="H313" s="23"/>
      <c r="I313" s="25">
        <f t="shared" si="42"/>
        <v>0</v>
      </c>
      <c r="J313" s="96"/>
      <c r="K313" s="96"/>
      <c r="L313" s="27"/>
    </row>
    <row r="314" spans="1:12">
      <c r="A314" s="91" t="s">
        <v>12</v>
      </c>
      <c r="B314" s="10">
        <v>40797</v>
      </c>
      <c r="C314" s="34"/>
      <c r="D314" s="17"/>
      <c r="E314" s="16"/>
      <c r="F314" s="6"/>
      <c r="G314" s="25">
        <f t="shared" si="41"/>
        <v>0</v>
      </c>
      <c r="H314" s="23"/>
      <c r="I314" s="25">
        <f t="shared" si="42"/>
        <v>0</v>
      </c>
      <c r="J314" s="96"/>
      <c r="K314" s="96"/>
      <c r="L314" s="27"/>
    </row>
    <row r="315" spans="1:12">
      <c r="A315" s="91" t="s">
        <v>8</v>
      </c>
      <c r="B315" s="10">
        <v>40798</v>
      </c>
      <c r="C315" s="34"/>
      <c r="D315" s="17"/>
      <c r="E315" s="16"/>
      <c r="F315" s="6"/>
      <c r="G315" s="25">
        <f t="shared" si="41"/>
        <v>0</v>
      </c>
      <c r="H315" s="23"/>
      <c r="I315" s="25">
        <f t="shared" si="42"/>
        <v>0</v>
      </c>
      <c r="J315" s="96"/>
      <c r="K315" s="96"/>
      <c r="L315" s="27"/>
    </row>
    <row r="316" spans="1:12">
      <c r="A316" s="91" t="s">
        <v>9</v>
      </c>
      <c r="B316" s="10">
        <v>40799</v>
      </c>
      <c r="C316" s="34"/>
      <c r="D316" s="17"/>
      <c r="E316" s="16"/>
      <c r="F316" s="6"/>
      <c r="G316" s="25">
        <f t="shared" si="41"/>
        <v>0</v>
      </c>
      <c r="H316" s="23"/>
      <c r="I316" s="25">
        <f t="shared" si="42"/>
        <v>0</v>
      </c>
      <c r="J316" s="96"/>
      <c r="K316" s="96"/>
      <c r="L316" s="27"/>
    </row>
    <row r="317" spans="1:12">
      <c r="A317" s="91" t="s">
        <v>13</v>
      </c>
      <c r="B317" s="10">
        <v>40800</v>
      </c>
      <c r="C317" s="34"/>
      <c r="D317" s="17"/>
      <c r="E317" s="16"/>
      <c r="F317" s="6"/>
      <c r="G317" s="25">
        <f t="shared" si="41"/>
        <v>0</v>
      </c>
      <c r="H317" s="23"/>
      <c r="I317" s="25">
        <f t="shared" si="42"/>
        <v>0</v>
      </c>
      <c r="J317" s="96"/>
      <c r="K317" s="96"/>
      <c r="L317" s="27"/>
    </row>
    <row r="318" spans="1:12">
      <c r="A318" s="91" t="s">
        <v>10</v>
      </c>
      <c r="B318" s="10">
        <v>40801</v>
      </c>
      <c r="C318" s="34"/>
      <c r="D318" s="17"/>
      <c r="E318" s="16"/>
      <c r="F318" s="6"/>
      <c r="G318" s="25">
        <f t="shared" si="41"/>
        <v>0</v>
      </c>
      <c r="H318" s="23"/>
      <c r="I318" s="25">
        <f t="shared" si="42"/>
        <v>0</v>
      </c>
      <c r="J318" s="96"/>
      <c r="K318" s="96"/>
      <c r="L318" s="27"/>
    </row>
    <row r="319" spans="1:12">
      <c r="A319" s="91" t="s">
        <v>11</v>
      </c>
      <c r="B319" s="10">
        <v>40802</v>
      </c>
      <c r="C319" s="34"/>
      <c r="D319" s="17"/>
      <c r="E319" s="16"/>
      <c r="F319" s="6"/>
      <c r="G319" s="25">
        <f t="shared" si="41"/>
        <v>0</v>
      </c>
      <c r="H319" s="23"/>
      <c r="I319" s="25">
        <f t="shared" si="42"/>
        <v>0</v>
      </c>
      <c r="J319" s="96"/>
      <c r="K319" s="96"/>
      <c r="L319" s="27"/>
    </row>
    <row r="320" spans="1:12">
      <c r="A320" s="91" t="s">
        <v>7</v>
      </c>
      <c r="B320" s="10">
        <v>40803</v>
      </c>
      <c r="C320" s="34"/>
      <c r="D320" s="17"/>
      <c r="E320" s="16"/>
      <c r="F320" s="6"/>
      <c r="G320" s="25">
        <f t="shared" si="41"/>
        <v>0</v>
      </c>
      <c r="H320" s="23"/>
      <c r="I320" s="25">
        <f t="shared" si="42"/>
        <v>0</v>
      </c>
      <c r="J320" s="96"/>
      <c r="K320" s="96"/>
      <c r="L320" s="27"/>
    </row>
    <row r="321" spans="1:12">
      <c r="A321" s="91" t="s">
        <v>12</v>
      </c>
      <c r="B321" s="10">
        <v>40804</v>
      </c>
      <c r="C321" s="34"/>
      <c r="D321" s="17"/>
      <c r="E321" s="16"/>
      <c r="F321" s="6"/>
      <c r="G321" s="25">
        <f t="shared" si="41"/>
        <v>0</v>
      </c>
      <c r="H321" s="23"/>
      <c r="I321" s="25">
        <f t="shared" si="42"/>
        <v>0</v>
      </c>
      <c r="J321" s="96"/>
      <c r="K321" s="96"/>
      <c r="L321" s="27"/>
    </row>
    <row r="322" spans="1:12">
      <c r="A322" s="91" t="s">
        <v>8</v>
      </c>
      <c r="B322" s="10">
        <v>40805</v>
      </c>
      <c r="C322" s="34"/>
      <c r="D322" s="17"/>
      <c r="E322" s="16"/>
      <c r="F322" s="6"/>
      <c r="G322" s="25">
        <f t="shared" si="41"/>
        <v>0</v>
      </c>
      <c r="H322" s="23"/>
      <c r="I322" s="25">
        <f t="shared" si="42"/>
        <v>0</v>
      </c>
      <c r="J322" s="96"/>
      <c r="K322" s="96"/>
      <c r="L322" s="27"/>
    </row>
    <row r="323" spans="1:12">
      <c r="A323" s="91" t="s">
        <v>9</v>
      </c>
      <c r="B323" s="10">
        <v>40806</v>
      </c>
      <c r="C323" s="34"/>
      <c r="D323" s="17"/>
      <c r="E323" s="16"/>
      <c r="F323" s="6"/>
      <c r="G323" s="25">
        <f t="shared" si="41"/>
        <v>0</v>
      </c>
      <c r="H323" s="23"/>
      <c r="I323" s="25">
        <f t="shared" si="42"/>
        <v>0</v>
      </c>
      <c r="J323" s="96"/>
      <c r="K323" s="96"/>
      <c r="L323" s="27"/>
    </row>
    <row r="324" spans="1:12">
      <c r="A324" s="91" t="s">
        <v>13</v>
      </c>
      <c r="B324" s="10">
        <v>40807</v>
      </c>
      <c r="C324" s="34"/>
      <c r="D324" s="17"/>
      <c r="E324" s="16"/>
      <c r="F324" s="6"/>
      <c r="G324" s="25">
        <f t="shared" si="41"/>
        <v>0</v>
      </c>
      <c r="H324" s="23"/>
      <c r="I324" s="25">
        <f t="shared" si="42"/>
        <v>0</v>
      </c>
      <c r="J324" s="96"/>
      <c r="K324" s="96"/>
      <c r="L324" s="27"/>
    </row>
    <row r="325" spans="1:12">
      <c r="A325" s="91" t="s">
        <v>10</v>
      </c>
      <c r="B325" s="10">
        <v>40808</v>
      </c>
      <c r="C325" s="34"/>
      <c r="D325" s="17"/>
      <c r="E325" s="16"/>
      <c r="F325" s="6"/>
      <c r="G325" s="25">
        <f t="shared" si="41"/>
        <v>0</v>
      </c>
      <c r="H325" s="23"/>
      <c r="I325" s="25">
        <f t="shared" si="42"/>
        <v>0</v>
      </c>
      <c r="J325" s="96"/>
      <c r="K325" s="96"/>
      <c r="L325" s="27"/>
    </row>
    <row r="326" spans="1:12">
      <c r="A326" s="91" t="s">
        <v>11</v>
      </c>
      <c r="B326" s="10">
        <v>40809</v>
      </c>
      <c r="C326" s="34"/>
      <c r="D326" s="17"/>
      <c r="E326" s="16"/>
      <c r="F326" s="6"/>
      <c r="G326" s="25">
        <f t="shared" si="41"/>
        <v>0</v>
      </c>
      <c r="H326" s="23"/>
      <c r="I326" s="25">
        <f t="shared" si="42"/>
        <v>0</v>
      </c>
      <c r="J326" s="96"/>
      <c r="K326" s="96"/>
      <c r="L326" s="27"/>
    </row>
    <row r="327" spans="1:12">
      <c r="A327" s="91" t="s">
        <v>7</v>
      </c>
      <c r="B327" s="10">
        <v>40810</v>
      </c>
      <c r="C327" s="34"/>
      <c r="D327" s="17"/>
      <c r="E327" s="16"/>
      <c r="F327" s="6"/>
      <c r="G327" s="25">
        <f t="shared" si="41"/>
        <v>0</v>
      </c>
      <c r="H327" s="23"/>
      <c r="I327" s="25">
        <f t="shared" si="42"/>
        <v>0</v>
      </c>
      <c r="J327" s="96"/>
      <c r="K327" s="96"/>
      <c r="L327" s="27"/>
    </row>
    <row r="328" spans="1:12">
      <c r="A328" s="91" t="s">
        <v>12</v>
      </c>
      <c r="B328" s="10">
        <v>40811</v>
      </c>
      <c r="C328" s="34"/>
      <c r="D328" s="17"/>
      <c r="E328" s="16"/>
      <c r="F328" s="6"/>
      <c r="G328" s="25">
        <f t="shared" si="41"/>
        <v>0</v>
      </c>
      <c r="H328" s="23"/>
      <c r="I328" s="25">
        <f t="shared" si="42"/>
        <v>0</v>
      </c>
      <c r="J328" s="96"/>
      <c r="K328" s="96"/>
      <c r="L328" s="27"/>
    </row>
    <row r="329" spans="1:12">
      <c r="A329" s="91" t="s">
        <v>8</v>
      </c>
      <c r="B329" s="10">
        <v>40812</v>
      </c>
      <c r="C329" s="34"/>
      <c r="D329" s="17"/>
      <c r="E329" s="16"/>
      <c r="F329" s="6"/>
      <c r="G329" s="25">
        <f t="shared" si="41"/>
        <v>0</v>
      </c>
      <c r="H329" s="23"/>
      <c r="I329" s="25">
        <f t="shared" si="42"/>
        <v>0</v>
      </c>
      <c r="J329" s="96"/>
      <c r="K329" s="96"/>
      <c r="L329" s="27"/>
    </row>
    <row r="330" spans="1:12">
      <c r="A330" s="91" t="s">
        <v>9</v>
      </c>
      <c r="B330" s="10">
        <v>40813</v>
      </c>
      <c r="C330" s="34"/>
      <c r="D330" s="17"/>
      <c r="E330" s="16"/>
      <c r="F330" s="6"/>
      <c r="G330" s="25">
        <f t="shared" si="41"/>
        <v>0</v>
      </c>
      <c r="H330" s="23"/>
      <c r="I330" s="25">
        <f t="shared" si="42"/>
        <v>0</v>
      </c>
      <c r="J330" s="96"/>
      <c r="K330" s="96"/>
      <c r="L330" s="27"/>
    </row>
    <row r="331" spans="1:12">
      <c r="A331" s="91" t="s">
        <v>13</v>
      </c>
      <c r="B331" s="10">
        <v>40814</v>
      </c>
      <c r="C331" s="34"/>
      <c r="D331" s="17"/>
      <c r="E331" s="16"/>
      <c r="F331" s="6"/>
      <c r="G331" s="25">
        <f t="shared" si="41"/>
        <v>0</v>
      </c>
      <c r="H331" s="23"/>
      <c r="I331" s="25">
        <f t="shared" si="42"/>
        <v>0</v>
      </c>
      <c r="J331" s="96"/>
      <c r="K331" s="96"/>
      <c r="L331" s="27"/>
    </row>
    <row r="332" spans="1:12">
      <c r="A332" s="91" t="s">
        <v>10</v>
      </c>
      <c r="B332" s="10">
        <v>40815</v>
      </c>
      <c r="C332" s="34"/>
      <c r="D332" s="17"/>
      <c r="E332" s="16"/>
      <c r="F332" s="6"/>
      <c r="G332" s="25">
        <f t="shared" si="41"/>
        <v>0</v>
      </c>
      <c r="H332" s="23"/>
      <c r="I332" s="25">
        <f t="shared" si="42"/>
        <v>0</v>
      </c>
      <c r="J332" s="96"/>
      <c r="K332" s="96"/>
      <c r="L332" s="27"/>
    </row>
    <row r="333" spans="1:12">
      <c r="A333" s="91" t="s">
        <v>11</v>
      </c>
      <c r="B333" s="10">
        <v>40816</v>
      </c>
      <c r="C333" s="34"/>
      <c r="D333" s="17"/>
      <c r="E333" s="16"/>
      <c r="F333" s="6"/>
      <c r="G333" s="25">
        <f t="shared" si="41"/>
        <v>0</v>
      </c>
      <c r="H333" s="23"/>
      <c r="I333" s="25">
        <f t="shared" si="42"/>
        <v>0</v>
      </c>
      <c r="J333" s="96"/>
      <c r="K333" s="96"/>
      <c r="L333" s="27"/>
    </row>
    <row r="334" spans="1:12">
      <c r="A334" s="3"/>
      <c r="B334" s="7"/>
      <c r="C334" s="35"/>
    </row>
    <row r="335" spans="1:12">
      <c r="A335" s="124" t="s">
        <v>0</v>
      </c>
      <c r="B335" s="124"/>
      <c r="C335" s="30"/>
      <c r="D335" s="14"/>
      <c r="E335" s="14"/>
      <c r="F335" s="14"/>
    </row>
    <row r="336" spans="1:12" ht="15.75">
      <c r="A336" s="91"/>
      <c r="B336" s="8"/>
      <c r="C336" s="31"/>
      <c r="D336" s="2"/>
      <c r="E336" s="15"/>
      <c r="F336" s="195" t="s">
        <v>3</v>
      </c>
      <c r="G336" s="196"/>
      <c r="H336" s="196"/>
      <c r="I336" s="196"/>
      <c r="J336" s="196"/>
      <c r="K336" s="196"/>
      <c r="L336" s="196"/>
    </row>
    <row r="337" spans="1:12">
      <c r="A337" s="173" t="s">
        <v>22</v>
      </c>
      <c r="B337" s="174"/>
      <c r="C337" s="32" t="s">
        <v>2</v>
      </c>
      <c r="D337" s="4" t="s">
        <v>6</v>
      </c>
      <c r="E337" s="18"/>
      <c r="F337" s="197">
        <v>1</v>
      </c>
      <c r="G337" s="198"/>
      <c r="H337" s="199">
        <v>2</v>
      </c>
      <c r="I337" s="200"/>
      <c r="J337" s="90"/>
      <c r="K337" s="90"/>
      <c r="L337" s="90"/>
    </row>
    <row r="338" spans="1:12">
      <c r="A338" s="173">
        <v>2011</v>
      </c>
      <c r="B338" s="174"/>
      <c r="C338" s="33"/>
      <c r="D338" s="5"/>
      <c r="E338" s="16"/>
      <c r="F338" s="20" t="s">
        <v>4</v>
      </c>
      <c r="G338" s="19" t="s">
        <v>5</v>
      </c>
      <c r="H338" s="20" t="s">
        <v>4</v>
      </c>
      <c r="I338" s="19" t="s">
        <v>5</v>
      </c>
      <c r="J338" s="94"/>
      <c r="K338" s="94"/>
      <c r="L338" s="21"/>
    </row>
    <row r="339" spans="1:12">
      <c r="A339" s="91"/>
      <c r="B339" s="1"/>
      <c r="C339" s="33"/>
      <c r="D339" s="5"/>
      <c r="E339" s="16"/>
      <c r="F339" s="22"/>
      <c r="G339" s="24"/>
      <c r="H339" s="22"/>
      <c r="I339" s="24"/>
      <c r="J339" s="95"/>
      <c r="K339" s="95"/>
      <c r="L339" s="11"/>
    </row>
    <row r="340" spans="1:12">
      <c r="A340" s="91" t="s">
        <v>7</v>
      </c>
      <c r="B340" s="10">
        <v>40817</v>
      </c>
      <c r="C340" s="34"/>
      <c r="D340" s="9"/>
      <c r="E340" s="16"/>
      <c r="F340" s="6"/>
      <c r="G340" s="25">
        <f>IF($B340&gt;0,F340-$D340,0)</f>
        <v>0</v>
      </c>
      <c r="H340" s="23"/>
      <c r="I340" s="25">
        <f>IF($B340&gt;0,H340-$D340,0)</f>
        <v>0</v>
      </c>
      <c r="J340" s="96"/>
      <c r="K340" s="96"/>
      <c r="L340" s="27"/>
    </row>
    <row r="341" spans="1:12">
      <c r="A341" s="91" t="s">
        <v>12</v>
      </c>
      <c r="B341" s="10">
        <v>40818</v>
      </c>
      <c r="C341" s="34"/>
      <c r="D341" s="9"/>
      <c r="E341" s="16"/>
      <c r="F341" s="6"/>
      <c r="G341" s="25">
        <f>IF($B341&gt;0,F341-$D341+G340,0)</f>
        <v>0</v>
      </c>
      <c r="H341" s="23"/>
      <c r="I341" s="25">
        <f>IF($B341&gt;0,H341-$D341+I340,0)</f>
        <v>0</v>
      </c>
      <c r="J341" s="96"/>
      <c r="K341" s="96"/>
      <c r="L341" s="27"/>
    </row>
    <row r="342" spans="1:12">
      <c r="A342" s="91" t="s">
        <v>8</v>
      </c>
      <c r="B342" s="10">
        <v>40819</v>
      </c>
      <c r="C342" s="34"/>
      <c r="D342" s="9"/>
      <c r="E342" s="16"/>
      <c r="F342" s="6"/>
      <c r="G342" s="25">
        <f t="shared" ref="G342:G370" si="43">IF($B342&gt;0,F342-$D342+G341,0)</f>
        <v>0</v>
      </c>
      <c r="H342" s="23"/>
      <c r="I342" s="25">
        <f t="shared" ref="I342:I370" si="44">IF($B342&gt;0,H342-$D342+I341,0)</f>
        <v>0</v>
      </c>
      <c r="J342" s="96"/>
      <c r="K342" s="96"/>
      <c r="L342" s="27"/>
    </row>
    <row r="343" spans="1:12">
      <c r="A343" s="91" t="s">
        <v>9</v>
      </c>
      <c r="B343" s="10">
        <v>40820</v>
      </c>
      <c r="C343" s="34"/>
      <c r="D343" s="9"/>
      <c r="E343" s="16"/>
      <c r="F343" s="6"/>
      <c r="G343" s="25">
        <f t="shared" si="43"/>
        <v>0</v>
      </c>
      <c r="H343" s="23"/>
      <c r="I343" s="25">
        <f t="shared" si="44"/>
        <v>0</v>
      </c>
      <c r="J343" s="96"/>
      <c r="K343" s="96"/>
      <c r="L343" s="27"/>
    </row>
    <row r="344" spans="1:12">
      <c r="A344" s="91" t="s">
        <v>13</v>
      </c>
      <c r="B344" s="10">
        <v>40821</v>
      </c>
      <c r="C344" s="34"/>
      <c r="D344" s="9"/>
      <c r="E344" s="16"/>
      <c r="F344" s="6"/>
      <c r="G344" s="25">
        <f t="shared" si="43"/>
        <v>0</v>
      </c>
      <c r="H344" s="23"/>
      <c r="I344" s="25">
        <f t="shared" si="44"/>
        <v>0</v>
      </c>
      <c r="J344" s="96"/>
      <c r="K344" s="96"/>
      <c r="L344" s="27"/>
    </row>
    <row r="345" spans="1:12">
      <c r="A345" s="91" t="s">
        <v>10</v>
      </c>
      <c r="B345" s="10">
        <v>40822</v>
      </c>
      <c r="C345" s="34"/>
      <c r="D345" s="9"/>
      <c r="E345" s="16"/>
      <c r="F345" s="6"/>
      <c r="G345" s="25">
        <f t="shared" si="43"/>
        <v>0</v>
      </c>
      <c r="H345" s="23"/>
      <c r="I345" s="25">
        <f t="shared" si="44"/>
        <v>0</v>
      </c>
      <c r="J345" s="96"/>
      <c r="K345" s="96"/>
      <c r="L345" s="27"/>
    </row>
    <row r="346" spans="1:12">
      <c r="A346" s="91" t="s">
        <v>11</v>
      </c>
      <c r="B346" s="10">
        <v>40823</v>
      </c>
      <c r="C346" s="34"/>
      <c r="D346" s="9"/>
      <c r="E346" s="16"/>
      <c r="F346" s="6"/>
      <c r="G346" s="25">
        <f t="shared" si="43"/>
        <v>0</v>
      </c>
      <c r="H346" s="23"/>
      <c r="I346" s="25">
        <f t="shared" si="44"/>
        <v>0</v>
      </c>
      <c r="J346" s="96"/>
      <c r="K346" s="96"/>
      <c r="L346" s="27"/>
    </row>
    <row r="347" spans="1:12">
      <c r="A347" s="91" t="s">
        <v>7</v>
      </c>
      <c r="B347" s="10">
        <v>40824</v>
      </c>
      <c r="C347" s="34"/>
      <c r="D347" s="9"/>
      <c r="E347" s="16"/>
      <c r="F347" s="6"/>
      <c r="G347" s="25">
        <f t="shared" si="43"/>
        <v>0</v>
      </c>
      <c r="H347" s="23"/>
      <c r="I347" s="25">
        <f t="shared" si="44"/>
        <v>0</v>
      </c>
      <c r="J347" s="96"/>
      <c r="K347" s="96"/>
      <c r="L347" s="27"/>
    </row>
    <row r="348" spans="1:12">
      <c r="A348" s="91" t="s">
        <v>12</v>
      </c>
      <c r="B348" s="10">
        <v>40825</v>
      </c>
      <c r="C348" s="34"/>
      <c r="D348" s="17"/>
      <c r="E348" s="16"/>
      <c r="F348" s="6"/>
      <c r="G348" s="25">
        <f t="shared" si="43"/>
        <v>0</v>
      </c>
      <c r="H348" s="23"/>
      <c r="I348" s="25">
        <f t="shared" si="44"/>
        <v>0</v>
      </c>
      <c r="J348" s="96"/>
      <c r="K348" s="96"/>
      <c r="L348" s="27"/>
    </row>
    <row r="349" spans="1:12">
      <c r="A349" s="91" t="s">
        <v>8</v>
      </c>
      <c r="B349" s="10">
        <v>40826</v>
      </c>
      <c r="C349" s="34"/>
      <c r="D349" s="17"/>
      <c r="E349" s="16"/>
      <c r="F349" s="6"/>
      <c r="G349" s="25">
        <f t="shared" si="43"/>
        <v>0</v>
      </c>
      <c r="H349" s="23"/>
      <c r="I349" s="25">
        <f t="shared" si="44"/>
        <v>0</v>
      </c>
      <c r="J349" s="96"/>
      <c r="K349" s="96"/>
      <c r="L349" s="27"/>
    </row>
    <row r="350" spans="1:12">
      <c r="A350" s="91" t="s">
        <v>9</v>
      </c>
      <c r="B350" s="10">
        <v>40827</v>
      </c>
      <c r="C350" s="34"/>
      <c r="D350" s="17"/>
      <c r="E350" s="16"/>
      <c r="F350" s="6"/>
      <c r="G350" s="25">
        <f t="shared" si="43"/>
        <v>0</v>
      </c>
      <c r="H350" s="23"/>
      <c r="I350" s="25">
        <f t="shared" si="44"/>
        <v>0</v>
      </c>
      <c r="J350" s="96"/>
      <c r="K350" s="96"/>
      <c r="L350" s="27"/>
    </row>
    <row r="351" spans="1:12">
      <c r="A351" s="91" t="s">
        <v>13</v>
      </c>
      <c r="B351" s="10">
        <v>40828</v>
      </c>
      <c r="C351" s="34"/>
      <c r="D351" s="17"/>
      <c r="E351" s="16"/>
      <c r="F351" s="6"/>
      <c r="G351" s="25">
        <f t="shared" si="43"/>
        <v>0</v>
      </c>
      <c r="H351" s="23"/>
      <c r="I351" s="25">
        <f t="shared" si="44"/>
        <v>0</v>
      </c>
      <c r="J351" s="96"/>
      <c r="K351" s="96"/>
      <c r="L351" s="27"/>
    </row>
    <row r="352" spans="1:12">
      <c r="A352" s="91" t="s">
        <v>10</v>
      </c>
      <c r="B352" s="10">
        <v>40829</v>
      </c>
      <c r="C352" s="34"/>
      <c r="D352" s="17"/>
      <c r="E352" s="16"/>
      <c r="F352" s="6"/>
      <c r="G352" s="25">
        <f t="shared" si="43"/>
        <v>0</v>
      </c>
      <c r="H352" s="23"/>
      <c r="I352" s="25">
        <f t="shared" si="44"/>
        <v>0</v>
      </c>
      <c r="J352" s="96"/>
      <c r="K352" s="96"/>
      <c r="L352" s="27"/>
    </row>
    <row r="353" spans="1:12">
      <c r="A353" s="91" t="s">
        <v>11</v>
      </c>
      <c r="B353" s="10">
        <v>40830</v>
      </c>
      <c r="C353" s="34"/>
      <c r="D353" s="17"/>
      <c r="E353" s="16"/>
      <c r="F353" s="6"/>
      <c r="G353" s="25">
        <f t="shared" si="43"/>
        <v>0</v>
      </c>
      <c r="H353" s="23"/>
      <c r="I353" s="25">
        <f t="shared" si="44"/>
        <v>0</v>
      </c>
      <c r="J353" s="96"/>
      <c r="K353" s="96"/>
      <c r="L353" s="27"/>
    </row>
    <row r="354" spans="1:12">
      <c r="A354" s="91" t="s">
        <v>7</v>
      </c>
      <c r="B354" s="10">
        <v>40831</v>
      </c>
      <c r="C354" s="34"/>
      <c r="D354" s="17"/>
      <c r="E354" s="16"/>
      <c r="F354" s="6"/>
      <c r="G354" s="25">
        <f t="shared" si="43"/>
        <v>0</v>
      </c>
      <c r="H354" s="23"/>
      <c r="I354" s="25">
        <f t="shared" si="44"/>
        <v>0</v>
      </c>
      <c r="J354" s="96"/>
      <c r="K354" s="96"/>
      <c r="L354" s="27"/>
    </row>
    <row r="355" spans="1:12">
      <c r="A355" s="91" t="s">
        <v>12</v>
      </c>
      <c r="B355" s="10">
        <v>40832</v>
      </c>
      <c r="C355" s="34"/>
      <c r="D355" s="17"/>
      <c r="E355" s="16"/>
      <c r="F355" s="6"/>
      <c r="G355" s="25">
        <f t="shared" si="43"/>
        <v>0</v>
      </c>
      <c r="H355" s="23"/>
      <c r="I355" s="25">
        <f t="shared" si="44"/>
        <v>0</v>
      </c>
      <c r="J355" s="96"/>
      <c r="K355" s="96"/>
      <c r="L355" s="27"/>
    </row>
    <row r="356" spans="1:12">
      <c r="A356" s="91" t="s">
        <v>8</v>
      </c>
      <c r="B356" s="10">
        <v>40833</v>
      </c>
      <c r="C356" s="34"/>
      <c r="D356" s="17"/>
      <c r="E356" s="16"/>
      <c r="F356" s="6"/>
      <c r="G356" s="25">
        <f t="shared" si="43"/>
        <v>0</v>
      </c>
      <c r="H356" s="23"/>
      <c r="I356" s="25">
        <f t="shared" si="44"/>
        <v>0</v>
      </c>
      <c r="J356" s="96"/>
      <c r="K356" s="96"/>
      <c r="L356" s="27"/>
    </row>
    <row r="357" spans="1:12">
      <c r="A357" s="91" t="s">
        <v>9</v>
      </c>
      <c r="B357" s="10">
        <v>40834</v>
      </c>
      <c r="C357" s="34"/>
      <c r="D357" s="17"/>
      <c r="E357" s="16"/>
      <c r="F357" s="6"/>
      <c r="G357" s="25">
        <f t="shared" si="43"/>
        <v>0</v>
      </c>
      <c r="H357" s="23"/>
      <c r="I357" s="25">
        <f t="shared" si="44"/>
        <v>0</v>
      </c>
      <c r="J357" s="96"/>
      <c r="K357" s="96"/>
      <c r="L357" s="27"/>
    </row>
    <row r="358" spans="1:12">
      <c r="A358" s="91" t="s">
        <v>13</v>
      </c>
      <c r="B358" s="10">
        <v>40835</v>
      </c>
      <c r="C358" s="34"/>
      <c r="D358" s="17"/>
      <c r="E358" s="16"/>
      <c r="F358" s="6"/>
      <c r="G358" s="25">
        <f t="shared" si="43"/>
        <v>0</v>
      </c>
      <c r="H358" s="23"/>
      <c r="I358" s="25">
        <f t="shared" si="44"/>
        <v>0</v>
      </c>
      <c r="J358" s="96"/>
      <c r="K358" s="96"/>
      <c r="L358" s="27"/>
    </row>
    <row r="359" spans="1:12">
      <c r="A359" s="91" t="s">
        <v>10</v>
      </c>
      <c r="B359" s="10">
        <v>40836</v>
      </c>
      <c r="C359" s="34"/>
      <c r="D359" s="17"/>
      <c r="E359" s="16"/>
      <c r="F359" s="6"/>
      <c r="G359" s="25">
        <f t="shared" si="43"/>
        <v>0</v>
      </c>
      <c r="H359" s="23"/>
      <c r="I359" s="25">
        <f t="shared" si="44"/>
        <v>0</v>
      </c>
      <c r="J359" s="96"/>
      <c r="K359" s="96"/>
      <c r="L359" s="27"/>
    </row>
    <row r="360" spans="1:12">
      <c r="A360" s="91" t="s">
        <v>11</v>
      </c>
      <c r="B360" s="10">
        <v>40837</v>
      </c>
      <c r="C360" s="34"/>
      <c r="D360" s="17"/>
      <c r="E360" s="16"/>
      <c r="F360" s="6"/>
      <c r="G360" s="25">
        <f t="shared" si="43"/>
        <v>0</v>
      </c>
      <c r="H360" s="23"/>
      <c r="I360" s="25">
        <f t="shared" si="44"/>
        <v>0</v>
      </c>
      <c r="J360" s="96"/>
      <c r="K360" s="96"/>
      <c r="L360" s="27"/>
    </row>
    <row r="361" spans="1:12">
      <c r="A361" s="91" t="s">
        <v>7</v>
      </c>
      <c r="B361" s="10">
        <v>40838</v>
      </c>
      <c r="C361" s="34"/>
      <c r="D361" s="17"/>
      <c r="E361" s="16"/>
      <c r="F361" s="6"/>
      <c r="G361" s="25">
        <f t="shared" si="43"/>
        <v>0</v>
      </c>
      <c r="H361" s="23"/>
      <c r="I361" s="25">
        <f t="shared" si="44"/>
        <v>0</v>
      </c>
      <c r="J361" s="96"/>
      <c r="K361" s="96"/>
      <c r="L361" s="27"/>
    </row>
    <row r="362" spans="1:12">
      <c r="A362" s="91" t="s">
        <v>12</v>
      </c>
      <c r="B362" s="10">
        <v>40839</v>
      </c>
      <c r="C362" s="34"/>
      <c r="D362" s="17"/>
      <c r="E362" s="16"/>
      <c r="F362" s="6"/>
      <c r="G362" s="25">
        <f t="shared" si="43"/>
        <v>0</v>
      </c>
      <c r="H362" s="23"/>
      <c r="I362" s="25">
        <f t="shared" si="44"/>
        <v>0</v>
      </c>
      <c r="J362" s="96"/>
      <c r="K362" s="96"/>
      <c r="L362" s="27"/>
    </row>
    <row r="363" spans="1:12">
      <c r="A363" s="91" t="s">
        <v>8</v>
      </c>
      <c r="B363" s="10">
        <v>40840</v>
      </c>
      <c r="C363" s="34"/>
      <c r="D363" s="17"/>
      <c r="E363" s="16"/>
      <c r="F363" s="6"/>
      <c r="G363" s="25">
        <f t="shared" si="43"/>
        <v>0</v>
      </c>
      <c r="H363" s="23"/>
      <c r="I363" s="25">
        <f t="shared" si="44"/>
        <v>0</v>
      </c>
      <c r="J363" s="96"/>
      <c r="K363" s="96"/>
      <c r="L363" s="27"/>
    </row>
    <row r="364" spans="1:12">
      <c r="A364" s="91" t="s">
        <v>9</v>
      </c>
      <c r="B364" s="10">
        <v>40841</v>
      </c>
      <c r="C364" s="34"/>
      <c r="D364" s="17"/>
      <c r="E364" s="16"/>
      <c r="F364" s="6"/>
      <c r="G364" s="25">
        <f t="shared" si="43"/>
        <v>0</v>
      </c>
      <c r="H364" s="23"/>
      <c r="I364" s="25">
        <f t="shared" si="44"/>
        <v>0</v>
      </c>
      <c r="J364" s="96"/>
      <c r="K364" s="96"/>
      <c r="L364" s="27"/>
    </row>
    <row r="365" spans="1:12">
      <c r="A365" s="91" t="s">
        <v>13</v>
      </c>
      <c r="B365" s="10">
        <v>40842</v>
      </c>
      <c r="C365" s="34"/>
      <c r="D365" s="17"/>
      <c r="E365" s="16"/>
      <c r="F365" s="6"/>
      <c r="G365" s="25">
        <f t="shared" si="43"/>
        <v>0</v>
      </c>
      <c r="H365" s="23"/>
      <c r="I365" s="25">
        <f t="shared" si="44"/>
        <v>0</v>
      </c>
      <c r="J365" s="96"/>
      <c r="K365" s="96"/>
      <c r="L365" s="27"/>
    </row>
    <row r="366" spans="1:12">
      <c r="A366" s="91" t="s">
        <v>10</v>
      </c>
      <c r="B366" s="10">
        <v>40843</v>
      </c>
      <c r="C366" s="34"/>
      <c r="D366" s="17"/>
      <c r="E366" s="16"/>
      <c r="F366" s="6"/>
      <c r="G366" s="25">
        <f t="shared" si="43"/>
        <v>0</v>
      </c>
      <c r="H366" s="23"/>
      <c r="I366" s="25">
        <f t="shared" si="44"/>
        <v>0</v>
      </c>
      <c r="J366" s="96"/>
      <c r="K366" s="96"/>
      <c r="L366" s="27"/>
    </row>
    <row r="367" spans="1:12">
      <c r="A367" s="91" t="s">
        <v>11</v>
      </c>
      <c r="B367" s="10">
        <v>40844</v>
      </c>
      <c r="C367" s="34"/>
      <c r="D367" s="17"/>
      <c r="E367" s="16"/>
      <c r="F367" s="6"/>
      <c r="G367" s="25">
        <f t="shared" si="43"/>
        <v>0</v>
      </c>
      <c r="H367" s="23"/>
      <c r="I367" s="25">
        <f t="shared" si="44"/>
        <v>0</v>
      </c>
      <c r="J367" s="96"/>
      <c r="K367" s="96"/>
      <c r="L367" s="27"/>
    </row>
    <row r="368" spans="1:12">
      <c r="A368" s="91" t="s">
        <v>7</v>
      </c>
      <c r="B368" s="10">
        <v>40845</v>
      </c>
      <c r="C368" s="34"/>
      <c r="D368" s="17"/>
      <c r="E368" s="16"/>
      <c r="F368" s="6"/>
      <c r="G368" s="25">
        <f t="shared" si="43"/>
        <v>0</v>
      </c>
      <c r="H368" s="23"/>
      <c r="I368" s="25">
        <f t="shared" si="44"/>
        <v>0</v>
      </c>
      <c r="J368" s="96"/>
      <c r="K368" s="96"/>
      <c r="L368" s="27"/>
    </row>
    <row r="369" spans="1:12">
      <c r="A369" s="91" t="s">
        <v>12</v>
      </c>
      <c r="B369" s="10">
        <v>40846</v>
      </c>
      <c r="C369" s="34"/>
      <c r="D369" s="17"/>
      <c r="E369" s="16"/>
      <c r="F369" s="6"/>
      <c r="G369" s="25">
        <f t="shared" si="43"/>
        <v>0</v>
      </c>
      <c r="H369" s="23"/>
      <c r="I369" s="25">
        <f t="shared" si="44"/>
        <v>0</v>
      </c>
      <c r="J369" s="96"/>
      <c r="K369" s="96"/>
      <c r="L369" s="27"/>
    </row>
    <row r="370" spans="1:12">
      <c r="A370" s="91" t="s">
        <v>8</v>
      </c>
      <c r="B370" s="10">
        <v>40847</v>
      </c>
      <c r="C370" s="34"/>
      <c r="D370" s="17"/>
      <c r="E370" s="16"/>
      <c r="F370" s="6"/>
      <c r="G370" s="25">
        <f t="shared" si="43"/>
        <v>0</v>
      </c>
      <c r="H370" s="23"/>
      <c r="I370" s="25">
        <f t="shared" si="44"/>
        <v>0</v>
      </c>
      <c r="J370" s="96"/>
      <c r="K370" s="96"/>
      <c r="L370" s="27"/>
    </row>
    <row r="371" spans="1:12">
      <c r="A371" s="3"/>
      <c r="B371" s="7"/>
      <c r="C371" s="35"/>
    </row>
    <row r="372" spans="1:12">
      <c r="A372" s="124" t="s">
        <v>0</v>
      </c>
      <c r="B372" s="124"/>
      <c r="C372" s="30"/>
      <c r="D372" s="14"/>
      <c r="E372" s="14"/>
      <c r="F372" s="14"/>
    </row>
    <row r="373" spans="1:12" ht="15.75">
      <c r="A373" s="91"/>
      <c r="B373" s="8"/>
      <c r="C373" s="31"/>
      <c r="D373" s="2"/>
      <c r="E373" s="15"/>
      <c r="F373" s="195" t="s">
        <v>3</v>
      </c>
      <c r="G373" s="196"/>
      <c r="H373" s="196"/>
      <c r="I373" s="196"/>
      <c r="J373" s="196"/>
      <c r="K373" s="196"/>
      <c r="L373" s="196"/>
    </row>
    <row r="374" spans="1:12">
      <c r="A374" s="173" t="s">
        <v>23</v>
      </c>
      <c r="B374" s="174"/>
      <c r="C374" s="32" t="s">
        <v>2</v>
      </c>
      <c r="D374" s="4" t="s">
        <v>6</v>
      </c>
      <c r="E374" s="18"/>
      <c r="F374" s="197">
        <v>1</v>
      </c>
      <c r="G374" s="198"/>
      <c r="H374" s="199">
        <v>2</v>
      </c>
      <c r="I374" s="200"/>
      <c r="J374" s="90"/>
      <c r="K374" s="90"/>
      <c r="L374" s="90"/>
    </row>
    <row r="375" spans="1:12">
      <c r="A375" s="173">
        <v>2011</v>
      </c>
      <c r="B375" s="174"/>
      <c r="C375" s="33"/>
      <c r="D375" s="5"/>
      <c r="E375" s="16"/>
      <c r="F375" s="20" t="s">
        <v>4</v>
      </c>
      <c r="G375" s="19" t="s">
        <v>5</v>
      </c>
      <c r="H375" s="20" t="s">
        <v>4</v>
      </c>
      <c r="I375" s="19" t="s">
        <v>5</v>
      </c>
      <c r="J375" s="94"/>
      <c r="K375" s="94"/>
      <c r="L375" s="21"/>
    </row>
    <row r="376" spans="1:12">
      <c r="A376" s="91"/>
      <c r="B376" s="1"/>
      <c r="C376" s="33"/>
      <c r="D376" s="5"/>
      <c r="E376" s="16"/>
      <c r="F376" s="22"/>
      <c r="G376" s="24"/>
      <c r="H376" s="22"/>
      <c r="I376" s="24"/>
      <c r="J376" s="95"/>
      <c r="K376" s="95"/>
      <c r="L376" s="11"/>
    </row>
    <row r="377" spans="1:12">
      <c r="A377" s="91" t="s">
        <v>9</v>
      </c>
      <c r="B377" s="10">
        <v>40848</v>
      </c>
      <c r="C377" s="34"/>
      <c r="D377" s="9"/>
      <c r="E377" s="16"/>
      <c r="F377" s="6"/>
      <c r="G377" s="25">
        <f>IF($B377&gt;0,F377-$D377,0)</f>
        <v>0</v>
      </c>
      <c r="H377" s="23"/>
      <c r="I377" s="25">
        <f>IF($B377&gt;0,H377-$D377,0)</f>
        <v>0</v>
      </c>
      <c r="J377" s="96"/>
      <c r="K377" s="96"/>
      <c r="L377" s="27"/>
    </row>
    <row r="378" spans="1:12">
      <c r="A378" s="91" t="s">
        <v>13</v>
      </c>
      <c r="B378" s="10">
        <v>40849</v>
      </c>
      <c r="C378" s="34"/>
      <c r="D378" s="9"/>
      <c r="E378" s="16"/>
      <c r="F378" s="6"/>
      <c r="G378" s="25">
        <f>IF($B378&gt;0,F378-$D378+G377,0)</f>
        <v>0</v>
      </c>
      <c r="H378" s="23"/>
      <c r="I378" s="25">
        <f>IF($B378&gt;0,H378-$D378+I377,0)</f>
        <v>0</v>
      </c>
      <c r="J378" s="96"/>
      <c r="K378" s="96"/>
      <c r="L378" s="27"/>
    </row>
    <row r="379" spans="1:12">
      <c r="A379" s="91" t="s">
        <v>10</v>
      </c>
      <c r="B379" s="10">
        <v>40850</v>
      </c>
      <c r="C379" s="34"/>
      <c r="D379" s="9"/>
      <c r="E379" s="16"/>
      <c r="F379" s="6"/>
      <c r="G379" s="25">
        <f t="shared" ref="G379:G406" si="45">IF($B379&gt;0,F379-$D379+G378,0)</f>
        <v>0</v>
      </c>
      <c r="H379" s="23"/>
      <c r="I379" s="25">
        <f t="shared" ref="I379:I406" si="46">IF($B379&gt;0,H379-$D379+I378,0)</f>
        <v>0</v>
      </c>
      <c r="J379" s="96"/>
      <c r="K379" s="96"/>
      <c r="L379" s="27"/>
    </row>
    <row r="380" spans="1:12">
      <c r="A380" s="91" t="s">
        <v>11</v>
      </c>
      <c r="B380" s="10">
        <v>40851</v>
      </c>
      <c r="C380" s="34"/>
      <c r="D380" s="9"/>
      <c r="E380" s="16"/>
      <c r="F380" s="6"/>
      <c r="G380" s="25">
        <f t="shared" si="45"/>
        <v>0</v>
      </c>
      <c r="H380" s="23"/>
      <c r="I380" s="25">
        <f t="shared" si="46"/>
        <v>0</v>
      </c>
      <c r="J380" s="96"/>
      <c r="K380" s="96"/>
      <c r="L380" s="27"/>
    </row>
    <row r="381" spans="1:12">
      <c r="A381" s="91" t="s">
        <v>7</v>
      </c>
      <c r="B381" s="10">
        <v>40852</v>
      </c>
      <c r="C381" s="34"/>
      <c r="D381" s="9"/>
      <c r="E381" s="16"/>
      <c r="F381" s="6"/>
      <c r="G381" s="25">
        <f t="shared" si="45"/>
        <v>0</v>
      </c>
      <c r="H381" s="23"/>
      <c r="I381" s="25">
        <f t="shared" si="46"/>
        <v>0</v>
      </c>
      <c r="J381" s="96"/>
      <c r="K381" s="96"/>
      <c r="L381" s="27"/>
    </row>
    <row r="382" spans="1:12">
      <c r="A382" s="91" t="s">
        <v>12</v>
      </c>
      <c r="B382" s="10">
        <v>40853</v>
      </c>
      <c r="C382" s="34"/>
      <c r="D382" s="9"/>
      <c r="E382" s="16"/>
      <c r="F382" s="6"/>
      <c r="G382" s="25">
        <f t="shared" si="45"/>
        <v>0</v>
      </c>
      <c r="H382" s="23"/>
      <c r="I382" s="25">
        <f t="shared" si="46"/>
        <v>0</v>
      </c>
      <c r="J382" s="96"/>
      <c r="K382" s="96"/>
      <c r="L382" s="27"/>
    </row>
    <row r="383" spans="1:12">
      <c r="A383" s="91" t="s">
        <v>8</v>
      </c>
      <c r="B383" s="10">
        <v>40854</v>
      </c>
      <c r="C383" s="34"/>
      <c r="D383" s="9"/>
      <c r="E383" s="16"/>
      <c r="F383" s="6"/>
      <c r="G383" s="25">
        <f t="shared" si="45"/>
        <v>0</v>
      </c>
      <c r="H383" s="23"/>
      <c r="I383" s="25">
        <f t="shared" si="46"/>
        <v>0</v>
      </c>
      <c r="J383" s="96"/>
      <c r="K383" s="96"/>
      <c r="L383" s="27"/>
    </row>
    <row r="384" spans="1:12">
      <c r="A384" s="91" t="s">
        <v>9</v>
      </c>
      <c r="B384" s="10">
        <v>40855</v>
      </c>
      <c r="C384" s="34"/>
      <c r="D384" s="9"/>
      <c r="E384" s="16"/>
      <c r="F384" s="6"/>
      <c r="G384" s="25">
        <f t="shared" si="45"/>
        <v>0</v>
      </c>
      <c r="H384" s="23"/>
      <c r="I384" s="25">
        <f t="shared" si="46"/>
        <v>0</v>
      </c>
      <c r="J384" s="96"/>
      <c r="K384" s="96"/>
      <c r="L384" s="27"/>
    </row>
    <row r="385" spans="1:12">
      <c r="A385" s="91" t="s">
        <v>13</v>
      </c>
      <c r="B385" s="10">
        <v>40856</v>
      </c>
      <c r="C385" s="34"/>
      <c r="D385" s="17"/>
      <c r="E385" s="16"/>
      <c r="F385" s="6"/>
      <c r="G385" s="25">
        <f t="shared" si="45"/>
        <v>0</v>
      </c>
      <c r="H385" s="23"/>
      <c r="I385" s="25">
        <f t="shared" si="46"/>
        <v>0</v>
      </c>
      <c r="J385" s="96"/>
      <c r="K385" s="96"/>
      <c r="L385" s="27"/>
    </row>
    <row r="386" spans="1:12">
      <c r="A386" s="91" t="s">
        <v>10</v>
      </c>
      <c r="B386" s="10">
        <v>40857</v>
      </c>
      <c r="C386" s="34"/>
      <c r="D386" s="17"/>
      <c r="E386" s="16"/>
      <c r="F386" s="6"/>
      <c r="G386" s="25">
        <f t="shared" si="45"/>
        <v>0</v>
      </c>
      <c r="H386" s="23"/>
      <c r="I386" s="25">
        <f t="shared" si="46"/>
        <v>0</v>
      </c>
      <c r="J386" s="96"/>
      <c r="K386" s="96"/>
      <c r="L386" s="27"/>
    </row>
    <row r="387" spans="1:12">
      <c r="A387" s="91" t="s">
        <v>11</v>
      </c>
      <c r="B387" s="10">
        <v>40858</v>
      </c>
      <c r="C387" s="34"/>
      <c r="D387" s="17"/>
      <c r="E387" s="16"/>
      <c r="F387" s="6"/>
      <c r="G387" s="25">
        <f t="shared" si="45"/>
        <v>0</v>
      </c>
      <c r="H387" s="23"/>
      <c r="I387" s="25">
        <f t="shared" si="46"/>
        <v>0</v>
      </c>
      <c r="J387" s="96"/>
      <c r="K387" s="96"/>
      <c r="L387" s="27"/>
    </row>
    <row r="388" spans="1:12">
      <c r="A388" s="91" t="s">
        <v>7</v>
      </c>
      <c r="B388" s="10">
        <v>40859</v>
      </c>
      <c r="C388" s="34"/>
      <c r="D388" s="17"/>
      <c r="E388" s="16"/>
      <c r="F388" s="6"/>
      <c r="G388" s="25">
        <f t="shared" si="45"/>
        <v>0</v>
      </c>
      <c r="H388" s="23"/>
      <c r="I388" s="25">
        <f t="shared" si="46"/>
        <v>0</v>
      </c>
      <c r="J388" s="96"/>
      <c r="K388" s="96"/>
      <c r="L388" s="27"/>
    </row>
    <row r="389" spans="1:12">
      <c r="A389" s="91" t="s">
        <v>12</v>
      </c>
      <c r="B389" s="10">
        <v>40860</v>
      </c>
      <c r="C389" s="34"/>
      <c r="D389" s="17"/>
      <c r="E389" s="16"/>
      <c r="F389" s="6"/>
      <c r="G389" s="25">
        <f t="shared" si="45"/>
        <v>0</v>
      </c>
      <c r="H389" s="23"/>
      <c r="I389" s="25">
        <f t="shared" si="46"/>
        <v>0</v>
      </c>
      <c r="J389" s="96"/>
      <c r="K389" s="96"/>
      <c r="L389" s="27"/>
    </row>
    <row r="390" spans="1:12">
      <c r="A390" s="91" t="s">
        <v>8</v>
      </c>
      <c r="B390" s="10">
        <v>40861</v>
      </c>
      <c r="C390" s="34"/>
      <c r="D390" s="17"/>
      <c r="E390" s="16"/>
      <c r="F390" s="6"/>
      <c r="G390" s="25">
        <f t="shared" si="45"/>
        <v>0</v>
      </c>
      <c r="H390" s="23"/>
      <c r="I390" s="25">
        <f t="shared" si="46"/>
        <v>0</v>
      </c>
      <c r="J390" s="96"/>
      <c r="K390" s="96"/>
      <c r="L390" s="27"/>
    </row>
    <row r="391" spans="1:12">
      <c r="A391" s="91" t="s">
        <v>9</v>
      </c>
      <c r="B391" s="10">
        <v>40862</v>
      </c>
      <c r="C391" s="34"/>
      <c r="D391" s="17"/>
      <c r="E391" s="16"/>
      <c r="F391" s="6"/>
      <c r="G391" s="25">
        <f t="shared" si="45"/>
        <v>0</v>
      </c>
      <c r="H391" s="23"/>
      <c r="I391" s="25">
        <f t="shared" si="46"/>
        <v>0</v>
      </c>
      <c r="J391" s="96"/>
      <c r="K391" s="96"/>
      <c r="L391" s="27"/>
    </row>
    <row r="392" spans="1:12">
      <c r="A392" s="91" t="s">
        <v>13</v>
      </c>
      <c r="B392" s="10">
        <v>40863</v>
      </c>
      <c r="C392" s="34"/>
      <c r="D392" s="17"/>
      <c r="E392" s="16"/>
      <c r="F392" s="6"/>
      <c r="G392" s="25">
        <f t="shared" si="45"/>
        <v>0</v>
      </c>
      <c r="H392" s="23"/>
      <c r="I392" s="25">
        <f t="shared" si="46"/>
        <v>0</v>
      </c>
      <c r="J392" s="96"/>
      <c r="K392" s="96"/>
      <c r="L392" s="27"/>
    </row>
    <row r="393" spans="1:12">
      <c r="A393" s="91" t="s">
        <v>10</v>
      </c>
      <c r="B393" s="10">
        <v>40864</v>
      </c>
      <c r="C393" s="34"/>
      <c r="D393" s="17"/>
      <c r="E393" s="16"/>
      <c r="F393" s="6"/>
      <c r="G393" s="25">
        <f t="shared" si="45"/>
        <v>0</v>
      </c>
      <c r="H393" s="23"/>
      <c r="I393" s="25">
        <f t="shared" si="46"/>
        <v>0</v>
      </c>
      <c r="J393" s="96"/>
      <c r="K393" s="96"/>
      <c r="L393" s="27"/>
    </row>
    <row r="394" spans="1:12">
      <c r="A394" s="91" t="s">
        <v>11</v>
      </c>
      <c r="B394" s="10">
        <v>40865</v>
      </c>
      <c r="C394" s="34"/>
      <c r="D394" s="17"/>
      <c r="E394" s="16"/>
      <c r="F394" s="6"/>
      <c r="G394" s="25">
        <f t="shared" si="45"/>
        <v>0</v>
      </c>
      <c r="H394" s="23"/>
      <c r="I394" s="25">
        <f t="shared" si="46"/>
        <v>0</v>
      </c>
      <c r="J394" s="96"/>
      <c r="K394" s="96"/>
      <c r="L394" s="27"/>
    </row>
    <row r="395" spans="1:12">
      <c r="A395" s="91" t="s">
        <v>7</v>
      </c>
      <c r="B395" s="10">
        <v>40866</v>
      </c>
      <c r="C395" s="34"/>
      <c r="D395" s="17"/>
      <c r="E395" s="16"/>
      <c r="F395" s="6"/>
      <c r="G395" s="25">
        <f t="shared" si="45"/>
        <v>0</v>
      </c>
      <c r="H395" s="23"/>
      <c r="I395" s="25">
        <f t="shared" si="46"/>
        <v>0</v>
      </c>
      <c r="J395" s="96"/>
      <c r="K395" s="96"/>
      <c r="L395" s="27"/>
    </row>
    <row r="396" spans="1:12">
      <c r="A396" s="91" t="s">
        <v>12</v>
      </c>
      <c r="B396" s="10">
        <v>40867</v>
      </c>
      <c r="C396" s="34"/>
      <c r="D396" s="17"/>
      <c r="E396" s="16"/>
      <c r="F396" s="6"/>
      <c r="G396" s="25">
        <f t="shared" si="45"/>
        <v>0</v>
      </c>
      <c r="H396" s="23"/>
      <c r="I396" s="25">
        <f t="shared" si="46"/>
        <v>0</v>
      </c>
      <c r="J396" s="96"/>
      <c r="K396" s="96"/>
      <c r="L396" s="27"/>
    </row>
    <row r="397" spans="1:12">
      <c r="A397" s="91" t="s">
        <v>8</v>
      </c>
      <c r="B397" s="10">
        <v>40868</v>
      </c>
      <c r="C397" s="34"/>
      <c r="D397" s="17"/>
      <c r="E397" s="16"/>
      <c r="F397" s="6"/>
      <c r="G397" s="25">
        <f t="shared" si="45"/>
        <v>0</v>
      </c>
      <c r="H397" s="23"/>
      <c r="I397" s="25">
        <f t="shared" si="46"/>
        <v>0</v>
      </c>
      <c r="J397" s="96"/>
      <c r="K397" s="96"/>
      <c r="L397" s="27"/>
    </row>
    <row r="398" spans="1:12">
      <c r="A398" s="91" t="s">
        <v>9</v>
      </c>
      <c r="B398" s="10">
        <v>40869</v>
      </c>
      <c r="C398" s="34"/>
      <c r="D398" s="17"/>
      <c r="E398" s="16"/>
      <c r="F398" s="6"/>
      <c r="G398" s="25">
        <f t="shared" si="45"/>
        <v>0</v>
      </c>
      <c r="H398" s="23"/>
      <c r="I398" s="25">
        <f t="shared" si="46"/>
        <v>0</v>
      </c>
      <c r="J398" s="96"/>
      <c r="K398" s="96"/>
      <c r="L398" s="27"/>
    </row>
    <row r="399" spans="1:12">
      <c r="A399" s="91" t="s">
        <v>13</v>
      </c>
      <c r="B399" s="10">
        <v>40870</v>
      </c>
      <c r="C399" s="34"/>
      <c r="D399" s="17"/>
      <c r="E399" s="16"/>
      <c r="F399" s="6"/>
      <c r="G399" s="25">
        <f t="shared" si="45"/>
        <v>0</v>
      </c>
      <c r="H399" s="23"/>
      <c r="I399" s="25">
        <f t="shared" si="46"/>
        <v>0</v>
      </c>
      <c r="J399" s="96"/>
      <c r="K399" s="96"/>
      <c r="L399" s="27"/>
    </row>
    <row r="400" spans="1:12">
      <c r="A400" s="91" t="s">
        <v>10</v>
      </c>
      <c r="B400" s="10">
        <v>40871</v>
      </c>
      <c r="C400" s="34"/>
      <c r="D400" s="17"/>
      <c r="E400" s="16"/>
      <c r="F400" s="6"/>
      <c r="G400" s="25">
        <f t="shared" si="45"/>
        <v>0</v>
      </c>
      <c r="H400" s="23"/>
      <c r="I400" s="25">
        <f t="shared" si="46"/>
        <v>0</v>
      </c>
      <c r="J400" s="96"/>
      <c r="K400" s="96"/>
      <c r="L400" s="27"/>
    </row>
    <row r="401" spans="1:12">
      <c r="A401" s="91" t="s">
        <v>11</v>
      </c>
      <c r="B401" s="10">
        <v>40872</v>
      </c>
      <c r="C401" s="34"/>
      <c r="D401" s="17"/>
      <c r="E401" s="16"/>
      <c r="F401" s="6"/>
      <c r="G401" s="25">
        <f t="shared" si="45"/>
        <v>0</v>
      </c>
      <c r="H401" s="23"/>
      <c r="I401" s="25">
        <f t="shared" si="46"/>
        <v>0</v>
      </c>
      <c r="J401" s="96"/>
      <c r="K401" s="96"/>
      <c r="L401" s="27"/>
    </row>
    <row r="402" spans="1:12">
      <c r="A402" s="91" t="s">
        <v>7</v>
      </c>
      <c r="B402" s="10">
        <v>40873</v>
      </c>
      <c r="C402" s="34"/>
      <c r="D402" s="17"/>
      <c r="E402" s="16"/>
      <c r="F402" s="6"/>
      <c r="G402" s="25">
        <f t="shared" si="45"/>
        <v>0</v>
      </c>
      <c r="H402" s="23"/>
      <c r="I402" s="25">
        <f t="shared" si="46"/>
        <v>0</v>
      </c>
      <c r="J402" s="96"/>
      <c r="K402" s="96"/>
      <c r="L402" s="27"/>
    </row>
    <row r="403" spans="1:12">
      <c r="A403" s="91" t="s">
        <v>12</v>
      </c>
      <c r="B403" s="10">
        <v>40874</v>
      </c>
      <c r="C403" s="34"/>
      <c r="D403" s="17"/>
      <c r="E403" s="16"/>
      <c r="F403" s="6"/>
      <c r="G403" s="25">
        <f t="shared" si="45"/>
        <v>0</v>
      </c>
      <c r="H403" s="23"/>
      <c r="I403" s="25">
        <f t="shared" si="46"/>
        <v>0</v>
      </c>
      <c r="J403" s="96"/>
      <c r="K403" s="96"/>
      <c r="L403" s="27"/>
    </row>
    <row r="404" spans="1:12">
      <c r="A404" s="91" t="s">
        <v>8</v>
      </c>
      <c r="B404" s="10">
        <v>40875</v>
      </c>
      <c r="C404" s="34"/>
      <c r="D404" s="17"/>
      <c r="E404" s="16"/>
      <c r="F404" s="6"/>
      <c r="G404" s="25">
        <f t="shared" si="45"/>
        <v>0</v>
      </c>
      <c r="H404" s="23"/>
      <c r="I404" s="25">
        <f t="shared" si="46"/>
        <v>0</v>
      </c>
      <c r="J404" s="96"/>
      <c r="K404" s="96"/>
      <c r="L404" s="27"/>
    </row>
    <row r="405" spans="1:12">
      <c r="A405" s="91" t="s">
        <v>9</v>
      </c>
      <c r="B405" s="10">
        <v>40876</v>
      </c>
      <c r="C405" s="34"/>
      <c r="D405" s="17"/>
      <c r="E405" s="16"/>
      <c r="F405" s="6"/>
      <c r="G405" s="25">
        <f t="shared" si="45"/>
        <v>0</v>
      </c>
      <c r="H405" s="23"/>
      <c r="I405" s="25">
        <f t="shared" si="46"/>
        <v>0</v>
      </c>
      <c r="J405" s="96"/>
      <c r="K405" s="96"/>
      <c r="L405" s="27"/>
    </row>
    <row r="406" spans="1:12">
      <c r="A406" s="91" t="s">
        <v>13</v>
      </c>
      <c r="B406" s="10">
        <v>40877</v>
      </c>
      <c r="C406" s="34"/>
      <c r="D406" s="17"/>
      <c r="E406" s="16"/>
      <c r="F406" s="6"/>
      <c r="G406" s="25">
        <f t="shared" si="45"/>
        <v>0</v>
      </c>
      <c r="H406" s="23"/>
      <c r="I406" s="25">
        <f t="shared" si="46"/>
        <v>0</v>
      </c>
      <c r="J406" s="96"/>
      <c r="K406" s="96"/>
      <c r="L406" s="27"/>
    </row>
    <row r="407" spans="1:12">
      <c r="A407" s="3"/>
      <c r="B407" s="7"/>
      <c r="C407" s="35"/>
    </row>
    <row r="408" spans="1:12">
      <c r="A408" s="124" t="s">
        <v>0</v>
      </c>
      <c r="B408" s="124"/>
      <c r="C408" s="30"/>
      <c r="D408" s="14"/>
      <c r="E408" s="14"/>
      <c r="F408" s="14"/>
    </row>
    <row r="409" spans="1:12" ht="15.75">
      <c r="A409" s="91"/>
      <c r="B409" s="8"/>
      <c r="C409" s="31"/>
      <c r="D409" s="2"/>
      <c r="E409" s="15"/>
      <c r="F409" s="195" t="s">
        <v>3</v>
      </c>
      <c r="G409" s="196"/>
      <c r="H409" s="196"/>
      <c r="I409" s="196"/>
      <c r="J409" s="196"/>
      <c r="K409" s="196"/>
      <c r="L409" s="196"/>
    </row>
    <row r="410" spans="1:12">
      <c r="A410" s="173" t="s">
        <v>24</v>
      </c>
      <c r="B410" s="174"/>
      <c r="C410" s="32" t="s">
        <v>2</v>
      </c>
      <c r="D410" s="4" t="s">
        <v>6</v>
      </c>
      <c r="E410" s="18"/>
      <c r="F410" s="197">
        <v>1</v>
      </c>
      <c r="G410" s="198"/>
      <c r="H410" s="199">
        <v>2</v>
      </c>
      <c r="I410" s="200"/>
      <c r="J410" s="90"/>
      <c r="K410" s="90"/>
      <c r="L410" s="90"/>
    </row>
    <row r="411" spans="1:12">
      <c r="A411" s="173">
        <v>2011</v>
      </c>
      <c r="B411" s="174"/>
      <c r="C411" s="33"/>
      <c r="D411" s="5"/>
      <c r="E411" s="16"/>
      <c r="F411" s="20" t="s">
        <v>4</v>
      </c>
      <c r="G411" s="19" t="s">
        <v>5</v>
      </c>
      <c r="H411" s="20" t="s">
        <v>4</v>
      </c>
      <c r="I411" s="19" t="s">
        <v>5</v>
      </c>
      <c r="J411" s="94"/>
      <c r="K411" s="94"/>
      <c r="L411" s="21"/>
    </row>
    <row r="412" spans="1:12">
      <c r="A412" s="91"/>
      <c r="B412" s="1"/>
      <c r="C412" s="33"/>
      <c r="D412" s="5"/>
      <c r="E412" s="16"/>
      <c r="F412" s="22"/>
      <c r="G412" s="24"/>
      <c r="H412" s="22"/>
      <c r="I412" s="24"/>
      <c r="J412" s="95"/>
      <c r="K412" s="95"/>
      <c r="L412" s="11"/>
    </row>
    <row r="413" spans="1:12">
      <c r="A413" s="91" t="s">
        <v>10</v>
      </c>
      <c r="B413" s="10">
        <v>40878</v>
      </c>
      <c r="C413" s="34"/>
      <c r="D413" s="9"/>
      <c r="E413" s="16"/>
      <c r="F413" s="6"/>
      <c r="G413" s="25">
        <f>IF($B413&gt;0,F413-$D413,0)</f>
        <v>0</v>
      </c>
      <c r="H413" s="23"/>
      <c r="I413" s="25">
        <f>IF($B413&gt;0,H413-$D413,0)</f>
        <v>0</v>
      </c>
      <c r="J413" s="96"/>
      <c r="K413" s="96"/>
      <c r="L413" s="27"/>
    </row>
    <row r="414" spans="1:12">
      <c r="A414" s="91" t="s">
        <v>11</v>
      </c>
      <c r="B414" s="10">
        <v>40879</v>
      </c>
      <c r="C414" s="34"/>
      <c r="D414" s="9"/>
      <c r="E414" s="16"/>
      <c r="F414" s="6"/>
      <c r="G414" s="25">
        <f>IF($B414&gt;0,F414-$D414+G413,0)</f>
        <v>0</v>
      </c>
      <c r="H414" s="23"/>
      <c r="I414" s="25">
        <f>IF($B414&gt;0,H414-$D414+I413,0)</f>
        <v>0</v>
      </c>
      <c r="J414" s="96"/>
      <c r="K414" s="96"/>
      <c r="L414" s="27"/>
    </row>
    <row r="415" spans="1:12">
      <c r="A415" s="91" t="s">
        <v>7</v>
      </c>
      <c r="B415" s="10">
        <v>40880</v>
      </c>
      <c r="C415" s="34"/>
      <c r="D415" s="9"/>
      <c r="E415" s="16"/>
      <c r="F415" s="6"/>
      <c r="G415" s="25">
        <f t="shared" ref="G415:G443" si="47">IF($B415&gt;0,F415-$D415+G414,0)</f>
        <v>0</v>
      </c>
      <c r="H415" s="23"/>
      <c r="I415" s="25">
        <f t="shared" ref="I415:I443" si="48">IF($B415&gt;0,H415-$D415+I414,0)</f>
        <v>0</v>
      </c>
      <c r="J415" s="96"/>
      <c r="K415" s="96"/>
      <c r="L415" s="27"/>
    </row>
    <row r="416" spans="1:12">
      <c r="A416" s="91" t="s">
        <v>12</v>
      </c>
      <c r="B416" s="10">
        <v>40881</v>
      </c>
      <c r="C416" s="34"/>
      <c r="D416" s="9"/>
      <c r="E416" s="16"/>
      <c r="F416" s="6"/>
      <c r="G416" s="25">
        <f t="shared" si="47"/>
        <v>0</v>
      </c>
      <c r="H416" s="23"/>
      <c r="I416" s="25">
        <f t="shared" si="48"/>
        <v>0</v>
      </c>
      <c r="J416" s="96"/>
      <c r="K416" s="96"/>
      <c r="L416" s="27"/>
    </row>
    <row r="417" spans="1:12">
      <c r="A417" s="91" t="s">
        <v>8</v>
      </c>
      <c r="B417" s="10">
        <v>40882</v>
      </c>
      <c r="C417" s="34"/>
      <c r="D417" s="9"/>
      <c r="E417" s="16"/>
      <c r="F417" s="6"/>
      <c r="G417" s="25">
        <f t="shared" si="47"/>
        <v>0</v>
      </c>
      <c r="H417" s="23"/>
      <c r="I417" s="25">
        <f t="shared" si="48"/>
        <v>0</v>
      </c>
      <c r="J417" s="96"/>
      <c r="K417" s="96"/>
      <c r="L417" s="27"/>
    </row>
    <row r="418" spans="1:12">
      <c r="A418" s="91" t="s">
        <v>9</v>
      </c>
      <c r="B418" s="10">
        <v>40883</v>
      </c>
      <c r="C418" s="34"/>
      <c r="D418" s="9"/>
      <c r="E418" s="16"/>
      <c r="F418" s="6"/>
      <c r="G418" s="25">
        <f t="shared" si="47"/>
        <v>0</v>
      </c>
      <c r="H418" s="23"/>
      <c r="I418" s="25">
        <f t="shared" si="48"/>
        <v>0</v>
      </c>
      <c r="J418" s="96"/>
      <c r="K418" s="96"/>
      <c r="L418" s="27"/>
    </row>
    <row r="419" spans="1:12">
      <c r="A419" s="91" t="s">
        <v>13</v>
      </c>
      <c r="B419" s="10">
        <v>40884</v>
      </c>
      <c r="C419" s="34"/>
      <c r="D419" s="9"/>
      <c r="E419" s="16"/>
      <c r="F419" s="6"/>
      <c r="G419" s="25">
        <f t="shared" si="47"/>
        <v>0</v>
      </c>
      <c r="H419" s="23"/>
      <c r="I419" s="25">
        <f t="shared" si="48"/>
        <v>0</v>
      </c>
      <c r="J419" s="96"/>
      <c r="K419" s="96"/>
      <c r="L419" s="27"/>
    </row>
    <row r="420" spans="1:12">
      <c r="A420" s="91" t="s">
        <v>10</v>
      </c>
      <c r="B420" s="10">
        <v>40885</v>
      </c>
      <c r="C420" s="34"/>
      <c r="D420" s="9"/>
      <c r="E420" s="16"/>
      <c r="F420" s="6"/>
      <c r="G420" s="25">
        <f t="shared" si="47"/>
        <v>0</v>
      </c>
      <c r="H420" s="23"/>
      <c r="I420" s="25">
        <f t="shared" si="48"/>
        <v>0</v>
      </c>
      <c r="J420" s="96"/>
      <c r="K420" s="96"/>
      <c r="L420" s="27"/>
    </row>
    <row r="421" spans="1:12">
      <c r="A421" s="91" t="s">
        <v>11</v>
      </c>
      <c r="B421" s="10">
        <v>40886</v>
      </c>
      <c r="C421" s="34"/>
      <c r="D421" s="17"/>
      <c r="E421" s="16"/>
      <c r="F421" s="6"/>
      <c r="G421" s="25">
        <f t="shared" si="47"/>
        <v>0</v>
      </c>
      <c r="H421" s="23"/>
      <c r="I421" s="25">
        <f t="shared" si="48"/>
        <v>0</v>
      </c>
      <c r="J421" s="96"/>
      <c r="K421" s="96"/>
      <c r="L421" s="27"/>
    </row>
    <row r="422" spans="1:12">
      <c r="A422" s="91" t="s">
        <v>7</v>
      </c>
      <c r="B422" s="10">
        <v>40887</v>
      </c>
      <c r="C422" s="34"/>
      <c r="D422" s="17"/>
      <c r="E422" s="16"/>
      <c r="F422" s="6"/>
      <c r="G422" s="25">
        <f t="shared" si="47"/>
        <v>0</v>
      </c>
      <c r="H422" s="23"/>
      <c r="I422" s="25">
        <f t="shared" si="48"/>
        <v>0</v>
      </c>
      <c r="J422" s="96"/>
      <c r="K422" s="96"/>
      <c r="L422" s="27"/>
    </row>
    <row r="423" spans="1:12">
      <c r="A423" s="91" t="s">
        <v>12</v>
      </c>
      <c r="B423" s="10">
        <v>40888</v>
      </c>
      <c r="C423" s="34"/>
      <c r="D423" s="17"/>
      <c r="E423" s="16"/>
      <c r="F423" s="6"/>
      <c r="G423" s="25">
        <f t="shared" si="47"/>
        <v>0</v>
      </c>
      <c r="H423" s="23"/>
      <c r="I423" s="25">
        <f t="shared" si="48"/>
        <v>0</v>
      </c>
      <c r="J423" s="96"/>
      <c r="K423" s="96"/>
      <c r="L423" s="27"/>
    </row>
    <row r="424" spans="1:12">
      <c r="A424" s="91" t="s">
        <v>8</v>
      </c>
      <c r="B424" s="10">
        <v>40889</v>
      </c>
      <c r="C424" s="34"/>
      <c r="D424" s="17"/>
      <c r="E424" s="16"/>
      <c r="F424" s="6"/>
      <c r="G424" s="25">
        <f t="shared" si="47"/>
        <v>0</v>
      </c>
      <c r="H424" s="23"/>
      <c r="I424" s="25">
        <f t="shared" si="48"/>
        <v>0</v>
      </c>
      <c r="J424" s="96"/>
      <c r="K424" s="96"/>
      <c r="L424" s="27"/>
    </row>
    <row r="425" spans="1:12">
      <c r="A425" s="91" t="s">
        <v>9</v>
      </c>
      <c r="B425" s="10">
        <v>40890</v>
      </c>
      <c r="C425" s="34"/>
      <c r="D425" s="17"/>
      <c r="E425" s="16"/>
      <c r="F425" s="6"/>
      <c r="G425" s="25">
        <f t="shared" si="47"/>
        <v>0</v>
      </c>
      <c r="H425" s="23"/>
      <c r="I425" s="25">
        <f t="shared" si="48"/>
        <v>0</v>
      </c>
      <c r="J425" s="96"/>
      <c r="K425" s="96"/>
      <c r="L425" s="27"/>
    </row>
    <row r="426" spans="1:12">
      <c r="A426" s="91" t="s">
        <v>13</v>
      </c>
      <c r="B426" s="10">
        <v>40891</v>
      </c>
      <c r="C426" s="34"/>
      <c r="D426" s="17"/>
      <c r="E426" s="16"/>
      <c r="F426" s="6"/>
      <c r="G426" s="25">
        <f t="shared" si="47"/>
        <v>0</v>
      </c>
      <c r="H426" s="23"/>
      <c r="I426" s="25">
        <f t="shared" si="48"/>
        <v>0</v>
      </c>
      <c r="J426" s="96"/>
      <c r="K426" s="96"/>
      <c r="L426" s="27"/>
    </row>
    <row r="427" spans="1:12">
      <c r="A427" s="91" t="s">
        <v>10</v>
      </c>
      <c r="B427" s="10">
        <v>40892</v>
      </c>
      <c r="C427" s="34"/>
      <c r="D427" s="17"/>
      <c r="E427" s="16"/>
      <c r="F427" s="6"/>
      <c r="G427" s="25">
        <f t="shared" si="47"/>
        <v>0</v>
      </c>
      <c r="H427" s="23"/>
      <c r="I427" s="25">
        <f t="shared" si="48"/>
        <v>0</v>
      </c>
      <c r="J427" s="96"/>
      <c r="K427" s="96"/>
      <c r="L427" s="27"/>
    </row>
    <row r="428" spans="1:12">
      <c r="A428" s="91" t="s">
        <v>11</v>
      </c>
      <c r="B428" s="10">
        <v>40893</v>
      </c>
      <c r="C428" s="34"/>
      <c r="D428" s="17"/>
      <c r="E428" s="16"/>
      <c r="F428" s="6"/>
      <c r="G428" s="25">
        <f t="shared" si="47"/>
        <v>0</v>
      </c>
      <c r="H428" s="23"/>
      <c r="I428" s="25">
        <f t="shared" si="48"/>
        <v>0</v>
      </c>
      <c r="J428" s="96"/>
      <c r="K428" s="96"/>
      <c r="L428" s="27"/>
    </row>
    <row r="429" spans="1:12">
      <c r="A429" s="91" t="s">
        <v>7</v>
      </c>
      <c r="B429" s="10">
        <v>40894</v>
      </c>
      <c r="C429" s="34"/>
      <c r="D429" s="17"/>
      <c r="E429" s="16"/>
      <c r="F429" s="6"/>
      <c r="G429" s="25">
        <f t="shared" si="47"/>
        <v>0</v>
      </c>
      <c r="H429" s="23"/>
      <c r="I429" s="25">
        <f t="shared" si="48"/>
        <v>0</v>
      </c>
      <c r="J429" s="96"/>
      <c r="K429" s="96"/>
      <c r="L429" s="27"/>
    </row>
    <row r="430" spans="1:12">
      <c r="A430" s="91" t="s">
        <v>12</v>
      </c>
      <c r="B430" s="10">
        <v>40895</v>
      </c>
      <c r="C430" s="34"/>
      <c r="D430" s="17"/>
      <c r="E430" s="16"/>
      <c r="F430" s="6"/>
      <c r="G430" s="25">
        <f t="shared" si="47"/>
        <v>0</v>
      </c>
      <c r="H430" s="23"/>
      <c r="I430" s="25">
        <f t="shared" si="48"/>
        <v>0</v>
      </c>
      <c r="J430" s="96"/>
      <c r="K430" s="96"/>
      <c r="L430" s="27"/>
    </row>
    <row r="431" spans="1:12">
      <c r="A431" s="91" t="s">
        <v>8</v>
      </c>
      <c r="B431" s="10">
        <v>40896</v>
      </c>
      <c r="C431" s="34"/>
      <c r="D431" s="17"/>
      <c r="E431" s="16"/>
      <c r="F431" s="6"/>
      <c r="G431" s="25">
        <f t="shared" si="47"/>
        <v>0</v>
      </c>
      <c r="H431" s="23"/>
      <c r="I431" s="25">
        <f t="shared" si="48"/>
        <v>0</v>
      </c>
      <c r="J431" s="96"/>
      <c r="K431" s="96"/>
      <c r="L431" s="27"/>
    </row>
    <row r="432" spans="1:12">
      <c r="A432" s="91" t="s">
        <v>9</v>
      </c>
      <c r="B432" s="10">
        <v>40897</v>
      </c>
      <c r="C432" s="34"/>
      <c r="D432" s="17"/>
      <c r="E432" s="16"/>
      <c r="F432" s="6"/>
      <c r="G432" s="25">
        <f t="shared" si="47"/>
        <v>0</v>
      </c>
      <c r="H432" s="23"/>
      <c r="I432" s="25">
        <f t="shared" si="48"/>
        <v>0</v>
      </c>
      <c r="J432" s="96"/>
      <c r="K432" s="96"/>
      <c r="L432" s="27"/>
    </row>
    <row r="433" spans="1:12">
      <c r="A433" s="91" t="s">
        <v>13</v>
      </c>
      <c r="B433" s="10">
        <v>40898</v>
      </c>
      <c r="C433" s="34"/>
      <c r="D433" s="17"/>
      <c r="E433" s="16"/>
      <c r="F433" s="6"/>
      <c r="G433" s="25">
        <f t="shared" si="47"/>
        <v>0</v>
      </c>
      <c r="H433" s="23"/>
      <c r="I433" s="25">
        <f t="shared" si="48"/>
        <v>0</v>
      </c>
      <c r="J433" s="96"/>
      <c r="K433" s="96"/>
      <c r="L433" s="27"/>
    </row>
    <row r="434" spans="1:12">
      <c r="A434" s="91" t="s">
        <v>10</v>
      </c>
      <c r="B434" s="10">
        <v>40899</v>
      </c>
      <c r="C434" s="34"/>
      <c r="D434" s="17"/>
      <c r="E434" s="16"/>
      <c r="F434" s="6"/>
      <c r="G434" s="25">
        <f t="shared" si="47"/>
        <v>0</v>
      </c>
      <c r="H434" s="23"/>
      <c r="I434" s="25">
        <f t="shared" si="48"/>
        <v>0</v>
      </c>
      <c r="J434" s="96"/>
      <c r="K434" s="96"/>
      <c r="L434" s="27"/>
    </row>
    <row r="435" spans="1:12">
      <c r="A435" s="91" t="s">
        <v>11</v>
      </c>
      <c r="B435" s="10">
        <v>40900</v>
      </c>
      <c r="C435" s="34"/>
      <c r="D435" s="17"/>
      <c r="E435" s="16"/>
      <c r="F435" s="6"/>
      <c r="G435" s="25">
        <f t="shared" si="47"/>
        <v>0</v>
      </c>
      <c r="H435" s="23"/>
      <c r="I435" s="25">
        <f t="shared" si="48"/>
        <v>0</v>
      </c>
      <c r="J435" s="96"/>
      <c r="K435" s="96"/>
      <c r="L435" s="27"/>
    </row>
    <row r="436" spans="1:12">
      <c r="A436" s="91" t="s">
        <v>7</v>
      </c>
      <c r="B436" s="10">
        <v>40901</v>
      </c>
      <c r="C436" s="34"/>
      <c r="D436" s="17"/>
      <c r="E436" s="16"/>
      <c r="F436" s="6"/>
      <c r="G436" s="25">
        <f t="shared" si="47"/>
        <v>0</v>
      </c>
      <c r="H436" s="23"/>
      <c r="I436" s="25">
        <f t="shared" si="48"/>
        <v>0</v>
      </c>
      <c r="J436" s="96"/>
      <c r="K436" s="96"/>
      <c r="L436" s="27"/>
    </row>
    <row r="437" spans="1:12">
      <c r="A437" s="91" t="s">
        <v>12</v>
      </c>
      <c r="B437" s="10">
        <v>40902</v>
      </c>
      <c r="C437" s="34"/>
      <c r="D437" s="17"/>
      <c r="E437" s="16"/>
      <c r="F437" s="6"/>
      <c r="G437" s="25">
        <f t="shared" si="47"/>
        <v>0</v>
      </c>
      <c r="H437" s="23"/>
      <c r="I437" s="25">
        <f t="shared" si="48"/>
        <v>0</v>
      </c>
      <c r="J437" s="96"/>
      <c r="K437" s="96"/>
      <c r="L437" s="27"/>
    </row>
    <row r="438" spans="1:12">
      <c r="A438" s="91" t="s">
        <v>8</v>
      </c>
      <c r="B438" s="10">
        <v>40903</v>
      </c>
      <c r="C438" s="34"/>
      <c r="D438" s="17"/>
      <c r="E438" s="16"/>
      <c r="F438" s="6"/>
      <c r="G438" s="25">
        <f t="shared" si="47"/>
        <v>0</v>
      </c>
      <c r="H438" s="23"/>
      <c r="I438" s="25">
        <f t="shared" si="48"/>
        <v>0</v>
      </c>
      <c r="J438" s="96"/>
      <c r="K438" s="96"/>
      <c r="L438" s="27"/>
    </row>
    <row r="439" spans="1:12">
      <c r="A439" s="91" t="s">
        <v>9</v>
      </c>
      <c r="B439" s="10">
        <v>40904</v>
      </c>
      <c r="C439" s="34"/>
      <c r="D439" s="17"/>
      <c r="E439" s="16"/>
      <c r="F439" s="6"/>
      <c r="G439" s="25">
        <f t="shared" si="47"/>
        <v>0</v>
      </c>
      <c r="H439" s="23"/>
      <c r="I439" s="25">
        <f t="shared" si="48"/>
        <v>0</v>
      </c>
      <c r="J439" s="96"/>
      <c r="K439" s="96"/>
      <c r="L439" s="27"/>
    </row>
    <row r="440" spans="1:12">
      <c r="A440" s="91" t="s">
        <v>13</v>
      </c>
      <c r="B440" s="10">
        <v>40905</v>
      </c>
      <c r="C440" s="34"/>
      <c r="D440" s="17"/>
      <c r="E440" s="16"/>
      <c r="F440" s="6"/>
      <c r="G440" s="25">
        <f t="shared" si="47"/>
        <v>0</v>
      </c>
      <c r="H440" s="23"/>
      <c r="I440" s="25">
        <f t="shared" si="48"/>
        <v>0</v>
      </c>
      <c r="J440" s="96"/>
      <c r="K440" s="96"/>
      <c r="L440" s="27"/>
    </row>
    <row r="441" spans="1:12">
      <c r="A441" s="91" t="s">
        <v>10</v>
      </c>
      <c r="B441" s="10">
        <v>40906</v>
      </c>
      <c r="C441" s="34"/>
      <c r="D441" s="17"/>
      <c r="E441" s="16"/>
      <c r="F441" s="6"/>
      <c r="G441" s="25">
        <f t="shared" si="47"/>
        <v>0</v>
      </c>
      <c r="H441" s="23"/>
      <c r="I441" s="25">
        <f t="shared" si="48"/>
        <v>0</v>
      </c>
      <c r="J441" s="96"/>
      <c r="K441" s="96"/>
      <c r="L441" s="27"/>
    </row>
    <row r="442" spans="1:12">
      <c r="A442" s="91" t="s">
        <v>11</v>
      </c>
      <c r="B442" s="10">
        <v>40907</v>
      </c>
      <c r="C442" s="34"/>
      <c r="D442" s="17"/>
      <c r="E442" s="16"/>
      <c r="F442" s="6"/>
      <c r="G442" s="25">
        <f t="shared" si="47"/>
        <v>0</v>
      </c>
      <c r="H442" s="23"/>
      <c r="I442" s="25">
        <f t="shared" si="48"/>
        <v>0</v>
      </c>
      <c r="J442" s="96"/>
      <c r="K442" s="96"/>
      <c r="L442" s="27"/>
    </row>
    <row r="443" spans="1:12">
      <c r="A443" s="91" t="s">
        <v>7</v>
      </c>
      <c r="B443" s="10">
        <v>40908</v>
      </c>
      <c r="C443" s="34"/>
      <c r="D443" s="17"/>
      <c r="E443" s="16"/>
      <c r="F443" s="6"/>
      <c r="G443" s="25">
        <f t="shared" si="47"/>
        <v>0</v>
      </c>
      <c r="H443" s="23"/>
      <c r="I443" s="25">
        <f t="shared" si="48"/>
        <v>0</v>
      </c>
      <c r="J443" s="96"/>
      <c r="K443" s="96"/>
      <c r="L443" s="27"/>
    </row>
  </sheetData>
  <mergeCells count="95">
    <mergeCell ref="F409:L409"/>
    <mergeCell ref="A410:B410"/>
    <mergeCell ref="F410:G410"/>
    <mergeCell ref="H410:I410"/>
    <mergeCell ref="A301:B301"/>
    <mergeCell ref="F301:G301"/>
    <mergeCell ref="H301:I301"/>
    <mergeCell ref="A302:B302"/>
    <mergeCell ref="A335:B335"/>
    <mergeCell ref="A411:B411"/>
    <mergeCell ref="F8:K8"/>
    <mergeCell ref="J9:K9"/>
    <mergeCell ref="F373:L373"/>
    <mergeCell ref="A374:B374"/>
    <mergeCell ref="F374:G374"/>
    <mergeCell ref="H374:I374"/>
    <mergeCell ref="A375:B375"/>
    <mergeCell ref="A408:B408"/>
    <mergeCell ref="F336:L336"/>
    <mergeCell ref="A337:B337"/>
    <mergeCell ref="F337:G337"/>
    <mergeCell ref="H337:I337"/>
    <mergeCell ref="A338:B338"/>
    <mergeCell ref="A372:B372"/>
    <mergeCell ref="F300:L300"/>
    <mergeCell ref="A265:B265"/>
    <mergeCell ref="A299:B299"/>
    <mergeCell ref="F226:L226"/>
    <mergeCell ref="A227:B227"/>
    <mergeCell ref="F227:G227"/>
    <mergeCell ref="H227:I227"/>
    <mergeCell ref="A228:B228"/>
    <mergeCell ref="A262:B262"/>
    <mergeCell ref="F263:L263"/>
    <mergeCell ref="A264:B264"/>
    <mergeCell ref="F264:G264"/>
    <mergeCell ref="H264:I264"/>
    <mergeCell ref="A225:B225"/>
    <mergeCell ref="F153:L153"/>
    <mergeCell ref="A154:B154"/>
    <mergeCell ref="F154:G154"/>
    <mergeCell ref="H154:I154"/>
    <mergeCell ref="A155:B155"/>
    <mergeCell ref="A189:B189"/>
    <mergeCell ref="F190:L190"/>
    <mergeCell ref="A191:B191"/>
    <mergeCell ref="F191:G191"/>
    <mergeCell ref="H191:I191"/>
    <mergeCell ref="A192:B192"/>
    <mergeCell ref="A152:B152"/>
    <mergeCell ref="F80:L80"/>
    <mergeCell ref="A81:B81"/>
    <mergeCell ref="F81:G81"/>
    <mergeCell ref="H81:I81"/>
    <mergeCell ref="A82:B82"/>
    <mergeCell ref="A116:B116"/>
    <mergeCell ref="F117:L117"/>
    <mergeCell ref="A118:B118"/>
    <mergeCell ref="F118:G118"/>
    <mergeCell ref="H118:I118"/>
    <mergeCell ref="A119:B119"/>
    <mergeCell ref="AJ9:AK9"/>
    <mergeCell ref="AL9:AM9"/>
    <mergeCell ref="AN9:AO9"/>
    <mergeCell ref="A10:B10"/>
    <mergeCell ref="A11:B11"/>
    <mergeCell ref="Q9:R9"/>
    <mergeCell ref="X9:Y9"/>
    <mergeCell ref="AE9:AF9"/>
    <mergeCell ref="V9:W9"/>
    <mergeCell ref="AA9:AB9"/>
    <mergeCell ref="AC9:AD9"/>
    <mergeCell ref="AH9:AI9"/>
    <mergeCell ref="A79:B79"/>
    <mergeCell ref="A45:B45"/>
    <mergeCell ref="F46:L46"/>
    <mergeCell ref="A47:B47"/>
    <mergeCell ref="F47:G47"/>
    <mergeCell ref="H47:I47"/>
    <mergeCell ref="A48:B48"/>
    <mergeCell ref="F9:G9"/>
    <mergeCell ref="H9:I9"/>
    <mergeCell ref="M9:N9"/>
    <mergeCell ref="O9:P9"/>
    <mergeCell ref="T9:U9"/>
    <mergeCell ref="A8:B8"/>
    <mergeCell ref="H3:AM3"/>
    <mergeCell ref="B6:G6"/>
    <mergeCell ref="I6:N6"/>
    <mergeCell ref="P6:AK6"/>
    <mergeCell ref="C7:D7"/>
    <mergeCell ref="AH8:AO8"/>
    <mergeCell ref="M8:R8"/>
    <mergeCell ref="T8:Y8"/>
    <mergeCell ref="AA8:AF8"/>
  </mergeCells>
  <conditionalFormatting sqref="F12 F83 H83:L83 F49 H49:L49 F156 H156:L156 F229 H229:L229 F266 H266:L266 F339 H339:L339 F412 H412:L412 F376 H376:L376 F303 H303:L303 F193 H193:L193 F120 H120:L120 AA12 AH12 AJ12:AO12 H12:M12 O12:Y12 AC12:AF12">
    <cfRule type="cellIs" dxfId="31" priority="31" stopIfTrue="1" operator="greaterThanOrEqual">
      <formula>0</formula>
    </cfRule>
    <cfRule type="cellIs" dxfId="30" priority="32" stopIfTrue="1" operator="lessThan">
      <formula>0</formula>
    </cfRule>
  </conditionalFormatting>
  <conditionalFormatting sqref="L12:L13 L83:L84 L49:L50 L156:L157 L229:L230 L266:L267 L339:L340 L412:L413 L376:L377 L303:L304 L193:L194 L120:L121 S12:S13">
    <cfRule type="cellIs" dxfId="29" priority="30" operator="greaterThan">
      <formula>0</formula>
    </cfRule>
  </conditionalFormatting>
  <conditionalFormatting sqref="L13:L45 L84:L114 L50:L77 L157:L187 L230:L260 L267:L297 L340:L370 L413:L443 L377:L406 L304:L333 L194:L223 L121:L150 S13:S43">
    <cfRule type="cellIs" dxfId="28" priority="27" operator="lessThan">
      <formula>0</formula>
    </cfRule>
    <cfRule type="cellIs" dxfId="27" priority="28" operator="lessThan">
      <formula>0</formula>
    </cfRule>
    <cfRule type="cellIs" dxfId="26" priority="29" operator="greaterThan">
      <formula>0</formula>
    </cfRule>
  </conditionalFormatting>
  <conditionalFormatting sqref="I83:K114 I49:K77 I156:K187 I229:K260 I266:K297 I339:K370 I412:K443 I376:K406 I303:K333 I193:K223 I120:K150 AK12:AM43 I12:K45 P12:Y43 AD12:AF43">
    <cfRule type="cellIs" dxfId="25" priority="24" operator="lessThan">
      <formula>0</formula>
    </cfRule>
    <cfRule type="cellIs" dxfId="24" priority="25" operator="lessThan">
      <formula>0</formula>
    </cfRule>
    <cfRule type="cellIs" dxfId="23" priority="26" operator="greaterThan">
      <formula>0</formula>
    </cfRule>
  </conditionalFormatting>
  <conditionalFormatting sqref="I83:K114 I49:K77 I156:K187 I229:K260 I266:K297 I339:K370 I412:K443 I376:K406 I303:K333 I193:K223 I120:K150 G83:G114 G49:G77 G156:G187 G229:G260 G266:G297 G339:G370 G412:G443 G376:G406 G303:G333 G193:G223 G120:G150 G12:G45 N12:N43 AB12:AB43 AI12:AI43 AK12:AM43 I12:K45 P12:Y43 AD12:AF43">
    <cfRule type="cellIs" dxfId="22" priority="22" stopIfTrue="1" operator="greaterThan">
      <formula>0</formula>
    </cfRule>
    <cfRule type="cellIs" dxfId="21" priority="23" operator="lessThan">
      <formula>0</formula>
    </cfRule>
  </conditionalFormatting>
  <conditionalFormatting sqref="M13:M43 O13:O43 AH13:AH43 AJ13:AJ43 AA13:AA43 AC13:AC43 T13:T43 V13:V43 Q13:Q43 X13:X43 AE13:AE43">
    <cfRule type="cellIs" dxfId="20" priority="20" operator="greaterThan">
      <formula>0</formula>
    </cfRule>
    <cfRule type="cellIs" dxfId="19" priority="21" operator="lessThan">
      <formula>0</formula>
    </cfRule>
  </conditionalFormatting>
  <conditionalFormatting sqref="F13:F43 H13:H43 J13:J43">
    <cfRule type="cellIs" dxfId="18" priority="18" operator="lessThan">
      <formula>0</formula>
    </cfRule>
    <cfRule type="cellIs" dxfId="17" priority="19" operator="greaterThan">
      <formula>0</formula>
    </cfRule>
  </conditionalFormatting>
  <conditionalFormatting sqref="AO12:AO43">
    <cfRule type="cellIs" dxfId="16" priority="15" operator="lessThan">
      <formula>0</formula>
    </cfRule>
    <cfRule type="cellIs" dxfId="15" priority="16" operator="lessThan">
      <formula>0</formula>
    </cfRule>
    <cfRule type="cellIs" dxfId="14" priority="17" operator="greaterThan">
      <formula>0</formula>
    </cfRule>
  </conditionalFormatting>
  <conditionalFormatting sqref="AO12:AO43">
    <cfRule type="cellIs" dxfId="13" priority="13" stopIfTrue="1" operator="greaterThan">
      <formula>0</formula>
    </cfRule>
    <cfRule type="cellIs" dxfId="12" priority="14" operator="lessThan">
      <formula>0</formula>
    </cfRule>
  </conditionalFormatting>
  <conditionalFormatting sqref="AL13:AL43 AN13:AN43">
    <cfRule type="cellIs" dxfId="11" priority="11" operator="greaterThan">
      <formula>0</formula>
    </cfRule>
    <cfRule type="cellIs" dxfId="10" priority="12" operator="lessThan">
      <formula>0</formula>
    </cfRule>
  </conditionalFormatting>
  <conditionalFormatting sqref="M13:M43">
    <cfRule type="cellIs" dxfId="9" priority="9" operator="lessThan">
      <formula>0</formula>
    </cfRule>
    <cfRule type="cellIs" dxfId="8" priority="10" operator="greaterThan">
      <formula>0</formula>
    </cfRule>
  </conditionalFormatting>
  <conditionalFormatting sqref="O13:O43 Q13:Q43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Q13:Q4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X13:X43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X13:X43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 Jour JS</vt:lpstr>
      <vt:lpstr>GENY+ZETURF+LETURF</vt:lpstr>
      <vt:lpstr>Méthode 2 x Placé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dcterms:created xsi:type="dcterms:W3CDTF">2010-11-29T20:09:23Z</dcterms:created>
  <dcterms:modified xsi:type="dcterms:W3CDTF">2012-01-31T13:04:32Z</dcterms:modified>
</cp:coreProperties>
</file>