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68bfba15ff930a6/BD/"/>
    </mc:Choice>
  </mc:AlternateContent>
  <xr:revisionPtr revIDLastSave="23" documentId="8_{E7DC0DCF-1D72-4A97-A216-4180B5827F6F}" xr6:coauthVersionLast="32" xr6:coauthVersionMax="32" xr10:uidLastSave="{C26A5210-40A5-4060-92E5-A23764D84F9E}"/>
  <bookViews>
    <workbookView xWindow="0" yWindow="0" windowWidth="23040" windowHeight="9072" xr2:uid="{F718419B-AE12-433B-A46E-C46C11D1F222}"/>
  </bookViews>
  <sheets>
    <sheet name="Feuil1" sheetId="1" r:id="rId1"/>
  </sheets>
  <externalReferences>
    <externalReference r:id="rId2"/>
  </externalReferences>
  <definedNames>
    <definedName name="Férié">[1]!Tableau2[Date]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1" l="1"/>
  <c r="O5" i="1"/>
  <c r="N5" i="1"/>
  <c r="M5" i="1"/>
  <c r="J5" i="1"/>
  <c r="L5" i="1" s="1"/>
  <c r="B5" i="1"/>
  <c r="P4" i="1"/>
  <c r="O4" i="1"/>
  <c r="N4" i="1"/>
  <c r="M4" i="1"/>
  <c r="J4" i="1"/>
  <c r="L4" i="1" s="1"/>
  <c r="B4" i="1"/>
  <c r="K5" i="1" l="1"/>
  <c r="K4" i="1"/>
</calcChain>
</file>

<file path=xl/sharedStrings.xml><?xml version="1.0" encoding="utf-8"?>
<sst xmlns="http://schemas.openxmlformats.org/spreadsheetml/2006/main" count="42" uniqueCount="34">
  <si>
    <t>ID</t>
  </si>
  <si>
    <t>Dates</t>
  </si>
  <si>
    <t>Nom</t>
  </si>
  <si>
    <t>Types</t>
  </si>
  <si>
    <t>Temps start</t>
  </si>
  <si>
    <t>Temps stop</t>
  </si>
  <si>
    <t>Pause start</t>
  </si>
  <si>
    <t>Pause stop</t>
  </si>
  <si>
    <t>Résultat</t>
  </si>
  <si>
    <t>Solde</t>
  </si>
  <si>
    <t>Négatif</t>
  </si>
  <si>
    <t>Weekend</t>
  </si>
  <si>
    <t>Férié</t>
  </si>
  <si>
    <t xml:space="preserve">Mois </t>
  </si>
  <si>
    <t>Année</t>
  </si>
  <si>
    <t>Luis</t>
  </si>
  <si>
    <t>T</t>
  </si>
  <si>
    <t>07:45</t>
  </si>
  <si>
    <t>17:</t>
  </si>
  <si>
    <t>12:00</t>
  </si>
  <si>
    <t>12:30</t>
  </si>
  <si>
    <t>H Sem</t>
  </si>
  <si>
    <t>Lun</t>
  </si>
  <si>
    <t>Mar.</t>
  </si>
  <si>
    <t>Mer.</t>
  </si>
  <si>
    <t>Jeu.</t>
  </si>
  <si>
    <t>Ven.</t>
  </si>
  <si>
    <t>Sam.</t>
  </si>
  <si>
    <t>Dim.</t>
  </si>
  <si>
    <t>Horaire de reference</t>
  </si>
  <si>
    <t>Jean</t>
  </si>
  <si>
    <t>Pause</t>
  </si>
  <si>
    <t>Comment dans la col K et L faire en sorte que les heures supplémentaires ne soit comptée que si elles dépassent les horaires journalier qui peuvent etre variable ?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</si>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</sst>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\+\ [h]:mm"/>
    <numFmt numFmtId="166" formatCode="\-\ [h];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2" fillId="0" borderId="0" xfId="0" applyFont="1"/>
    <xf numFmtId="0" fontId="3" fillId="3" borderId="0" xfId="0" applyFont="1" applyFill="1" applyAlignment="1">
      <alignment horizontal="center" wrapText="1"/>
    </xf>
    <xf numFmtId="0" fontId="2" fillId="4" borderId="0" xfId="0" applyFont="1" applyFill="1"/>
    <xf numFmtId="0" fontId="4" fillId="0" borderId="0" xfId="0" applyFont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29">
    <dxf>
      <numFmt numFmtId="164" formatCode="[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6" formatCode="\-\ [h];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\+\ 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hey\OneDrive\BD\Projet%20Employ&#233;%20mag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é"/>
      <sheetName val="BD"/>
      <sheetName val="Aperçu"/>
      <sheetName val="Config"/>
      <sheetName val="Absences"/>
      <sheetName val="Individuelle"/>
      <sheetName val="Recherche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6BD37B-1838-4D0D-A687-045278BFF5C7}" name="Tableau3" displayName="Tableau3" ref="B3:P5" totalsRowShown="0" headerRowDxfId="28" dataDxfId="27">
  <tableColumns count="15">
    <tableColumn id="1" xr3:uid="{64E00600-498B-4896-826E-927593369C78}" name="ID" dataDxfId="26">
      <calculatedColumnFormula>ROW(B4)-3</calculatedColumnFormula>
    </tableColumn>
    <tableColumn id="2" xr3:uid="{8F1AA47D-B5A2-4356-A04A-9D7CD954CE58}" name="Dates" dataDxfId="25"/>
    <tableColumn id="3" xr3:uid="{4814143C-C027-4FE4-ABD4-30129D82CDC4}" name="Nom" dataDxfId="24"/>
    <tableColumn id="4" xr3:uid="{6856CAE0-E6C3-47C2-97A6-B8EC370FFCDC}" name="Types" dataDxfId="23"/>
    <tableColumn id="5" xr3:uid="{AAC8D058-5021-4E00-BCE3-66015995759D}" name="Temps start" dataDxfId="22"/>
    <tableColumn id="6" xr3:uid="{D2015521-8027-4C66-855A-574EE1381C21}" name="Temps stop" dataDxfId="21"/>
    <tableColumn id="7" xr3:uid="{7615B927-B53E-4B4C-BA80-3237A8FFEA85}" name="Pause start" dataDxfId="20"/>
    <tableColumn id="8" xr3:uid="{F20CA44B-F97B-468D-8C3B-1E80BC98D5D7}" name="Pause stop" dataDxfId="19"/>
    <tableColumn id="9" xr3:uid="{7D0686D8-A2ED-4BA5-B9D2-6ADEC9B19547}" name="Résultat" dataDxfId="18">
      <calculatedColumnFormula>IF(E4&lt;&gt;"T",IF(OR(N4=1,M4=1),"",E4),IF(OR(H4="",I4=""),G4-F4,(H4-F4)+(G4-I4)))</calculatedColumnFormula>
    </tableColumn>
    <tableColumn id="10" xr3:uid="{B354CAE4-DE07-49AC-8904-582DD4775E83}" name="Solde" dataDxfId="17">
      <calculatedColumnFormula>IF(E4&lt;&gt;"t","",IF(J4&gt;(8/24),J4-(8/24),TEXT((8/24)-J4,"- [H]:mm")))</calculatedColumnFormula>
    </tableColumn>
    <tableColumn id="11" xr3:uid="{FB1E21ED-7EDF-4ABB-89D2-C33CA199747E}" name="Négatif" dataDxfId="16">
      <calculatedColumnFormula>IF(AND(E4="t",J4&lt;(8/24)),(8/24)-J4,"")</calculatedColumnFormula>
    </tableColumn>
    <tableColumn id="12" xr3:uid="{70F977F3-E022-4599-84B9-1E19198AE23E}" name="Weekend" dataDxfId="15">
      <calculatedColumnFormula>IF(OR(WEEKDAY(C4)=1,WEEKDAY(C4)=7),1,"")</calculatedColumnFormula>
    </tableColumn>
    <tableColumn id="13" xr3:uid="{2CB13990-1489-4B47-819D-712F8D48CE0E}" name="Férié" dataDxfId="14">
      <calculatedColumnFormula>IFERROR(IF(MATCH(C4,Férié,0),1,""),"")</calculatedColumnFormula>
    </tableColumn>
    <tableColumn id="14" xr3:uid="{62158E4C-0950-4939-86AA-D8929A779E46}" name="Mois " dataDxfId="13">
      <calculatedColumnFormula>MONTH(C4)</calculatedColumnFormula>
    </tableColumn>
    <tableColumn id="15" xr3:uid="{81D134F8-9ADA-4826-902A-AE013415540D}" name="Année" dataDxfId="12">
      <calculatedColumnFormula>YEAR(C4)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276776-F03C-4E4D-9C86-B7C9C8BE8150}" name="Tableau2" displayName="Tableau2" ref="B11:K13" totalsRowShown="0" headerRowDxfId="1" dataDxfId="2">
  <autoFilter ref="B11:K13" xr:uid="{7717155B-5AD1-4B58-BCEE-E9965E816CF3}"/>
  <tableColumns count="10">
    <tableColumn id="1" xr3:uid="{2C6EC312-4501-4573-8764-E6A5108B8C1D}" name="Nom" dataDxfId="11"/>
    <tableColumn id="2" xr3:uid="{0FF95823-9F49-4FA4-A1F0-1B6AEF65126C}" name="H Sem" dataDxfId="10"/>
    <tableColumn id="3" xr3:uid="{5451AB06-4153-42BC-8F57-2B5399E02711}" name="Lun" dataDxfId="9"/>
    <tableColumn id="4" xr3:uid="{8B076A10-5F7D-4430-9864-B1951CEE94BE}" name="Mar." dataDxfId="8"/>
    <tableColumn id="5" xr3:uid="{6FB36B14-EE0F-4149-9E12-08D898C845B7}" name="Mer." dataDxfId="7"/>
    <tableColumn id="6" xr3:uid="{98B18B7A-145C-44EE-87FD-44D5CF95D2CA}" name="Jeu." dataDxfId="6"/>
    <tableColumn id="7" xr3:uid="{2CFEBA6D-53B2-457F-97E7-7CEF49DDC87E}" name="Ven." dataDxfId="5"/>
    <tableColumn id="8" xr3:uid="{ADD6641C-F572-45DC-8D5C-868D59C7E804}" name="Sam." dataDxfId="4"/>
    <tableColumn id="9" xr3:uid="{C0FAAF9B-A76A-4F9C-96E2-E38F77276315}" name="Dim." dataDxfId="3"/>
    <tableColumn id="10" xr3:uid="{50E0A107-1736-4EEC-B4A7-9740230D75F2}" name="Pau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20872-8597-4B6C-AE3D-6F9BFC09FFC2}">
  <dimension ref="A1:Q16"/>
  <sheetViews>
    <sheetView tabSelected="1" workbookViewId="0">
      <selection activeCell="M17" sqref="M17"/>
    </sheetView>
  </sheetViews>
  <sheetFormatPr baseColWidth="10" defaultRowHeight="14.4" x14ac:dyDescent="0.3"/>
  <cols>
    <col min="1" max="1" width="4.33203125" customWidth="1"/>
    <col min="3" max="3" width="12.33203125" bestFit="1" customWidth="1"/>
    <col min="17" max="17" width="4.33203125" customWidth="1"/>
  </cols>
  <sheetData>
    <row r="1" spans="1:17" ht="20.399999999999999" customHeight="1" x14ac:dyDescent="0.5">
      <c r="D1" s="14" t="s">
        <v>33</v>
      </c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7" ht="9" customHeigh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</row>
    <row r="3" spans="1:17" ht="42" x14ac:dyDescent="0.3">
      <c r="A3" s="10"/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  <c r="N3" s="1" t="s">
        <v>12</v>
      </c>
      <c r="O3" s="1" t="s">
        <v>13</v>
      </c>
      <c r="P3" s="1" t="s">
        <v>14</v>
      </c>
      <c r="Q3" s="10"/>
    </row>
    <row r="4" spans="1:17" ht="21" x14ac:dyDescent="0.3">
      <c r="A4" s="10"/>
      <c r="B4" s="2">
        <f>ROW(B4)-3</f>
        <v>1</v>
      </c>
      <c r="C4" s="3">
        <v>43227</v>
      </c>
      <c r="D4" s="2" t="s">
        <v>15</v>
      </c>
      <c r="E4" s="2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5">
        <f>IF(E4&lt;&gt;"T",IF(OR(N4=1,M4=1),"",E4),IF(OR(H4="",I4=""),G4-F4,(H4-F4)+(G4-I4)))</f>
        <v>0.36458333333333331</v>
      </c>
      <c r="K4" s="6">
        <f>IF(E4&lt;&gt;"t","",IF(J4&gt;(8/24),J4-(8/24),TEXT((8/24)-J4,"- [H]:mm")))</f>
        <v>3.125E-2</v>
      </c>
      <c r="L4" s="7" t="str">
        <f>IF(AND(E4="t",J4&lt;(8/24)),(8/24)-J4,"")</f>
        <v/>
      </c>
      <c r="M4" s="2" t="str">
        <f>IF(OR(WEEKDAY(C4)=1,WEEKDAY(C4)=7),1,"")</f>
        <v/>
      </c>
      <c r="N4" s="2" t="str">
        <f>IFERROR(IF(MATCH(C4,Férié,0),1,""),"")</f>
        <v/>
      </c>
      <c r="O4" s="2">
        <f>MONTH(C4)</f>
        <v>5</v>
      </c>
      <c r="P4" s="2">
        <f>YEAR(C4)</f>
        <v>2018</v>
      </c>
      <c r="Q4" s="10"/>
    </row>
    <row r="5" spans="1:17" ht="21" x14ac:dyDescent="0.3">
      <c r="A5" s="10"/>
      <c r="B5" s="2">
        <f>ROW(B5)-3</f>
        <v>2</v>
      </c>
      <c r="C5" s="3">
        <v>43228</v>
      </c>
      <c r="D5" s="2" t="s">
        <v>15</v>
      </c>
      <c r="E5" s="2" t="s">
        <v>16</v>
      </c>
      <c r="F5" s="4" t="s">
        <v>17</v>
      </c>
      <c r="G5" s="4" t="s">
        <v>18</v>
      </c>
      <c r="H5" s="4" t="s">
        <v>19</v>
      </c>
      <c r="I5" s="4" t="s">
        <v>20</v>
      </c>
      <c r="J5" s="5">
        <f>IF(E5&lt;&gt;"T",IF(OR(N5=1,M5=1),"",E5),IF(OR(H5="",I5=""),G5-F5,(H5-F5)+(G5-I5)))</f>
        <v>0.36458333333333331</v>
      </c>
      <c r="K5" s="6">
        <f>IF(E5&lt;&gt;"t","",IF(J5&gt;(8/24),J5-(8/24),TEXT((8/24)-J5,"- [H]:mm")))</f>
        <v>3.125E-2</v>
      </c>
      <c r="L5" s="7" t="str">
        <f>IF(AND(E5="t",J5&lt;(8/24)),(8/24)-J5,"")</f>
        <v/>
      </c>
      <c r="M5" s="2" t="str">
        <f>IF(OR(WEEKDAY(C5)=1,WEEKDAY(C5)=7),1,"")</f>
        <v/>
      </c>
      <c r="N5" s="2" t="str">
        <f>IFERROR(IF(MATCH(C5,Férié,0),1,""),"")</f>
        <v/>
      </c>
      <c r="O5" s="2">
        <f>MONTH(C5)</f>
        <v>5</v>
      </c>
      <c r="P5" s="2">
        <f>YEAR(C5)</f>
        <v>2018</v>
      </c>
      <c r="Q5" s="10"/>
    </row>
    <row r="6" spans="1:17" ht="8.4" customHeigh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10" spans="1:17" x14ac:dyDescent="0.3">
      <c r="A10" s="15"/>
      <c r="B10" s="16" t="s">
        <v>29</v>
      </c>
      <c r="C10" s="16"/>
      <c r="D10" s="16"/>
      <c r="E10" s="16"/>
      <c r="F10" s="16"/>
      <c r="G10" s="16"/>
      <c r="H10" s="16"/>
      <c r="I10" s="16"/>
      <c r="J10" s="16"/>
      <c r="K10" s="16"/>
      <c r="L10" s="15"/>
    </row>
    <row r="11" spans="1:17" x14ac:dyDescent="0.3">
      <c r="A11" s="15"/>
      <c r="B11" s="8" t="s">
        <v>2</v>
      </c>
      <c r="C11" s="8" t="s">
        <v>21</v>
      </c>
      <c r="D11" s="8" t="s">
        <v>22</v>
      </c>
      <c r="E11" s="8" t="s">
        <v>23</v>
      </c>
      <c r="F11" s="8" t="s">
        <v>24</v>
      </c>
      <c r="G11" s="8" t="s">
        <v>25</v>
      </c>
      <c r="H11" s="8" t="s">
        <v>26</v>
      </c>
      <c r="I11" s="8" t="s">
        <v>27</v>
      </c>
      <c r="J11" s="8" t="s">
        <v>28</v>
      </c>
      <c r="K11" s="8" t="s">
        <v>31</v>
      </c>
      <c r="L11" s="15"/>
    </row>
    <row r="12" spans="1:17" x14ac:dyDescent="0.3">
      <c r="A12" s="15"/>
      <c r="B12" s="8" t="s">
        <v>15</v>
      </c>
      <c r="C12" s="9">
        <v>1.5833333333333333</v>
      </c>
      <c r="D12" s="9">
        <v>0.33333333333333331</v>
      </c>
      <c r="E12" s="9">
        <v>0.33333333333333331</v>
      </c>
      <c r="F12" s="9">
        <v>0.33333333333333331</v>
      </c>
      <c r="G12" s="9">
        <v>0.33333333333333331</v>
      </c>
      <c r="H12" s="9">
        <v>0.25</v>
      </c>
      <c r="I12" s="9">
        <v>0</v>
      </c>
      <c r="J12" s="9">
        <v>0</v>
      </c>
      <c r="K12" s="9">
        <v>2.0833333333333332E-2</v>
      </c>
      <c r="L12" s="15"/>
    </row>
    <row r="13" spans="1:17" x14ac:dyDescent="0.3">
      <c r="A13" s="15"/>
      <c r="B13" s="8" t="s">
        <v>30</v>
      </c>
      <c r="C13" s="9">
        <v>1.5833333333333333</v>
      </c>
      <c r="D13" s="9">
        <v>0.41666666666666669</v>
      </c>
      <c r="E13" s="9">
        <v>0.41666666666666669</v>
      </c>
      <c r="F13" s="9">
        <v>0</v>
      </c>
      <c r="G13" s="9">
        <v>0.33333333333333331</v>
      </c>
      <c r="H13" s="9">
        <v>0.41666666666666669</v>
      </c>
      <c r="I13" s="9">
        <v>0</v>
      </c>
      <c r="J13" s="9">
        <v>0</v>
      </c>
      <c r="K13" s="9">
        <v>2.0833333333333332E-2</v>
      </c>
      <c r="L13" s="15"/>
    </row>
    <row r="14" spans="1:17" x14ac:dyDescent="0.3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</row>
    <row r="16" spans="1:17" s="11" customFormat="1" ht="48" customHeight="1" x14ac:dyDescent="0.4">
      <c r="B16" s="12" t="s">
        <v>32</v>
      </c>
      <c r="C16" s="12"/>
      <c r="D16" s="12"/>
      <c r="E16" s="12"/>
      <c r="F16" s="12"/>
      <c r="G16" s="12"/>
      <c r="H16" s="12"/>
      <c r="I16" s="12"/>
      <c r="J16" s="12"/>
      <c r="K16" s="12"/>
      <c r="L16" s="13"/>
      <c r="M16" s="13"/>
    </row>
  </sheetData>
  <mergeCells count="3">
    <mergeCell ref="B10:K10"/>
    <mergeCell ref="B16:K16"/>
    <mergeCell ref="D1:N1"/>
  </mergeCell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B93181-F6D1-4DA1-84D9-E4145D026231}">
          <x14:formula1>
            <xm:f>'C:\Users\dhey\OneDrive\BD\[Projet Employé mag 2.xlsm]Employé'!#REF!</xm:f>
          </x14:formula1>
          <xm:sqref>D4:D5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Heyligen</dc:creator>
  <cp:lastModifiedBy>Didier Heyligen</cp:lastModifiedBy>
  <dcterms:created xsi:type="dcterms:W3CDTF">2018-05-08T14:04:03Z</dcterms:created>
  <dcterms:modified xsi:type="dcterms:W3CDTF">2018-05-08T14:32:49Z</dcterms:modified>
</cp:coreProperties>
</file>