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13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REGIS\Desktop\"/>
    </mc:Choice>
  </mc:AlternateContent>
  <xr:revisionPtr revIDLastSave="0" documentId="13_ncr:1_{694CC9AD-3F85-43F6-829C-802E25CA5655}" xr6:coauthVersionLast="47" xr6:coauthVersionMax="47" xr10:uidLastSave="{00000000-0000-0000-0000-000000000000}"/>
  <bookViews>
    <workbookView xWindow="-108" yWindow="-108" windowWidth="23256" windowHeight="12456" tabRatio="937" xr2:uid="{00000000-000D-0000-FFFF-FFFF00000000}"/>
  </bookViews>
  <sheets>
    <sheet name="LMMJV" sheetId="74" r:id="rId1"/>
  </sheets>
  <calcPr calcId="191029" fullPrecision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10" i="74" l="1"/>
  <c r="L7" i="74"/>
  <c r="L4" i="74"/>
  <c r="L1" i="74"/>
  <c r="G10" i="74"/>
  <c r="G7" i="74"/>
  <c r="G4" i="74"/>
  <c r="G1" i="74"/>
  <c r="F12" i="74"/>
  <c r="R10" i="74"/>
  <c r="P10" i="74"/>
  <c r="R7" i="74"/>
  <c r="R4" i="74"/>
  <c r="V12" i="74"/>
  <c r="T12" i="74"/>
  <c r="N12" i="74"/>
  <c r="J12" i="74"/>
  <c r="H12" i="74"/>
  <c r="R1" i="74"/>
  <c r="P7" i="74"/>
  <c r="P12" i="74" l="1"/>
  <c r="L12" i="74"/>
  <c r="R12" i="74"/>
  <c r="G12" i="74"/>
  <c r="S7" i="74"/>
  <c r="S8" i="74" s="1"/>
  <c r="P8" i="74"/>
  <c r="T11" i="74"/>
  <c r="T8" i="74"/>
  <c r="T5" i="74"/>
  <c r="T2" i="74"/>
  <c r="U10" i="74"/>
  <c r="U11" i="74" s="1"/>
  <c r="U7" i="74"/>
  <c r="U8" i="74" s="1"/>
  <c r="U4" i="74"/>
  <c r="U5" i="74" s="1"/>
  <c r="U1" i="74"/>
  <c r="M10" i="74"/>
  <c r="M11" i="74" s="1"/>
  <c r="L8" i="74"/>
  <c r="L5" i="74"/>
  <c r="I7" i="74"/>
  <c r="I8" i="74" s="1"/>
  <c r="P11" i="74"/>
  <c r="P5" i="74"/>
  <c r="P2" i="74"/>
  <c r="Q10" i="74"/>
  <c r="Q4" i="74"/>
  <c r="Q1" i="74"/>
  <c r="Q2" i="74" s="1"/>
  <c r="V8" i="74"/>
  <c r="N8" i="74"/>
  <c r="J8" i="74"/>
  <c r="H8" i="74"/>
  <c r="F8" i="74"/>
  <c r="W7" i="74"/>
  <c r="W8" i="74" s="1"/>
  <c r="O7" i="74"/>
  <c r="O8" i="74" s="1"/>
  <c r="K7" i="74"/>
  <c r="K8" i="74" s="1"/>
  <c r="V11" i="74"/>
  <c r="R11" i="74"/>
  <c r="N11" i="74"/>
  <c r="J11" i="74"/>
  <c r="H11" i="74"/>
  <c r="F11" i="74"/>
  <c r="W10" i="74"/>
  <c r="W11" i="74" s="1"/>
  <c r="S10" i="74"/>
  <c r="S11" i="74" s="1"/>
  <c r="O10" i="74"/>
  <c r="O11" i="74" s="1"/>
  <c r="K10" i="74"/>
  <c r="V5" i="74"/>
  <c r="R5" i="74"/>
  <c r="N5" i="74"/>
  <c r="J5" i="74"/>
  <c r="H5" i="74"/>
  <c r="F5" i="74"/>
  <c r="W4" i="74"/>
  <c r="W5" i="74" s="1"/>
  <c r="S4" i="74"/>
  <c r="O4" i="74"/>
  <c r="K4" i="74"/>
  <c r="U12" i="74" l="1"/>
  <c r="T13" i="74"/>
  <c r="P13" i="74"/>
  <c r="Q11" i="74"/>
  <c r="S5" i="74"/>
  <c r="Q5" i="74"/>
  <c r="O5" i="74"/>
  <c r="U2" i="74"/>
  <c r="U13" i="74" s="1"/>
  <c r="R8" i="74"/>
  <c r="Q7" i="74"/>
  <c r="Q12" i="74" s="1"/>
  <c r="L11" i="74"/>
  <c r="M7" i="74"/>
  <c r="M8" i="74" s="1"/>
  <c r="M4" i="74"/>
  <c r="M5" i="74" s="1"/>
  <c r="G11" i="74"/>
  <c r="G8" i="74"/>
  <c r="I10" i="74"/>
  <c r="I11" i="74" s="1"/>
  <c r="K11" i="74"/>
  <c r="K5" i="74"/>
  <c r="G5" i="74"/>
  <c r="I4" i="74"/>
  <c r="I5" i="74" s="1"/>
  <c r="Q8" i="74" l="1"/>
  <c r="Q13" i="74" s="1"/>
  <c r="M1" i="74"/>
  <c r="M12" i="74" s="1"/>
  <c r="K1" i="74"/>
  <c r="K12" i="74" s="1"/>
  <c r="H2" i="74"/>
  <c r="H13" i="74" s="1"/>
  <c r="G2" i="74"/>
  <c r="G13" i="74" s="1"/>
  <c r="F2" i="74"/>
  <c r="F13" i="74" s="1"/>
  <c r="V2" i="74" l="1"/>
  <c r="V13" i="74" s="1"/>
  <c r="R2" i="74"/>
  <c r="R13" i="74" s="1"/>
  <c r="N2" i="74"/>
  <c r="N13" i="74" s="1"/>
  <c r="L2" i="74"/>
  <c r="L13" i="74" s="1"/>
  <c r="J2" i="74"/>
  <c r="J13" i="74" s="1"/>
  <c r="W1" i="74"/>
  <c r="W12" i="74" s="1"/>
  <c r="S1" i="74"/>
  <c r="S12" i="74" s="1"/>
  <c r="O1" i="74"/>
  <c r="O12" i="74" s="1"/>
  <c r="I1" i="74"/>
  <c r="I12" i="74" s="1"/>
  <c r="W2" i="74" l="1"/>
  <c r="W13" i="74" s="1"/>
  <c r="I2" i="74"/>
  <c r="I13" i="74" s="1"/>
  <c r="O2" i="74"/>
  <c r="O13" i="74" s="1"/>
  <c r="S2" i="74"/>
  <c r="S13" i="74" s="1"/>
  <c r="K2" i="74"/>
  <c r="K13" i="74" s="1"/>
  <c r="M2" i="74"/>
  <c r="M13" i="74" s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164" formatCode="_-* #,##0.00\ &quot;F&quot;_-;\-* #,##0.00\ &quot;F&quot;_-;_-* &quot;-&quot;??\ &quot;F&quot;_-;_-@_-"/>
    <numFmt numFmtId="165" formatCode="#,##0.00\ [$€-1]"/>
    <numFmt numFmtId="166" formatCode="_-* #,##0.00\ [$€-1]_-;\-* #,##0.00\ [$€-1]_-;_-* &quot;-&quot;??\ [$€-1]_-;_-@_-"/>
    <numFmt numFmtId="167" formatCode="_-* #,##0.00\ [$€-1]_-;\-* #,##0.00\ [$€-1]_-;_-* &quot;-&quot;??\ [$€-1]_-"/>
    <numFmt numFmtId="168" formatCode="0.000"/>
    <numFmt numFmtId="169" formatCode="0.0"/>
    <numFmt numFmtId="170" formatCode="[h]:mm"/>
    <numFmt numFmtId="171" formatCode="[h]:mm;@"/>
    <numFmt numFmtId="172" formatCode="[hh]:mm"/>
  </numFmts>
  <fonts count="9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2"/>
      <color theme="0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sz val="8"/>
      <name val="Arial"/>
      <family val="2"/>
    </font>
    <font>
      <sz val="12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4" tint="0.79998168889431442"/>
        <bgColor indexed="64"/>
      </patternFill>
    </fill>
  </fills>
  <borders count="13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theme="0"/>
      </right>
      <top style="thin">
        <color theme="0"/>
      </top>
      <bottom style="thin">
        <color indexed="64"/>
      </bottom>
      <diagonal/>
    </border>
    <border>
      <left style="thin">
        <color indexed="64"/>
      </left>
      <right style="thin">
        <color theme="0"/>
      </right>
      <top style="thin">
        <color indexed="64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indexed="64"/>
      </top>
      <bottom style="thin">
        <color theme="0"/>
      </bottom>
      <diagonal/>
    </border>
    <border>
      <left style="thin">
        <color theme="0"/>
      </left>
      <right style="thin">
        <color indexed="64"/>
      </right>
      <top style="thin">
        <color indexed="64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indexed="64"/>
      </bottom>
      <diagonal/>
    </border>
    <border>
      <left style="thin">
        <color theme="0"/>
      </left>
      <right style="thin">
        <color indexed="64"/>
      </right>
      <top style="thin">
        <color theme="0"/>
      </top>
      <bottom style="thin">
        <color indexed="64"/>
      </bottom>
      <diagonal/>
    </border>
    <border>
      <left style="thin">
        <color indexed="64"/>
      </left>
      <right/>
      <top style="thin">
        <color theme="1"/>
      </top>
      <bottom style="thin">
        <color indexed="64"/>
      </bottom>
      <diagonal/>
    </border>
  </borders>
  <cellStyleXfs count="10">
    <xf numFmtId="0" fontId="0" fillId="0" borderId="0"/>
    <xf numFmtId="167" fontId="2" fillId="0" borderId="0" applyFont="0" applyFill="0" applyBorder="0" applyAlignment="0" applyProtection="0"/>
    <xf numFmtId="9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0" fontId="3" fillId="0" borderId="0"/>
    <xf numFmtId="0" fontId="3" fillId="0" borderId="0" applyFont="0" applyFill="0" applyBorder="0" applyAlignment="0" applyProtection="0"/>
    <xf numFmtId="0" fontId="1" fillId="0" borderId="0"/>
    <xf numFmtId="0" fontId="2" fillId="0" borderId="0"/>
    <xf numFmtId="166" fontId="2" fillId="0" borderId="0" applyFont="0" applyFill="0" applyBorder="0" applyAlignment="0" applyProtection="0"/>
  </cellStyleXfs>
  <cellXfs count="46">
    <xf numFmtId="0" fontId="0" fillId="0" borderId="0" xfId="0"/>
    <xf numFmtId="0" fontId="5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1" fontId="5" fillId="0" borderId="2" xfId="0" applyNumberFormat="1" applyFont="1" applyBorder="1" applyAlignment="1">
      <alignment horizontal="center" vertical="center"/>
    </xf>
    <xf numFmtId="20" fontId="5" fillId="0" borderId="2" xfId="0" applyNumberFormat="1" applyFont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170" fontId="5" fillId="3" borderId="5" xfId="0" applyNumberFormat="1" applyFont="1" applyFill="1" applyBorder="1" applyAlignment="1">
      <alignment horizontal="center" vertical="center"/>
    </xf>
    <xf numFmtId="172" fontId="5" fillId="3" borderId="5" xfId="0" applyNumberFormat="1" applyFont="1" applyFill="1" applyBorder="1" applyAlignment="1">
      <alignment horizontal="center" vertical="center"/>
    </xf>
    <xf numFmtId="1" fontId="4" fillId="2" borderId="8" xfId="0" applyNumberFormat="1" applyFont="1" applyFill="1" applyBorder="1" applyAlignment="1">
      <alignment horizontal="center" vertical="center"/>
    </xf>
    <xf numFmtId="20" fontId="4" fillId="2" borderId="8" xfId="0" applyNumberFormat="1" applyFont="1" applyFill="1" applyBorder="1" applyAlignment="1">
      <alignment horizontal="center" vertical="center"/>
    </xf>
    <xf numFmtId="169" fontId="4" fillId="2" borderId="10" xfId="0" applyNumberFormat="1" applyFont="1" applyFill="1" applyBorder="1" applyAlignment="1">
      <alignment horizontal="center" vertical="center"/>
    </xf>
    <xf numFmtId="171" fontId="4" fillId="2" borderId="10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4" fillId="0" borderId="0" xfId="0" applyFont="1" applyAlignment="1">
      <alignment horizontal="center" vertical="center"/>
    </xf>
    <xf numFmtId="2" fontId="4" fillId="0" borderId="0" xfId="0" applyNumberFormat="1" applyFont="1" applyAlignment="1">
      <alignment horizontal="center" vertical="center"/>
    </xf>
    <xf numFmtId="165" fontId="4" fillId="0" borderId="0" xfId="0" applyNumberFormat="1" applyFont="1" applyAlignment="1">
      <alignment vertical="center"/>
    </xf>
    <xf numFmtId="0" fontId="5" fillId="0" borderId="0" xfId="0" applyFont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20" fontId="6" fillId="0" borderId="4" xfId="0" applyNumberFormat="1" applyFont="1" applyBorder="1" applyAlignment="1">
      <alignment vertical="center"/>
    </xf>
    <xf numFmtId="0" fontId="5" fillId="0" borderId="0" xfId="0" applyFont="1" applyAlignment="1">
      <alignment horizontal="left" vertical="center"/>
    </xf>
    <xf numFmtId="20" fontId="6" fillId="0" borderId="12" xfId="0" applyNumberFormat="1" applyFont="1" applyBorder="1" applyAlignment="1">
      <alignment vertical="center"/>
    </xf>
    <xf numFmtId="0" fontId="5" fillId="3" borderId="3" xfId="0" applyFont="1" applyFill="1" applyBorder="1" applyAlignment="1">
      <alignment horizontal="center" vertical="center"/>
    </xf>
    <xf numFmtId="21" fontId="5" fillId="0" borderId="0" xfId="0" applyNumberFormat="1" applyFont="1" applyAlignment="1">
      <alignment horizontal="center" vertical="center"/>
    </xf>
    <xf numFmtId="2" fontId="5" fillId="0" borderId="0" xfId="0" applyNumberFormat="1" applyFont="1" applyAlignment="1">
      <alignment horizontal="center" vertical="center"/>
    </xf>
    <xf numFmtId="169" fontId="5" fillId="0" borderId="0" xfId="0" applyNumberFormat="1" applyFont="1" applyAlignment="1">
      <alignment horizontal="center" vertical="center"/>
    </xf>
    <xf numFmtId="168" fontId="5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left" vertical="center"/>
    </xf>
    <xf numFmtId="4" fontId="4" fillId="2" borderId="8" xfId="0" applyNumberFormat="1" applyFont="1" applyFill="1" applyBorder="1" applyAlignment="1">
      <alignment horizontal="center" vertical="center"/>
    </xf>
    <xf numFmtId="4" fontId="4" fillId="2" borderId="10" xfId="0" applyNumberFormat="1" applyFont="1" applyFill="1" applyBorder="1" applyAlignment="1">
      <alignment horizontal="center" vertical="center"/>
    </xf>
    <xf numFmtId="2" fontId="5" fillId="0" borderId="2" xfId="0" applyNumberFormat="1" applyFont="1" applyBorder="1" applyAlignment="1">
      <alignment horizontal="center" vertical="center"/>
    </xf>
    <xf numFmtId="2" fontId="5" fillId="3" borderId="5" xfId="0" applyNumberFormat="1" applyFont="1" applyFill="1" applyBorder="1" applyAlignment="1">
      <alignment horizontal="center" vertical="center"/>
    </xf>
    <xf numFmtId="2" fontId="6" fillId="0" borderId="4" xfId="0" applyNumberFormat="1" applyFont="1" applyBorder="1" applyAlignment="1">
      <alignment vertical="center"/>
    </xf>
    <xf numFmtId="2" fontId="4" fillId="2" borderId="8" xfId="0" applyNumberFormat="1" applyFont="1" applyFill="1" applyBorder="1" applyAlignment="1">
      <alignment horizontal="center" vertical="center"/>
    </xf>
    <xf numFmtId="2" fontId="4" fillId="2" borderId="10" xfId="0" applyNumberFormat="1" applyFont="1" applyFill="1" applyBorder="1" applyAlignment="1">
      <alignment horizontal="center" vertical="center"/>
    </xf>
    <xf numFmtId="2" fontId="6" fillId="0" borderId="1" xfId="0" applyNumberFormat="1" applyFont="1" applyBorder="1" applyAlignment="1">
      <alignment vertical="center"/>
    </xf>
    <xf numFmtId="2" fontId="4" fillId="2" borderId="9" xfId="0" applyNumberFormat="1" applyFont="1" applyFill="1" applyBorder="1" applyAlignment="1">
      <alignment horizontal="center" vertical="center"/>
    </xf>
    <xf numFmtId="2" fontId="4" fillId="2" borderId="11" xfId="0" applyNumberFormat="1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left" vertical="center"/>
    </xf>
    <xf numFmtId="0" fontId="4" fillId="2" borderId="10" xfId="0" applyFont="1" applyFill="1" applyBorder="1" applyAlignment="1">
      <alignment horizontal="left" vertical="center"/>
    </xf>
    <xf numFmtId="0" fontId="5" fillId="0" borderId="3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left" vertical="center"/>
    </xf>
    <xf numFmtId="0" fontId="4" fillId="2" borderId="8" xfId="0" applyFont="1" applyFill="1" applyBorder="1" applyAlignment="1">
      <alignment horizontal="left" vertical="center"/>
    </xf>
  </cellXfs>
  <cellStyles count="10">
    <cellStyle name="Euro" xfId="1" xr:uid="{00000000-0005-0000-0000-000000000000}"/>
    <cellStyle name="Euro 2" xfId="4" xr:uid="{00000000-0005-0000-0000-000001000000}"/>
    <cellStyle name="Euro 2 2" xfId="9" xr:uid="{00000000-0005-0000-0000-000002000000}"/>
    <cellStyle name="Euro 3" xfId="6" xr:uid="{00000000-0005-0000-0000-000003000000}"/>
    <cellStyle name="Monétaire 2" xfId="3" xr:uid="{00000000-0005-0000-0000-000004000000}"/>
    <cellStyle name="Normal" xfId="0" builtinId="0"/>
    <cellStyle name="Normal 2" xfId="5" xr:uid="{00000000-0005-0000-0000-000006000000}"/>
    <cellStyle name="Normal 3" xfId="7" xr:uid="{00000000-0005-0000-0000-000007000000}"/>
    <cellStyle name="Normal 4" xfId="8" xr:uid="{00000000-0005-0000-0000-000008000000}"/>
    <cellStyle name="Pourcentage 2" xfId="2" xr:uid="{00000000-0005-0000-0000-000009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C36"/>
  <sheetViews>
    <sheetView showGridLines="0" tabSelected="1" zoomScale="77" zoomScaleNormal="77" workbookViewId="0"/>
  </sheetViews>
  <sheetFormatPr baseColWidth="10" defaultColWidth="11.44140625" defaultRowHeight="20.100000000000001" customHeight="1" x14ac:dyDescent="0.25"/>
  <cols>
    <col min="1" max="3" width="9.33203125" style="16" customWidth="1"/>
    <col min="4" max="4" width="18.5546875" style="16" customWidth="1"/>
    <col min="5" max="23" width="11.6640625" style="16" customWidth="1"/>
    <col min="24" max="16384" width="11.44140625" style="1"/>
  </cols>
  <sheetData>
    <row r="1" spans="1:25" ht="20.100000000000001" customHeight="1" x14ac:dyDescent="0.25">
      <c r="A1" s="17"/>
      <c r="B1" s="17"/>
      <c r="C1" s="40"/>
      <c r="D1" s="41"/>
      <c r="E1" s="3"/>
      <c r="F1" s="30">
        <v>22.5</v>
      </c>
      <c r="G1" s="30">
        <f>SUM(G16+P16)</f>
        <v>24.1</v>
      </c>
      <c r="H1" s="30">
        <v>0</v>
      </c>
      <c r="I1" s="30">
        <f>F1+G1+H1</f>
        <v>46.6</v>
      </c>
      <c r="J1" s="4">
        <v>3.125E-2</v>
      </c>
      <c r="K1" s="30">
        <f>(J1-INT(J1))*24</f>
        <v>0.75</v>
      </c>
      <c r="L1" s="4">
        <f>SUM(H16+Q16)</f>
        <v>3.125E-2</v>
      </c>
      <c r="M1" s="30">
        <f>(L1-INT(L1))*24</f>
        <v>0.75</v>
      </c>
      <c r="N1" s="4">
        <v>3.4722222222222199E-3</v>
      </c>
      <c r="O1" s="30">
        <f>(N1-INT(N1))*24</f>
        <v>0.08</v>
      </c>
      <c r="P1" s="4">
        <v>0</v>
      </c>
      <c r="Q1" s="30">
        <f>(P1-INT(P1))*24</f>
        <v>0</v>
      </c>
      <c r="R1" s="4">
        <f>SUM(D22)</f>
        <v>6.9444444444444397E-3</v>
      </c>
      <c r="S1" s="30">
        <f>(R1-INT(R1))*24</f>
        <v>0.17</v>
      </c>
      <c r="T1" s="4">
        <v>0</v>
      </c>
      <c r="U1" s="30">
        <f>(T1-INT(T1))*24</f>
        <v>0</v>
      </c>
      <c r="V1" s="4">
        <v>0</v>
      </c>
      <c r="W1" s="30">
        <f>(V1-INT(V1))*24</f>
        <v>0</v>
      </c>
    </row>
    <row r="2" spans="1:25" ht="20.100000000000001" customHeight="1" x14ac:dyDescent="0.25">
      <c r="A2" s="22"/>
      <c r="B2" s="5">
        <v>138</v>
      </c>
      <c r="C2" s="42"/>
      <c r="D2" s="43"/>
      <c r="E2" s="18"/>
      <c r="F2" s="31">
        <f>F1*B2</f>
        <v>3105</v>
      </c>
      <c r="G2" s="31">
        <f>G1*B2</f>
        <v>3325.8</v>
      </c>
      <c r="H2" s="31">
        <f>H1*B2</f>
        <v>0</v>
      </c>
      <c r="I2" s="31">
        <f>I1*B2</f>
        <v>6430.8</v>
      </c>
      <c r="J2" s="6">
        <f>J1*B2</f>
        <v>4.3125</v>
      </c>
      <c r="K2" s="31">
        <f>K1*B2</f>
        <v>103.5</v>
      </c>
      <c r="L2" s="7">
        <f>L1*B2</f>
        <v>4.3125</v>
      </c>
      <c r="M2" s="31">
        <f>M1*B2</f>
        <v>103.5</v>
      </c>
      <c r="N2" s="7">
        <f>N1*B2</f>
        <v>0.47916666666666602</v>
      </c>
      <c r="O2" s="31">
        <f>O1*B2</f>
        <v>11.04</v>
      </c>
      <c r="P2" s="7">
        <f>P1*B2</f>
        <v>0</v>
      </c>
      <c r="Q2" s="31">
        <f>Q1*B2</f>
        <v>0</v>
      </c>
      <c r="R2" s="7">
        <f>R1*B2</f>
        <v>0.95833333333333304</v>
      </c>
      <c r="S2" s="31">
        <f>S1*B2</f>
        <v>23.46</v>
      </c>
      <c r="T2" s="7">
        <f>T1*B2</f>
        <v>0</v>
      </c>
      <c r="U2" s="31">
        <f>U1*B2</f>
        <v>0</v>
      </c>
      <c r="V2" s="7">
        <f>V1*B2</f>
        <v>0</v>
      </c>
      <c r="W2" s="31">
        <f>W1*B2</f>
        <v>0</v>
      </c>
    </row>
    <row r="3" spans="1:25" ht="20.100000000000001" customHeight="1" x14ac:dyDescent="0.25">
      <c r="A3" s="21"/>
      <c r="B3" s="19"/>
      <c r="C3" s="19"/>
      <c r="D3" s="19"/>
      <c r="E3" s="19"/>
      <c r="F3" s="32"/>
      <c r="G3" s="32"/>
      <c r="H3" s="32"/>
      <c r="I3" s="32"/>
      <c r="J3" s="19"/>
      <c r="K3" s="32"/>
      <c r="L3" s="19"/>
      <c r="M3" s="32"/>
      <c r="N3" s="19"/>
      <c r="O3" s="32"/>
      <c r="P3" s="19"/>
      <c r="Q3" s="32"/>
      <c r="R3" s="19"/>
      <c r="S3" s="32"/>
      <c r="T3" s="19"/>
      <c r="U3" s="32"/>
      <c r="V3" s="19"/>
      <c r="W3" s="35"/>
    </row>
    <row r="4" spans="1:25" ht="20.100000000000001" customHeight="1" x14ac:dyDescent="0.25">
      <c r="A4" s="17"/>
      <c r="B4" s="17"/>
      <c r="C4" s="40"/>
      <c r="D4" s="41"/>
      <c r="E4" s="3"/>
      <c r="F4" s="30">
        <v>22.3</v>
      </c>
      <c r="G4" s="30">
        <f>SUM(G17+P17)</f>
        <v>24.1</v>
      </c>
      <c r="H4" s="30">
        <v>0</v>
      </c>
      <c r="I4" s="30">
        <f>F4+G4+H4</f>
        <v>46.4</v>
      </c>
      <c r="J4" s="4">
        <v>2.4305555555555601E-2</v>
      </c>
      <c r="K4" s="30">
        <f>(J4-INT(J4))*24</f>
        <v>0.57999999999999996</v>
      </c>
      <c r="L4" s="4">
        <f>SUM(H17+Q17)</f>
        <v>3.125E-2</v>
      </c>
      <c r="M4" s="30">
        <f>(L4-INT(L4))*24</f>
        <v>0.75</v>
      </c>
      <c r="N4" s="4">
        <v>3.4722222222222199E-3</v>
      </c>
      <c r="O4" s="30">
        <f>(N4-INT(N4))*24</f>
        <v>0.08</v>
      </c>
      <c r="P4" s="4">
        <v>0</v>
      </c>
      <c r="Q4" s="30">
        <f>(P4-INT(P4))*24</f>
        <v>0</v>
      </c>
      <c r="R4" s="4">
        <f>SUM(D22)</f>
        <v>6.9444444444444397E-3</v>
      </c>
      <c r="S4" s="30">
        <f>(R4-INT(R4))*24</f>
        <v>0.17</v>
      </c>
      <c r="T4" s="4">
        <v>0</v>
      </c>
      <c r="U4" s="30">
        <f>(T4-INT(T4))*24</f>
        <v>0</v>
      </c>
      <c r="V4" s="4">
        <v>0</v>
      </c>
      <c r="W4" s="30">
        <f>(V4-INT(V4))*24</f>
        <v>0</v>
      </c>
    </row>
    <row r="5" spans="1:25" ht="20.100000000000001" customHeight="1" x14ac:dyDescent="0.25">
      <c r="A5" s="22"/>
      <c r="B5" s="5">
        <v>36</v>
      </c>
      <c r="C5" s="42"/>
      <c r="D5" s="43"/>
      <c r="E5" s="18"/>
      <c r="F5" s="31">
        <f>F4*B5</f>
        <v>802.8</v>
      </c>
      <c r="G5" s="31">
        <f>G4*B5</f>
        <v>867.6</v>
      </c>
      <c r="H5" s="31">
        <f>H4*B5</f>
        <v>0</v>
      </c>
      <c r="I5" s="31">
        <f>I4*B5</f>
        <v>1670.4</v>
      </c>
      <c r="J5" s="6">
        <f>J4*B5</f>
        <v>0.875000000000002</v>
      </c>
      <c r="K5" s="31">
        <f>K4*B5</f>
        <v>20.88</v>
      </c>
      <c r="L5" s="7">
        <f>L4*B5</f>
        <v>1.125</v>
      </c>
      <c r="M5" s="31">
        <f>M4*B5</f>
        <v>27</v>
      </c>
      <c r="N5" s="7">
        <f>N4*B5</f>
        <v>0.125</v>
      </c>
      <c r="O5" s="31">
        <f>O4*B5</f>
        <v>2.88</v>
      </c>
      <c r="P5" s="7">
        <f>P4*B5</f>
        <v>0</v>
      </c>
      <c r="Q5" s="31">
        <f>Q4*B5</f>
        <v>0</v>
      </c>
      <c r="R5" s="7">
        <f>R4*B5</f>
        <v>0.25</v>
      </c>
      <c r="S5" s="31">
        <f>S4*B5</f>
        <v>6.12</v>
      </c>
      <c r="T5" s="7">
        <f>T4*B5</f>
        <v>0</v>
      </c>
      <c r="U5" s="31">
        <f>U4*B5</f>
        <v>0</v>
      </c>
      <c r="V5" s="7">
        <f>V4*B5</f>
        <v>0</v>
      </c>
      <c r="W5" s="31">
        <f>W4*B5</f>
        <v>0</v>
      </c>
    </row>
    <row r="6" spans="1:25" ht="20.100000000000001" customHeight="1" x14ac:dyDescent="0.25">
      <c r="A6" s="21"/>
      <c r="B6" s="19"/>
      <c r="C6" s="19"/>
      <c r="D6" s="19"/>
      <c r="E6" s="19"/>
      <c r="F6" s="32"/>
      <c r="G6" s="32"/>
      <c r="H6" s="32"/>
      <c r="I6" s="32"/>
      <c r="J6" s="19"/>
      <c r="K6" s="32"/>
      <c r="L6" s="19"/>
      <c r="M6" s="32"/>
      <c r="N6" s="19"/>
      <c r="O6" s="32"/>
      <c r="P6" s="19"/>
      <c r="Q6" s="32"/>
      <c r="R6" s="19"/>
      <c r="S6" s="32"/>
      <c r="T6" s="19"/>
      <c r="U6" s="32"/>
      <c r="V6" s="19"/>
      <c r="W6" s="35"/>
    </row>
    <row r="7" spans="1:25" ht="20.100000000000001" customHeight="1" x14ac:dyDescent="0.25">
      <c r="A7" s="17"/>
      <c r="B7" s="17"/>
      <c r="C7" s="40"/>
      <c r="D7" s="41"/>
      <c r="E7" s="3"/>
      <c r="F7" s="30">
        <v>22.5</v>
      </c>
      <c r="G7" s="30">
        <f>SUM(G18+P18)</f>
        <v>24.1</v>
      </c>
      <c r="H7" s="30">
        <v>0</v>
      </c>
      <c r="I7" s="30">
        <f>F7+G7+H7</f>
        <v>46.6</v>
      </c>
      <c r="J7" s="4">
        <v>2.4305555555555601E-2</v>
      </c>
      <c r="K7" s="30">
        <f>(J7-INT(J7))*24</f>
        <v>0.57999999999999996</v>
      </c>
      <c r="L7" s="4">
        <f>SUM(H18+Q18)</f>
        <v>3.125E-2</v>
      </c>
      <c r="M7" s="30">
        <f>(L7-INT(L7))*24</f>
        <v>0.75</v>
      </c>
      <c r="N7" s="4">
        <v>3.4722222222222199E-3</v>
      </c>
      <c r="O7" s="30">
        <f>(N7-INT(N7))*24</f>
        <v>0.08</v>
      </c>
      <c r="P7" s="4">
        <f>SUM(D20)</f>
        <v>1.0416666666666701E-2</v>
      </c>
      <c r="Q7" s="30">
        <f>(P7-INT(P7))*24</f>
        <v>0.25</v>
      </c>
      <c r="R7" s="4">
        <f>SUM(D23)</f>
        <v>6.9444444444444397E-3</v>
      </c>
      <c r="S7" s="30">
        <f>(R7-INT(R7))*24</f>
        <v>0.17</v>
      </c>
      <c r="T7" s="4">
        <v>0</v>
      </c>
      <c r="U7" s="30">
        <f>(T7-INT(T7))*24</f>
        <v>0</v>
      </c>
      <c r="V7" s="4">
        <v>0</v>
      </c>
      <c r="W7" s="30">
        <f>(V7-INT(V7))*24</f>
        <v>0</v>
      </c>
    </row>
    <row r="8" spans="1:25" ht="20.100000000000001" customHeight="1" x14ac:dyDescent="0.25">
      <c r="A8" s="22"/>
      <c r="B8" s="5">
        <v>36</v>
      </c>
      <c r="C8" s="42"/>
      <c r="D8" s="43"/>
      <c r="E8" s="18"/>
      <c r="F8" s="31">
        <f>F7*B8</f>
        <v>810</v>
      </c>
      <c r="G8" s="31">
        <f>G7*B8</f>
        <v>867.6</v>
      </c>
      <c r="H8" s="31">
        <f>H7*B8</f>
        <v>0</v>
      </c>
      <c r="I8" s="31">
        <f>I7*B8</f>
        <v>1677.6</v>
      </c>
      <c r="J8" s="6">
        <f>J7*B8</f>
        <v>0.875000000000002</v>
      </c>
      <c r="K8" s="31">
        <f>K7*B8</f>
        <v>20.88</v>
      </c>
      <c r="L8" s="7">
        <f>L7*B8</f>
        <v>1.125</v>
      </c>
      <c r="M8" s="31">
        <f>M7*B8</f>
        <v>27</v>
      </c>
      <c r="N8" s="7">
        <f>N7*B8</f>
        <v>0.125</v>
      </c>
      <c r="O8" s="31">
        <f>O7*B8</f>
        <v>2.88</v>
      </c>
      <c r="P8" s="7">
        <f>P7*B8</f>
        <v>0.375000000000001</v>
      </c>
      <c r="Q8" s="31">
        <f>Q7*B8</f>
        <v>9</v>
      </c>
      <c r="R8" s="7">
        <f>R7*B8</f>
        <v>0.25</v>
      </c>
      <c r="S8" s="31">
        <f>S7*B8</f>
        <v>6.12</v>
      </c>
      <c r="T8" s="7">
        <f>T7*B8</f>
        <v>0</v>
      </c>
      <c r="U8" s="31">
        <f>U7*B8</f>
        <v>0</v>
      </c>
      <c r="V8" s="7">
        <f>V7*B8</f>
        <v>0</v>
      </c>
      <c r="W8" s="31">
        <f>W7*B8</f>
        <v>0</v>
      </c>
    </row>
    <row r="9" spans="1:25" ht="20.100000000000001" customHeight="1" x14ac:dyDescent="0.25">
      <c r="A9" s="21"/>
      <c r="B9" s="19"/>
      <c r="C9" s="19"/>
      <c r="D9" s="19"/>
      <c r="E9" s="19"/>
      <c r="F9" s="32"/>
      <c r="G9" s="32"/>
      <c r="H9" s="32"/>
      <c r="I9" s="32"/>
      <c r="J9" s="19"/>
      <c r="K9" s="32"/>
      <c r="L9" s="19"/>
      <c r="M9" s="32"/>
      <c r="N9" s="19"/>
      <c r="O9" s="32"/>
      <c r="P9" s="19"/>
      <c r="Q9" s="32"/>
      <c r="R9" s="19"/>
      <c r="S9" s="32"/>
      <c r="T9" s="19"/>
      <c r="U9" s="32"/>
      <c r="V9" s="19"/>
      <c r="W9" s="35"/>
    </row>
    <row r="10" spans="1:25" ht="20.100000000000001" customHeight="1" x14ac:dyDescent="0.25">
      <c r="A10" s="17"/>
      <c r="B10" s="17"/>
      <c r="C10" s="40"/>
      <c r="D10" s="41"/>
      <c r="E10" s="3"/>
      <c r="F10" s="30">
        <v>22.9</v>
      </c>
      <c r="G10" s="30">
        <f>SUM(G19+P19)</f>
        <v>24.1</v>
      </c>
      <c r="H10" s="30">
        <v>0</v>
      </c>
      <c r="I10" s="30">
        <f>F10+G10+H10</f>
        <v>47</v>
      </c>
      <c r="J10" s="4">
        <v>3.125E-2</v>
      </c>
      <c r="K10" s="30">
        <f>(J10-INT(J10))*24</f>
        <v>0.75</v>
      </c>
      <c r="L10" s="4">
        <f>SUM(H19+Q19)</f>
        <v>3.125E-2</v>
      </c>
      <c r="M10" s="30">
        <f>(L10-INT(L10))*24</f>
        <v>0.75</v>
      </c>
      <c r="N10" s="4">
        <v>3.4722222222222199E-3</v>
      </c>
      <c r="O10" s="30">
        <f>(N10-INT(N10))*24</f>
        <v>0.08</v>
      </c>
      <c r="P10" s="4">
        <f>SUM(D20)</f>
        <v>1.0416666666666701E-2</v>
      </c>
      <c r="Q10" s="30">
        <f>(P10-INT(P10))*24</f>
        <v>0.25</v>
      </c>
      <c r="R10" s="4">
        <f>SUM(D23)</f>
        <v>6.9444444444444397E-3</v>
      </c>
      <c r="S10" s="30">
        <f>(R10-INT(R10))*24</f>
        <v>0.17</v>
      </c>
      <c r="T10" s="4">
        <v>0</v>
      </c>
      <c r="U10" s="30">
        <f>(T10-INT(T10))*24</f>
        <v>0</v>
      </c>
      <c r="V10" s="4">
        <v>0</v>
      </c>
      <c r="W10" s="30">
        <f>(V10-INT(V10))*24</f>
        <v>0</v>
      </c>
    </row>
    <row r="11" spans="1:25" ht="20.100000000000001" customHeight="1" x14ac:dyDescent="0.25">
      <c r="A11" s="22"/>
      <c r="B11" s="5">
        <v>138</v>
      </c>
      <c r="C11" s="42"/>
      <c r="D11" s="43"/>
      <c r="E11" s="18"/>
      <c r="F11" s="31">
        <f>F10*B11</f>
        <v>3160.2</v>
      </c>
      <c r="G11" s="31">
        <f>G10*B11</f>
        <v>3325.8</v>
      </c>
      <c r="H11" s="31">
        <f>H10*B11</f>
        <v>0</v>
      </c>
      <c r="I11" s="31">
        <f>I10*B11</f>
        <v>6486</v>
      </c>
      <c r="J11" s="6">
        <f>J10*B11</f>
        <v>4.3125</v>
      </c>
      <c r="K11" s="31">
        <f>K10*B11</f>
        <v>103.5</v>
      </c>
      <c r="L11" s="7">
        <f>L10*B11</f>
        <v>4.3125</v>
      </c>
      <c r="M11" s="31">
        <f>M10*B11</f>
        <v>103.5</v>
      </c>
      <c r="N11" s="7">
        <f>N10*B11</f>
        <v>0.47916666666666602</v>
      </c>
      <c r="O11" s="31">
        <f>O10*B11</f>
        <v>11.04</v>
      </c>
      <c r="P11" s="7">
        <f>P10*B11</f>
        <v>1.4375</v>
      </c>
      <c r="Q11" s="31">
        <f>Q10*B11</f>
        <v>34.5</v>
      </c>
      <c r="R11" s="7">
        <f>R10*B11</f>
        <v>0.95833333333333304</v>
      </c>
      <c r="S11" s="31">
        <f>S10*B11</f>
        <v>23.46</v>
      </c>
      <c r="T11" s="7">
        <f>T10*B11</f>
        <v>0</v>
      </c>
      <c r="U11" s="31">
        <f>U10*B11</f>
        <v>0</v>
      </c>
      <c r="V11" s="7">
        <f>V10*B11</f>
        <v>0</v>
      </c>
      <c r="W11" s="31">
        <f>W10*B11</f>
        <v>0</v>
      </c>
    </row>
    <row r="12" spans="1:25" s="2" customFormat="1" ht="20.100000000000001" customHeight="1" x14ac:dyDescent="0.25">
      <c r="A12" s="44"/>
      <c r="B12" s="45"/>
      <c r="C12" s="45"/>
      <c r="D12" s="45"/>
      <c r="E12" s="8"/>
      <c r="F12" s="28">
        <f>SUM(F1+F4+F7+F10)</f>
        <v>90.2</v>
      </c>
      <c r="G12" s="28">
        <f t="shared" ref="G12:W12" si="0">SUM(G1+G4+G7+G10)</f>
        <v>96.4</v>
      </c>
      <c r="H12" s="28">
        <f t="shared" si="0"/>
        <v>0</v>
      </c>
      <c r="I12" s="28">
        <f t="shared" si="0"/>
        <v>186.6</v>
      </c>
      <c r="J12" s="9">
        <f t="shared" si="0"/>
        <v>0.11111111111111099</v>
      </c>
      <c r="K12" s="33">
        <f t="shared" si="0"/>
        <v>2.66</v>
      </c>
      <c r="L12" s="9">
        <f>SUM(L1+L4+L7+L10)</f>
        <v>0.125</v>
      </c>
      <c r="M12" s="33">
        <f t="shared" si="0"/>
        <v>3</v>
      </c>
      <c r="N12" s="9">
        <f t="shared" si="0"/>
        <v>1.38888888888889E-2</v>
      </c>
      <c r="O12" s="33">
        <f t="shared" si="0"/>
        <v>0.32</v>
      </c>
      <c r="P12" s="9">
        <f t="shared" si="0"/>
        <v>2.0833333333333402E-2</v>
      </c>
      <c r="Q12" s="33">
        <f t="shared" si="0"/>
        <v>0.5</v>
      </c>
      <c r="R12" s="9">
        <f t="shared" si="0"/>
        <v>2.7777777777777801E-2</v>
      </c>
      <c r="S12" s="33">
        <f t="shared" si="0"/>
        <v>0.68</v>
      </c>
      <c r="T12" s="9">
        <f t="shared" si="0"/>
        <v>0</v>
      </c>
      <c r="U12" s="33">
        <f t="shared" si="0"/>
        <v>0</v>
      </c>
      <c r="V12" s="9">
        <f t="shared" si="0"/>
        <v>0</v>
      </c>
      <c r="W12" s="36">
        <f t="shared" si="0"/>
        <v>0</v>
      </c>
    </row>
    <row r="13" spans="1:25" s="2" customFormat="1" ht="20.100000000000001" customHeight="1" x14ac:dyDescent="0.25">
      <c r="A13" s="38"/>
      <c r="B13" s="39"/>
      <c r="C13" s="39"/>
      <c r="D13" s="39"/>
      <c r="E13" s="10"/>
      <c r="F13" s="29">
        <f>SUM(F2+F5+F8+F11)</f>
        <v>7878</v>
      </c>
      <c r="G13" s="29">
        <f t="shared" ref="G13:S13" si="1">SUM(G2+G5+G8+G11)</f>
        <v>8386.7999999999993</v>
      </c>
      <c r="H13" s="29">
        <f t="shared" si="1"/>
        <v>0</v>
      </c>
      <c r="I13" s="29">
        <f t="shared" si="1"/>
        <v>16264.8</v>
      </c>
      <c r="J13" s="11">
        <f t="shared" si="1"/>
        <v>10.375</v>
      </c>
      <c r="K13" s="34">
        <f t="shared" si="1"/>
        <v>248.76</v>
      </c>
      <c r="L13" s="11">
        <f>SUM(L2+L5+L8+L11)</f>
        <v>10.875</v>
      </c>
      <c r="M13" s="34">
        <f t="shared" si="1"/>
        <v>261</v>
      </c>
      <c r="N13" s="11">
        <f t="shared" si="1"/>
        <v>1.2083333333333299</v>
      </c>
      <c r="O13" s="34">
        <f t="shared" si="1"/>
        <v>27.84</v>
      </c>
      <c r="P13" s="11">
        <f t="shared" si="1"/>
        <v>1.8125</v>
      </c>
      <c r="Q13" s="34">
        <f t="shared" si="1"/>
        <v>43.5</v>
      </c>
      <c r="R13" s="11">
        <f t="shared" si="1"/>
        <v>2.4166666666666701</v>
      </c>
      <c r="S13" s="34">
        <f t="shared" si="1"/>
        <v>59.16</v>
      </c>
      <c r="T13" s="11">
        <f>SUM(T2+T5+T8+T11)/2</f>
        <v>0</v>
      </c>
      <c r="U13" s="34">
        <f>SUM(U2+U5+U8+U11)/2</f>
        <v>0</v>
      </c>
      <c r="V13" s="11">
        <f>SUM(V2+V5+V8+V11)</f>
        <v>0</v>
      </c>
      <c r="W13" s="37">
        <f>SUM(W2+W5+W8+W11)</f>
        <v>0</v>
      </c>
    </row>
    <row r="14" spans="1:25" s="2" customFormat="1" ht="20.100000000000001" customHeight="1" x14ac:dyDescent="0.25">
      <c r="A14" s="12"/>
      <c r="B14" s="12"/>
      <c r="C14" s="12"/>
      <c r="D14" s="12"/>
      <c r="E14" s="13"/>
      <c r="F14" s="13"/>
      <c r="G14" s="13"/>
      <c r="H14" s="13"/>
      <c r="I14" s="13"/>
      <c r="J14" s="13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</row>
    <row r="15" spans="1:25" s="2" customFormat="1" ht="20.100000000000001" customHeight="1" x14ac:dyDescent="0.25">
      <c r="A15" s="12"/>
      <c r="B15" s="12"/>
      <c r="C15" s="12"/>
      <c r="D15" s="12"/>
      <c r="E15" s="13"/>
      <c r="F15" s="13"/>
      <c r="G15" s="16"/>
      <c r="H15" s="16"/>
      <c r="I15" s="16"/>
      <c r="J15" s="13"/>
      <c r="K15" s="13"/>
      <c r="L15" s="13"/>
      <c r="M15" s="13"/>
      <c r="N15" s="14"/>
      <c r="O15" s="14"/>
      <c r="P15" s="16"/>
      <c r="Q15" s="16"/>
      <c r="R15" s="24"/>
      <c r="S15" s="14"/>
      <c r="T15" s="14"/>
      <c r="U15" s="14"/>
      <c r="V15" s="14"/>
      <c r="W15" s="14"/>
      <c r="X15" s="15"/>
      <c r="Y15" s="15"/>
    </row>
    <row r="16" spans="1:25" ht="20.100000000000001" customHeight="1" x14ac:dyDescent="0.25">
      <c r="A16" s="20"/>
      <c r="B16" s="20"/>
      <c r="G16" s="25">
        <v>22</v>
      </c>
      <c r="H16" s="23">
        <v>2.4305555555555601E-2</v>
      </c>
      <c r="I16" s="23"/>
      <c r="J16" s="20"/>
      <c r="K16" s="20"/>
      <c r="P16" s="25">
        <v>2.1</v>
      </c>
      <c r="Q16" s="23">
        <v>6.9444444444444397E-3</v>
      </c>
      <c r="V16" s="26"/>
      <c r="W16" s="1"/>
    </row>
    <row r="17" spans="1:29" ht="20.100000000000001" customHeight="1" x14ac:dyDescent="0.25">
      <c r="A17" s="20"/>
      <c r="B17" s="20"/>
      <c r="G17" s="25">
        <v>22</v>
      </c>
      <c r="H17" s="23">
        <v>2.4305555555555601E-2</v>
      </c>
      <c r="I17" s="23"/>
      <c r="J17" s="20"/>
      <c r="K17" s="20"/>
      <c r="P17" s="25">
        <v>2.1</v>
      </c>
      <c r="Q17" s="23">
        <v>6.9444444444444397E-3</v>
      </c>
      <c r="W17" s="1"/>
    </row>
    <row r="18" spans="1:29" ht="20.100000000000001" customHeight="1" x14ac:dyDescent="0.25">
      <c r="A18" s="20"/>
      <c r="B18" s="20"/>
      <c r="G18" s="25">
        <v>2.1</v>
      </c>
      <c r="H18" s="23">
        <v>6.9444444444444397E-3</v>
      </c>
      <c r="I18" s="23"/>
      <c r="J18" s="20"/>
      <c r="K18" s="20"/>
      <c r="P18" s="25">
        <v>22</v>
      </c>
      <c r="Q18" s="23">
        <v>2.4305555555555601E-2</v>
      </c>
      <c r="R18" s="27"/>
      <c r="W18" s="1"/>
    </row>
    <row r="19" spans="1:29" ht="20.100000000000001" customHeight="1" x14ac:dyDescent="0.25">
      <c r="A19" s="20"/>
      <c r="B19" s="20"/>
      <c r="G19" s="25">
        <v>2.1</v>
      </c>
      <c r="H19" s="23">
        <v>6.9444444444444397E-3</v>
      </c>
      <c r="I19" s="23"/>
      <c r="J19" s="20"/>
      <c r="K19" s="20"/>
      <c r="P19" s="25">
        <v>22</v>
      </c>
      <c r="Q19" s="23">
        <v>2.4305555555555601E-2</v>
      </c>
      <c r="W19" s="1"/>
    </row>
    <row r="20" spans="1:29" ht="20.100000000000001" customHeight="1" x14ac:dyDescent="0.25">
      <c r="A20" s="20"/>
      <c r="D20" s="23">
        <v>1.0416666666666701E-2</v>
      </c>
      <c r="X20" s="16"/>
      <c r="Y20" s="16"/>
      <c r="Z20" s="16"/>
      <c r="AA20" s="16"/>
      <c r="AB20" s="16"/>
      <c r="AC20" s="16"/>
    </row>
    <row r="21" spans="1:29" ht="20.100000000000001" customHeight="1" x14ac:dyDescent="0.25">
      <c r="A21" s="20"/>
      <c r="D21" s="23">
        <v>2.0833333333333301E-2</v>
      </c>
      <c r="X21" s="16"/>
      <c r="Y21" s="16"/>
      <c r="Z21" s="16"/>
      <c r="AA21" s="16"/>
      <c r="AB21" s="16"/>
      <c r="AC21" s="16"/>
    </row>
    <row r="22" spans="1:29" ht="20.100000000000001" customHeight="1" x14ac:dyDescent="0.25">
      <c r="A22" s="20"/>
      <c r="D22" s="23">
        <v>6.9444444444444397E-3</v>
      </c>
    </row>
    <row r="23" spans="1:29" ht="20.100000000000001" customHeight="1" x14ac:dyDescent="0.25">
      <c r="A23" s="20"/>
      <c r="D23" s="23">
        <v>6.9444444444444397E-3</v>
      </c>
    </row>
    <row r="29" spans="1:29" ht="20.100000000000001" customHeight="1" x14ac:dyDescent="0.25">
      <c r="A29" s="20"/>
      <c r="B29" s="20"/>
      <c r="G29" s="20"/>
      <c r="H29" s="20"/>
    </row>
    <row r="30" spans="1:29" ht="20.100000000000001" customHeight="1" x14ac:dyDescent="0.25">
      <c r="A30" s="20"/>
      <c r="B30" s="20"/>
      <c r="G30" s="20"/>
      <c r="H30" s="20"/>
    </row>
    <row r="31" spans="1:29" ht="20.100000000000001" customHeight="1" x14ac:dyDescent="0.25">
      <c r="A31" s="20"/>
      <c r="B31" s="20"/>
      <c r="G31" s="20"/>
      <c r="H31" s="20"/>
    </row>
    <row r="32" spans="1:29" ht="20.100000000000001" customHeight="1" x14ac:dyDescent="0.25">
      <c r="A32" s="20"/>
      <c r="B32" s="20"/>
      <c r="G32" s="20"/>
      <c r="H32" s="20"/>
    </row>
    <row r="33" spans="1:8" ht="20.100000000000001" customHeight="1" x14ac:dyDescent="0.25">
      <c r="A33" s="20"/>
      <c r="B33" s="20"/>
      <c r="G33" s="20"/>
      <c r="H33" s="20"/>
    </row>
    <row r="34" spans="1:8" ht="20.100000000000001" customHeight="1" x14ac:dyDescent="0.25">
      <c r="A34" s="20"/>
      <c r="B34" s="20"/>
      <c r="G34" s="20"/>
      <c r="H34" s="20"/>
    </row>
    <row r="35" spans="1:8" ht="20.100000000000001" customHeight="1" x14ac:dyDescent="0.25">
      <c r="A35" s="20"/>
      <c r="D35" s="23"/>
    </row>
    <row r="36" spans="1:8" ht="20.100000000000001" customHeight="1" x14ac:dyDescent="0.25">
      <c r="A36" s="20"/>
      <c r="D36" s="23"/>
    </row>
  </sheetData>
  <mergeCells count="10">
    <mergeCell ref="A13:D13"/>
    <mergeCell ref="C1:D1"/>
    <mergeCell ref="C2:D2"/>
    <mergeCell ref="A12:D12"/>
    <mergeCell ref="C4:D4"/>
    <mergeCell ref="C5:D5"/>
    <mergeCell ref="C10:D10"/>
    <mergeCell ref="C11:D11"/>
    <mergeCell ref="C7:D7"/>
    <mergeCell ref="C8:D8"/>
  </mergeCells>
  <phoneticPr fontId="7" type="noConversion"/>
  <printOptions horizontalCentered="1"/>
  <pageMargins left="0.59055118110236227" right="0.59055118110236227" top="0.59055118110236227" bottom="0.78740157480314965" header="0.31496062992125984" footer="0.39370078740157483"/>
  <pageSetup paperSize="8" scale="74" orientation="landscape" r:id="rId1"/>
  <headerFooter alignWithMargins="0">
    <oddFooter xml:space="preserve">&amp;R 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LMMJV</vt:lpstr>
    </vt:vector>
  </TitlesOfParts>
  <Company>PAYAN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REGIS</dc:creator>
  <cp:lastModifiedBy>Regis MULOT</cp:lastModifiedBy>
  <cp:lastPrinted>2023-03-07T11:23:00Z</cp:lastPrinted>
  <dcterms:created xsi:type="dcterms:W3CDTF">2002-11-13T15:35:44Z</dcterms:created>
  <dcterms:modified xsi:type="dcterms:W3CDTF">2023-03-29T20:51:44Z</dcterms:modified>
</cp:coreProperties>
</file>