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camille.poulet\2023 SM\PERIODE 1\Outils de pilotage et FP\éva diag\"/>
    </mc:Choice>
  </mc:AlternateContent>
  <xr:revisionPtr revIDLastSave="0" documentId="13_ncr:1_{35F28FB4-7D27-457B-98AB-9BE12E49AC35}" xr6:coauthVersionLast="47" xr6:coauthVersionMax="47" xr10:uidLastSave="{00000000-0000-0000-0000-000000000000}"/>
  <bookViews>
    <workbookView xWindow="-108" yWindow="-108" windowWidth="23256" windowHeight="13176" tabRatio="719" activeTab="1" xr2:uid="{00000000-000D-0000-FFFF-FFFF00000000}"/>
  </bookViews>
  <sheets>
    <sheet name="Liste des Elèves" sheetId="1" r:id="rId1"/>
    <sheet name="Tableau" sheetId="2" r:id="rId2"/>
    <sheet name="Livret" sheetId="3" r:id="rId3"/>
    <sheet name="Classe" sheetId="6" r:id="rId4"/>
    <sheet name="Le langage groupes" sheetId="8" r:id="rId5"/>
    <sheet name="Les nombres groupes" sheetId="9" r:id="rId6"/>
  </sheets>
  <externalReferences>
    <externalReference r:id="rId7"/>
  </externalReferences>
  <definedNames>
    <definedName name="__NOM2">'[1]Liste des élèves'!$A$2:$A$36</definedName>
    <definedName name="_NOM2">'[1]Liste des élèves'!$A$2:$A$36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4" i="3" l="1"/>
  <c r="B16" i="6"/>
  <c r="C16" i="6"/>
  <c r="D16" i="6"/>
  <c r="E16" i="6"/>
  <c r="A16" i="6"/>
  <c r="B26" i="3"/>
  <c r="A26" i="3"/>
  <c r="AE10" i="2"/>
  <c r="AG14" i="2"/>
  <c r="AG15" i="2"/>
  <c r="D15" i="6" s="1"/>
  <c r="AG16" i="2"/>
  <c r="AG17" i="2"/>
  <c r="D17" i="6" s="1"/>
  <c r="AF14" i="2"/>
  <c r="AF15" i="2"/>
  <c r="AF16" i="2"/>
  <c r="AF17" i="2"/>
  <c r="C17" i="6" s="1"/>
  <c r="AE14" i="2"/>
  <c r="AE15" i="2"/>
  <c r="AE16" i="2"/>
  <c r="AE17" i="2"/>
  <c r="AG13" i="2"/>
  <c r="AG10" i="2"/>
  <c r="AG9" i="2"/>
  <c r="AG5" i="2"/>
  <c r="AG6" i="2"/>
  <c r="AG7" i="2"/>
  <c r="AG4" i="2"/>
  <c r="C15" i="6"/>
  <c r="AF13" i="2"/>
  <c r="AF10" i="2"/>
  <c r="AF9" i="2"/>
  <c r="AF5" i="2"/>
  <c r="AF6" i="2"/>
  <c r="AF7" i="2"/>
  <c r="AF4" i="2"/>
  <c r="B15" i="6"/>
  <c r="B17" i="6"/>
  <c r="AE13" i="2"/>
  <c r="AE9" i="2"/>
  <c r="AE5" i="2"/>
  <c r="AE6" i="2"/>
  <c r="AE7" i="2"/>
  <c r="AE4" i="2"/>
  <c r="E17" i="6"/>
  <c r="E15" i="6"/>
  <c r="E9" i="6"/>
  <c r="A14" i="6"/>
  <c r="A15" i="6"/>
  <c r="A17" i="6"/>
  <c r="A13" i="6"/>
  <c r="A10" i="6"/>
  <c r="A9" i="6"/>
  <c r="A5" i="6"/>
  <c r="A6" i="6"/>
  <c r="A7" i="6"/>
  <c r="A4" i="6"/>
  <c r="A25" i="3"/>
  <c r="A27" i="3"/>
  <c r="A18" i="3" l="1"/>
  <c r="C10" i="6"/>
  <c r="C14" i="6"/>
  <c r="D13" i="6"/>
  <c r="B7" i="6"/>
  <c r="D6" i="6"/>
  <c r="B4" i="6"/>
  <c r="B1" i="2" a="1"/>
  <c r="AD1" i="2" s="1"/>
  <c r="A21" i="3"/>
  <c r="A22" i="3"/>
  <c r="A23" i="3"/>
  <c r="A24" i="3"/>
  <c r="A20" i="3"/>
  <c r="A19" i="3"/>
  <c r="G1" i="2" l="1"/>
  <c r="L1" i="2"/>
  <c r="Q1" i="2"/>
  <c r="W1" i="2"/>
  <c r="AB1" i="2"/>
  <c r="B1" i="2"/>
  <c r="E1" i="2"/>
  <c r="K1" i="2"/>
  <c r="P1" i="2"/>
  <c r="U1" i="2"/>
  <c r="AA1" i="2"/>
  <c r="C1" i="2"/>
  <c r="H1" i="2"/>
  <c r="M1" i="2"/>
  <c r="S1" i="2"/>
  <c r="X1" i="2"/>
  <c r="AC1" i="2"/>
  <c r="D1" i="2"/>
  <c r="I1" i="2"/>
  <c r="O1" i="2"/>
  <c r="T1" i="2"/>
  <c r="Y1" i="2"/>
  <c r="B6" i="6"/>
  <c r="E6" i="6"/>
  <c r="E14" i="6"/>
  <c r="E13" i="6"/>
  <c r="E7" i="6"/>
  <c r="B5" i="6"/>
  <c r="E5" i="6"/>
  <c r="E4" i="6"/>
  <c r="E10" i="6"/>
  <c r="D4" i="6"/>
  <c r="B13" i="6"/>
  <c r="C13" i="6"/>
  <c r="D14" i="6"/>
  <c r="B14" i="6"/>
  <c r="B10" i="6"/>
  <c r="D9" i="6"/>
  <c r="D10" i="6"/>
  <c r="B9" i="6"/>
  <c r="C9" i="6"/>
  <c r="C4" i="6"/>
  <c r="C5" i="6"/>
  <c r="C6" i="6"/>
  <c r="D5" i="6"/>
  <c r="D7" i="6"/>
  <c r="C7" i="6"/>
  <c r="F1" i="2"/>
  <c r="J1" i="2"/>
  <c r="N1" i="2"/>
  <c r="R1" i="2"/>
  <c r="V1" i="2"/>
  <c r="Z1" i="2"/>
  <c r="B19" i="3" l="1"/>
  <c r="B27" i="3"/>
  <c r="B24" i="3"/>
  <c r="B23" i="3"/>
  <c r="B25" i="3"/>
  <c r="B20" i="3"/>
  <c r="B17" i="3"/>
  <c r="B16" i="3"/>
  <c r="B15" i="3"/>
  <c r="A13" i="3"/>
  <c r="A14" i="3"/>
  <c r="A15" i="3"/>
  <c r="A16" i="3"/>
  <c r="A17" i="3"/>
  <c r="A12" i="3"/>
  <c r="B21" i="3" l="1"/>
</calcChain>
</file>

<file path=xl/sharedStrings.xml><?xml version="1.0" encoding="utf-8"?>
<sst xmlns="http://schemas.openxmlformats.org/spreadsheetml/2006/main" count="273" uniqueCount="79">
  <si>
    <t>Prénom et nom</t>
  </si>
  <si>
    <t>Nom Prénom</t>
  </si>
  <si>
    <t>% de A par compétence</t>
  </si>
  <si>
    <t>nombre d'élèves évalués</t>
  </si>
  <si>
    <t>***</t>
  </si>
  <si>
    <t>Cycle des apprentissages premiers (SP - SM - SG) - Cycle 1</t>
  </si>
  <si>
    <t>Domaines d'activités</t>
  </si>
  <si>
    <t>Nom de l'enseignante : Mme POULET Camille</t>
  </si>
  <si>
    <t>MOBILISER LE LANGAGE DANS TOUTES LES DIMENSIONS</t>
  </si>
  <si>
    <t>ORAL</t>
  </si>
  <si>
    <t>ECRIT</t>
  </si>
  <si>
    <t>CONSTRUIRE LES PREMIERS OUTILS POUR STRUCTURER SA PENSEE</t>
  </si>
  <si>
    <t>Découvrir les nombres et leurs utilisations</t>
  </si>
  <si>
    <t>Item 2 / Entrer en relation avec autrui par la médiation du langage / Prendre la parole dans diverses situations</t>
  </si>
  <si>
    <r>
      <t>Item 3 / Comprendre, acquérir et utiliser un vocabulaire pertinent : le lexique de l’école (niveaux 1 &amp; 2)</t>
    </r>
    <r>
      <rPr>
        <sz val="11"/>
        <color theme="1"/>
        <rFont val="Calibri"/>
        <family val="2"/>
        <scheme val="minor"/>
      </rPr>
      <t xml:space="preserve"> </t>
    </r>
  </si>
  <si>
    <t>item 1 / Comprendre une histoire simple et répondre à des questions portant sur les actions (Le monstre du tableau de Méli Marlo)</t>
  </si>
  <si>
    <t>Item 4 / Décrire, questionner, expliquer en situation de jeu / Utiliser le langage pour jouer ensemble (Gloups au coin dinette)</t>
  </si>
  <si>
    <t>Item 5 / Reconnaître son prénom  en capitales d’imprimerie</t>
  </si>
  <si>
    <t>Item 6 / Reconnaître l’initiale de son prénom  en capitale d’imprimerie</t>
  </si>
  <si>
    <r>
      <t>Item 7/ Reconnaître globalement les quantités de 1 à 3</t>
    </r>
    <r>
      <rPr>
        <sz val="11"/>
        <color theme="1"/>
        <rFont val="Calibri"/>
        <family val="2"/>
        <scheme val="minor"/>
      </rPr>
      <t xml:space="preserve"> </t>
    </r>
  </si>
  <si>
    <r>
      <t>Item 8/ Dire la suite des nombres de 1 à 5.</t>
    </r>
    <r>
      <rPr>
        <sz val="11"/>
        <color theme="1"/>
        <rFont val="Calibri"/>
        <family val="2"/>
        <scheme val="minor"/>
      </rPr>
      <t xml:space="preserve"> </t>
    </r>
  </si>
  <si>
    <t>Item 9/ Réaliser des collections jusqu'à 3 éléments</t>
  </si>
  <si>
    <t>Abigaëlle</t>
  </si>
  <si>
    <t>Dymael</t>
  </si>
  <si>
    <t>Loup</t>
  </si>
  <si>
    <t>Jade</t>
  </si>
  <si>
    <t>Charles</t>
  </si>
  <si>
    <t>Maxime</t>
  </si>
  <si>
    <t>Laura</t>
  </si>
  <si>
    <t>Liam</t>
  </si>
  <si>
    <t>Maëlle</t>
  </si>
  <si>
    <t>Titouan</t>
  </si>
  <si>
    <t>El-Roï</t>
  </si>
  <si>
    <t>Sherazald</t>
  </si>
  <si>
    <t>Daniel</t>
  </si>
  <si>
    <t>Kaeron</t>
  </si>
  <si>
    <t>Ilhan</t>
  </si>
  <si>
    <t>Elyne</t>
  </si>
  <si>
    <t>Djémia</t>
  </si>
  <si>
    <t>Bolo</t>
  </si>
  <si>
    <t>Nolhan</t>
  </si>
  <si>
    <t>Eleanor</t>
  </si>
  <si>
    <t>Teddy</t>
  </si>
  <si>
    <t>Elodie</t>
  </si>
  <si>
    <t>William</t>
  </si>
  <si>
    <t>Sylvana</t>
  </si>
  <si>
    <t>Qajanë</t>
  </si>
  <si>
    <t>Roger</t>
  </si>
  <si>
    <t>Jonas</t>
  </si>
  <si>
    <t>Raymond</t>
  </si>
  <si>
    <t>Ginette</t>
  </si>
  <si>
    <r>
      <t xml:space="preserve">Ecole </t>
    </r>
    <r>
      <rPr>
        <sz val="10"/>
        <rFont val="Century Gothic"/>
        <family val="2"/>
      </rPr>
      <t xml:space="preserve">: Les Pensées         </t>
    </r>
    <r>
      <rPr>
        <b/>
        <sz val="10"/>
        <rFont val="Century Gothic"/>
        <family val="2"/>
      </rPr>
      <t xml:space="preserve">  </t>
    </r>
    <r>
      <rPr>
        <b/>
        <sz val="10"/>
        <color indexed="10"/>
        <rFont val="Century Gothic"/>
        <family val="2"/>
      </rPr>
      <t xml:space="preserve"> </t>
    </r>
    <r>
      <rPr>
        <sz val="10"/>
        <rFont val="Century Gothic"/>
        <family val="2"/>
      </rPr>
      <t xml:space="preserve">      </t>
    </r>
    <r>
      <rPr>
        <b/>
        <sz val="10"/>
        <rFont val="Century Gothic"/>
        <family val="2"/>
      </rPr>
      <t>Classe</t>
    </r>
    <r>
      <rPr>
        <sz val="10"/>
        <rFont val="Century Gothic"/>
        <family val="2"/>
      </rPr>
      <t xml:space="preserve"> :</t>
    </r>
    <r>
      <rPr>
        <sz val="10"/>
        <color indexed="10"/>
        <rFont val="Century Gothic"/>
        <family val="2"/>
      </rPr>
      <t xml:space="preserve"> </t>
    </r>
    <r>
      <rPr>
        <sz val="10"/>
        <rFont val="Century Gothic"/>
        <family val="2"/>
      </rPr>
      <t xml:space="preserve">Section des Moyens      </t>
    </r>
  </si>
  <si>
    <t>Evaluation A, EA, NA</t>
  </si>
  <si>
    <t>% de EA par compétence</t>
  </si>
  <si>
    <t>% de NA par compétence</t>
  </si>
  <si>
    <t>Acquis</t>
  </si>
  <si>
    <t>En cours d'acquisition</t>
  </si>
  <si>
    <t>Non acquis</t>
  </si>
  <si>
    <t>CODE</t>
  </si>
  <si>
    <r>
      <t>Item 11/ Associer les différentes représentations des nombres de 1 à 3 (collections figuratives, monstrations, constellations)</t>
    </r>
    <r>
      <rPr>
        <sz val="11"/>
        <color theme="1"/>
        <rFont val="Calibri"/>
        <family val="2"/>
        <scheme val="minor"/>
      </rPr>
      <t xml:space="preserve"> </t>
    </r>
  </si>
  <si>
    <t>Item 10/ Utiliser le dernier mot nombre cité pour exprimer la quantité de la collection jusqu’à 5 (mémoire de quantité)</t>
  </si>
  <si>
    <t>EVALUATIONS diagnostique de rentrée SM</t>
  </si>
  <si>
    <t>Principe alphabétique</t>
  </si>
  <si>
    <t>GROUPE 2</t>
  </si>
  <si>
    <t>GROUPE 3</t>
  </si>
  <si>
    <t>Communication et langage en production</t>
  </si>
  <si>
    <t>GROUPE1</t>
  </si>
  <si>
    <t>Vocabulaire</t>
  </si>
  <si>
    <t>item 1</t>
  </si>
  <si>
    <t>item 3</t>
  </si>
  <si>
    <t>items 2 et 4</t>
  </si>
  <si>
    <t>GROUPE2</t>
  </si>
  <si>
    <t>GROUPE3</t>
  </si>
  <si>
    <t>Compréhension de textes entendus</t>
  </si>
  <si>
    <t>items 5 et 6</t>
  </si>
  <si>
    <t>items7 et 8</t>
  </si>
  <si>
    <t>items 9, 10 et 11</t>
  </si>
  <si>
    <t>Connaître les nombres</t>
  </si>
  <si>
    <t>Utiliser les nombres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</si>
</sst>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6" x14ac:knownFonts="1">
    <font>
      <sz val="11"/>
      <color theme="1"/>
      <name val="Calibri"/>
      <family val="2"/>
      <scheme val="minor"/>
    </font>
    <font>
      <b/>
      <sz val="14"/>
      <name val="Arial"/>
      <family val="2"/>
    </font>
    <font>
      <b/>
      <sz val="14"/>
      <color indexed="10"/>
      <name val="Century Gothic"/>
      <family val="2"/>
    </font>
    <font>
      <b/>
      <sz val="14"/>
      <name val="Century Gothic"/>
      <family val="2"/>
    </font>
    <font>
      <b/>
      <sz val="10"/>
      <name val="Arial"/>
      <family val="2"/>
    </font>
    <font>
      <b/>
      <sz val="11"/>
      <name val="Century Gothic"/>
      <family val="2"/>
    </font>
    <font>
      <b/>
      <sz val="11"/>
      <color indexed="10"/>
      <name val="Century Gothic"/>
      <family val="2"/>
    </font>
    <font>
      <sz val="11"/>
      <name val="Arial"/>
      <family val="2"/>
    </font>
    <font>
      <sz val="9"/>
      <name val="Arial"/>
      <family val="2"/>
    </font>
    <font>
      <sz val="8"/>
      <name val="Arial"/>
      <family val="2"/>
    </font>
    <font>
      <i/>
      <sz val="10"/>
      <name val="Century Gothic"/>
      <family val="2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name val="Century Gothic"/>
      <family val="2"/>
    </font>
    <font>
      <sz val="10"/>
      <name val="Century Gothic"/>
      <family val="2"/>
    </font>
    <font>
      <b/>
      <sz val="10"/>
      <color indexed="10"/>
      <name val="Century Gothic"/>
      <family val="2"/>
    </font>
    <font>
      <sz val="10"/>
      <color indexed="10"/>
      <name val="Century Gothic"/>
      <family val="2"/>
    </font>
    <font>
      <b/>
      <sz val="16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8"/>
      <name val="Century Gothic"/>
      <family val="2"/>
    </font>
    <font>
      <b/>
      <sz val="8"/>
      <name val="Arial"/>
      <family val="2"/>
    </font>
    <font>
      <sz val="8"/>
      <color theme="1"/>
      <name val="Calibri"/>
      <family val="2"/>
      <scheme val="minor"/>
    </font>
    <font>
      <sz val="11"/>
      <color theme="1"/>
      <name val="Script cole"/>
    </font>
    <font>
      <sz val="9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indexed="43"/>
        <bgColor indexed="26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9"/>
        <bgColor indexed="26"/>
      </patternFill>
    </fill>
    <fill>
      <patternFill patternType="solid">
        <fgColor indexed="22"/>
        <bgColor indexed="31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26"/>
      </patternFill>
    </fill>
    <fill>
      <patternFill patternType="solid">
        <fgColor indexed="47"/>
        <bgColor indexed="26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9" tint="0.59999389629810485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8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4" fillId="0" borderId="0"/>
  </cellStyleXfs>
  <cellXfs count="74">
    <xf numFmtId="0" fontId="0" fillId="0" borderId="0" xfId="0"/>
    <xf numFmtId="0" fontId="1" fillId="0" borderId="0" xfId="0" applyFont="1" applyAlignment="1" applyProtection="1">
      <alignment horizontal="center"/>
    </xf>
    <xf numFmtId="0" fontId="2" fillId="0" borderId="0" xfId="0" applyFont="1" applyAlignment="1">
      <alignment textRotation="90"/>
    </xf>
    <xf numFmtId="0" fontId="3" fillId="0" borderId="0" xfId="0" applyFont="1" applyAlignment="1">
      <alignment textRotation="90"/>
    </xf>
    <xf numFmtId="0" fontId="4" fillId="3" borderId="1" xfId="0" applyFont="1" applyFill="1" applyBorder="1" applyAlignment="1" applyProtection="1">
      <alignment horizontal="center" vertical="center" textRotation="90" wrapText="1"/>
    </xf>
    <xf numFmtId="0" fontId="4" fillId="4" borderId="2" xfId="0" applyFont="1" applyFill="1" applyBorder="1" applyAlignment="1" applyProtection="1">
      <alignment horizontal="center" vertical="center" textRotation="90" wrapText="1"/>
    </xf>
    <xf numFmtId="0" fontId="4" fillId="5" borderId="3" xfId="0" applyFont="1" applyFill="1" applyBorder="1" applyAlignment="1" applyProtection="1">
      <alignment horizontal="center" vertical="center" textRotation="90" wrapText="1"/>
    </xf>
    <xf numFmtId="0" fontId="0" fillId="6" borderId="4" xfId="0" applyFont="1" applyFill="1" applyBorder="1" applyAlignment="1" applyProtection="1">
      <alignment horizontal="center" vertical="center" textRotation="90" wrapText="1"/>
    </xf>
    <xf numFmtId="0" fontId="3" fillId="0" borderId="0" xfId="0" applyFont="1" applyFill="1" applyBorder="1" applyAlignment="1">
      <alignment textRotation="90"/>
    </xf>
    <xf numFmtId="0" fontId="3" fillId="0" borderId="0" xfId="0" applyFont="1" applyFill="1" applyAlignment="1">
      <alignment textRotation="90"/>
    </xf>
    <xf numFmtId="0" fontId="5" fillId="7" borderId="0" xfId="0" applyFont="1" applyFill="1" applyBorder="1" applyAlignment="1">
      <alignment horizontal="center"/>
    </xf>
    <xf numFmtId="0" fontId="6" fillId="8" borderId="0" xfId="0" applyFont="1" applyFill="1" applyAlignment="1">
      <alignment horizontal="center"/>
    </xf>
    <xf numFmtId="0" fontId="7" fillId="0" borderId="0" xfId="0" applyFont="1" applyFill="1" applyBorder="1"/>
    <xf numFmtId="0" fontId="7" fillId="0" borderId="0" xfId="0" applyFont="1" applyFill="1"/>
    <xf numFmtId="0" fontId="7" fillId="8" borderId="0" xfId="0" applyFont="1" applyFill="1"/>
    <xf numFmtId="0" fontId="6" fillId="8" borderId="5" xfId="0" applyFont="1" applyFill="1" applyBorder="1" applyAlignment="1">
      <alignment horizontal="center"/>
    </xf>
    <xf numFmtId="0" fontId="8" fillId="0" borderId="6" xfId="0" applyFont="1" applyBorder="1" applyAlignment="1" applyProtection="1">
      <alignment wrapText="1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0" fillId="0" borderId="6" xfId="0" applyFont="1" applyBorder="1" applyAlignment="1" applyProtection="1">
      <alignment horizontal="center" vertical="center"/>
      <protection locked="0"/>
    </xf>
    <xf numFmtId="9" fontId="9" fillId="9" borderId="7" xfId="0" applyNumberFormat="1" applyFont="1" applyFill="1" applyBorder="1" applyAlignment="1" applyProtection="1">
      <alignment horizontal="center" vertical="center"/>
    </xf>
    <xf numFmtId="9" fontId="9" fillId="2" borderId="8" xfId="0" applyNumberFormat="1" applyFont="1" applyFill="1" applyBorder="1" applyAlignment="1" applyProtection="1">
      <alignment horizontal="center" vertical="center"/>
    </xf>
    <xf numFmtId="9" fontId="9" fillId="10" borderId="9" xfId="0" applyNumberFormat="1" applyFont="1" applyFill="1" applyBorder="1" applyAlignment="1" applyProtection="1">
      <alignment horizontal="center" vertical="center"/>
    </xf>
    <xf numFmtId="0" fontId="9" fillId="0" borderId="10" xfId="0" applyFont="1" applyFill="1" applyBorder="1" applyAlignment="1" applyProtection="1">
      <alignment horizontal="center" vertical="center" wrapText="1"/>
    </xf>
    <xf numFmtId="0" fontId="7" fillId="0" borderId="0" xfId="0" applyFont="1"/>
    <xf numFmtId="0" fontId="6" fillId="8" borderId="11" xfId="0" applyFont="1" applyFill="1" applyBorder="1" applyAlignment="1">
      <alignment horizontal="center"/>
    </xf>
    <xf numFmtId="0" fontId="0" fillId="0" borderId="8" xfId="0" applyBorder="1" applyAlignment="1" applyProtection="1">
      <alignment horizontal="center" vertical="center"/>
      <protection locked="0"/>
    </xf>
    <xf numFmtId="0" fontId="0" fillId="0" borderId="8" xfId="0" applyFont="1" applyBorder="1" applyAlignment="1" applyProtection="1">
      <alignment horizontal="center" vertical="center"/>
      <protection locked="0"/>
    </xf>
    <xf numFmtId="11" fontId="5" fillId="8" borderId="0" xfId="0" applyNumberFormat="1" applyFont="1" applyFill="1" applyAlignment="1">
      <alignment horizontal="center"/>
    </xf>
    <xf numFmtId="11" fontId="6" fillId="8" borderId="0" xfId="0" applyNumberFormat="1" applyFont="1" applyFill="1" applyAlignment="1">
      <alignment horizontal="center"/>
    </xf>
    <xf numFmtId="11" fontId="7" fillId="0" borderId="0" xfId="0" applyNumberFormat="1" applyFont="1" applyFill="1" applyBorder="1"/>
    <xf numFmtId="11" fontId="7" fillId="0" borderId="0" xfId="0" applyNumberFormat="1" applyFont="1" applyFill="1"/>
    <xf numFmtId="11" fontId="7" fillId="8" borderId="0" xfId="0" applyNumberFormat="1" applyFont="1" applyFill="1"/>
    <xf numFmtId="0" fontId="10" fillId="7" borderId="12" xfId="0" applyFont="1" applyFill="1" applyBorder="1" applyAlignment="1">
      <alignment horizontal="center" wrapText="1"/>
    </xf>
    <xf numFmtId="0" fontId="0" fillId="0" borderId="0" xfId="0" applyBorder="1"/>
    <xf numFmtId="0" fontId="14" fillId="0" borderId="0" xfId="0" applyNumberFormat="1" applyFont="1" applyAlignment="1">
      <alignment horizontal="center" vertical="center" wrapText="1"/>
    </xf>
    <xf numFmtId="0" fontId="12" fillId="0" borderId="0" xfId="0" applyFont="1" applyAlignment="1">
      <alignment horizontal="center" vertical="center" wrapText="1"/>
    </xf>
    <xf numFmtId="0" fontId="14" fillId="13" borderId="6" xfId="0" applyFont="1" applyFill="1" applyBorder="1" applyAlignment="1" applyProtection="1">
      <alignment horizontal="center" vertical="center" wrapText="1"/>
    </xf>
    <xf numFmtId="0" fontId="11" fillId="11" borderId="6" xfId="0" applyNumberFormat="1" applyFont="1" applyFill="1" applyBorder="1" applyAlignment="1">
      <alignment horizontal="center" vertical="center" wrapText="1"/>
    </xf>
    <xf numFmtId="0" fontId="12" fillId="0" borderId="0" xfId="0" applyFont="1" applyAlignment="1">
      <alignment vertical="center" wrapText="1"/>
    </xf>
    <xf numFmtId="0" fontId="14" fillId="0" borderId="0" xfId="0" applyFont="1" applyAlignment="1">
      <alignment horizontal="left" vertical="center" wrapText="1"/>
    </xf>
    <xf numFmtId="0" fontId="12" fillId="13" borderId="0" xfId="0" applyFont="1" applyFill="1" applyAlignment="1">
      <alignment vertical="center" wrapText="1"/>
    </xf>
    <xf numFmtId="0" fontId="11" fillId="13" borderId="0" xfId="0" applyFont="1" applyFill="1" applyAlignment="1">
      <alignment horizontal="center" vertical="center" wrapText="1"/>
    </xf>
    <xf numFmtId="0" fontId="11" fillId="13" borderId="0" xfId="0" applyFont="1" applyFill="1" applyAlignment="1">
      <alignment vertical="center" wrapText="1"/>
    </xf>
    <xf numFmtId="0" fontId="12" fillId="13" borderId="6" xfId="0" applyFont="1" applyFill="1" applyBorder="1" applyAlignment="1">
      <alignment vertical="center" wrapText="1"/>
    </xf>
    <xf numFmtId="0" fontId="19" fillId="13" borderId="6" xfId="0" applyNumberFormat="1" applyFont="1" applyFill="1" applyBorder="1" applyAlignment="1" applyProtection="1">
      <alignment horizontal="center" vertical="center" wrapText="1"/>
    </xf>
    <xf numFmtId="0" fontId="18" fillId="11" borderId="13" xfId="0" applyFont="1" applyFill="1" applyBorder="1" applyAlignment="1">
      <alignment horizontal="center" vertical="center" wrapText="1"/>
    </xf>
    <xf numFmtId="0" fontId="18" fillId="11" borderId="11" xfId="0" applyFont="1" applyFill="1" applyBorder="1" applyAlignment="1">
      <alignment vertical="center" wrapText="1"/>
    </xf>
    <xf numFmtId="0" fontId="20" fillId="3" borderId="6" xfId="0" applyFont="1" applyFill="1" applyBorder="1" applyAlignment="1" applyProtection="1">
      <alignment horizontal="center" vertical="center" wrapText="1"/>
    </xf>
    <xf numFmtId="0" fontId="20" fillId="4" borderId="6" xfId="0" applyFont="1" applyFill="1" applyBorder="1" applyAlignment="1" applyProtection="1">
      <alignment horizontal="center" vertical="center" wrapText="1"/>
    </xf>
    <xf numFmtId="0" fontId="20" fillId="5" borderId="6" xfId="0" applyFont="1" applyFill="1" applyBorder="1" applyAlignment="1" applyProtection="1">
      <alignment horizontal="center" vertical="center" wrapText="1"/>
    </xf>
    <xf numFmtId="0" fontId="21" fillId="6" borderId="6" xfId="0" applyFont="1" applyFill="1" applyBorder="1" applyAlignment="1" applyProtection="1">
      <alignment horizontal="center" vertical="center" wrapText="1"/>
    </xf>
    <xf numFmtId="0" fontId="0" fillId="0" borderId="6" xfId="0" applyBorder="1" applyAlignment="1">
      <alignment horizontal="center" vertical="center"/>
    </xf>
    <xf numFmtId="9" fontId="0" fillId="0" borderId="6" xfId="0" applyNumberFormat="1" applyBorder="1" applyAlignment="1">
      <alignment horizontal="center" vertical="center"/>
    </xf>
    <xf numFmtId="0" fontId="8" fillId="0" borderId="6" xfId="0" applyFont="1" applyBorder="1" applyAlignment="1" applyProtection="1">
      <alignment horizontal="justify" wrapText="1"/>
      <protection locked="0"/>
    </xf>
    <xf numFmtId="0" fontId="22" fillId="0" borderId="0" xfId="0" applyFont="1" applyAlignment="1">
      <alignment horizontal="center" vertical="center"/>
    </xf>
    <xf numFmtId="0" fontId="0" fillId="14" borderId="0" xfId="0" applyFill="1" applyAlignment="1">
      <alignment horizontal="center" vertical="center"/>
    </xf>
    <xf numFmtId="0" fontId="23" fillId="15" borderId="0" xfId="0" applyFont="1" applyFill="1" applyAlignment="1">
      <alignment horizontal="center" vertical="center" wrapText="1"/>
    </xf>
    <xf numFmtId="0" fontId="0" fillId="16" borderId="0" xfId="0" applyFill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14" borderId="0" xfId="0" applyFill="1" applyAlignment="1">
      <alignment horizontal="center" vertical="center"/>
    </xf>
    <xf numFmtId="0" fontId="23" fillId="15" borderId="0" xfId="0" applyFont="1" applyFill="1" applyAlignment="1">
      <alignment horizontal="center" vertical="center" wrapText="1"/>
    </xf>
    <xf numFmtId="0" fontId="0" fillId="16" borderId="0" xfId="0" applyFill="1" applyAlignment="1">
      <alignment horizontal="center" vertical="center" wrapText="1"/>
    </xf>
    <xf numFmtId="0" fontId="18" fillId="11" borderId="13" xfId="0" applyFont="1" applyFill="1" applyBorder="1" applyAlignment="1">
      <alignment horizontal="center" vertical="center" wrapText="1"/>
    </xf>
    <xf numFmtId="0" fontId="18" fillId="11" borderId="11" xfId="0" applyFont="1" applyFill="1" applyBorder="1" applyAlignment="1">
      <alignment horizontal="center" vertical="center" wrapText="1"/>
    </xf>
    <xf numFmtId="0" fontId="11" fillId="12" borderId="13" xfId="0" applyFont="1" applyFill="1" applyBorder="1" applyAlignment="1">
      <alignment horizontal="center" vertical="center" wrapText="1"/>
    </xf>
    <xf numFmtId="0" fontId="11" fillId="12" borderId="11" xfId="0" applyFont="1" applyFill="1" applyBorder="1" applyAlignment="1">
      <alignment horizontal="center" vertical="center" wrapText="1"/>
    </xf>
    <xf numFmtId="0" fontId="17" fillId="0" borderId="0" xfId="0" applyFont="1" applyAlignment="1">
      <alignment horizontal="center" vertical="center" wrapText="1"/>
    </xf>
    <xf numFmtId="0" fontId="13" fillId="8" borderId="6" xfId="0" applyFont="1" applyFill="1" applyBorder="1" applyAlignment="1">
      <alignment horizontal="center" vertical="center" wrapText="1"/>
    </xf>
    <xf numFmtId="0" fontId="13" fillId="0" borderId="0" xfId="0" applyFont="1" applyAlignment="1" applyProtection="1">
      <alignment horizontal="center" vertical="center" wrapText="1"/>
      <protection locked="0"/>
    </xf>
    <xf numFmtId="0" fontId="10" fillId="7" borderId="6" xfId="0" applyFont="1" applyFill="1" applyBorder="1" applyAlignment="1">
      <alignment horizontal="center" wrapText="1"/>
    </xf>
    <xf numFmtId="0" fontId="5" fillId="7" borderId="6" xfId="0" applyFont="1" applyFill="1" applyBorder="1" applyAlignment="1">
      <alignment horizontal="center"/>
    </xf>
    <xf numFmtId="11" fontId="5" fillId="8" borderId="6" xfId="0" applyNumberFormat="1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</cellXfs>
  <cellStyles count="2">
    <cellStyle name="Normal" xfId="0" builtinId="0"/>
    <cellStyle name="Normal 3" xfId="1" xr:uid="{45BB7F5B-2DCB-4F69-B6DA-865629702182}"/>
  </cellStyles>
  <dxfs count="2">
    <dxf>
      <font>
        <condense val="0"/>
        <extend val="0"/>
        <color indexed="9"/>
      </font>
    </dxf>
    <dxf>
      <font>
        <b val="0"/>
        <condense val="0"/>
        <extend val="0"/>
        <color indexed="9"/>
      </font>
    </dxf>
  </dxfs>
  <tableStyles count="0" defaultTableStyle="TableStyleMedium2" defaultPivotStyle="PivotStyleLight16"/>
  <colors>
    <mruColors>
      <color rgb="FFFFFF99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99060</xdr:rowOff>
    </xdr:from>
    <xdr:to>
      <xdr:col>0</xdr:col>
      <xdr:colOff>1930458</xdr:colOff>
      <xdr:row>4</xdr:row>
      <xdr:rowOff>144780</xdr:rowOff>
    </xdr:to>
    <xdr:pic>
      <xdr:nvPicPr>
        <xdr:cNvPr id="3" name="Picture 1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99060"/>
          <a:ext cx="1892358" cy="7467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2011680</xdr:colOff>
      <xdr:row>0</xdr:row>
      <xdr:rowOff>30480</xdr:rowOff>
    </xdr:from>
    <xdr:to>
      <xdr:col>2</xdr:col>
      <xdr:colOff>0</xdr:colOff>
      <xdr:row>4</xdr:row>
      <xdr:rowOff>171483</xdr:rowOff>
    </xdr:to>
    <xdr:sp macro="" textlink="">
      <xdr:nvSpPr>
        <xdr:cNvPr id="4" name="Text Box 2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 txBox="1">
          <a:spLocks noChangeArrowheads="1"/>
        </xdr:cNvSpPr>
      </xdr:nvSpPr>
      <xdr:spPr bwMode="auto">
        <a:xfrm>
          <a:off x="2011680" y="30480"/>
          <a:ext cx="3749040" cy="872523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45720" tIns="36576" rIns="45720" bIns="0" anchor="t" upright="1"/>
        <a:lstStyle/>
        <a:p>
          <a:pPr algn="ctr" rtl="0">
            <a:defRPr sz="1000"/>
          </a:pPr>
          <a:r>
            <a:rPr lang="fr-FR" sz="1800" b="1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ANNEE 2023  //  SM</a:t>
          </a:r>
        </a:p>
        <a:p>
          <a:pPr algn="ctr" rtl="0">
            <a:defRPr sz="1000"/>
          </a:pPr>
          <a:r>
            <a:rPr lang="fr-FR" sz="1800" b="1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EVALUATIONS</a:t>
          </a:r>
        </a:p>
        <a:p>
          <a:pPr algn="ctr" rtl="0">
            <a:defRPr sz="1000"/>
          </a:pPr>
          <a:r>
            <a:rPr lang="fr-FR" sz="1800" b="1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DE RENTREE</a:t>
          </a:r>
          <a:endParaRPr lang="fr-FR" sz="14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mille.poulet/2018%20Grande%20section/PERIODE%201/livret%20P1%202016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es élèves"/>
      <sheetName val="tableau"/>
      <sheetName val="Livret"/>
      <sheetName val="Commentaires"/>
    </sheetNames>
    <sheetDataSet>
      <sheetData sheetId="0">
        <row r="2">
          <cell r="A2" t="str">
            <v>CANTIN Erwann</v>
          </cell>
        </row>
        <row r="3">
          <cell r="A3" t="str">
            <v>DESVIGNES Aude</v>
          </cell>
        </row>
        <row r="4">
          <cell r="A4" t="str">
            <v>DIHACE Avid</v>
          </cell>
        </row>
        <row r="5">
          <cell r="A5" t="str">
            <v>DOUEPERE Mickaël</v>
          </cell>
        </row>
        <row r="6">
          <cell r="A6" t="str">
            <v>FOLITUU Violyna</v>
          </cell>
        </row>
        <row r="7">
          <cell r="A7" t="str">
            <v>HOUKITIRO Lyla</v>
          </cell>
        </row>
        <row r="8">
          <cell r="A8" t="str">
            <v>HUEDRO Jean-Marck</v>
          </cell>
        </row>
        <row r="9">
          <cell r="A9" t="str">
            <v>ITONE Maëlyne</v>
          </cell>
        </row>
        <row r="10">
          <cell r="A10" t="str">
            <v>KASSO Manese</v>
          </cell>
        </row>
        <row r="11">
          <cell r="A11" t="str">
            <v>KEIRUAN Daisy</v>
          </cell>
        </row>
        <row r="12">
          <cell r="A12" t="str">
            <v>LUALIKI Erick</v>
          </cell>
        </row>
        <row r="13">
          <cell r="A13" t="str">
            <v>MANUOPUAVA Deven</v>
          </cell>
        </row>
        <row r="14">
          <cell r="A14" t="str">
            <v>MEAOU Ruben</v>
          </cell>
        </row>
        <row r="15">
          <cell r="A15" t="str">
            <v>MILIE Grace</v>
          </cell>
        </row>
        <row r="16">
          <cell r="A16" t="str">
            <v>MUNI William</v>
          </cell>
        </row>
        <row r="17">
          <cell r="A17" t="str">
            <v>OIREMOIN Jovanca</v>
          </cell>
        </row>
        <row r="18">
          <cell r="A18" t="str">
            <v>OUTHEY-VARNEY Hinatéa</v>
          </cell>
        </row>
        <row r="19">
          <cell r="A19" t="str">
            <v>PINCEDE Gabin</v>
          </cell>
        </row>
        <row r="20">
          <cell r="A20" t="str">
            <v>SCIENDI Jean</v>
          </cell>
        </row>
        <row r="21">
          <cell r="A21" t="str">
            <v>SEALEU Maïnessa</v>
          </cell>
        </row>
        <row r="22">
          <cell r="A22" t="str">
            <v>SIUTAULA Kimberley</v>
          </cell>
        </row>
        <row r="23">
          <cell r="A23" t="str">
            <v>TIATOA Ymera</v>
          </cell>
        </row>
        <row r="24">
          <cell r="A24" t="str">
            <v>TIPOTIO Eusenia</v>
          </cell>
        </row>
        <row r="25">
          <cell r="A25" t="str">
            <v>TONG Antoine</v>
          </cell>
        </row>
        <row r="26">
          <cell r="A26" t="str">
            <v>WAZABI Steeve</v>
          </cell>
        </row>
        <row r="27">
          <cell r="A27" t="str">
            <v>Elève 26</v>
          </cell>
        </row>
        <row r="28">
          <cell r="A28" t="str">
            <v>Elève 27</v>
          </cell>
        </row>
        <row r="29">
          <cell r="A29" t="str">
            <v>Elève 28</v>
          </cell>
        </row>
        <row r="30">
          <cell r="A30" t="str">
            <v>Elève 29</v>
          </cell>
        </row>
        <row r="31">
          <cell r="A31" t="str">
            <v>Elève 30</v>
          </cell>
        </row>
        <row r="32">
          <cell r="A32" t="str">
            <v>Elève 31</v>
          </cell>
        </row>
        <row r="33">
          <cell r="A33" t="str">
            <v>Elève 32</v>
          </cell>
        </row>
        <row r="34">
          <cell r="A34" t="str">
            <v>Elève 33</v>
          </cell>
        </row>
        <row r="35">
          <cell r="A35" t="str">
            <v>Elève 34</v>
          </cell>
        </row>
        <row r="36">
          <cell r="A36" t="str">
            <v>Elève 35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30"/>
  <sheetViews>
    <sheetView workbookViewId="0">
      <selection activeCell="D10" sqref="D10"/>
    </sheetView>
  </sheetViews>
  <sheetFormatPr baseColWidth="10" defaultRowHeight="14.4" x14ac:dyDescent="0.3"/>
  <cols>
    <col min="1" max="1" width="34.5546875" customWidth="1"/>
  </cols>
  <sheetData>
    <row r="1" spans="1:1" ht="17.399999999999999" x14ac:dyDescent="0.3">
      <c r="A1" s="1" t="s">
        <v>0</v>
      </c>
    </row>
    <row r="2" spans="1:1" ht="15.6" x14ac:dyDescent="0.3">
      <c r="A2" s="54" t="s">
        <v>22</v>
      </c>
    </row>
    <row r="3" spans="1:1" ht="15.6" x14ac:dyDescent="0.3">
      <c r="A3" s="54" t="s">
        <v>39</v>
      </c>
    </row>
    <row r="4" spans="1:1" ht="15.6" x14ac:dyDescent="0.3">
      <c r="A4" s="54" t="s">
        <v>26</v>
      </c>
    </row>
    <row r="5" spans="1:1" ht="15.6" x14ac:dyDescent="0.3">
      <c r="A5" s="54" t="s">
        <v>34</v>
      </c>
    </row>
    <row r="6" spans="1:1" ht="15.6" x14ac:dyDescent="0.3">
      <c r="A6" s="54" t="s">
        <v>38</v>
      </c>
    </row>
    <row r="7" spans="1:1" ht="15.6" x14ac:dyDescent="0.3">
      <c r="A7" s="54" t="s">
        <v>23</v>
      </c>
    </row>
    <row r="8" spans="1:1" ht="15.6" x14ac:dyDescent="0.3">
      <c r="A8" s="54" t="s">
        <v>41</v>
      </c>
    </row>
    <row r="9" spans="1:1" ht="15.6" x14ac:dyDescent="0.3">
      <c r="A9" s="54" t="s">
        <v>43</v>
      </c>
    </row>
    <row r="10" spans="1:1" ht="15.6" x14ac:dyDescent="0.3">
      <c r="A10" s="54" t="s">
        <v>32</v>
      </c>
    </row>
    <row r="11" spans="1:1" ht="15.6" x14ac:dyDescent="0.3">
      <c r="A11" s="54" t="s">
        <v>37</v>
      </c>
    </row>
    <row r="12" spans="1:1" ht="15.6" x14ac:dyDescent="0.3">
      <c r="A12" s="54" t="s">
        <v>50</v>
      </c>
    </row>
    <row r="13" spans="1:1" ht="15.6" x14ac:dyDescent="0.3">
      <c r="A13" s="54" t="s">
        <v>36</v>
      </c>
    </row>
    <row r="14" spans="1:1" ht="15.6" x14ac:dyDescent="0.3">
      <c r="A14" s="54" t="s">
        <v>25</v>
      </c>
    </row>
    <row r="15" spans="1:1" ht="15.6" x14ac:dyDescent="0.3">
      <c r="A15" s="54" t="s">
        <v>48</v>
      </c>
    </row>
    <row r="16" spans="1:1" ht="15.6" x14ac:dyDescent="0.3">
      <c r="A16" s="54" t="s">
        <v>35</v>
      </c>
    </row>
    <row r="17" spans="1:1" ht="15.6" x14ac:dyDescent="0.3">
      <c r="A17" s="54" t="s">
        <v>28</v>
      </c>
    </row>
    <row r="18" spans="1:1" ht="15.6" x14ac:dyDescent="0.3">
      <c r="A18" s="54" t="s">
        <v>29</v>
      </c>
    </row>
    <row r="19" spans="1:1" ht="15.6" x14ac:dyDescent="0.3">
      <c r="A19" s="54" t="s">
        <v>24</v>
      </c>
    </row>
    <row r="20" spans="1:1" ht="15.6" x14ac:dyDescent="0.3">
      <c r="A20" s="54" t="s">
        <v>30</v>
      </c>
    </row>
    <row r="21" spans="1:1" ht="15.6" x14ac:dyDescent="0.3">
      <c r="A21" s="54" t="s">
        <v>27</v>
      </c>
    </row>
    <row r="22" spans="1:1" ht="15.6" x14ac:dyDescent="0.3">
      <c r="A22" s="54" t="s">
        <v>40</v>
      </c>
    </row>
    <row r="23" spans="1:1" ht="15.6" x14ac:dyDescent="0.3">
      <c r="A23" s="54" t="s">
        <v>46</v>
      </c>
    </row>
    <row r="24" spans="1:1" ht="15.6" x14ac:dyDescent="0.3">
      <c r="A24" s="54" t="s">
        <v>49</v>
      </c>
    </row>
    <row r="25" spans="1:1" ht="15.6" x14ac:dyDescent="0.3">
      <c r="A25" s="54" t="s">
        <v>47</v>
      </c>
    </row>
    <row r="26" spans="1:1" ht="15.6" x14ac:dyDescent="0.3">
      <c r="A26" s="54" t="s">
        <v>33</v>
      </c>
    </row>
    <row r="27" spans="1:1" ht="15.6" x14ac:dyDescent="0.3">
      <c r="A27" s="54" t="s">
        <v>45</v>
      </c>
    </row>
    <row r="28" spans="1:1" ht="15.6" x14ac:dyDescent="0.3">
      <c r="A28" s="54" t="s">
        <v>42</v>
      </c>
    </row>
    <row r="29" spans="1:1" ht="15.6" x14ac:dyDescent="0.3">
      <c r="A29" s="54" t="s">
        <v>31</v>
      </c>
    </row>
    <row r="30" spans="1:1" ht="15.6" x14ac:dyDescent="0.3">
      <c r="A30" s="54" t="s">
        <v>44</v>
      </c>
    </row>
  </sheetData>
  <sortState xmlns:xlrd2="http://schemas.microsoft.com/office/spreadsheetml/2017/richdata2" ref="A2:A30">
    <sortCondition ref="A2:A30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Z20"/>
  <sheetViews>
    <sheetView tabSelected="1" zoomScale="90" zoomScaleNormal="90" workbookViewId="0">
      <pane ySplit="1" topLeftCell="A2" activePane="bottomLeft" state="frozen"/>
      <selection pane="bottomLeft" activeCell="A12" sqref="A12"/>
    </sheetView>
  </sheetViews>
  <sheetFormatPr baseColWidth="10" defaultRowHeight="14.4" x14ac:dyDescent="0.3"/>
  <cols>
    <col min="1" max="1" width="70.33203125" customWidth="1"/>
    <col min="2" max="25" width="4.44140625" customWidth="1"/>
    <col min="26" max="30" width="4.44140625" style="33" customWidth="1"/>
    <col min="31" max="31" width="5.6640625" style="33" bestFit="1" customWidth="1"/>
    <col min="32" max="34" width="4.44140625" style="33" customWidth="1"/>
    <col min="35" max="47" width="11.5546875" style="33" customWidth="1"/>
  </cols>
  <sheetData>
    <row r="1" spans="1:78" s="3" customFormat="1" ht="174" customHeight="1" x14ac:dyDescent="0.3">
      <c r="A1" s="2" t="s">
        <v>1</v>
      </c>
      <c r="B1" s="3" t="str">
        <f t="array" ref="B1:AD1">TRANSPOSE('Liste des Elèves'!A2:A30)</f>
        <v>Abigaëlle</v>
      </c>
      <c r="C1" s="3" t="str">
        <v>Bolo</v>
      </c>
      <c r="D1" s="3" t="str">
        <v>Charles</v>
      </c>
      <c r="E1" s="3" t="str">
        <v>Daniel</v>
      </c>
      <c r="F1" s="3" t="str">
        <v>Djémia</v>
      </c>
      <c r="G1" s="3" t="str">
        <v>Dymael</v>
      </c>
      <c r="H1" s="3" t="str">
        <v>Eleanor</v>
      </c>
      <c r="I1" s="3" t="str">
        <v>Elodie</v>
      </c>
      <c r="J1" s="3" t="str">
        <v>El-Roï</v>
      </c>
      <c r="K1" s="3" t="str">
        <v>Elyne</v>
      </c>
      <c r="L1" s="3" t="str">
        <v>Ginette</v>
      </c>
      <c r="M1" s="3" t="str">
        <v>Ilhan</v>
      </c>
      <c r="N1" s="3" t="str">
        <v>Jade</v>
      </c>
      <c r="O1" s="3" t="str">
        <v>Jonas</v>
      </c>
      <c r="P1" s="3" t="str">
        <v>Kaeron</v>
      </c>
      <c r="Q1" s="3" t="str">
        <v>Laura</v>
      </c>
      <c r="R1" s="3" t="str">
        <v>Liam</v>
      </c>
      <c r="S1" s="3" t="str">
        <v>Loup</v>
      </c>
      <c r="T1" s="3" t="str">
        <v>Maëlle</v>
      </c>
      <c r="U1" s="3" t="str">
        <v>Maxime</v>
      </c>
      <c r="V1" s="3" t="str">
        <v>Nolhan</v>
      </c>
      <c r="W1" s="3" t="str">
        <v>Qajanë</v>
      </c>
      <c r="X1" s="3" t="str">
        <v>Raymond</v>
      </c>
      <c r="Y1" s="3" t="str">
        <v>Roger</v>
      </c>
      <c r="Z1" s="3" t="str">
        <v>Sherazald</v>
      </c>
      <c r="AA1" s="3" t="str">
        <v>Sylvana</v>
      </c>
      <c r="AB1" s="3" t="str">
        <v>Teddy</v>
      </c>
      <c r="AC1" s="3" t="str">
        <v>Titouan</v>
      </c>
      <c r="AD1" s="3" t="str">
        <v>William</v>
      </c>
      <c r="AE1" s="4" t="s">
        <v>2</v>
      </c>
      <c r="AF1" s="5" t="s">
        <v>53</v>
      </c>
      <c r="AG1" s="6" t="s">
        <v>54</v>
      </c>
      <c r="AH1" s="7" t="s">
        <v>3</v>
      </c>
      <c r="AI1" s="8"/>
      <c r="AJ1" s="8"/>
      <c r="AK1" s="8"/>
      <c r="AL1" s="8"/>
      <c r="AM1" s="8"/>
      <c r="AN1" s="8"/>
      <c r="AO1" s="8"/>
      <c r="AP1" s="8"/>
      <c r="AQ1" s="8"/>
      <c r="AR1" s="8"/>
      <c r="AS1" s="8"/>
      <c r="AT1" s="8"/>
      <c r="AU1" s="8"/>
      <c r="AV1" s="9"/>
      <c r="AW1" s="9"/>
      <c r="AX1" s="9"/>
      <c r="AY1" s="9"/>
      <c r="AZ1" s="9"/>
      <c r="BA1" s="9"/>
      <c r="BB1" s="9"/>
      <c r="BC1" s="9"/>
      <c r="BD1" s="9"/>
      <c r="BE1" s="9"/>
      <c r="BF1" s="9"/>
      <c r="BG1" s="9"/>
      <c r="BH1" s="9"/>
      <c r="BI1" s="9"/>
      <c r="BJ1" s="9"/>
      <c r="BK1" s="9"/>
      <c r="BL1" s="9"/>
      <c r="BM1" s="9"/>
      <c r="BN1" s="9"/>
      <c r="BO1" s="9"/>
      <c r="BP1" s="9"/>
      <c r="BQ1" s="9"/>
      <c r="BR1" s="9"/>
      <c r="BS1" s="9"/>
      <c r="BT1" s="9"/>
      <c r="BU1" s="9"/>
      <c r="BV1" s="9"/>
      <c r="BW1" s="9"/>
      <c r="BX1" s="9"/>
      <c r="BY1" s="9"/>
      <c r="BZ1" s="9"/>
    </row>
    <row r="2" spans="1:78" s="14" customFormat="1" ht="13.8" x14ac:dyDescent="0.25">
      <c r="A2" s="10" t="s">
        <v>8</v>
      </c>
      <c r="B2" s="11" t="s">
        <v>4</v>
      </c>
      <c r="C2" s="11" t="s">
        <v>4</v>
      </c>
      <c r="D2" s="11" t="s">
        <v>4</v>
      </c>
      <c r="E2" s="11" t="s">
        <v>4</v>
      </c>
      <c r="F2" s="11" t="s">
        <v>4</v>
      </c>
      <c r="G2" s="11" t="s">
        <v>4</v>
      </c>
      <c r="H2" s="11" t="s">
        <v>4</v>
      </c>
      <c r="I2" s="11" t="s">
        <v>4</v>
      </c>
      <c r="J2" s="11" t="s">
        <v>4</v>
      </c>
      <c r="K2" s="11" t="s">
        <v>4</v>
      </c>
      <c r="L2" s="11" t="s">
        <v>4</v>
      </c>
      <c r="M2" s="11" t="s">
        <v>4</v>
      </c>
      <c r="N2" s="11" t="s">
        <v>4</v>
      </c>
      <c r="O2" s="11" t="s">
        <v>4</v>
      </c>
      <c r="P2" s="11" t="s">
        <v>4</v>
      </c>
      <c r="Q2" s="11" t="s">
        <v>4</v>
      </c>
      <c r="R2" s="11" t="s">
        <v>4</v>
      </c>
      <c r="S2" s="11" t="s">
        <v>4</v>
      </c>
      <c r="T2" s="11" t="s">
        <v>4</v>
      </c>
      <c r="U2" s="11" t="s">
        <v>4</v>
      </c>
      <c r="V2" s="11" t="s">
        <v>4</v>
      </c>
      <c r="W2" s="11" t="s">
        <v>4</v>
      </c>
      <c r="X2" s="11" t="s">
        <v>4</v>
      </c>
      <c r="Y2" s="11" t="s">
        <v>4</v>
      </c>
      <c r="Z2" s="11" t="s">
        <v>4</v>
      </c>
      <c r="AA2" s="11" t="s">
        <v>4</v>
      </c>
      <c r="AB2" s="11" t="s">
        <v>4</v>
      </c>
      <c r="AC2" s="11" t="s">
        <v>4</v>
      </c>
      <c r="AD2" s="11" t="s">
        <v>4</v>
      </c>
      <c r="AE2" s="11" t="s">
        <v>4</v>
      </c>
      <c r="AF2" s="11" t="s">
        <v>4</v>
      </c>
      <c r="AG2" s="11" t="s">
        <v>4</v>
      </c>
      <c r="AH2" s="11" t="s">
        <v>4</v>
      </c>
      <c r="AI2" s="12"/>
      <c r="AJ2" s="12"/>
      <c r="AK2" s="12"/>
      <c r="AL2" s="12"/>
      <c r="AM2" s="12"/>
      <c r="AN2" s="12"/>
      <c r="AO2" s="12"/>
      <c r="AP2" s="12"/>
      <c r="AQ2" s="12"/>
      <c r="AR2" s="12"/>
      <c r="AS2" s="12"/>
      <c r="AT2" s="12"/>
      <c r="AU2" s="12"/>
      <c r="AV2" s="13"/>
      <c r="AW2" s="13"/>
      <c r="AX2" s="13"/>
      <c r="AY2" s="13"/>
      <c r="AZ2" s="13"/>
      <c r="BA2" s="13"/>
      <c r="BB2" s="13"/>
      <c r="BC2" s="13"/>
      <c r="BD2" s="13"/>
      <c r="BE2" s="13"/>
      <c r="BF2" s="13"/>
      <c r="BG2" s="13"/>
      <c r="BH2" s="13"/>
      <c r="BI2" s="13"/>
      <c r="BJ2" s="13"/>
      <c r="BK2" s="13"/>
      <c r="BL2" s="13"/>
      <c r="BM2" s="13"/>
      <c r="BN2" s="13"/>
      <c r="BO2" s="13"/>
      <c r="BP2" s="13"/>
      <c r="BQ2" s="13"/>
      <c r="BR2" s="13"/>
      <c r="BS2" s="13"/>
      <c r="BT2" s="13"/>
      <c r="BU2" s="13"/>
      <c r="BV2" s="13"/>
      <c r="BW2" s="13"/>
      <c r="BX2" s="13"/>
      <c r="BY2" s="13"/>
      <c r="BZ2" s="13"/>
    </row>
    <row r="3" spans="1:78" s="14" customFormat="1" ht="13.8" x14ac:dyDescent="0.25">
      <c r="A3" s="32" t="s">
        <v>9</v>
      </c>
      <c r="B3" s="15" t="s">
        <v>4</v>
      </c>
      <c r="C3" s="15" t="s">
        <v>4</v>
      </c>
      <c r="D3" s="15" t="s">
        <v>4</v>
      </c>
      <c r="E3" s="15" t="s">
        <v>4</v>
      </c>
      <c r="F3" s="15" t="s">
        <v>4</v>
      </c>
      <c r="G3" s="15" t="s">
        <v>4</v>
      </c>
      <c r="H3" s="15" t="s">
        <v>4</v>
      </c>
      <c r="I3" s="15" t="s">
        <v>4</v>
      </c>
      <c r="J3" s="15" t="s">
        <v>4</v>
      </c>
      <c r="K3" s="15" t="s">
        <v>4</v>
      </c>
      <c r="L3" s="15" t="s">
        <v>4</v>
      </c>
      <c r="M3" s="15" t="s">
        <v>4</v>
      </c>
      <c r="N3" s="15" t="s">
        <v>4</v>
      </c>
      <c r="O3" s="15" t="s">
        <v>4</v>
      </c>
      <c r="P3" s="15" t="s">
        <v>4</v>
      </c>
      <c r="Q3" s="15" t="s">
        <v>4</v>
      </c>
      <c r="R3" s="15" t="s">
        <v>4</v>
      </c>
      <c r="S3" s="15" t="s">
        <v>4</v>
      </c>
      <c r="T3" s="15" t="s">
        <v>4</v>
      </c>
      <c r="U3" s="15" t="s">
        <v>4</v>
      </c>
      <c r="V3" s="15" t="s">
        <v>4</v>
      </c>
      <c r="W3" s="15" t="s">
        <v>4</v>
      </c>
      <c r="X3" s="15" t="s">
        <v>4</v>
      </c>
      <c r="Y3" s="15" t="s">
        <v>4</v>
      </c>
      <c r="Z3" s="15" t="s">
        <v>4</v>
      </c>
      <c r="AA3" s="15" t="s">
        <v>4</v>
      </c>
      <c r="AB3" s="15" t="s">
        <v>4</v>
      </c>
      <c r="AC3" s="15" t="s">
        <v>4</v>
      </c>
      <c r="AD3" s="15" t="s">
        <v>4</v>
      </c>
      <c r="AE3" s="15" t="s">
        <v>4</v>
      </c>
      <c r="AF3" s="15" t="s">
        <v>4</v>
      </c>
      <c r="AG3" s="15" t="s">
        <v>4</v>
      </c>
      <c r="AH3" s="15" t="s">
        <v>4</v>
      </c>
      <c r="AI3" s="12"/>
      <c r="AJ3" s="12"/>
      <c r="AK3" s="12"/>
      <c r="AL3" s="12"/>
      <c r="AM3" s="12"/>
      <c r="AN3" s="12"/>
      <c r="AO3" s="12"/>
      <c r="AP3" s="12"/>
      <c r="AQ3" s="12"/>
      <c r="AR3" s="12"/>
      <c r="AS3" s="12"/>
      <c r="AT3" s="12"/>
      <c r="AU3" s="12"/>
      <c r="AV3" s="13"/>
      <c r="AW3" s="13"/>
      <c r="AX3" s="13"/>
      <c r="AY3" s="13"/>
      <c r="AZ3" s="13"/>
      <c r="BA3" s="13"/>
      <c r="BB3" s="13"/>
      <c r="BC3" s="13"/>
      <c r="BD3" s="13"/>
      <c r="BE3" s="13"/>
      <c r="BF3" s="13"/>
      <c r="BG3" s="13"/>
      <c r="BH3" s="13"/>
      <c r="BI3" s="13"/>
      <c r="BJ3" s="13"/>
      <c r="BK3" s="13"/>
      <c r="BL3" s="13"/>
      <c r="BM3" s="13"/>
      <c r="BN3" s="13"/>
      <c r="BO3" s="13"/>
      <c r="BP3" s="13"/>
      <c r="BQ3" s="13"/>
      <c r="BR3" s="13"/>
      <c r="BS3" s="13"/>
      <c r="BT3" s="13"/>
      <c r="BU3" s="13"/>
      <c r="BV3" s="13"/>
      <c r="BW3" s="13"/>
      <c r="BX3" s="13"/>
      <c r="BY3" s="13"/>
      <c r="BZ3" s="13"/>
    </row>
    <row r="4" spans="1:78" s="23" customFormat="1" ht="29.4" customHeight="1" x14ac:dyDescent="0.25">
      <c r="A4" s="16" t="s">
        <v>15</v>
      </c>
      <c r="B4" s="17">
        <v>1</v>
      </c>
      <c r="C4" s="17">
        <v>3</v>
      </c>
      <c r="D4" s="17">
        <v>1</v>
      </c>
      <c r="E4" s="17"/>
      <c r="F4" s="17">
        <v>1</v>
      </c>
      <c r="G4" s="17">
        <v>3</v>
      </c>
      <c r="H4" s="17">
        <v>3</v>
      </c>
      <c r="I4" s="17">
        <v>1</v>
      </c>
      <c r="J4" s="17">
        <v>2</v>
      </c>
      <c r="K4" s="17">
        <v>1</v>
      </c>
      <c r="L4" s="17">
        <v>3</v>
      </c>
      <c r="M4" s="17">
        <v>1</v>
      </c>
      <c r="N4" s="17">
        <v>1</v>
      </c>
      <c r="O4" s="17">
        <v>1</v>
      </c>
      <c r="P4" s="17">
        <v>1</v>
      </c>
      <c r="Q4" s="17"/>
      <c r="R4" s="17">
        <v>1</v>
      </c>
      <c r="S4" s="17">
        <v>1</v>
      </c>
      <c r="T4" s="17">
        <v>1</v>
      </c>
      <c r="U4" s="17">
        <v>1</v>
      </c>
      <c r="V4" s="17">
        <v>1</v>
      </c>
      <c r="W4" s="17">
        <v>1</v>
      </c>
      <c r="X4" s="17"/>
      <c r="Y4" s="17">
        <v>1</v>
      </c>
      <c r="Z4" s="17">
        <v>1</v>
      </c>
      <c r="AA4" s="18">
        <v>1</v>
      </c>
      <c r="AB4" s="18">
        <v>1</v>
      </c>
      <c r="AC4" s="18">
        <v>1</v>
      </c>
      <c r="AD4" s="18">
        <v>1</v>
      </c>
      <c r="AE4" s="19">
        <f>(COUNTIF(B4:AD4,"1")/AH4)</f>
        <v>0.72413793103448276</v>
      </c>
      <c r="AF4" s="20">
        <f>(COUNTIF(B4:AD4,"2")/AH4)</f>
        <v>3.4482758620689655E-2</v>
      </c>
      <c r="AG4" s="21">
        <f>(COUNTIF(B4:AD4,"3")/AH4)</f>
        <v>0.13793103448275862</v>
      </c>
      <c r="AH4" s="22">
        <v>29</v>
      </c>
      <c r="AI4" s="12"/>
      <c r="AJ4" s="12"/>
      <c r="AK4" s="12"/>
      <c r="AL4" s="12"/>
      <c r="AM4" s="12"/>
      <c r="AN4" s="12"/>
      <c r="AO4" s="12"/>
      <c r="AP4" s="12"/>
      <c r="AQ4" s="12"/>
      <c r="AR4" s="12"/>
      <c r="AS4" s="12"/>
      <c r="AT4" s="12"/>
      <c r="AU4" s="12"/>
      <c r="AV4" s="13"/>
      <c r="AW4" s="13"/>
      <c r="AX4" s="13"/>
      <c r="AY4" s="13"/>
      <c r="AZ4" s="13"/>
      <c r="BA4" s="13"/>
      <c r="BB4" s="13"/>
      <c r="BC4" s="13"/>
      <c r="BD4" s="13"/>
      <c r="BE4" s="13"/>
      <c r="BF4" s="13"/>
      <c r="BG4" s="13"/>
      <c r="BH4" s="13"/>
      <c r="BI4" s="13"/>
      <c r="BJ4" s="13"/>
      <c r="BK4" s="13"/>
      <c r="BL4" s="13"/>
      <c r="BM4" s="13"/>
      <c r="BN4" s="13"/>
      <c r="BO4" s="13"/>
      <c r="BP4" s="13"/>
      <c r="BQ4" s="13"/>
      <c r="BR4" s="13"/>
      <c r="BS4" s="13"/>
      <c r="BT4" s="13"/>
      <c r="BU4" s="13"/>
      <c r="BV4" s="13"/>
      <c r="BW4" s="13"/>
      <c r="BX4" s="13"/>
      <c r="BY4" s="13"/>
      <c r="BZ4" s="13"/>
    </row>
    <row r="5" spans="1:78" s="23" customFormat="1" ht="27.6" customHeight="1" x14ac:dyDescent="0.25">
      <c r="A5" s="16" t="s">
        <v>13</v>
      </c>
      <c r="B5" s="17">
        <v>1</v>
      </c>
      <c r="C5" s="17">
        <v>2</v>
      </c>
      <c r="D5" s="17">
        <v>1</v>
      </c>
      <c r="E5" s="17">
        <v>2</v>
      </c>
      <c r="F5" s="17">
        <v>1</v>
      </c>
      <c r="G5" s="17">
        <v>2</v>
      </c>
      <c r="H5" s="17">
        <v>3</v>
      </c>
      <c r="I5" s="17">
        <v>2</v>
      </c>
      <c r="J5" s="17">
        <v>3</v>
      </c>
      <c r="K5" s="17">
        <v>1</v>
      </c>
      <c r="L5" s="17">
        <v>2</v>
      </c>
      <c r="M5" s="17">
        <v>1</v>
      </c>
      <c r="N5" s="17">
        <v>1</v>
      </c>
      <c r="O5" s="17">
        <v>2</v>
      </c>
      <c r="P5" s="17">
        <v>1</v>
      </c>
      <c r="Q5" s="17">
        <v>3</v>
      </c>
      <c r="R5" s="17">
        <v>1</v>
      </c>
      <c r="S5" s="17">
        <v>1</v>
      </c>
      <c r="T5" s="17">
        <v>1</v>
      </c>
      <c r="U5" s="17">
        <v>1</v>
      </c>
      <c r="V5" s="17">
        <v>1</v>
      </c>
      <c r="W5" s="17">
        <v>1</v>
      </c>
      <c r="X5" s="17">
        <v>1</v>
      </c>
      <c r="Y5" s="17">
        <v>1</v>
      </c>
      <c r="Z5" s="17">
        <v>1</v>
      </c>
      <c r="AA5" s="18">
        <v>1</v>
      </c>
      <c r="AB5" s="18">
        <v>1</v>
      </c>
      <c r="AC5" s="18">
        <v>1</v>
      </c>
      <c r="AD5" s="18">
        <v>1</v>
      </c>
      <c r="AE5" s="19">
        <f t="shared" ref="AE5:AE7" si="0">(COUNTIF(B5:AD5,"1")/AH5)</f>
        <v>0.68965517241379315</v>
      </c>
      <c r="AF5" s="20">
        <f t="shared" ref="AF5:AF7" si="1">(COUNTIF(B5:AD5,"2")/AH5)</f>
        <v>0.20689655172413793</v>
      </c>
      <c r="AG5" s="21">
        <f t="shared" ref="AG5:AG7" si="2">(COUNTIF(B5:AD5,"3")/AH5)</f>
        <v>0.10344827586206896</v>
      </c>
      <c r="AH5" s="22">
        <v>29</v>
      </c>
      <c r="AI5" s="12"/>
      <c r="AJ5" s="12"/>
      <c r="AK5" s="12"/>
      <c r="AL5" s="12"/>
      <c r="AM5" s="12"/>
      <c r="AN5" s="12"/>
      <c r="AO5" s="12"/>
      <c r="AP5" s="12"/>
      <c r="AQ5" s="12"/>
      <c r="AR5" s="12"/>
      <c r="AS5" s="12"/>
      <c r="AT5" s="12"/>
      <c r="AU5" s="12"/>
      <c r="AV5" s="13"/>
      <c r="AW5" s="13"/>
      <c r="AX5" s="13"/>
      <c r="AY5" s="13"/>
      <c r="AZ5" s="13"/>
      <c r="BA5" s="13"/>
      <c r="BB5" s="13"/>
      <c r="BC5" s="13"/>
      <c r="BD5" s="13"/>
      <c r="BE5" s="13"/>
      <c r="BF5" s="13"/>
      <c r="BG5" s="13"/>
      <c r="BH5" s="13"/>
      <c r="BI5" s="13"/>
      <c r="BJ5" s="13"/>
      <c r="BK5" s="13"/>
      <c r="BL5" s="13"/>
      <c r="BM5" s="13"/>
      <c r="BN5" s="13"/>
      <c r="BO5" s="13"/>
      <c r="BP5" s="13"/>
      <c r="BQ5" s="13"/>
      <c r="BR5" s="13"/>
      <c r="BS5" s="13"/>
      <c r="BT5" s="13"/>
      <c r="BU5" s="13"/>
      <c r="BV5" s="13"/>
      <c r="BW5" s="13"/>
      <c r="BX5" s="13"/>
      <c r="BY5" s="13"/>
      <c r="BZ5" s="13"/>
    </row>
    <row r="6" spans="1:78" s="23" customFormat="1" ht="28.8" customHeight="1" x14ac:dyDescent="0.25">
      <c r="A6" s="16" t="s">
        <v>14</v>
      </c>
      <c r="B6" s="17"/>
      <c r="C6" s="17"/>
      <c r="D6" s="17">
        <v>1</v>
      </c>
      <c r="E6" s="17"/>
      <c r="F6" s="17"/>
      <c r="G6" s="17"/>
      <c r="H6" s="17"/>
      <c r="I6" s="17"/>
      <c r="J6" s="17"/>
      <c r="K6" s="17">
        <v>1</v>
      </c>
      <c r="L6" s="17"/>
      <c r="M6" s="17"/>
      <c r="N6" s="17"/>
      <c r="O6" s="17"/>
      <c r="P6" s="17"/>
      <c r="Q6" s="17"/>
      <c r="R6" s="17"/>
      <c r="S6" s="17">
        <v>1</v>
      </c>
      <c r="T6" s="17"/>
      <c r="U6" s="17"/>
      <c r="V6" s="17"/>
      <c r="W6" s="17"/>
      <c r="X6" s="17"/>
      <c r="Y6" s="17"/>
      <c r="Z6" s="17"/>
      <c r="AA6" s="18"/>
      <c r="AB6" s="18">
        <v>1</v>
      </c>
      <c r="AC6" s="18">
        <v>1</v>
      </c>
      <c r="AD6" s="18">
        <v>1</v>
      </c>
      <c r="AE6" s="19">
        <f t="shared" si="0"/>
        <v>0.20689655172413793</v>
      </c>
      <c r="AF6" s="20">
        <f t="shared" si="1"/>
        <v>0</v>
      </c>
      <c r="AG6" s="21">
        <f t="shared" si="2"/>
        <v>0</v>
      </c>
      <c r="AH6" s="22">
        <v>29</v>
      </c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  <c r="BO6" s="13"/>
      <c r="BP6" s="13"/>
      <c r="BQ6" s="13"/>
      <c r="BR6" s="13"/>
      <c r="BS6" s="13"/>
      <c r="BT6" s="13"/>
      <c r="BU6" s="13"/>
      <c r="BV6" s="13"/>
      <c r="BW6" s="13"/>
      <c r="BX6" s="13"/>
      <c r="BY6" s="13"/>
      <c r="BZ6" s="13"/>
    </row>
    <row r="7" spans="1:78" s="23" customFormat="1" ht="30" customHeight="1" x14ac:dyDescent="0.25">
      <c r="A7" s="16" t="s">
        <v>16</v>
      </c>
      <c r="B7" s="17">
        <v>1</v>
      </c>
      <c r="C7" s="17">
        <v>2</v>
      </c>
      <c r="D7" s="17">
        <v>1</v>
      </c>
      <c r="E7" s="17">
        <v>1</v>
      </c>
      <c r="F7" s="17">
        <v>1</v>
      </c>
      <c r="G7" s="17">
        <v>2</v>
      </c>
      <c r="H7" s="17">
        <v>3</v>
      </c>
      <c r="I7" s="18">
        <v>3</v>
      </c>
      <c r="J7" s="18">
        <v>3</v>
      </c>
      <c r="K7" s="18">
        <v>1</v>
      </c>
      <c r="L7" s="18">
        <v>3</v>
      </c>
      <c r="M7" s="18">
        <v>2</v>
      </c>
      <c r="N7" s="18">
        <v>1</v>
      </c>
      <c r="O7" s="18">
        <v>2</v>
      </c>
      <c r="P7" s="18">
        <v>1</v>
      </c>
      <c r="Q7" s="18">
        <v>3</v>
      </c>
      <c r="R7" s="18">
        <v>2</v>
      </c>
      <c r="S7" s="18">
        <v>1</v>
      </c>
      <c r="T7" s="18">
        <v>1</v>
      </c>
      <c r="U7" s="18">
        <v>2</v>
      </c>
      <c r="V7" s="18">
        <v>1</v>
      </c>
      <c r="W7" s="18">
        <v>1</v>
      </c>
      <c r="X7" s="18">
        <v>1</v>
      </c>
      <c r="Y7" s="18">
        <v>1</v>
      </c>
      <c r="Z7" s="18">
        <v>2</v>
      </c>
      <c r="AA7" s="18">
        <v>1</v>
      </c>
      <c r="AB7" s="18">
        <v>1</v>
      </c>
      <c r="AC7" s="18">
        <v>1</v>
      </c>
      <c r="AD7" s="18">
        <v>1</v>
      </c>
      <c r="AE7" s="19">
        <f t="shared" si="0"/>
        <v>0.58620689655172409</v>
      </c>
      <c r="AF7" s="20">
        <f t="shared" si="1"/>
        <v>0.2413793103448276</v>
      </c>
      <c r="AG7" s="21">
        <f t="shared" si="2"/>
        <v>0.17241379310344829</v>
      </c>
      <c r="AH7" s="22">
        <v>29</v>
      </c>
      <c r="AI7" s="12"/>
      <c r="AJ7" s="12"/>
      <c r="AK7" s="12"/>
      <c r="AL7" s="12"/>
      <c r="AM7" s="12"/>
      <c r="AN7" s="12"/>
      <c r="AO7" s="12"/>
      <c r="AP7" s="12"/>
      <c r="AQ7" s="12"/>
      <c r="AR7" s="12"/>
      <c r="AS7" s="12"/>
      <c r="AT7" s="12"/>
      <c r="AU7" s="12"/>
      <c r="AV7" s="13"/>
      <c r="AW7" s="13"/>
      <c r="AX7" s="13"/>
      <c r="AY7" s="13"/>
      <c r="AZ7" s="13"/>
      <c r="BA7" s="13"/>
      <c r="BB7" s="13"/>
      <c r="BC7" s="13"/>
      <c r="BD7" s="13"/>
      <c r="BE7" s="13"/>
      <c r="BF7" s="13"/>
      <c r="BG7" s="13"/>
      <c r="BH7" s="13"/>
      <c r="BI7" s="13"/>
      <c r="BJ7" s="13"/>
      <c r="BK7" s="13"/>
      <c r="BL7" s="13"/>
      <c r="BM7" s="13"/>
      <c r="BN7" s="13"/>
      <c r="BO7" s="13"/>
      <c r="BP7" s="13"/>
      <c r="BQ7" s="13"/>
      <c r="BR7" s="13"/>
      <c r="BS7" s="13"/>
      <c r="BT7" s="13"/>
      <c r="BU7" s="13"/>
      <c r="BV7" s="13"/>
      <c r="BW7" s="13"/>
      <c r="BX7" s="13"/>
      <c r="BY7" s="13"/>
      <c r="BZ7" s="13"/>
    </row>
    <row r="8" spans="1:78" s="14" customFormat="1" ht="13.8" x14ac:dyDescent="0.25">
      <c r="A8" s="32" t="s">
        <v>10</v>
      </c>
      <c r="B8" s="15" t="s">
        <v>4</v>
      </c>
      <c r="C8" s="15" t="s">
        <v>4</v>
      </c>
      <c r="D8" s="15" t="s">
        <v>4</v>
      </c>
      <c r="E8" s="15" t="s">
        <v>4</v>
      </c>
      <c r="F8" s="15" t="s">
        <v>4</v>
      </c>
      <c r="G8" s="15" t="s">
        <v>4</v>
      </c>
      <c r="H8" s="15" t="s">
        <v>4</v>
      </c>
      <c r="I8" s="15" t="s">
        <v>4</v>
      </c>
      <c r="J8" s="15" t="s">
        <v>4</v>
      </c>
      <c r="K8" s="15" t="s">
        <v>4</v>
      </c>
      <c r="L8" s="15" t="s">
        <v>4</v>
      </c>
      <c r="M8" s="15" t="s">
        <v>4</v>
      </c>
      <c r="N8" s="15" t="s">
        <v>4</v>
      </c>
      <c r="O8" s="15" t="s">
        <v>4</v>
      </c>
      <c r="P8" s="15" t="s">
        <v>4</v>
      </c>
      <c r="Q8" s="15" t="s">
        <v>4</v>
      </c>
      <c r="R8" s="15" t="s">
        <v>4</v>
      </c>
      <c r="S8" s="15" t="s">
        <v>4</v>
      </c>
      <c r="T8" s="15" t="s">
        <v>4</v>
      </c>
      <c r="U8" s="15" t="s">
        <v>4</v>
      </c>
      <c r="V8" s="15" t="s">
        <v>4</v>
      </c>
      <c r="W8" s="15" t="s">
        <v>4</v>
      </c>
      <c r="X8" s="15" t="s">
        <v>4</v>
      </c>
      <c r="Y8" s="15" t="s">
        <v>4</v>
      </c>
      <c r="Z8" s="15" t="s">
        <v>4</v>
      </c>
      <c r="AA8" s="15" t="s">
        <v>4</v>
      </c>
      <c r="AB8" s="15" t="s">
        <v>4</v>
      </c>
      <c r="AC8" s="15" t="s">
        <v>4</v>
      </c>
      <c r="AD8" s="15" t="s">
        <v>4</v>
      </c>
      <c r="AE8" s="24" t="s">
        <v>4</v>
      </c>
      <c r="AF8" s="24" t="s">
        <v>4</v>
      </c>
      <c r="AG8" s="24" t="s">
        <v>4</v>
      </c>
      <c r="AH8" s="24" t="s">
        <v>4</v>
      </c>
      <c r="AI8" s="12"/>
      <c r="AJ8" s="12"/>
      <c r="AK8" s="12"/>
      <c r="AL8" s="12"/>
      <c r="AM8" s="12"/>
      <c r="AN8" s="12"/>
      <c r="AO8" s="12"/>
      <c r="AP8" s="12"/>
      <c r="AQ8" s="12"/>
      <c r="AR8" s="12"/>
      <c r="AS8" s="12"/>
      <c r="AT8" s="12"/>
      <c r="AU8" s="12"/>
      <c r="AV8" s="13"/>
      <c r="AW8" s="13"/>
      <c r="AX8" s="13"/>
      <c r="AY8" s="13"/>
      <c r="AZ8" s="13"/>
      <c r="BA8" s="13"/>
      <c r="BB8" s="13"/>
      <c r="BC8" s="13"/>
      <c r="BD8" s="13"/>
      <c r="BE8" s="13"/>
      <c r="BF8" s="13"/>
      <c r="BG8" s="13"/>
      <c r="BH8" s="13"/>
      <c r="BI8" s="13"/>
      <c r="BJ8" s="13"/>
      <c r="BK8" s="13"/>
      <c r="BL8" s="13"/>
      <c r="BM8" s="13"/>
      <c r="BN8" s="13"/>
      <c r="BO8" s="13"/>
      <c r="BP8" s="13"/>
      <c r="BQ8" s="13"/>
      <c r="BR8" s="13"/>
      <c r="BS8" s="13"/>
      <c r="BT8" s="13"/>
      <c r="BU8" s="13"/>
      <c r="BV8" s="13"/>
      <c r="BW8" s="13"/>
      <c r="BX8" s="13"/>
      <c r="BY8" s="13"/>
      <c r="BZ8" s="13"/>
    </row>
    <row r="9" spans="1:78" s="23" customFormat="1" x14ac:dyDescent="0.25">
      <c r="A9" s="16" t="s">
        <v>17</v>
      </c>
      <c r="B9" s="25">
        <v>1</v>
      </c>
      <c r="C9" s="25">
        <v>1</v>
      </c>
      <c r="D9" s="25">
        <v>1</v>
      </c>
      <c r="E9" s="25">
        <v>2</v>
      </c>
      <c r="F9" s="25">
        <v>2</v>
      </c>
      <c r="G9" s="25">
        <v>2</v>
      </c>
      <c r="H9" s="25">
        <v>2</v>
      </c>
      <c r="I9" s="25">
        <v>2</v>
      </c>
      <c r="J9" s="25">
        <v>3</v>
      </c>
      <c r="K9" s="25">
        <v>1</v>
      </c>
      <c r="L9" s="25">
        <v>1</v>
      </c>
      <c r="M9" s="25">
        <v>1</v>
      </c>
      <c r="N9" s="25">
        <v>2</v>
      </c>
      <c r="O9" s="25">
        <v>2</v>
      </c>
      <c r="P9" s="25">
        <v>1</v>
      </c>
      <c r="Q9" s="25">
        <v>2</v>
      </c>
      <c r="R9" s="25">
        <v>2</v>
      </c>
      <c r="S9" s="25">
        <v>1</v>
      </c>
      <c r="T9" s="25">
        <v>1</v>
      </c>
      <c r="U9" s="25">
        <v>1</v>
      </c>
      <c r="V9" s="25">
        <v>1</v>
      </c>
      <c r="W9" s="25">
        <v>1</v>
      </c>
      <c r="X9" s="25">
        <v>2</v>
      </c>
      <c r="Y9" s="25">
        <v>2</v>
      </c>
      <c r="Z9" s="25">
        <v>2</v>
      </c>
      <c r="AA9" s="26">
        <v>2</v>
      </c>
      <c r="AB9" s="26">
        <v>1</v>
      </c>
      <c r="AC9" s="26">
        <v>1</v>
      </c>
      <c r="AD9" s="26">
        <v>1</v>
      </c>
      <c r="AE9" s="19">
        <f>(COUNTIF(B9:AD9,"1")/AH9)</f>
        <v>0.51724137931034486</v>
      </c>
      <c r="AF9" s="20">
        <f>(COUNTIF(B9:AD9,"2")/AH9)</f>
        <v>0.44827586206896552</v>
      </c>
      <c r="AG9" s="21">
        <f>(COUNTIF(B9:AD9,"3")/AH9)</f>
        <v>3.4482758620689655E-2</v>
      </c>
      <c r="AH9" s="22">
        <v>29</v>
      </c>
      <c r="AI9" s="12"/>
      <c r="AJ9" s="12"/>
      <c r="AK9" s="12"/>
      <c r="AL9" s="12"/>
      <c r="AM9" s="12"/>
      <c r="AN9" s="12"/>
      <c r="AO9" s="12"/>
      <c r="AP9" s="12"/>
      <c r="AQ9" s="12"/>
      <c r="AR9" s="12"/>
      <c r="AS9" s="12"/>
      <c r="AT9" s="12"/>
      <c r="AU9" s="12"/>
      <c r="AV9" s="13"/>
      <c r="AW9" s="13"/>
      <c r="AX9" s="13"/>
      <c r="AY9" s="13"/>
      <c r="AZ9" s="13"/>
      <c r="BA9" s="13"/>
      <c r="BB9" s="13"/>
      <c r="BC9" s="13"/>
      <c r="BD9" s="13"/>
      <c r="BE9" s="13"/>
      <c r="BF9" s="13"/>
      <c r="BG9" s="13"/>
      <c r="BH9" s="13"/>
      <c r="BI9" s="13"/>
      <c r="BJ9" s="13"/>
      <c r="BK9" s="13"/>
      <c r="BL9" s="13"/>
      <c r="BM9" s="13"/>
      <c r="BN9" s="13"/>
      <c r="BO9" s="13"/>
      <c r="BP9" s="13"/>
      <c r="BQ9" s="13"/>
      <c r="BR9" s="13"/>
      <c r="BS9" s="13"/>
      <c r="BT9" s="13"/>
      <c r="BU9" s="13"/>
      <c r="BV9" s="13"/>
      <c r="BW9" s="13"/>
      <c r="BX9" s="13"/>
      <c r="BY9" s="13"/>
      <c r="BZ9" s="13"/>
    </row>
    <row r="10" spans="1:78" s="23" customFormat="1" x14ac:dyDescent="0.25">
      <c r="A10" s="16" t="s">
        <v>18</v>
      </c>
      <c r="B10" s="25">
        <v>1</v>
      </c>
      <c r="C10" s="25">
        <v>1</v>
      </c>
      <c r="D10" s="25">
        <v>1</v>
      </c>
      <c r="E10" s="25">
        <v>1</v>
      </c>
      <c r="F10" s="26">
        <v>1</v>
      </c>
      <c r="G10" s="26">
        <v>1</v>
      </c>
      <c r="H10" s="26">
        <v>1</v>
      </c>
      <c r="I10" s="26">
        <v>1</v>
      </c>
      <c r="J10" s="26">
        <v>3</v>
      </c>
      <c r="K10" s="26">
        <v>1</v>
      </c>
      <c r="L10" s="26">
        <v>1</v>
      </c>
      <c r="M10" s="26">
        <v>1</v>
      </c>
      <c r="N10" s="26">
        <v>1</v>
      </c>
      <c r="O10" s="26">
        <v>1</v>
      </c>
      <c r="P10" s="26">
        <v>1</v>
      </c>
      <c r="Q10" s="26">
        <v>1</v>
      </c>
      <c r="R10" s="26">
        <v>1</v>
      </c>
      <c r="S10" s="26">
        <v>1</v>
      </c>
      <c r="T10" s="26">
        <v>1</v>
      </c>
      <c r="U10" s="26">
        <v>1</v>
      </c>
      <c r="V10" s="26">
        <v>1</v>
      </c>
      <c r="W10" s="26">
        <v>1</v>
      </c>
      <c r="X10" s="26">
        <v>1</v>
      </c>
      <c r="Y10" s="26">
        <v>1</v>
      </c>
      <c r="Z10" s="26">
        <v>1</v>
      </c>
      <c r="AA10" s="26">
        <v>1</v>
      </c>
      <c r="AB10" s="26">
        <v>1</v>
      </c>
      <c r="AC10" s="26">
        <v>1</v>
      </c>
      <c r="AD10" s="26">
        <v>1</v>
      </c>
      <c r="AE10" s="19">
        <f>(COUNTIF(B10:AD10,"1")/AH10)</f>
        <v>0.96551724137931039</v>
      </c>
      <c r="AF10" s="20">
        <f>(COUNTIF(B10:AD10,"2")/AH10)</f>
        <v>0</v>
      </c>
      <c r="AG10" s="21">
        <f>(COUNTIF(B10:AD10,"3")/AH10)</f>
        <v>3.4482758620689655E-2</v>
      </c>
      <c r="AH10" s="22">
        <v>29</v>
      </c>
      <c r="AI10" s="12"/>
      <c r="AJ10" s="12"/>
      <c r="AK10" s="12"/>
      <c r="AL10" s="12"/>
      <c r="AM10" s="12"/>
      <c r="AN10" s="12"/>
      <c r="AO10" s="12"/>
      <c r="AP10" s="12"/>
      <c r="AQ10" s="12"/>
      <c r="AR10" s="12"/>
      <c r="AS10" s="12"/>
      <c r="AT10" s="12"/>
      <c r="AU10" s="12"/>
      <c r="AV10" s="13"/>
      <c r="AW10" s="13"/>
      <c r="AX10" s="13"/>
      <c r="AY10" s="13"/>
      <c r="AZ10" s="13"/>
      <c r="BA10" s="13"/>
      <c r="BB10" s="13"/>
      <c r="BC10" s="13"/>
      <c r="BD10" s="13"/>
      <c r="BE10" s="13"/>
      <c r="BF10" s="13"/>
      <c r="BG10" s="13"/>
      <c r="BH10" s="13"/>
      <c r="BI10" s="13"/>
      <c r="BJ10" s="13"/>
      <c r="BK10" s="13"/>
      <c r="BL10" s="13"/>
      <c r="BM10" s="13"/>
      <c r="BN10" s="13"/>
      <c r="BO10" s="13"/>
      <c r="BP10" s="13"/>
      <c r="BQ10" s="13"/>
      <c r="BR10" s="13"/>
      <c r="BS10" s="13"/>
      <c r="BT10" s="13"/>
      <c r="BU10" s="13"/>
      <c r="BV10" s="13"/>
      <c r="BW10" s="13"/>
      <c r="BX10" s="13"/>
      <c r="BY10" s="13"/>
      <c r="BZ10" s="13"/>
    </row>
    <row r="11" spans="1:78" s="31" customFormat="1" ht="13.8" x14ac:dyDescent="0.25">
      <c r="A11" s="27" t="s">
        <v>11</v>
      </c>
      <c r="B11" s="28" t="s">
        <v>4</v>
      </c>
      <c r="C11" s="28" t="s">
        <v>4</v>
      </c>
      <c r="D11" s="28" t="s">
        <v>4</v>
      </c>
      <c r="E11" s="28" t="s">
        <v>4</v>
      </c>
      <c r="F11" s="28" t="s">
        <v>4</v>
      </c>
      <c r="G11" s="28" t="s">
        <v>4</v>
      </c>
      <c r="H11" s="28" t="s">
        <v>4</v>
      </c>
      <c r="I11" s="28" t="s">
        <v>4</v>
      </c>
      <c r="J11" s="28" t="s">
        <v>4</v>
      </c>
      <c r="K11" s="28" t="s">
        <v>4</v>
      </c>
      <c r="L11" s="28" t="s">
        <v>4</v>
      </c>
      <c r="M11" s="28" t="s">
        <v>4</v>
      </c>
      <c r="N11" s="28" t="s">
        <v>4</v>
      </c>
      <c r="O11" s="28" t="s">
        <v>4</v>
      </c>
      <c r="P11" s="28" t="s">
        <v>4</v>
      </c>
      <c r="Q11" s="28" t="s">
        <v>4</v>
      </c>
      <c r="R11" s="28" t="s">
        <v>4</v>
      </c>
      <c r="S11" s="28" t="s">
        <v>4</v>
      </c>
      <c r="T11" s="28" t="s">
        <v>4</v>
      </c>
      <c r="U11" s="28" t="s">
        <v>4</v>
      </c>
      <c r="V11" s="28" t="s">
        <v>4</v>
      </c>
      <c r="W11" s="28" t="s">
        <v>4</v>
      </c>
      <c r="X11" s="28" t="s">
        <v>4</v>
      </c>
      <c r="Y11" s="28" t="s">
        <v>4</v>
      </c>
      <c r="Z11" s="28" t="s">
        <v>4</v>
      </c>
      <c r="AA11" s="28" t="s">
        <v>4</v>
      </c>
      <c r="AB11" s="28" t="s">
        <v>4</v>
      </c>
      <c r="AC11" s="28" t="s">
        <v>4</v>
      </c>
      <c r="AD11" s="28" t="s">
        <v>4</v>
      </c>
      <c r="AE11" s="28" t="s">
        <v>4</v>
      </c>
      <c r="AF11" s="28" t="s">
        <v>4</v>
      </c>
      <c r="AG11" s="28" t="s">
        <v>4</v>
      </c>
      <c r="AH11" s="28" t="s">
        <v>4</v>
      </c>
      <c r="AI11" s="29"/>
      <c r="AJ11" s="29"/>
      <c r="AK11" s="29"/>
      <c r="AL11" s="29"/>
      <c r="AM11" s="29"/>
      <c r="AN11" s="29"/>
      <c r="AO11" s="29"/>
      <c r="AP11" s="29"/>
      <c r="AQ11" s="29"/>
      <c r="AR11" s="29"/>
      <c r="AS11" s="29"/>
      <c r="AT11" s="29"/>
      <c r="AU11" s="29"/>
      <c r="AV11" s="30"/>
      <c r="AW11" s="30"/>
      <c r="AX11" s="30"/>
      <c r="AY11" s="30"/>
      <c r="AZ11" s="30"/>
      <c r="BA11" s="30"/>
      <c r="BB11" s="30"/>
      <c r="BC11" s="30"/>
      <c r="BD11" s="30"/>
      <c r="BE11" s="30"/>
      <c r="BF11" s="30"/>
      <c r="BG11" s="30"/>
      <c r="BH11" s="30"/>
      <c r="BI11" s="30"/>
      <c r="BJ11" s="30"/>
      <c r="BK11" s="30"/>
      <c r="BL11" s="30"/>
      <c r="BM11" s="30"/>
      <c r="BN11" s="30"/>
      <c r="BO11" s="30"/>
      <c r="BP11" s="30"/>
      <c r="BQ11" s="30"/>
      <c r="BR11" s="30"/>
      <c r="BS11" s="30"/>
      <c r="BT11" s="30"/>
      <c r="BU11" s="30"/>
      <c r="BV11" s="30"/>
      <c r="BW11" s="30"/>
      <c r="BX11" s="30"/>
      <c r="BY11" s="30"/>
      <c r="BZ11" s="30"/>
    </row>
    <row r="12" spans="1:78" s="23" customFormat="1" ht="13.8" x14ac:dyDescent="0.25">
      <c r="A12" s="32" t="s">
        <v>12</v>
      </c>
      <c r="B12" s="15" t="s">
        <v>4</v>
      </c>
      <c r="C12" s="15" t="s">
        <v>4</v>
      </c>
      <c r="D12" s="15" t="s">
        <v>4</v>
      </c>
      <c r="E12" s="15" t="s">
        <v>4</v>
      </c>
      <c r="F12" s="15" t="s">
        <v>4</v>
      </c>
      <c r="G12" s="15" t="s">
        <v>4</v>
      </c>
      <c r="H12" s="15" t="s">
        <v>4</v>
      </c>
      <c r="I12" s="15" t="s">
        <v>4</v>
      </c>
      <c r="J12" s="15" t="s">
        <v>4</v>
      </c>
      <c r="K12" s="15" t="s">
        <v>4</v>
      </c>
      <c r="L12" s="15" t="s">
        <v>4</v>
      </c>
      <c r="M12" s="15" t="s">
        <v>4</v>
      </c>
      <c r="N12" s="15" t="s">
        <v>4</v>
      </c>
      <c r="O12" s="15" t="s">
        <v>4</v>
      </c>
      <c r="P12" s="15" t="s">
        <v>4</v>
      </c>
      <c r="Q12" s="15" t="s">
        <v>4</v>
      </c>
      <c r="R12" s="15" t="s">
        <v>4</v>
      </c>
      <c r="S12" s="15" t="s">
        <v>4</v>
      </c>
      <c r="T12" s="15" t="s">
        <v>4</v>
      </c>
      <c r="U12" s="15" t="s">
        <v>4</v>
      </c>
      <c r="V12" s="15" t="s">
        <v>4</v>
      </c>
      <c r="W12" s="15" t="s">
        <v>4</v>
      </c>
      <c r="X12" s="15" t="s">
        <v>4</v>
      </c>
      <c r="Y12" s="15" t="s">
        <v>4</v>
      </c>
      <c r="Z12" s="15" t="s">
        <v>4</v>
      </c>
      <c r="AA12" s="15" t="s">
        <v>4</v>
      </c>
      <c r="AB12" s="15" t="s">
        <v>4</v>
      </c>
      <c r="AC12" s="15" t="s">
        <v>4</v>
      </c>
      <c r="AD12" s="15" t="s">
        <v>4</v>
      </c>
      <c r="AE12" s="24" t="s">
        <v>4</v>
      </c>
      <c r="AF12" s="24" t="s">
        <v>4</v>
      </c>
      <c r="AG12" s="24" t="s">
        <v>4</v>
      </c>
      <c r="AH12" s="24" t="s">
        <v>4</v>
      </c>
      <c r="AI12" s="12"/>
      <c r="AJ12" s="12"/>
      <c r="AK12" s="12"/>
      <c r="AL12" s="12"/>
      <c r="AM12" s="12"/>
      <c r="AN12" s="12"/>
      <c r="AO12" s="12"/>
      <c r="AP12" s="12"/>
      <c r="AQ12" s="12"/>
      <c r="AR12" s="12"/>
      <c r="AS12" s="12"/>
      <c r="AT12" s="12"/>
      <c r="AU12" s="12"/>
      <c r="AV12" s="13"/>
      <c r="AW12" s="13"/>
      <c r="AX12" s="13"/>
      <c r="AY12" s="13"/>
      <c r="AZ12" s="13"/>
      <c r="BA12" s="13"/>
      <c r="BB12" s="13"/>
      <c r="BC12" s="13"/>
      <c r="BD12" s="13"/>
      <c r="BE12" s="13"/>
      <c r="BF12" s="13"/>
      <c r="BG12" s="13"/>
      <c r="BH12" s="13"/>
      <c r="BI12" s="13"/>
      <c r="BJ12" s="13"/>
      <c r="BK12" s="13"/>
      <c r="BL12" s="13"/>
      <c r="BM12" s="13"/>
      <c r="BN12" s="13"/>
      <c r="BO12" s="13"/>
      <c r="BP12" s="13"/>
      <c r="BQ12" s="13"/>
      <c r="BR12" s="13"/>
      <c r="BS12" s="13"/>
      <c r="BT12" s="13"/>
      <c r="BU12" s="13"/>
      <c r="BV12" s="13"/>
      <c r="BW12" s="13"/>
      <c r="BX12" s="13"/>
      <c r="BY12" s="13"/>
      <c r="BZ12" s="13"/>
    </row>
    <row r="13" spans="1:78" s="23" customFormat="1" x14ac:dyDescent="0.25">
      <c r="A13" s="16" t="s">
        <v>19</v>
      </c>
      <c r="B13" s="17">
        <v>1</v>
      </c>
      <c r="C13" s="17">
        <v>2</v>
      </c>
      <c r="D13" s="17">
        <v>1</v>
      </c>
      <c r="E13" s="17">
        <v>2</v>
      </c>
      <c r="F13" s="17">
        <v>1</v>
      </c>
      <c r="G13" s="17">
        <v>1</v>
      </c>
      <c r="H13" s="17"/>
      <c r="I13" s="17">
        <v>2</v>
      </c>
      <c r="J13" s="17">
        <v>2</v>
      </c>
      <c r="K13" s="17">
        <v>1</v>
      </c>
      <c r="L13" s="17">
        <v>2</v>
      </c>
      <c r="M13" s="17">
        <v>1</v>
      </c>
      <c r="N13" s="17">
        <v>1</v>
      </c>
      <c r="O13" s="17">
        <v>1</v>
      </c>
      <c r="P13" s="17">
        <v>1</v>
      </c>
      <c r="Q13" s="17"/>
      <c r="R13" s="17">
        <v>1</v>
      </c>
      <c r="S13" s="17">
        <v>1</v>
      </c>
      <c r="T13" s="17">
        <v>1</v>
      </c>
      <c r="U13" s="17">
        <v>1</v>
      </c>
      <c r="V13" s="17">
        <v>1</v>
      </c>
      <c r="W13" s="17">
        <v>1</v>
      </c>
      <c r="X13" s="17">
        <v>2</v>
      </c>
      <c r="Y13" s="17">
        <v>1</v>
      </c>
      <c r="Z13" s="17">
        <v>1</v>
      </c>
      <c r="AA13" s="18"/>
      <c r="AB13" s="18">
        <v>1</v>
      </c>
      <c r="AC13" s="18">
        <v>1</v>
      </c>
      <c r="AD13" s="18">
        <v>1</v>
      </c>
      <c r="AE13" s="19">
        <f>(COUNTIF(B13:AD13,"1")/AH13)</f>
        <v>0.68965517241379315</v>
      </c>
      <c r="AF13" s="20">
        <f>(COUNTIF(B13:AD13,"2")/AH13)</f>
        <v>0.20689655172413793</v>
      </c>
      <c r="AG13" s="21">
        <f>(COUNTIF(B13:AD13,"3")/AH13)</f>
        <v>0</v>
      </c>
      <c r="AH13" s="22">
        <v>29</v>
      </c>
      <c r="AI13" s="12"/>
      <c r="AJ13" s="12"/>
      <c r="AK13" s="12"/>
      <c r="AL13" s="12"/>
      <c r="AM13" s="12"/>
      <c r="AN13" s="12"/>
      <c r="AO13" s="12"/>
      <c r="AP13" s="12"/>
      <c r="AQ13" s="12"/>
      <c r="AR13" s="12"/>
      <c r="AS13" s="12"/>
      <c r="AT13" s="12"/>
      <c r="AU13" s="12"/>
      <c r="AV13" s="13"/>
      <c r="AW13" s="13"/>
      <c r="AX13" s="13"/>
      <c r="AY13" s="13"/>
      <c r="AZ13" s="13"/>
      <c r="BA13" s="13"/>
      <c r="BB13" s="13"/>
      <c r="BC13" s="13"/>
      <c r="BD13" s="13"/>
      <c r="BE13" s="13"/>
      <c r="BF13" s="13"/>
      <c r="BG13" s="13"/>
      <c r="BH13" s="13"/>
      <c r="BI13" s="13"/>
      <c r="BJ13" s="13"/>
      <c r="BK13" s="13"/>
      <c r="BL13" s="13"/>
      <c r="BM13" s="13"/>
      <c r="BN13" s="13"/>
      <c r="BO13" s="13"/>
      <c r="BP13" s="13"/>
      <c r="BQ13" s="13"/>
      <c r="BR13" s="13"/>
      <c r="BS13" s="13"/>
      <c r="BT13" s="13"/>
      <c r="BU13" s="13"/>
      <c r="BV13" s="13"/>
      <c r="BW13" s="13"/>
      <c r="BX13" s="13"/>
      <c r="BY13" s="13"/>
      <c r="BZ13" s="13"/>
    </row>
    <row r="14" spans="1:78" s="23" customFormat="1" x14ac:dyDescent="0.25">
      <c r="A14" s="16" t="s">
        <v>20</v>
      </c>
      <c r="B14" s="17">
        <v>1</v>
      </c>
      <c r="C14" s="17">
        <v>2</v>
      </c>
      <c r="D14" s="17">
        <v>1</v>
      </c>
      <c r="E14" s="17">
        <v>1</v>
      </c>
      <c r="F14" s="17">
        <v>1</v>
      </c>
      <c r="G14" s="17">
        <v>2</v>
      </c>
      <c r="H14" s="17"/>
      <c r="I14" s="17">
        <v>3</v>
      </c>
      <c r="J14" s="17">
        <v>1</v>
      </c>
      <c r="K14" s="17">
        <v>1</v>
      </c>
      <c r="L14" s="17">
        <v>1</v>
      </c>
      <c r="M14" s="17">
        <v>1</v>
      </c>
      <c r="N14" s="17">
        <v>1</v>
      </c>
      <c r="O14" s="17">
        <v>1</v>
      </c>
      <c r="P14" s="17">
        <v>1</v>
      </c>
      <c r="Q14" s="17"/>
      <c r="R14" s="17">
        <v>1</v>
      </c>
      <c r="S14" s="17">
        <v>1</v>
      </c>
      <c r="T14" s="17">
        <v>1</v>
      </c>
      <c r="U14" s="17">
        <v>1</v>
      </c>
      <c r="V14" s="17">
        <v>1</v>
      </c>
      <c r="W14" s="17">
        <v>2</v>
      </c>
      <c r="X14" s="17">
        <v>1</v>
      </c>
      <c r="Y14" s="17">
        <v>3</v>
      </c>
      <c r="Z14" s="17">
        <v>2</v>
      </c>
      <c r="AA14" s="18"/>
      <c r="AB14" s="18">
        <v>1</v>
      </c>
      <c r="AC14" s="18">
        <v>1</v>
      </c>
      <c r="AD14" s="18">
        <v>1</v>
      </c>
      <c r="AE14" s="19">
        <f t="shared" ref="AE14:AE17" si="3">(COUNTIF(B14:AD14,"1")/AH14)</f>
        <v>0.68965517241379315</v>
      </c>
      <c r="AF14" s="20">
        <f t="shared" ref="AF14:AF17" si="4">(COUNTIF(B14:AD14,"2")/AH14)</f>
        <v>0.13793103448275862</v>
      </c>
      <c r="AG14" s="21">
        <f t="shared" ref="AG14:AG17" si="5">(COUNTIF(B14:AD14,"3")/AH14)</f>
        <v>6.8965517241379309E-2</v>
      </c>
      <c r="AH14" s="22">
        <v>29</v>
      </c>
      <c r="AI14" s="12"/>
      <c r="AJ14" s="12"/>
      <c r="AK14" s="12"/>
      <c r="AL14" s="12"/>
      <c r="AM14" s="12"/>
      <c r="AN14" s="12"/>
      <c r="AO14" s="12"/>
      <c r="AP14" s="12"/>
      <c r="AQ14" s="12"/>
      <c r="AR14" s="12"/>
      <c r="AS14" s="12"/>
      <c r="AT14" s="12"/>
      <c r="AU14" s="12"/>
      <c r="AV14" s="13"/>
      <c r="AW14" s="13"/>
      <c r="AX14" s="13"/>
      <c r="AY14" s="13"/>
      <c r="AZ14" s="13"/>
      <c r="BA14" s="13"/>
      <c r="BB14" s="13"/>
      <c r="BC14" s="13"/>
      <c r="BD14" s="13"/>
      <c r="BE14" s="13"/>
      <c r="BF14" s="13"/>
      <c r="BG14" s="13"/>
      <c r="BH14" s="13"/>
      <c r="BI14" s="13"/>
      <c r="BJ14" s="13"/>
      <c r="BK14" s="13"/>
      <c r="BL14" s="13"/>
      <c r="BM14" s="13"/>
      <c r="BN14" s="13"/>
      <c r="BO14" s="13"/>
      <c r="BP14" s="13"/>
      <c r="BQ14" s="13"/>
      <c r="BR14" s="13"/>
      <c r="BS14" s="13"/>
      <c r="BT14" s="13"/>
      <c r="BU14" s="13"/>
      <c r="BV14" s="13"/>
      <c r="BW14" s="13"/>
      <c r="BX14" s="13"/>
      <c r="BY14" s="13"/>
      <c r="BZ14" s="13"/>
    </row>
    <row r="15" spans="1:78" s="23" customFormat="1" x14ac:dyDescent="0.25">
      <c r="A15" s="16" t="s">
        <v>21</v>
      </c>
      <c r="B15" s="17">
        <v>1</v>
      </c>
      <c r="C15" s="17">
        <v>1</v>
      </c>
      <c r="D15" s="17">
        <v>1</v>
      </c>
      <c r="E15" s="17">
        <v>2</v>
      </c>
      <c r="F15" s="17">
        <v>1</v>
      </c>
      <c r="G15" s="17">
        <v>1</v>
      </c>
      <c r="H15" s="17"/>
      <c r="I15" s="17">
        <v>2</v>
      </c>
      <c r="J15" s="17">
        <v>1</v>
      </c>
      <c r="K15" s="17">
        <v>1</v>
      </c>
      <c r="L15" s="17">
        <v>2</v>
      </c>
      <c r="M15" s="17">
        <v>1</v>
      </c>
      <c r="N15" s="17">
        <v>1</v>
      </c>
      <c r="O15" s="17">
        <v>1</v>
      </c>
      <c r="P15" s="17">
        <v>1</v>
      </c>
      <c r="Q15" s="17"/>
      <c r="R15" s="17">
        <v>1</v>
      </c>
      <c r="S15" s="17">
        <v>1</v>
      </c>
      <c r="T15" s="17">
        <v>1</v>
      </c>
      <c r="U15" s="17">
        <v>1</v>
      </c>
      <c r="V15" s="17">
        <v>1</v>
      </c>
      <c r="W15" s="17">
        <v>1</v>
      </c>
      <c r="X15" s="17">
        <v>2</v>
      </c>
      <c r="Y15" s="17">
        <v>2</v>
      </c>
      <c r="Z15" s="17">
        <v>1</v>
      </c>
      <c r="AA15" s="18"/>
      <c r="AB15" s="18">
        <v>1</v>
      </c>
      <c r="AC15" s="18">
        <v>1</v>
      </c>
      <c r="AD15" s="18">
        <v>1</v>
      </c>
      <c r="AE15" s="19">
        <f t="shared" si="3"/>
        <v>0.72413793103448276</v>
      </c>
      <c r="AF15" s="20">
        <f t="shared" si="4"/>
        <v>0.17241379310344829</v>
      </c>
      <c r="AG15" s="21">
        <f t="shared" si="5"/>
        <v>0</v>
      </c>
      <c r="AH15" s="22">
        <v>29</v>
      </c>
      <c r="AI15" s="12"/>
      <c r="AJ15" s="12"/>
      <c r="AK15" s="12"/>
      <c r="AL15" s="12"/>
      <c r="AM15" s="12"/>
      <c r="AN15" s="12"/>
      <c r="AO15" s="12"/>
      <c r="AP15" s="12"/>
      <c r="AQ15" s="12"/>
      <c r="AR15" s="12"/>
      <c r="AS15" s="12"/>
      <c r="AT15" s="12"/>
      <c r="AU15" s="12"/>
      <c r="AV15" s="13"/>
      <c r="AW15" s="13"/>
      <c r="AX15" s="13"/>
      <c r="AY15" s="13"/>
      <c r="AZ15" s="13"/>
      <c r="BA15" s="13"/>
      <c r="BB15" s="13"/>
      <c r="BC15" s="13"/>
      <c r="BD15" s="13"/>
      <c r="BE15" s="13"/>
      <c r="BF15" s="13"/>
      <c r="BG15" s="13"/>
      <c r="BH15" s="13"/>
      <c r="BI15" s="13"/>
      <c r="BJ15" s="13"/>
      <c r="BK15" s="13"/>
      <c r="BL15" s="13"/>
      <c r="BM15" s="13"/>
      <c r="BN15" s="13"/>
      <c r="BO15" s="13"/>
      <c r="BP15" s="13"/>
      <c r="BQ15" s="13"/>
      <c r="BR15" s="13"/>
      <c r="BS15" s="13"/>
      <c r="BT15" s="13"/>
      <c r="BU15" s="13"/>
      <c r="BV15" s="13"/>
      <c r="BW15" s="13"/>
      <c r="BX15" s="13"/>
      <c r="BY15" s="13"/>
      <c r="BZ15" s="13"/>
    </row>
    <row r="16" spans="1:78" s="23" customFormat="1" ht="23.4" x14ac:dyDescent="0.25">
      <c r="A16" s="16" t="s">
        <v>60</v>
      </c>
      <c r="B16" s="17">
        <v>2</v>
      </c>
      <c r="C16" s="17">
        <v>2</v>
      </c>
      <c r="D16" s="17">
        <v>1</v>
      </c>
      <c r="E16" s="17">
        <v>2</v>
      </c>
      <c r="F16" s="17">
        <v>1</v>
      </c>
      <c r="G16" s="17">
        <v>2</v>
      </c>
      <c r="H16" s="17">
        <v>3</v>
      </c>
      <c r="I16" s="17">
        <v>3</v>
      </c>
      <c r="J16" s="17">
        <v>2</v>
      </c>
      <c r="K16" s="17">
        <v>1</v>
      </c>
      <c r="L16" s="17">
        <v>3</v>
      </c>
      <c r="M16" s="17">
        <v>1</v>
      </c>
      <c r="N16" s="17">
        <v>1</v>
      </c>
      <c r="O16" s="17">
        <v>2</v>
      </c>
      <c r="P16" s="17">
        <v>1</v>
      </c>
      <c r="Q16" s="17"/>
      <c r="R16" s="17">
        <v>1</v>
      </c>
      <c r="S16" s="17">
        <v>1</v>
      </c>
      <c r="T16" s="17">
        <v>1</v>
      </c>
      <c r="U16" s="17">
        <v>1</v>
      </c>
      <c r="V16" s="17">
        <v>1</v>
      </c>
      <c r="W16" s="17">
        <v>1</v>
      </c>
      <c r="X16" s="17">
        <v>3</v>
      </c>
      <c r="Y16" s="17">
        <v>3</v>
      </c>
      <c r="Z16" s="17">
        <v>2</v>
      </c>
      <c r="AA16" s="18"/>
      <c r="AB16" s="18">
        <v>1</v>
      </c>
      <c r="AC16" s="18">
        <v>1</v>
      </c>
      <c r="AD16" s="18">
        <v>1</v>
      </c>
      <c r="AE16" s="19">
        <f t="shared" si="3"/>
        <v>0.51724137931034486</v>
      </c>
      <c r="AF16" s="20">
        <f t="shared" si="4"/>
        <v>0.2413793103448276</v>
      </c>
      <c r="AG16" s="21">
        <f t="shared" si="5"/>
        <v>0.17241379310344829</v>
      </c>
      <c r="AH16" s="22">
        <v>29</v>
      </c>
      <c r="AI16" s="12"/>
      <c r="AJ16" s="12"/>
      <c r="AK16" s="12"/>
      <c r="AL16" s="12"/>
      <c r="AM16" s="12"/>
      <c r="AN16" s="12"/>
      <c r="AO16" s="12"/>
      <c r="AP16" s="12"/>
      <c r="AQ16" s="12"/>
      <c r="AR16" s="12"/>
      <c r="AS16" s="12"/>
      <c r="AT16" s="12"/>
      <c r="AU16" s="12"/>
      <c r="AV16" s="13"/>
      <c r="AW16" s="13"/>
      <c r="AX16" s="13"/>
      <c r="AY16" s="13"/>
      <c r="AZ16" s="13"/>
      <c r="BA16" s="13"/>
      <c r="BB16" s="13"/>
      <c r="BC16" s="13"/>
      <c r="BD16" s="13"/>
      <c r="BE16" s="13"/>
      <c r="BF16" s="13"/>
      <c r="BG16" s="13"/>
      <c r="BH16" s="13"/>
      <c r="BI16" s="13"/>
      <c r="BJ16" s="13"/>
      <c r="BK16" s="13"/>
      <c r="BL16" s="13"/>
      <c r="BM16" s="13"/>
      <c r="BN16" s="13"/>
      <c r="BO16" s="13"/>
      <c r="BP16" s="13"/>
      <c r="BQ16" s="13"/>
      <c r="BR16" s="13"/>
      <c r="BS16" s="13"/>
      <c r="BT16" s="13"/>
      <c r="BU16" s="13"/>
      <c r="BV16" s="13"/>
      <c r="BW16" s="13"/>
      <c r="BX16" s="13"/>
      <c r="BY16" s="13"/>
      <c r="BZ16" s="13"/>
    </row>
    <row r="17" spans="1:78" s="23" customFormat="1" ht="23.4" x14ac:dyDescent="0.25">
      <c r="A17" s="16" t="s">
        <v>59</v>
      </c>
      <c r="B17" s="17">
        <v>1</v>
      </c>
      <c r="C17" s="18">
        <v>2</v>
      </c>
      <c r="D17" s="18">
        <v>1</v>
      </c>
      <c r="E17" s="18">
        <v>1</v>
      </c>
      <c r="F17" s="18">
        <v>1</v>
      </c>
      <c r="G17" s="18">
        <v>1</v>
      </c>
      <c r="H17" s="18"/>
      <c r="I17" s="18">
        <v>2</v>
      </c>
      <c r="J17" s="18">
        <v>3</v>
      </c>
      <c r="K17" s="18">
        <v>1</v>
      </c>
      <c r="L17" s="18">
        <v>2</v>
      </c>
      <c r="M17" s="18">
        <v>1</v>
      </c>
      <c r="N17" s="18">
        <v>1</v>
      </c>
      <c r="O17" s="18">
        <v>1</v>
      </c>
      <c r="P17" s="18">
        <v>1</v>
      </c>
      <c r="Q17" s="18"/>
      <c r="R17" s="18">
        <v>1</v>
      </c>
      <c r="S17" s="18">
        <v>1</v>
      </c>
      <c r="T17" s="18">
        <v>1</v>
      </c>
      <c r="U17" s="18">
        <v>1</v>
      </c>
      <c r="V17" s="18">
        <v>1</v>
      </c>
      <c r="W17" s="18">
        <v>1</v>
      </c>
      <c r="X17" s="18">
        <v>2</v>
      </c>
      <c r="Y17" s="18">
        <v>2</v>
      </c>
      <c r="Z17" s="18">
        <v>1</v>
      </c>
      <c r="AA17" s="18"/>
      <c r="AB17" s="18">
        <v>1</v>
      </c>
      <c r="AC17" s="18">
        <v>1</v>
      </c>
      <c r="AD17" s="18">
        <v>1</v>
      </c>
      <c r="AE17" s="19">
        <f t="shared" si="3"/>
        <v>0.68965517241379315</v>
      </c>
      <c r="AF17" s="20">
        <f t="shared" si="4"/>
        <v>0.17241379310344829</v>
      </c>
      <c r="AG17" s="21">
        <f t="shared" si="5"/>
        <v>3.4482758620689655E-2</v>
      </c>
      <c r="AH17" s="22">
        <v>29</v>
      </c>
      <c r="AI17" s="12"/>
      <c r="AJ17" s="12"/>
      <c r="AK17" s="12"/>
      <c r="AL17" s="12"/>
      <c r="AM17" s="12"/>
      <c r="AN17" s="12"/>
      <c r="AO17" s="12"/>
      <c r="AP17" s="12"/>
      <c r="AQ17" s="12"/>
      <c r="AR17" s="12"/>
      <c r="AS17" s="12"/>
      <c r="AT17" s="12"/>
      <c r="AU17" s="12"/>
      <c r="AV17" s="13"/>
      <c r="AW17" s="13"/>
      <c r="AX17" s="13"/>
      <c r="AY17" s="13"/>
      <c r="AZ17" s="13"/>
      <c r="BA17" s="13"/>
      <c r="BB17" s="13"/>
      <c r="BC17" s="13"/>
      <c r="BD17" s="13"/>
      <c r="BE17" s="13"/>
      <c r="BF17" s="13"/>
      <c r="BG17" s="13"/>
      <c r="BH17" s="13"/>
      <c r="BI17" s="13"/>
      <c r="BJ17" s="13"/>
      <c r="BK17" s="13"/>
      <c r="BL17" s="13"/>
      <c r="BM17" s="13"/>
      <c r="BN17" s="13"/>
      <c r="BO17" s="13"/>
      <c r="BP17" s="13"/>
      <c r="BQ17" s="13"/>
      <c r="BR17" s="13"/>
      <c r="BS17" s="13"/>
      <c r="BT17" s="13"/>
      <c r="BU17" s="13"/>
      <c r="BV17" s="13"/>
      <c r="BW17" s="13"/>
      <c r="BX17" s="13"/>
      <c r="BY17" s="13"/>
      <c r="BZ17" s="13"/>
    </row>
    <row r="19" spans="1:78" ht="28.2" customHeight="1" x14ac:dyDescent="0.3">
      <c r="AC19" s="59" t="s">
        <v>55</v>
      </c>
      <c r="AD19" s="59"/>
      <c r="AE19" s="60" t="s">
        <v>56</v>
      </c>
      <c r="AF19" s="60"/>
      <c r="AG19" s="61" t="s">
        <v>57</v>
      </c>
      <c r="AH19" s="61"/>
    </row>
    <row r="20" spans="1:78" x14ac:dyDescent="0.3">
      <c r="AA20" s="58" t="s">
        <v>58</v>
      </c>
      <c r="AB20" s="58"/>
      <c r="AC20" s="58">
        <v>1</v>
      </c>
      <c r="AD20" s="58"/>
      <c r="AE20" s="58">
        <v>2</v>
      </c>
      <c r="AF20" s="58"/>
      <c r="AG20" s="58">
        <v>3</v>
      </c>
      <c r="AH20" s="58"/>
    </row>
  </sheetData>
  <mergeCells count="7">
    <mergeCell ref="AA20:AB20"/>
    <mergeCell ref="AC19:AD19"/>
    <mergeCell ref="AE19:AF19"/>
    <mergeCell ref="AG19:AH19"/>
    <mergeCell ref="AC20:AD20"/>
    <mergeCell ref="AE20:AF20"/>
    <mergeCell ref="AG20:AH20"/>
  </mergeCells>
  <conditionalFormatting sqref="AH13:AH17 AH4:AH7 AH9:AH10">
    <cfRule type="cellIs" dxfId="1" priority="3" stopIfTrue="1" operator="equal">
      <formula>0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5:L27"/>
  <sheetViews>
    <sheetView zoomScale="90" zoomScaleNormal="90" workbookViewId="0">
      <selection activeCell="B14" sqref="B14"/>
    </sheetView>
  </sheetViews>
  <sheetFormatPr baseColWidth="10" defaultColWidth="11.5546875" defaultRowHeight="13.8" x14ac:dyDescent="0.3"/>
  <cols>
    <col min="1" max="1" width="73.5546875" style="38" customWidth="1"/>
    <col min="2" max="2" width="15.5546875" style="35" customWidth="1"/>
    <col min="3" max="16384" width="11.5546875" style="38"/>
  </cols>
  <sheetData>
    <row r="5" spans="1:12" ht="15" customHeight="1" x14ac:dyDescent="0.25"/>
    <row r="6" spans="1:12" ht="19.95" customHeight="1" x14ac:dyDescent="0.3">
      <c r="A6" s="66" t="s">
        <v>37</v>
      </c>
      <c r="B6" s="66"/>
    </row>
    <row r="7" spans="1:12" ht="14.4" customHeight="1" x14ac:dyDescent="0.3">
      <c r="A7" s="68" t="s">
        <v>51</v>
      </c>
      <c r="B7" s="68"/>
      <c r="E7" s="33"/>
      <c r="F7" s="33"/>
      <c r="G7" s="59" t="s">
        <v>55</v>
      </c>
      <c r="H7" s="59"/>
      <c r="I7" s="60" t="s">
        <v>56</v>
      </c>
      <c r="J7" s="60"/>
      <c r="K7" s="61" t="s">
        <v>57</v>
      </c>
      <c r="L7" s="61"/>
    </row>
    <row r="8" spans="1:12" ht="19.2" customHeight="1" x14ac:dyDescent="0.3">
      <c r="A8" s="68" t="s">
        <v>7</v>
      </c>
      <c r="B8" s="68"/>
      <c r="E8" s="58" t="s">
        <v>58</v>
      </c>
      <c r="F8" s="58"/>
      <c r="G8" s="58">
        <v>1</v>
      </c>
      <c r="H8" s="58"/>
      <c r="I8" s="58">
        <v>2</v>
      </c>
      <c r="J8" s="58"/>
      <c r="K8" s="58">
        <v>3</v>
      </c>
      <c r="L8" s="58"/>
    </row>
    <row r="9" spans="1:12" ht="5.4" customHeight="1" x14ac:dyDescent="0.3">
      <c r="A9" s="39"/>
      <c r="B9" s="34"/>
    </row>
    <row r="10" spans="1:12" ht="15" customHeight="1" x14ac:dyDescent="0.3">
      <c r="A10" s="67" t="s">
        <v>5</v>
      </c>
      <c r="B10" s="67"/>
    </row>
    <row r="11" spans="1:12" s="40" customFormat="1" ht="15.6" customHeight="1" x14ac:dyDescent="0.3">
      <c r="A11" s="36" t="s">
        <v>6</v>
      </c>
      <c r="B11" s="44" t="s">
        <v>52</v>
      </c>
    </row>
    <row r="12" spans="1:12" s="41" customFormat="1" ht="13.95" x14ac:dyDescent="0.3">
      <c r="A12" s="64" t="str">
        <f>Tableau!A2</f>
        <v>MOBILISER LE LANGAGE DANS TOUTES LES DIMENSIONS</v>
      </c>
      <c r="B12" s="65"/>
    </row>
    <row r="13" spans="1:12" s="42" customFormat="1" ht="13.95" x14ac:dyDescent="0.3">
      <c r="A13" s="62" t="str">
        <f>Tableau!A3</f>
        <v>ORAL</v>
      </c>
      <c r="B13" s="63"/>
    </row>
    <row r="14" spans="1:12" s="40" customFormat="1" ht="27.6" x14ac:dyDescent="0.3">
      <c r="A14" s="43" t="str">
        <f>Tableau!A4</f>
        <v>item 1 / Comprendre une histoire simple et répondre à des questions portant sur les actions (Le monstre du tableau de Méli Marlo)</v>
      </c>
      <c r="B14" s="37">
        <f>HLOOKUP($A$6,Tableau!$B$1:$AD$17,4,FALSE)</f>
        <v>1</v>
      </c>
    </row>
    <row r="15" spans="1:12" s="40" customFormat="1" ht="27.6" x14ac:dyDescent="0.3">
      <c r="A15" s="43" t="str">
        <f>Tableau!A5</f>
        <v>Item 2 / Entrer en relation avec autrui par la médiation du langage / Prendre la parole dans diverses situations</v>
      </c>
      <c r="B15" s="37">
        <f>HLOOKUP($A$6,Tableau!$B$1:$AD$17,5,FALSE)</f>
        <v>1</v>
      </c>
    </row>
    <row r="16" spans="1:12" s="40" customFormat="1" ht="27.6" x14ac:dyDescent="0.3">
      <c r="A16" s="43" t="str">
        <f>Tableau!A6</f>
        <v xml:space="preserve">Item 3 / Comprendre, acquérir et utiliser un vocabulaire pertinent : le lexique de l’école (niveaux 1 &amp; 2) </v>
      </c>
      <c r="B16" s="37">
        <f>HLOOKUP($A$6,Tableau!$B$1:$AD$17,6,FALSE)</f>
        <v>1</v>
      </c>
    </row>
    <row r="17" spans="1:2" s="40" customFormat="1" ht="27.6" x14ac:dyDescent="0.3">
      <c r="A17" s="43" t="str">
        <f>Tableau!A7</f>
        <v>Item 4 / Décrire, questionner, expliquer en situation de jeu / Utiliser le langage pour jouer ensemble (Gloups au coin dinette)</v>
      </c>
      <c r="B17" s="37">
        <f>HLOOKUP($A$6,Tableau!$B$1:$AD$17,7,FALSE)</f>
        <v>1</v>
      </c>
    </row>
    <row r="18" spans="1:2" s="40" customFormat="1" x14ac:dyDescent="0.3">
      <c r="A18" s="62" t="str">
        <f>Tableau!A8</f>
        <v>ECRIT</v>
      </c>
      <c r="B18" s="63"/>
    </row>
    <row r="19" spans="1:2" s="40" customFormat="1" x14ac:dyDescent="0.3">
      <c r="A19" s="43" t="str">
        <f>Tableau!A9</f>
        <v>Item 5 / Reconnaître son prénom  en capitales d’imprimerie</v>
      </c>
      <c r="B19" s="37">
        <f>HLOOKUP($A$6,Tableau!$B$1:$AD$17,9,FALSE)</f>
        <v>1</v>
      </c>
    </row>
    <row r="20" spans="1:2" s="42" customFormat="1" x14ac:dyDescent="0.3">
      <c r="A20" s="43" t="str">
        <f>Tableau!A10</f>
        <v>Item 6 / Reconnaître l’initiale de son prénom  en capitale d’imprimerie</v>
      </c>
      <c r="B20" s="37">
        <f>HLOOKUP($A$6,Tableau!$B$1:$AD$17,10,FALSE)</f>
        <v>1</v>
      </c>
    </row>
    <row r="21" spans="1:2" s="40" customFormat="1" x14ac:dyDescent="0.3">
      <c r="A21" s="64" t="str">
        <f>Tableau!A11</f>
        <v>CONSTRUIRE LES PREMIERS OUTILS POUR STRUCTURER SA PENSEE</v>
      </c>
      <c r="B21" s="65" t="e">
        <f>HLOOKUP($A$6,Tableau!$B$1:$AD$17,20,FALSE)</f>
        <v>#REF!</v>
      </c>
    </row>
    <row r="22" spans="1:2" s="42" customFormat="1" x14ac:dyDescent="0.3">
      <c r="A22" s="45" t="str">
        <f>Tableau!A12</f>
        <v>Découvrir les nombres et leurs utilisations</v>
      </c>
      <c r="B22" s="46"/>
    </row>
    <row r="23" spans="1:2" s="40" customFormat="1" x14ac:dyDescent="0.3">
      <c r="A23" s="43" t="str">
        <f>Tableau!A13</f>
        <v xml:space="preserve">Item 7/ Reconnaître globalement les quantités de 1 à 3 </v>
      </c>
      <c r="B23" s="37">
        <f>HLOOKUP($A$6,Tableau!$B$1:$AD$17,13,FALSE)</f>
        <v>1</v>
      </c>
    </row>
    <row r="24" spans="1:2" s="40" customFormat="1" x14ac:dyDescent="0.3">
      <c r="A24" s="43" t="str">
        <f>Tableau!A14</f>
        <v xml:space="preserve">Item 8/ Dire la suite des nombres de 1 à 5. </v>
      </c>
      <c r="B24" s="37">
        <f>HLOOKUP($A$6,Tableau!$B$1:$AD$17,14,FALSE)</f>
        <v>1</v>
      </c>
    </row>
    <row r="25" spans="1:2" s="40" customFormat="1" x14ac:dyDescent="0.3">
      <c r="A25" s="43" t="str">
        <f>Tableau!A15</f>
        <v>Item 9/ Réaliser des collections jusqu'à 3 éléments</v>
      </c>
      <c r="B25" s="37">
        <f>HLOOKUP($A$6,Tableau!$B$1:$AD$17,15,FALSE)</f>
        <v>1</v>
      </c>
    </row>
    <row r="26" spans="1:2" s="40" customFormat="1" ht="27.6" x14ac:dyDescent="0.3">
      <c r="A26" s="43" t="str">
        <f>Tableau!A16</f>
        <v>Item 10/ Utiliser le dernier mot nombre cité pour exprimer la quantité de la collection jusqu’à 5 (mémoire de quantité)</v>
      </c>
      <c r="B26" s="37">
        <f>HLOOKUP($A$6,Tableau!$B$1:$AD$17,15,FALSE)</f>
        <v>1</v>
      </c>
    </row>
    <row r="27" spans="1:2" s="40" customFormat="1" ht="27.6" x14ac:dyDescent="0.3">
      <c r="A27" s="43" t="str">
        <f>Tableau!A17</f>
        <v xml:space="preserve">Item 11/ Associer les différentes représentations des nombres de 1 à 3 (collections figuratives, monstrations, constellations) </v>
      </c>
      <c r="B27" s="37">
        <f>HLOOKUP($A$6,Tableau!$B$1:$AD$17,16,FALSE)</f>
        <v>1</v>
      </c>
    </row>
  </sheetData>
  <dataConsolidate function="varp"/>
  <mergeCells count="15">
    <mergeCell ref="G7:H7"/>
    <mergeCell ref="I7:J7"/>
    <mergeCell ref="K7:L7"/>
    <mergeCell ref="E8:F8"/>
    <mergeCell ref="G8:H8"/>
    <mergeCell ref="I8:J8"/>
    <mergeCell ref="K8:L8"/>
    <mergeCell ref="A13:B13"/>
    <mergeCell ref="A21:B21"/>
    <mergeCell ref="A18:B18"/>
    <mergeCell ref="A6:B6"/>
    <mergeCell ref="A10:B10"/>
    <mergeCell ref="A12:B12"/>
    <mergeCell ref="A7:B7"/>
    <mergeCell ref="A8:B8"/>
  </mergeCells>
  <conditionalFormatting sqref="A7 A10:A11">
    <cfRule type="cellIs" dxfId="0" priority="4" stopIfTrue="1" operator="equal">
      <formula>"***"</formula>
    </cfRule>
  </conditionalFormatting>
  <pageMargins left="0.39370078740157483" right="0.39370078740157483" top="0.39370078740157483" bottom="0.39370078740157483" header="0.31496062992125984" footer="0.31496062992125984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200-000000000000}">
          <x14:formula1>
            <xm:f>'Liste des Elèves'!$A$2:$A$30</xm:f>
          </x14:formula1>
          <xm:sqref>A6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19"/>
  <sheetViews>
    <sheetView workbookViewId="0">
      <selection activeCell="A6" sqref="A6"/>
    </sheetView>
  </sheetViews>
  <sheetFormatPr baseColWidth="10" defaultRowHeight="14.4" x14ac:dyDescent="0.3"/>
  <cols>
    <col min="1" max="1" width="48.21875" customWidth="1"/>
    <col min="2" max="2" width="9.21875" customWidth="1"/>
    <col min="3" max="3" width="9.77734375" customWidth="1"/>
    <col min="4" max="4" width="9.44140625" customWidth="1"/>
    <col min="5" max="5" width="10.21875" customWidth="1"/>
  </cols>
  <sheetData>
    <row r="1" spans="1:5" ht="28.2" customHeight="1" x14ac:dyDescent="0.3">
      <c r="A1" s="51" t="s">
        <v>61</v>
      </c>
      <c r="B1" s="47" t="s">
        <v>2</v>
      </c>
      <c r="C1" s="48" t="s">
        <v>53</v>
      </c>
      <c r="D1" s="49" t="s">
        <v>54</v>
      </c>
      <c r="E1" s="50" t="s">
        <v>3</v>
      </c>
    </row>
    <row r="2" spans="1:5" ht="14.4" customHeight="1" x14ac:dyDescent="0.3">
      <c r="A2" s="70" t="s">
        <v>8</v>
      </c>
      <c r="B2" s="70"/>
      <c r="C2" s="70"/>
      <c r="D2" s="70"/>
      <c r="E2" s="70"/>
    </row>
    <row r="3" spans="1:5" x14ac:dyDescent="0.3">
      <c r="A3" s="69" t="s">
        <v>9</v>
      </c>
      <c r="B3" s="69"/>
      <c r="C3" s="69"/>
      <c r="D3" s="69"/>
      <c r="E3" s="69"/>
    </row>
    <row r="4" spans="1:5" ht="35.4" x14ac:dyDescent="0.3">
      <c r="A4" s="16" t="str">
        <f>Tableau!A4</f>
        <v>item 1 / Comprendre une histoire simple et répondre à des questions portant sur les actions (Le monstre du tableau de Méli Marlo)</v>
      </c>
      <c r="B4" s="52">
        <f>Tableau!AE4</f>
        <v>0.72413793103448276</v>
      </c>
      <c r="C4" s="52">
        <f>Tableau!AF4</f>
        <v>3.4482758620689655E-2</v>
      </c>
      <c r="D4" s="52">
        <f>Tableau!AG4</f>
        <v>0.13793103448275862</v>
      </c>
      <c r="E4" s="51">
        <f>Tableau!AH4</f>
        <v>29</v>
      </c>
    </row>
    <row r="5" spans="1:5" ht="24" x14ac:dyDescent="0.3">
      <c r="A5" s="16" t="str">
        <f>Tableau!A5</f>
        <v>Item 2 / Entrer en relation avec autrui par la médiation du langage / Prendre la parole dans diverses situations</v>
      </c>
      <c r="B5" s="52">
        <f>Tableau!AE5</f>
        <v>0.68965517241379315</v>
      </c>
      <c r="C5" s="52">
        <f>Tableau!AF5</f>
        <v>0.20689655172413793</v>
      </c>
      <c r="D5" s="52">
        <f>Tableau!AG5</f>
        <v>0.10344827586206896</v>
      </c>
      <c r="E5" s="51">
        <f>Tableau!AH5</f>
        <v>29</v>
      </c>
    </row>
    <row r="6" spans="1:5" ht="24" x14ac:dyDescent="0.3">
      <c r="A6" s="16" t="str">
        <f>Tableau!A6</f>
        <v xml:space="preserve">Item 3 / Comprendre, acquérir et utiliser un vocabulaire pertinent : le lexique de l’école (niveaux 1 &amp; 2) </v>
      </c>
      <c r="B6" s="52">
        <f>Tableau!AE6</f>
        <v>0.20689655172413793</v>
      </c>
      <c r="C6" s="52">
        <f>Tableau!AF6</f>
        <v>0</v>
      </c>
      <c r="D6" s="52">
        <f>Tableau!AG6</f>
        <v>0</v>
      </c>
      <c r="E6" s="51">
        <f>Tableau!AH6</f>
        <v>29</v>
      </c>
    </row>
    <row r="7" spans="1:5" ht="24" x14ac:dyDescent="0.3">
      <c r="A7" s="16" t="str">
        <f>Tableau!A7</f>
        <v>Item 4 / Décrire, questionner, expliquer en situation de jeu / Utiliser le langage pour jouer ensemble (Gloups au coin dinette)</v>
      </c>
      <c r="B7" s="52">
        <f>Tableau!AE7</f>
        <v>0.58620689655172409</v>
      </c>
      <c r="C7" s="52">
        <f>Tableau!AF7</f>
        <v>0.2413793103448276</v>
      </c>
      <c r="D7" s="52">
        <f>Tableau!AG7</f>
        <v>0.17241379310344829</v>
      </c>
      <c r="E7" s="51">
        <f>Tableau!AH7</f>
        <v>29</v>
      </c>
    </row>
    <row r="8" spans="1:5" x14ac:dyDescent="0.3">
      <c r="A8" s="69" t="s">
        <v>10</v>
      </c>
      <c r="B8" s="69"/>
      <c r="C8" s="69"/>
      <c r="D8" s="69"/>
      <c r="E8" s="69"/>
    </row>
    <row r="9" spans="1:5" x14ac:dyDescent="0.3">
      <c r="A9" s="53" t="str">
        <f>Tableau!A9</f>
        <v>Item 5 / Reconnaître son prénom  en capitales d’imprimerie</v>
      </c>
      <c r="B9" s="52">
        <f>Tableau!AE9</f>
        <v>0.51724137931034486</v>
      </c>
      <c r="C9" s="52">
        <f>Tableau!AF9</f>
        <v>0.44827586206896552</v>
      </c>
      <c r="D9" s="52">
        <f>Tableau!AG9</f>
        <v>3.4482758620689655E-2</v>
      </c>
      <c r="E9" s="51">
        <f>Tableau!AH10</f>
        <v>29</v>
      </c>
    </row>
    <row r="10" spans="1:5" ht="27.6" customHeight="1" x14ac:dyDescent="0.3">
      <c r="A10" s="53" t="str">
        <f>Tableau!A10</f>
        <v>Item 6 / Reconnaître l’initiale de son prénom  en capitale d’imprimerie</v>
      </c>
      <c r="B10" s="52">
        <f>Tableau!AE10</f>
        <v>0.96551724137931039</v>
      </c>
      <c r="C10" s="52">
        <f>Tableau!AF10</f>
        <v>0</v>
      </c>
      <c r="D10" s="52">
        <f>Tableau!AG10</f>
        <v>3.4482758620689655E-2</v>
      </c>
      <c r="E10" s="51">
        <f>Tableau!AH9</f>
        <v>29</v>
      </c>
    </row>
    <row r="11" spans="1:5" x14ac:dyDescent="0.3">
      <c r="A11" s="71" t="s">
        <v>11</v>
      </c>
      <c r="B11" s="71"/>
      <c r="C11" s="71"/>
      <c r="D11" s="71"/>
      <c r="E11" s="71"/>
    </row>
    <row r="12" spans="1:5" x14ac:dyDescent="0.3">
      <c r="A12" s="69" t="s">
        <v>12</v>
      </c>
      <c r="B12" s="69"/>
      <c r="C12" s="69"/>
      <c r="D12" s="69"/>
      <c r="E12" s="69"/>
    </row>
    <row r="13" spans="1:5" x14ac:dyDescent="0.3">
      <c r="A13" s="16" t="str">
        <f>Tableau!A13</f>
        <v xml:space="preserve">Item 7/ Reconnaître globalement les quantités de 1 à 3 </v>
      </c>
      <c r="B13" s="52">
        <f>Tableau!AE13</f>
        <v>0.68965517241379315</v>
      </c>
      <c r="C13" s="52">
        <f>Tableau!AF13</f>
        <v>0.20689655172413793</v>
      </c>
      <c r="D13" s="52">
        <f>Tableau!AG13</f>
        <v>0</v>
      </c>
      <c r="E13" s="51">
        <f>Tableau!AH13</f>
        <v>29</v>
      </c>
    </row>
    <row r="14" spans="1:5" x14ac:dyDescent="0.3">
      <c r="A14" s="16" t="str">
        <f>Tableau!A14</f>
        <v xml:space="preserve">Item 8/ Dire la suite des nombres de 1 à 5. </v>
      </c>
      <c r="B14" s="52">
        <f>Tableau!AE14</f>
        <v>0.68965517241379315</v>
      </c>
      <c r="C14" s="52">
        <f>Tableau!AF14</f>
        <v>0.13793103448275862</v>
      </c>
      <c r="D14" s="52">
        <f>Tableau!AG14</f>
        <v>6.8965517241379309E-2</v>
      </c>
      <c r="E14" s="51">
        <f>Tableau!AH14</f>
        <v>29</v>
      </c>
    </row>
    <row r="15" spans="1:5" x14ac:dyDescent="0.3">
      <c r="A15" s="16" t="str">
        <f>Tableau!A15</f>
        <v>Item 9/ Réaliser des collections jusqu'à 3 éléments</v>
      </c>
      <c r="B15" s="52">
        <f>Tableau!AE15</f>
        <v>0.72413793103448276</v>
      </c>
      <c r="C15" s="52">
        <f>Tableau!AF15</f>
        <v>0.17241379310344829</v>
      </c>
      <c r="D15" s="52">
        <f>Tableau!AG15</f>
        <v>0</v>
      </c>
      <c r="E15" s="51">
        <f>Tableau!AH15</f>
        <v>29</v>
      </c>
    </row>
    <row r="16" spans="1:5" ht="24" x14ac:dyDescent="0.3">
      <c r="A16" s="16" t="str">
        <f>Tableau!A16</f>
        <v>Item 10/ Utiliser le dernier mot nombre cité pour exprimer la quantité de la collection jusqu’à 5 (mémoire de quantité)</v>
      </c>
      <c r="B16" s="52">
        <f>Tableau!AE16</f>
        <v>0.51724137931034486</v>
      </c>
      <c r="C16" s="52">
        <f>Tableau!AF16</f>
        <v>0.2413793103448276</v>
      </c>
      <c r="D16" s="52">
        <f>Tableau!AG16</f>
        <v>0.17241379310344829</v>
      </c>
      <c r="E16" s="51">
        <f>Tableau!AH16</f>
        <v>29</v>
      </c>
    </row>
    <row r="17" spans="1:5" ht="24" x14ac:dyDescent="0.3">
      <c r="A17" s="16" t="str">
        <f>Tableau!A17</f>
        <v xml:space="preserve">Item 11/ Associer les différentes représentations des nombres de 1 à 3 (collections figuratives, monstrations, constellations) </v>
      </c>
      <c r="B17" s="52">
        <f>Tableau!AE17</f>
        <v>0.68965517241379315</v>
      </c>
      <c r="C17" s="52">
        <f>Tableau!AF17</f>
        <v>0.17241379310344829</v>
      </c>
      <c r="D17" s="52">
        <f>Tableau!AG17</f>
        <v>3.4482758620689655E-2</v>
      </c>
      <c r="E17" s="51">
        <f>Tableau!AH17</f>
        <v>29</v>
      </c>
    </row>
    <row r="19" spans="1:5" ht="24" x14ac:dyDescent="0.3">
      <c r="B19" s="55" t="s">
        <v>55</v>
      </c>
      <c r="C19" s="56" t="s">
        <v>56</v>
      </c>
      <c r="D19" s="57" t="s">
        <v>57</v>
      </c>
    </row>
  </sheetData>
  <mergeCells count="5">
    <mergeCell ref="A8:E8"/>
    <mergeCell ref="A2:E2"/>
    <mergeCell ref="A3:E3"/>
    <mergeCell ref="A11:E11"/>
    <mergeCell ref="A12:E12"/>
  </mergeCells>
  <pageMargins left="0.25" right="0.25" top="0.75" bottom="0.75" header="0.3" footer="0.3"/>
  <pageSetup paperSize="9" orientation="portrait" horizontalDpi="300" verticalDpi="3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F1332D-0B55-45E5-AE47-1B8771723D4A}">
  <dimension ref="B1:P27"/>
  <sheetViews>
    <sheetView workbookViewId="0">
      <selection activeCell="E22" sqref="E22"/>
    </sheetView>
  </sheetViews>
  <sheetFormatPr baseColWidth="10" defaultRowHeight="14.4" x14ac:dyDescent="0.3"/>
  <cols>
    <col min="1" max="16384" width="11.5546875" style="73"/>
  </cols>
  <sheetData>
    <row r="1" spans="2:16" x14ac:dyDescent="0.3">
      <c r="B1" s="72" t="s">
        <v>68</v>
      </c>
      <c r="C1" s="72"/>
      <c r="D1" s="72"/>
      <c r="F1" s="72" t="s">
        <v>69</v>
      </c>
      <c r="G1" s="72"/>
      <c r="H1" s="72"/>
      <c r="J1" s="72" t="s">
        <v>70</v>
      </c>
      <c r="K1" s="72"/>
      <c r="L1" s="72"/>
      <c r="N1" s="72" t="s">
        <v>74</v>
      </c>
      <c r="O1" s="72"/>
      <c r="P1" s="72"/>
    </row>
    <row r="2" spans="2:16" x14ac:dyDescent="0.3">
      <c r="B2" s="72" t="s">
        <v>73</v>
      </c>
      <c r="C2" s="72"/>
      <c r="D2" s="72"/>
      <c r="F2" s="72" t="s">
        <v>67</v>
      </c>
      <c r="G2" s="72"/>
      <c r="H2" s="72"/>
      <c r="J2" s="72" t="s">
        <v>65</v>
      </c>
      <c r="K2" s="72"/>
      <c r="L2" s="72"/>
      <c r="N2" s="72" t="s">
        <v>62</v>
      </c>
      <c r="O2" s="72"/>
      <c r="P2" s="72"/>
    </row>
    <row r="3" spans="2:16" x14ac:dyDescent="0.3">
      <c r="B3" s="73" t="s">
        <v>66</v>
      </c>
      <c r="C3" s="73" t="s">
        <v>63</v>
      </c>
      <c r="D3" s="73" t="s">
        <v>64</v>
      </c>
      <c r="F3" s="73" t="s">
        <v>66</v>
      </c>
      <c r="G3" s="73" t="s">
        <v>71</v>
      </c>
      <c r="H3" s="73" t="s">
        <v>72</v>
      </c>
      <c r="J3" s="73" t="s">
        <v>66</v>
      </c>
      <c r="K3" s="73" t="s">
        <v>71</v>
      </c>
      <c r="L3" s="73" t="s">
        <v>72</v>
      </c>
      <c r="N3" s="73" t="s">
        <v>66</v>
      </c>
      <c r="O3" s="73" t="s">
        <v>71</v>
      </c>
      <c r="P3" s="73" t="s">
        <v>72</v>
      </c>
    </row>
    <row r="4" spans="2:16" x14ac:dyDescent="0.3">
      <c r="B4" s="37"/>
    </row>
    <row r="5" spans="2:16" x14ac:dyDescent="0.3">
      <c r="B5" s="37"/>
    </row>
    <row r="6" spans="2:16" x14ac:dyDescent="0.3">
      <c r="B6" s="37"/>
    </row>
    <row r="7" spans="2:16" x14ac:dyDescent="0.3">
      <c r="B7" s="37"/>
    </row>
    <row r="8" spans="2:16" x14ac:dyDescent="0.3">
      <c r="B8" s="37"/>
    </row>
    <row r="9" spans="2:16" x14ac:dyDescent="0.3">
      <c r="B9" s="37"/>
    </row>
    <row r="10" spans="2:16" x14ac:dyDescent="0.3">
      <c r="B10" s="37"/>
    </row>
    <row r="11" spans="2:16" x14ac:dyDescent="0.3">
      <c r="B11" s="37"/>
    </row>
    <row r="12" spans="2:16" x14ac:dyDescent="0.3">
      <c r="B12" s="37"/>
    </row>
    <row r="13" spans="2:16" x14ac:dyDescent="0.3">
      <c r="B13" s="37"/>
    </row>
    <row r="14" spans="2:16" x14ac:dyDescent="0.3">
      <c r="B14" s="37"/>
    </row>
    <row r="15" spans="2:16" x14ac:dyDescent="0.3">
      <c r="B15" s="37"/>
    </row>
    <row r="16" spans="2:16" x14ac:dyDescent="0.3">
      <c r="B16" s="37"/>
    </row>
    <row r="17" spans="2:2" x14ac:dyDescent="0.3">
      <c r="B17" s="37"/>
    </row>
    <row r="18" spans="2:2" x14ac:dyDescent="0.3">
      <c r="B18" s="37"/>
    </row>
    <row r="19" spans="2:2" x14ac:dyDescent="0.3">
      <c r="B19" s="37"/>
    </row>
    <row r="20" spans="2:2" x14ac:dyDescent="0.3">
      <c r="B20" s="37"/>
    </row>
    <row r="21" spans="2:2" x14ac:dyDescent="0.3">
      <c r="B21" s="37"/>
    </row>
    <row r="22" spans="2:2" x14ac:dyDescent="0.3">
      <c r="B22" s="37"/>
    </row>
    <row r="23" spans="2:2" x14ac:dyDescent="0.3">
      <c r="B23" s="37"/>
    </row>
    <row r="24" spans="2:2" x14ac:dyDescent="0.3">
      <c r="B24" s="37"/>
    </row>
    <row r="25" spans="2:2" x14ac:dyDescent="0.3">
      <c r="B25" s="37"/>
    </row>
    <row r="26" spans="2:2" x14ac:dyDescent="0.3">
      <c r="B26" s="37"/>
    </row>
    <row r="27" spans="2:2" x14ac:dyDescent="0.3">
      <c r="B27" s="37"/>
    </row>
  </sheetData>
  <mergeCells count="8">
    <mergeCell ref="N2:P2"/>
    <mergeCell ref="N1:P1"/>
    <mergeCell ref="F2:H2"/>
    <mergeCell ref="B2:D2"/>
    <mergeCell ref="J2:L2"/>
    <mergeCell ref="B1:D1"/>
    <mergeCell ref="F1:H1"/>
    <mergeCell ref="J1:L1"/>
  </mergeCells>
  <phoneticPr fontId="25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5EF014-B12B-4B52-AAFB-844C62131E46}">
  <dimension ref="B1:H3"/>
  <sheetViews>
    <sheetView workbookViewId="0">
      <selection activeCell="F3" sqref="F3"/>
    </sheetView>
  </sheetViews>
  <sheetFormatPr baseColWidth="10" defaultRowHeight="14.4" x14ac:dyDescent="0.3"/>
  <sheetData>
    <row r="1" spans="2:8" x14ac:dyDescent="0.3">
      <c r="B1" s="72" t="s">
        <v>75</v>
      </c>
      <c r="C1" s="72"/>
      <c r="D1" s="72"/>
      <c r="E1" s="73"/>
      <c r="F1" s="72" t="s">
        <v>76</v>
      </c>
      <c r="G1" s="72"/>
      <c r="H1" s="72"/>
    </row>
    <row r="2" spans="2:8" x14ac:dyDescent="0.3">
      <c r="B2" s="72" t="s">
        <v>77</v>
      </c>
      <c r="C2" s="72"/>
      <c r="D2" s="72"/>
      <c r="E2" s="73"/>
      <c r="F2" s="72" t="s">
        <v>78</v>
      </c>
      <c r="G2" s="72"/>
      <c r="H2" s="72"/>
    </row>
    <row r="3" spans="2:8" x14ac:dyDescent="0.3">
      <c r="B3" s="73" t="s">
        <v>66</v>
      </c>
      <c r="C3" s="73" t="s">
        <v>63</v>
      </c>
      <c r="D3" s="73" t="s">
        <v>64</v>
      </c>
      <c r="E3" s="73"/>
      <c r="F3" s="73" t="s">
        <v>66</v>
      </c>
      <c r="G3" s="73" t="s">
        <v>71</v>
      </c>
      <c r="H3" s="73" t="s">
        <v>72</v>
      </c>
    </row>
  </sheetData>
  <mergeCells count="4">
    <mergeCell ref="B1:D1"/>
    <mergeCell ref="F1:H1"/>
    <mergeCell ref="B2:D2"/>
    <mergeCell ref="F2:H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Liste des Elèves</vt:lpstr>
      <vt:lpstr>Tableau</vt:lpstr>
      <vt:lpstr>Livret</vt:lpstr>
      <vt:lpstr>Classe</vt:lpstr>
      <vt:lpstr>Le langage groupes</vt:lpstr>
      <vt:lpstr>Les nombres groupes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ecole</dc:creator>
  <cp:lastModifiedBy>Admin</cp:lastModifiedBy>
  <cp:lastPrinted>2020-08-05T04:24:48Z</cp:lastPrinted>
  <dcterms:created xsi:type="dcterms:W3CDTF">2018-04-01T10:23:14Z</dcterms:created>
  <dcterms:modified xsi:type="dcterms:W3CDTF">2023-03-24T23:42:36Z</dcterms:modified>
</cp:coreProperties>
</file>