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4" codeName="{A21196BD-C3A1-11ED-6554-D22D5F7347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test/Desktop/"/>
    </mc:Choice>
  </mc:AlternateContent>
  <xr:revisionPtr revIDLastSave="0" documentId="13_ncr:1_{AFBF965B-A75A-B84B-B855-9B4ED25484A4}" xr6:coauthVersionLast="47" xr6:coauthVersionMax="47" xr10:uidLastSave="{00000000-0000-0000-0000-000000000000}"/>
  <bookViews>
    <workbookView xWindow="0" yWindow="500" windowWidth="49400" windowHeight="26400" xr2:uid="{1A16437F-7567-4011-9829-F78FC98B38B0}"/>
  </bookViews>
  <sheets>
    <sheet name="Calendrier" sheetId="1" r:id="rId1"/>
    <sheet name="Sourc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0" i="1" l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F2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D8" i="1"/>
  <c r="D9" i="1" s="1"/>
  <c r="C11" i="1" s="1"/>
  <c r="C23" i="1" l="1"/>
  <c r="C15" i="1"/>
  <c r="C16" i="1"/>
  <c r="C22" i="1"/>
  <c r="C14" i="1"/>
  <c r="C18" i="1"/>
  <c r="C10" i="1"/>
  <c r="C21" i="1"/>
  <c r="C13" i="1"/>
  <c r="C20" i="1"/>
  <c r="C12" i="1"/>
  <c r="C17" i="1"/>
  <c r="C19" i="1"/>
  <c r="AA9" i="1"/>
  <c r="Z9" i="1"/>
  <c r="S9" i="1"/>
  <c r="AH9" i="1"/>
  <c r="K9" i="1"/>
  <c r="J9" i="1"/>
  <c r="AG9" i="1"/>
  <c r="Y9" i="1"/>
  <c r="Q9" i="1"/>
  <c r="I9" i="1"/>
  <c r="AF9" i="1"/>
  <c r="X9" i="1"/>
  <c r="P9" i="1"/>
  <c r="H9" i="1"/>
  <c r="AE9" i="1"/>
  <c r="W9" i="1"/>
  <c r="O9" i="1"/>
  <c r="G9" i="1"/>
  <c r="AD9" i="1"/>
  <c r="V9" i="1"/>
  <c r="N9" i="1"/>
  <c r="F9" i="1"/>
  <c r="R9" i="1"/>
  <c r="U9" i="1"/>
  <c r="M9" i="1"/>
  <c r="E9" i="1"/>
  <c r="AC9" i="1"/>
  <c r="AB9" i="1"/>
  <c r="T9" i="1"/>
  <c r="L9" i="1"/>
</calcChain>
</file>

<file path=xl/sharedStrings.xml><?xml version="1.0" encoding="utf-8"?>
<sst xmlns="http://schemas.openxmlformats.org/spreadsheetml/2006/main" count="31" uniqueCount="28">
  <si>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</si>
  <si>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</si>
  <si>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</si>
  <si>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</si>
  <si>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</si>
  <si>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</si>
  <si>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</si>
  <si>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</si>
  <si>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</si>
  <si>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</si>
  <si>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</si>
  <si>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</si>
  <si>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</si>
  <si>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</si>
  <si>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Horaires</t>
  </si>
  <si>
    <t>Années</t>
  </si>
  <si>
    <t>Mois</t>
  </si>
  <si>
    <t>Num</t>
  </si>
  <si>
    <t>Local</t>
  </si>
  <si>
    <t>Local :</t>
  </si>
  <si>
    <t>Studio</t>
  </si>
  <si>
    <t>Salle rose</t>
  </si>
  <si>
    <t>Théatre</t>
  </si>
  <si>
    <t>Utilisateur</t>
  </si>
  <si>
    <t>Gamma PC</t>
  </si>
  <si>
    <t>Atelier photo</t>
  </si>
  <si>
    <t>Utilisateur :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</si>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</sst>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2" tint="-0.74999237037263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64" fontId="0" fillId="0" borderId="0" xfId="0" applyNumberFormat="1" applyAlignment="1">
      <alignment textRotation="90" wrapText="1"/>
    </xf>
    <xf numFmtId="0" fontId="0" fillId="0" borderId="0" xfId="0" applyAlignment="1">
      <alignment textRotation="43"/>
    </xf>
    <xf numFmtId="0" fontId="2" fillId="3" borderId="1" xfId="0" applyFont="1" applyFill="1" applyBorder="1" applyAlignment="1">
      <alignment horizontal="right" indent="1"/>
    </xf>
    <xf numFmtId="0" fontId="3" fillId="2" borderId="2" xfId="0" applyFont="1" applyFill="1" applyBorder="1" applyAlignment="1">
      <alignment horizontal="right" indent="1"/>
    </xf>
    <xf numFmtId="0" fontId="2" fillId="3" borderId="5" xfId="0" applyFont="1" applyFill="1" applyBorder="1" applyAlignment="1">
      <alignment horizontal="right" indent="1"/>
    </xf>
    <xf numFmtId="0" fontId="3" fillId="2" borderId="6" xfId="0" applyFont="1" applyFill="1" applyBorder="1" applyAlignment="1">
      <alignment horizontal="right" indent="1"/>
    </xf>
    <xf numFmtId="0" fontId="1" fillId="3" borderId="3" xfId="0" applyFont="1" applyFill="1" applyBorder="1" applyAlignment="1">
      <alignment horizontal="right" indent="1"/>
    </xf>
    <xf numFmtId="0" fontId="3" fillId="2" borderId="4" xfId="0" applyFont="1" applyFill="1" applyBorder="1" applyAlignment="1">
      <alignment horizontal="right" indent="1"/>
    </xf>
    <xf numFmtId="0" fontId="4" fillId="0" borderId="0" xfId="0" applyFont="1" applyAlignment="1">
      <alignment vertical="center"/>
    </xf>
    <xf numFmtId="0" fontId="1" fillId="3" borderId="5" xfId="0" applyFont="1" applyFill="1" applyBorder="1" applyAlignment="1">
      <alignment horizontal="right" indent="1"/>
    </xf>
    <xf numFmtId="164" fontId="6" fillId="0" borderId="0" xfId="0" applyNumberFormat="1" applyFont="1" applyAlignment="1">
      <alignment textRotation="90"/>
    </xf>
    <xf numFmtId="0" fontId="6" fillId="0" borderId="0" xfId="0" applyFont="1" applyAlignment="1">
      <alignment textRotation="90"/>
    </xf>
    <xf numFmtId="20" fontId="7" fillId="0" borderId="0" xfId="0" applyNumberFormat="1" applyFont="1"/>
    <xf numFmtId="0" fontId="8" fillId="4" borderId="7" xfId="0" applyFont="1" applyFill="1" applyBorder="1"/>
    <xf numFmtId="0" fontId="0" fillId="0" borderId="7" xfId="0" applyBorder="1"/>
    <xf numFmtId="0" fontId="5" fillId="0" borderId="7" xfId="0" applyFont="1" applyBorder="1"/>
    <xf numFmtId="20" fontId="0" fillId="0" borderId="7" xfId="0" applyNumberFormat="1" applyBorder="1"/>
    <xf numFmtId="0" fontId="9" fillId="0" borderId="0" xfId="0" applyFont="1"/>
    <xf numFmtId="0" fontId="0" fillId="0" borderId="8" xfId="0" applyBorder="1"/>
    <xf numFmtId="0" fontId="0" fillId="0" borderId="0" xfId="0" applyAlignment="1">
      <alignment horizontal="center"/>
    </xf>
    <xf numFmtId="0" fontId="10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6</xdr:row>
          <xdr:rowOff>0</xdr:rowOff>
        </xdr:from>
        <xdr:to>
          <xdr:col>2</xdr:col>
          <xdr:colOff>12700</xdr:colOff>
          <xdr:row>8</xdr:row>
          <xdr:rowOff>330200</xdr:rowOff>
        </xdr:to>
        <xdr:sp macro="" textlink="">
          <xdr:nvSpPr>
            <xdr:cNvPr id="1053" name="Button 29" descr="Affecter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Affecter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8</xdr:row>
          <xdr:rowOff>571500</xdr:rowOff>
        </xdr:from>
        <xdr:to>
          <xdr:col>2</xdr:col>
          <xdr:colOff>0</xdr:colOff>
          <xdr:row>8</xdr:row>
          <xdr:rowOff>914400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6790A-FF73-452E-97B7-EE6E3D6C35CB}">
  <sheetPr codeName="Feuil1"/>
  <dimension ref="B2:AI28"/>
  <sheetViews>
    <sheetView tabSelected="1" zoomScale="190" zoomScaleNormal="190" workbookViewId="0">
      <selection activeCell="C5" sqref="C5"/>
    </sheetView>
  </sheetViews>
  <sheetFormatPr baseColWidth="10" defaultRowHeight="15" x14ac:dyDescent="0.2"/>
  <cols>
    <col min="1" max="1" width="7.1640625" customWidth="1"/>
    <col min="2" max="2" width="12.6640625" customWidth="1"/>
    <col min="3" max="3" width="13.1640625" customWidth="1"/>
    <col min="4" max="34" width="4.5" customWidth="1"/>
    <col min="35" max="35" width="4.6640625" customWidth="1"/>
  </cols>
  <sheetData>
    <row r="2" spans="2:35" ht="15.5" customHeight="1" x14ac:dyDescent="0.2">
      <c r="B2" s="3" t="s">
        <v>0</v>
      </c>
      <c r="C2" s="4">
        <v>2024</v>
      </c>
      <c r="F2" s="21" t="str">
        <f>IF(AND(C2&lt;&gt;"",C3&lt;&gt;"",C4&lt;&gt;""),"Planning d'occupation du "&amp; C4 &amp;" pour le mois de " &amp; C3,"")</f>
        <v>Planning d'occupation du Studio pour le mois de Avril</v>
      </c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9"/>
      <c r="AG2" s="9"/>
      <c r="AH2" s="9"/>
    </row>
    <row r="3" spans="2:35" ht="15.5" customHeight="1" x14ac:dyDescent="0.2">
      <c r="B3" s="5" t="s">
        <v>1</v>
      </c>
      <c r="C3" s="6" t="s">
        <v>5</v>
      </c>
      <c r="E3" s="9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9"/>
      <c r="AG3" s="9"/>
      <c r="AH3" s="9"/>
    </row>
    <row r="4" spans="2:35" ht="15.5" customHeight="1" x14ac:dyDescent="0.2">
      <c r="B4" s="10" t="s">
        <v>19</v>
      </c>
      <c r="C4" s="6" t="s">
        <v>20</v>
      </c>
      <c r="E4" s="9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9"/>
      <c r="AG4" s="9"/>
      <c r="AH4" s="9"/>
    </row>
    <row r="5" spans="2:35" ht="18.25" customHeight="1" x14ac:dyDescent="0.2">
      <c r="B5" s="7" t="s">
        <v>26</v>
      </c>
      <c r="C5" s="8" t="s">
        <v>24</v>
      </c>
      <c r="E5" s="9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9"/>
      <c r="AG5" s="9"/>
      <c r="AH5" s="9"/>
    </row>
    <row r="6" spans="2:35" ht="21" x14ac:dyDescent="0.25">
      <c r="F6" s="18"/>
    </row>
    <row r="7" spans="2:35" hidden="1" x14ac:dyDescent="0.2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35" hidden="1" customHeight="1" x14ac:dyDescent="0.2">
      <c r="D8" s="1">
        <f>DATE($C$2,VLOOKUP($C$3,Sources!$C$2:$D$14,2,FALSE),Calendrier!D7)</f>
        <v>45383</v>
      </c>
      <c r="E8" s="1">
        <f>DATE($C$2,VLOOKUP($C$3,Sources!$C$2:$D$14,2,FALSE),Calendrier!E7)</f>
        <v>45384</v>
      </c>
      <c r="F8" s="1">
        <f>DATE($C$2,VLOOKUP($C$3,Sources!$C$2:$D$14,2,FALSE),Calendrier!F7)</f>
        <v>45385</v>
      </c>
      <c r="G8" s="1">
        <f>DATE($C$2,VLOOKUP($C$3,Sources!$C$2:$D$14,2,FALSE),Calendrier!G7)</f>
        <v>45386</v>
      </c>
      <c r="H8" s="1">
        <f>DATE($C$2,VLOOKUP($C$3,Sources!$C$2:$D$14,2,FALSE),Calendrier!H7)</f>
        <v>45387</v>
      </c>
      <c r="I8" s="1">
        <f>DATE($C$2,VLOOKUP($C$3,Sources!$C$2:$D$14,2,FALSE),Calendrier!I7)</f>
        <v>45388</v>
      </c>
      <c r="J8" s="1">
        <f>DATE($C$2,VLOOKUP($C$3,Sources!$C$2:$D$14,2,FALSE),Calendrier!J7)</f>
        <v>45389</v>
      </c>
      <c r="K8" s="1">
        <f>DATE($C$2,VLOOKUP($C$3,Sources!$C$2:$D$14,2,FALSE),Calendrier!K7)</f>
        <v>45390</v>
      </c>
      <c r="L8" s="1">
        <f>DATE($C$2,VLOOKUP($C$3,Sources!$C$2:$D$14,2,FALSE),Calendrier!L7)</f>
        <v>45391</v>
      </c>
      <c r="M8" s="1">
        <f>DATE($C$2,VLOOKUP($C$3,Sources!$C$2:$D$14,2,FALSE),Calendrier!M7)</f>
        <v>45392</v>
      </c>
      <c r="N8" s="1">
        <f>DATE($C$2,VLOOKUP($C$3,Sources!$C$2:$D$14,2,FALSE),Calendrier!N7)</f>
        <v>45393</v>
      </c>
      <c r="O8" s="1">
        <f>DATE($C$2,VLOOKUP($C$3,Sources!$C$2:$D$14,2,FALSE),Calendrier!O7)</f>
        <v>45394</v>
      </c>
      <c r="P8" s="1">
        <f>DATE($C$2,VLOOKUP($C$3,Sources!$C$2:$D$14,2,FALSE),Calendrier!P7)</f>
        <v>45395</v>
      </c>
      <c r="Q8" s="1">
        <f>DATE($C$2,VLOOKUP($C$3,Sources!$C$2:$D$14,2,FALSE),Calendrier!Q7)</f>
        <v>45396</v>
      </c>
      <c r="R8" s="1">
        <f>DATE($C$2,VLOOKUP($C$3,Sources!$C$2:$D$14,2,FALSE),Calendrier!R7)</f>
        <v>45397</v>
      </c>
      <c r="S8" s="1">
        <f>DATE($C$2,VLOOKUP($C$3,Sources!$C$2:$D$14,2,FALSE),Calendrier!S7)</f>
        <v>45398</v>
      </c>
      <c r="T8" s="1">
        <f>DATE($C$2,VLOOKUP($C$3,Sources!$C$2:$D$14,2,FALSE),Calendrier!T7)</f>
        <v>45399</v>
      </c>
      <c r="U8" s="1">
        <f>DATE($C$2,VLOOKUP($C$3,Sources!$C$2:$D$14,2,FALSE),Calendrier!U7)</f>
        <v>45400</v>
      </c>
      <c r="V8" s="1">
        <f>DATE($C$2,VLOOKUP($C$3,Sources!$C$2:$D$14,2,FALSE),Calendrier!V7)</f>
        <v>45401</v>
      </c>
      <c r="W8" s="1">
        <f>DATE($C$2,VLOOKUP($C$3,Sources!$C$2:$D$14,2,FALSE),Calendrier!W7)</f>
        <v>45402</v>
      </c>
      <c r="X8" s="1">
        <f>DATE($C$2,VLOOKUP($C$3,Sources!$C$2:$D$14,2,FALSE),Calendrier!X7)</f>
        <v>45403</v>
      </c>
      <c r="Y8" s="1">
        <f>DATE($C$2,VLOOKUP($C$3,Sources!$C$2:$D$14,2,FALSE),Calendrier!Y7)</f>
        <v>45404</v>
      </c>
      <c r="Z8" s="1">
        <f>DATE($C$2,VLOOKUP($C$3,Sources!$C$2:$D$14,2,FALSE),Calendrier!Z7)</f>
        <v>45405</v>
      </c>
      <c r="AA8" s="1">
        <f>DATE($C$2,VLOOKUP($C$3,Sources!$C$2:$D$14,2,FALSE),Calendrier!AA7)</f>
        <v>45406</v>
      </c>
      <c r="AB8" s="1">
        <f>DATE($C$2,VLOOKUP($C$3,Sources!$C$2:$D$14,2,FALSE),Calendrier!AB7)</f>
        <v>45407</v>
      </c>
      <c r="AC8" s="1">
        <f>DATE($C$2,VLOOKUP($C$3,Sources!$C$2:$D$14,2,FALSE),Calendrier!AC7)</f>
        <v>45408</v>
      </c>
      <c r="AD8" s="1">
        <f>DATE($C$2,VLOOKUP($C$3,Sources!$C$2:$D$14,2,FALSE),Calendrier!AD7)</f>
        <v>45409</v>
      </c>
      <c r="AE8" s="1">
        <f>DATE($C$2,VLOOKUP($C$3,Sources!$C$2:$D$14,2,FALSE),Calendrier!AE7)</f>
        <v>45410</v>
      </c>
      <c r="AF8" s="1">
        <f>DATE($C$2,VLOOKUP($C$3,Sources!$C$2:$D$14,2,FALSE),Calendrier!AF7)</f>
        <v>45411</v>
      </c>
      <c r="AG8" s="1">
        <f>DATE($C$2,VLOOKUP($C$3,Sources!$C$2:$D$14,2,FALSE),Calendrier!AG7)</f>
        <v>45412</v>
      </c>
      <c r="AH8" s="1">
        <f>DATE($C$2,VLOOKUP($C$3,Sources!$C$2:$D$14,2,FALSE),Calendrier!AH7)</f>
        <v>45413</v>
      </c>
    </row>
    <row r="9" spans="2:35" ht="72" customHeight="1" x14ac:dyDescent="0.2">
      <c r="B9" s="19"/>
      <c r="D9" s="11" t="str">
        <f>IF(AND($C$2&lt;&gt;"",$C$3&lt;&gt;""),TEXT(D8,"jjjj") &amp; " " &amp; TEXT(D8,"jj"),"")</f>
        <v>lundi 01</v>
      </c>
      <c r="E9" s="12" t="str">
        <f>IF(AND($C$2&lt;&gt;"",$C$3&lt;&gt;""),IF(MONTH(E8)=MONTH($D$8),TEXT(E8,"jjjj")&amp;" "&amp;TEXT(E8,"jj"),""),"")</f>
        <v>mardi 02</v>
      </c>
      <c r="F9" s="12" t="str">
        <f t="shared" ref="F9:AH9" si="0">IF(AND($C$2&lt;&gt;"",$C$3&lt;&gt;""),IF(MONTH(F8)=MONTH($D$8),TEXT(F8,"jjjj")&amp;" "&amp;TEXT(F8,"jj"),""),"")</f>
        <v>mercredi 03</v>
      </c>
      <c r="G9" s="12" t="str">
        <f t="shared" si="0"/>
        <v>jeudi 04</v>
      </c>
      <c r="H9" s="12" t="str">
        <f t="shared" si="0"/>
        <v>vendredi 05</v>
      </c>
      <c r="I9" s="12" t="str">
        <f t="shared" si="0"/>
        <v>samedi 06</v>
      </c>
      <c r="J9" s="12" t="str">
        <f t="shared" si="0"/>
        <v>dimanche 07</v>
      </c>
      <c r="K9" s="12" t="str">
        <f t="shared" si="0"/>
        <v>lundi 08</v>
      </c>
      <c r="L9" s="12" t="str">
        <f t="shared" si="0"/>
        <v>mardi 09</v>
      </c>
      <c r="M9" s="12" t="str">
        <f t="shared" si="0"/>
        <v>mercredi 10</v>
      </c>
      <c r="N9" s="12" t="str">
        <f t="shared" si="0"/>
        <v>jeudi 11</v>
      </c>
      <c r="O9" s="12" t="str">
        <f t="shared" si="0"/>
        <v>vendredi 12</v>
      </c>
      <c r="P9" s="12" t="str">
        <f t="shared" si="0"/>
        <v>samedi 13</v>
      </c>
      <c r="Q9" s="12" t="str">
        <f t="shared" si="0"/>
        <v>dimanche 14</v>
      </c>
      <c r="R9" s="12" t="str">
        <f t="shared" si="0"/>
        <v>lundi 15</v>
      </c>
      <c r="S9" s="12" t="str">
        <f t="shared" si="0"/>
        <v>mardi 16</v>
      </c>
      <c r="T9" s="12" t="str">
        <f t="shared" si="0"/>
        <v>mercredi 17</v>
      </c>
      <c r="U9" s="12" t="str">
        <f t="shared" si="0"/>
        <v>jeudi 18</v>
      </c>
      <c r="V9" s="12" t="str">
        <f t="shared" si="0"/>
        <v>vendredi 19</v>
      </c>
      <c r="W9" s="12" t="str">
        <f t="shared" si="0"/>
        <v>samedi 20</v>
      </c>
      <c r="X9" s="12" t="str">
        <f t="shared" si="0"/>
        <v>dimanche 21</v>
      </c>
      <c r="Y9" s="12" t="str">
        <f t="shared" si="0"/>
        <v>lundi 22</v>
      </c>
      <c r="Z9" s="12" t="str">
        <f t="shared" si="0"/>
        <v>mardi 23</v>
      </c>
      <c r="AA9" s="12" t="str">
        <f t="shared" si="0"/>
        <v>mercredi 24</v>
      </c>
      <c r="AB9" s="12" t="str">
        <f t="shared" si="0"/>
        <v>jeudi 25</v>
      </c>
      <c r="AC9" s="12" t="str">
        <f t="shared" si="0"/>
        <v>vendredi 26</v>
      </c>
      <c r="AD9" s="12" t="str">
        <f t="shared" si="0"/>
        <v>samedi 27</v>
      </c>
      <c r="AE9" s="12" t="str">
        <f t="shared" si="0"/>
        <v>dimanche 28</v>
      </c>
      <c r="AF9" s="12" t="str">
        <f t="shared" si="0"/>
        <v>lundi 29</v>
      </c>
      <c r="AG9" s="12" t="str">
        <f t="shared" si="0"/>
        <v>mardi 30</v>
      </c>
      <c r="AH9" s="12" t="str">
        <f t="shared" si="0"/>
        <v/>
      </c>
      <c r="AI9" s="2"/>
    </row>
    <row r="10" spans="2:35" x14ac:dyDescent="0.2">
      <c r="B10" t="str">
        <f>IF(D10&lt;&gt;"",IF($C$5="Gamma pc","Gamma"),IF($C$5="Atelier photo","Atel photo",""))</f>
        <v>Gamma</v>
      </c>
      <c r="C10" s="13">
        <f>IF($D$9&lt;&gt;"",Sources!J3,"")</f>
        <v>0.39583333333333298</v>
      </c>
      <c r="D10" s="20" t="s">
        <v>27</v>
      </c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</row>
    <row r="11" spans="2:35" x14ac:dyDescent="0.2">
      <c r="B11" t="str">
        <f>IF(D11&lt;&gt;"",IF($C$5="Gamma pc","Gamma"),"")</f>
        <v/>
      </c>
      <c r="C11" s="13">
        <f>IF($D$9&lt;&gt;"",Sources!J4,"")</f>
        <v>0.4375</v>
      </c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</row>
    <row r="12" spans="2:35" x14ac:dyDescent="0.2">
      <c r="B12" t="str">
        <f t="shared" ref="B12:B23" si="1">IF(D12&lt;&gt;"",IF($C$5="Gamma pc","Gamma"),"")</f>
        <v/>
      </c>
      <c r="C12" s="13">
        <f>IF($D$9&lt;&gt;"",Sources!J5,"")</f>
        <v>0.47916666666666702</v>
      </c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</row>
    <row r="13" spans="2:35" x14ac:dyDescent="0.2">
      <c r="B13" t="str">
        <f t="shared" si="1"/>
        <v/>
      </c>
      <c r="C13" s="13">
        <f>IF($D$9&lt;&gt;"",Sources!J6,"")</f>
        <v>0.52083333333333304</v>
      </c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</row>
    <row r="14" spans="2:35" x14ac:dyDescent="0.2">
      <c r="B14" t="str">
        <f t="shared" si="1"/>
        <v/>
      </c>
      <c r="C14" s="13">
        <f>IF($D$9&lt;&gt;"",Sources!J7,"")</f>
        <v>0.5625</v>
      </c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</row>
    <row r="15" spans="2:35" x14ac:dyDescent="0.2">
      <c r="B15" t="str">
        <f t="shared" si="1"/>
        <v/>
      </c>
      <c r="C15" s="13">
        <f>IF($D$9&lt;&gt;"",Sources!J8,"")</f>
        <v>0.60416666666666696</v>
      </c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</row>
    <row r="16" spans="2:35" x14ac:dyDescent="0.2">
      <c r="B16" t="str">
        <f t="shared" si="1"/>
        <v/>
      </c>
      <c r="C16" s="13">
        <f>IF($D$9&lt;&gt;"",Sources!J9,"")</f>
        <v>0.64583333333333304</v>
      </c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</row>
    <row r="17" spans="2:34" x14ac:dyDescent="0.2">
      <c r="B17" t="str">
        <f t="shared" si="1"/>
        <v/>
      </c>
      <c r="C17" s="13">
        <f>IF($D$9&lt;&gt;"",Sources!J10,"")</f>
        <v>0.6875</v>
      </c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</row>
    <row r="18" spans="2:34" x14ac:dyDescent="0.2">
      <c r="B18" t="str">
        <f t="shared" si="1"/>
        <v/>
      </c>
      <c r="C18" s="13">
        <f>IF($D$9&lt;&gt;"",Sources!J11,"")</f>
        <v>0.72916666666666696</v>
      </c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</row>
    <row r="19" spans="2:34" x14ac:dyDescent="0.2">
      <c r="B19" t="str">
        <f t="shared" si="1"/>
        <v/>
      </c>
      <c r="C19" s="13">
        <f>IF($D$9&lt;&gt;"",Sources!J12,"")</f>
        <v>0.77083333333333304</v>
      </c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</row>
    <row r="20" spans="2:34" x14ac:dyDescent="0.2">
      <c r="B20" t="str">
        <f t="shared" si="1"/>
        <v/>
      </c>
      <c r="C20" s="13">
        <f>IF($D$9&lt;&gt;"",Sources!J13,"")</f>
        <v>0.8125</v>
      </c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</row>
    <row r="21" spans="2:34" x14ac:dyDescent="0.2">
      <c r="B21" t="str">
        <f t="shared" si="1"/>
        <v/>
      </c>
      <c r="C21" s="13">
        <f>IF($D$9&lt;&gt;"",Sources!J14,"")</f>
        <v>0.85416666666666696</v>
      </c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</row>
    <row r="22" spans="2:34" x14ac:dyDescent="0.2">
      <c r="B22" t="str">
        <f t="shared" si="1"/>
        <v/>
      </c>
      <c r="C22" s="13">
        <f>IF($D$9&lt;&gt;"",Sources!J15,"")</f>
        <v>0.89583333333333304</v>
      </c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</row>
    <row r="23" spans="2:34" x14ac:dyDescent="0.2">
      <c r="B23" t="str">
        <f t="shared" si="1"/>
        <v/>
      </c>
      <c r="C23" s="13">
        <f>IF($D$9&lt;&gt;"",Sources!J16,"")</f>
        <v>0.9375</v>
      </c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</row>
    <row r="24" spans="2:34" x14ac:dyDescent="0.2">
      <c r="C24" s="13"/>
    </row>
    <row r="25" spans="2:34" x14ac:dyDescent="0.2">
      <c r="C25" s="13"/>
    </row>
    <row r="26" spans="2:34" x14ac:dyDescent="0.2">
      <c r="C26" s="13"/>
    </row>
    <row r="27" spans="2:34" x14ac:dyDescent="0.2">
      <c r="C27" s="13"/>
    </row>
    <row r="28" spans="2:34" x14ac:dyDescent="0.2">
      <c r="C28" s="13"/>
    </row>
  </sheetData>
  <mergeCells count="1">
    <mergeCell ref="F2:AE5"/>
  </mergeCells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3" r:id="rId4" name="Button 29">
              <controlPr defaultSize="0" print="0" autoFill="0" autoPict="0" macro="[0]!Affecter" altText="Affecter">
                <anchor moveWithCells="1" sizeWithCells="1">
                  <from>
                    <xdr:col>1</xdr:col>
                    <xdr:colOff>0</xdr:colOff>
                    <xdr:row>6</xdr:row>
                    <xdr:rowOff>0</xdr:rowOff>
                  </from>
                  <to>
                    <xdr:col>2</xdr:col>
                    <xdr:colOff>12700</xdr:colOff>
                    <xdr:row>8</xdr:row>
                    <xdr:rowOff>330200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5" name="Button 30">
              <controlPr defaultSize="0" print="0" autoFill="0" autoPict="0" macro="[0]!Effacer">
                <anchor moveWithCells="1" sizeWithCells="1">
                  <from>
                    <xdr:col>1</xdr:col>
                    <xdr:colOff>12700</xdr:colOff>
                    <xdr:row>8</xdr:row>
                    <xdr:rowOff>571500</xdr:rowOff>
                  </from>
                  <to>
                    <xdr:col>2</xdr:col>
                    <xdr:colOff>0</xdr:colOff>
                    <xdr:row>8</xdr:row>
                    <xdr:rowOff>914400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D46F854-D94F-ED4A-823C-B129A3E04272}">
          <x14:formula1>
            <xm:f>Sources!$F$3:$F$14</xm:f>
          </x14:formula1>
          <xm:sqref>C2</xm:sqref>
        </x14:dataValidation>
        <x14:dataValidation type="list" allowBlank="1" showInputMessage="1" showErrorMessage="1" xr:uid="{CC524B20-A8A9-8543-B990-E4601FFA7965}">
          <x14:formula1>
            <xm:f>Sources!$C$3:$C$14</xm:f>
          </x14:formula1>
          <xm:sqref>C3</xm:sqref>
        </x14:dataValidation>
        <x14:dataValidation type="list" allowBlank="1" showInputMessage="1" showErrorMessage="1" xr:uid="{C0A3FE24-3D34-CE40-AD49-1DF54F62922E}">
          <x14:formula1>
            <xm:f>Sources!$H$3:$H$9</xm:f>
          </x14:formula1>
          <xm:sqref>C4</xm:sqref>
        </x14:dataValidation>
        <x14:dataValidation type="list" allowBlank="1" showInputMessage="1" showErrorMessage="1" xr:uid="{C5CEC45A-DE5A-4243-8CED-72C81CD5446F}">
          <x14:formula1>
            <xm:f>Sources!$L$3:$L$13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033467-CDA6-42C1-982F-6C70E6D7A6B0}">
  <sheetPr codeName="Feuil2"/>
  <dimension ref="C2:L27"/>
  <sheetViews>
    <sheetView workbookViewId="0">
      <selection activeCell="L4" sqref="L4"/>
    </sheetView>
  </sheetViews>
  <sheetFormatPr baseColWidth="10" defaultRowHeight="15" x14ac:dyDescent="0.2"/>
  <sheetData>
    <row r="2" spans="3:12" x14ac:dyDescent="0.2">
      <c r="C2" s="14" t="s">
        <v>16</v>
      </c>
      <c r="D2" s="14" t="s">
        <v>17</v>
      </c>
      <c r="F2" s="14" t="s">
        <v>15</v>
      </c>
      <c r="H2" s="14" t="s">
        <v>18</v>
      </c>
      <c r="J2" s="14" t="s">
        <v>14</v>
      </c>
      <c r="L2" s="14" t="s">
        <v>23</v>
      </c>
    </row>
    <row r="3" spans="3:12" x14ac:dyDescent="0.2">
      <c r="C3" s="15" t="s">
        <v>3</v>
      </c>
      <c r="D3" s="15">
        <v>1</v>
      </c>
      <c r="F3" s="15">
        <v>2024</v>
      </c>
      <c r="H3" s="16"/>
      <c r="J3" s="17">
        <v>0.39583333333333298</v>
      </c>
      <c r="L3" s="15"/>
    </row>
    <row r="4" spans="3:12" x14ac:dyDescent="0.2">
      <c r="C4" s="15" t="s">
        <v>2</v>
      </c>
      <c r="D4" s="15">
        <v>2</v>
      </c>
      <c r="F4" s="15">
        <v>2025</v>
      </c>
      <c r="H4" s="15" t="s">
        <v>20</v>
      </c>
      <c r="J4" s="17">
        <v>0.4375</v>
      </c>
      <c r="L4" s="15" t="s">
        <v>24</v>
      </c>
    </row>
    <row r="5" spans="3:12" x14ac:dyDescent="0.2">
      <c r="C5" s="15" t="s">
        <v>4</v>
      </c>
      <c r="D5" s="15">
        <v>3</v>
      </c>
      <c r="F5" s="15">
        <v>2026</v>
      </c>
      <c r="H5" s="15" t="s">
        <v>21</v>
      </c>
      <c r="J5" s="17">
        <v>0.47916666666666702</v>
      </c>
      <c r="L5" s="15" t="s">
        <v>25</v>
      </c>
    </row>
    <row r="6" spans="3:12" x14ac:dyDescent="0.2">
      <c r="C6" s="15" t="s">
        <v>5</v>
      </c>
      <c r="D6" s="15">
        <v>4</v>
      </c>
      <c r="F6" s="15">
        <v>2027</v>
      </c>
      <c r="H6" s="15" t="s">
        <v>22</v>
      </c>
      <c r="J6" s="17">
        <v>0.52083333333333304</v>
      </c>
    </row>
    <row r="7" spans="3:12" x14ac:dyDescent="0.2">
      <c r="C7" s="15" t="s">
        <v>6</v>
      </c>
      <c r="D7" s="15">
        <v>5</v>
      </c>
      <c r="F7" s="15">
        <v>2028</v>
      </c>
      <c r="H7" s="16"/>
      <c r="J7" s="17">
        <v>0.5625</v>
      </c>
    </row>
    <row r="8" spans="3:12" x14ac:dyDescent="0.2">
      <c r="C8" s="15" t="s">
        <v>7</v>
      </c>
      <c r="D8" s="15">
        <v>6</v>
      </c>
      <c r="F8" s="15">
        <v>2029</v>
      </c>
      <c r="H8" s="16"/>
      <c r="J8" s="17">
        <v>0.60416666666666696</v>
      </c>
    </row>
    <row r="9" spans="3:12" x14ac:dyDescent="0.2">
      <c r="C9" s="15" t="s">
        <v>8</v>
      </c>
      <c r="D9" s="15">
        <v>7</v>
      </c>
      <c r="F9" s="15">
        <v>2030</v>
      </c>
      <c r="H9" s="16"/>
      <c r="J9" s="17">
        <v>0.64583333333333304</v>
      </c>
    </row>
    <row r="10" spans="3:12" x14ac:dyDescent="0.2">
      <c r="C10" s="15" t="s">
        <v>9</v>
      </c>
      <c r="D10" s="15">
        <v>8</v>
      </c>
      <c r="F10" s="15">
        <v>2031</v>
      </c>
      <c r="H10" s="16"/>
      <c r="J10" s="17">
        <v>0.6875</v>
      </c>
    </row>
    <row r="11" spans="3:12" x14ac:dyDescent="0.2">
      <c r="C11" s="15" t="s">
        <v>10</v>
      </c>
      <c r="D11" s="15">
        <v>9</v>
      </c>
      <c r="F11" s="15">
        <v>2032</v>
      </c>
      <c r="H11" s="16"/>
      <c r="J11" s="17">
        <v>0.72916666666666696</v>
      </c>
    </row>
    <row r="12" spans="3:12" x14ac:dyDescent="0.2">
      <c r="C12" s="15" t="s">
        <v>11</v>
      </c>
      <c r="D12" s="15">
        <v>10</v>
      </c>
      <c r="F12" s="15">
        <v>2033</v>
      </c>
      <c r="H12" s="16"/>
      <c r="J12" s="17">
        <v>0.77083333333333304</v>
      </c>
    </row>
    <row r="13" spans="3:12" x14ac:dyDescent="0.2">
      <c r="C13" s="15" t="s">
        <v>12</v>
      </c>
      <c r="D13" s="15">
        <v>11</v>
      </c>
      <c r="F13" s="15">
        <v>2034</v>
      </c>
      <c r="H13" s="16"/>
      <c r="J13" s="17">
        <v>0.8125</v>
      </c>
    </row>
    <row r="14" spans="3:12" x14ac:dyDescent="0.2">
      <c r="C14" s="15" t="s">
        <v>13</v>
      </c>
      <c r="D14" s="15">
        <v>12</v>
      </c>
      <c r="F14" s="15">
        <v>2035</v>
      </c>
      <c r="H14" s="16"/>
      <c r="J14" s="17">
        <v>0.85416666666666696</v>
      </c>
    </row>
    <row r="15" spans="3:12" x14ac:dyDescent="0.2">
      <c r="H15" s="16"/>
      <c r="J15" s="17">
        <v>0.89583333333333304</v>
      </c>
    </row>
    <row r="16" spans="3:12" x14ac:dyDescent="0.2">
      <c r="H16" s="16"/>
      <c r="J16" s="17">
        <v>0.9375</v>
      </c>
    </row>
    <row r="17" spans="8:8" x14ac:dyDescent="0.2">
      <c r="H17" s="16"/>
    </row>
    <row r="18" spans="8:8" x14ac:dyDescent="0.2">
      <c r="H18" s="16"/>
    </row>
    <row r="19" spans="8:8" x14ac:dyDescent="0.2">
      <c r="H19" s="16"/>
    </row>
    <row r="20" spans="8:8" x14ac:dyDescent="0.2">
      <c r="H20" s="16"/>
    </row>
    <row r="21" spans="8:8" x14ac:dyDescent="0.2">
      <c r="H21" s="16"/>
    </row>
    <row r="22" spans="8:8" x14ac:dyDescent="0.2">
      <c r="H22" s="16"/>
    </row>
    <row r="23" spans="8:8" x14ac:dyDescent="0.2">
      <c r="H23" s="16"/>
    </row>
    <row r="24" spans="8:8" x14ac:dyDescent="0.2">
      <c r="H24" s="16"/>
    </row>
    <row r="25" spans="8:8" x14ac:dyDescent="0.2">
      <c r="H25" s="16"/>
    </row>
    <row r="26" spans="8:8" x14ac:dyDescent="0.2">
      <c r="H26" s="16"/>
    </row>
    <row r="27" spans="8:8" x14ac:dyDescent="0.2">
      <c r="H27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Sources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Philippe Reginster</cp:lastModifiedBy>
  <cp:lastPrinted>2017-12-02T08:35:18Z</cp:lastPrinted>
  <dcterms:created xsi:type="dcterms:W3CDTF">2017-12-01T15:01:31Z</dcterms:created>
  <dcterms:modified xsi:type="dcterms:W3CDTF">2024-04-29T14:55:30Z</dcterms:modified>
</cp:coreProperties>
</file>