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thmane.elhodayebi\Desktop\"/>
    </mc:Choice>
  </mc:AlternateContent>
  <xr:revisionPtr revIDLastSave="0" documentId="13_ncr:1_{F0EDEE88-2EC6-4AFB-86E3-4E466DC4A635}" xr6:coauthVersionLast="47" xr6:coauthVersionMax="47" xr10:uidLastSave="{00000000-0000-0000-0000-000000000000}"/>
  <bookViews>
    <workbookView xWindow="-110" yWindow="-110" windowWidth="19420" windowHeight="10560" activeTab="1" xr2:uid="{9A723D00-99E1-4E7F-AFD5-93893BB734AE}"/>
  </bookViews>
  <sheets>
    <sheet name="Accueil" sheetId="1" r:id="rId1"/>
    <sheet name="Synthese" sheetId="2" r:id="rId2"/>
    <sheet name="FTE" sheetId="3" r:id="rId3"/>
    <sheet name="List FTE" sheetId="4" r:id="rId4"/>
  </sheets>
  <externalReferences>
    <externalReference r:id="rId5"/>
  </externalReferences>
  <definedNames>
    <definedName name="affErr">Synthese!#REF!</definedName>
    <definedName name="list_sections">[1]Table!$A$4:$A$53</definedName>
    <definedName name="plag_sections">[1]Table!$A$3:$H$53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2" l="1"/>
  <c r="C14" i="2"/>
  <c r="C13" i="2"/>
  <c r="C12" i="2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" i="4"/>
  <c r="C6" i="3" s="1"/>
  <c r="C3" i="3"/>
  <c r="C4" i="2"/>
  <c r="C15" i="2"/>
  <c r="C11" i="2"/>
  <c r="H7" i="2"/>
  <c r="C6" i="2"/>
  <c r="B6" i="2"/>
  <c r="J1" i="2"/>
  <c r="D9" i="3" l="1"/>
  <c r="C12" i="3"/>
  <c r="D10" i="3"/>
  <c r="C14" i="3"/>
  <c r="D12" i="3"/>
  <c r="D11" i="3"/>
  <c r="C7" i="3"/>
  <c r="C15" i="3"/>
  <c r="D13" i="3"/>
  <c r="C8" i="3"/>
  <c r="D6" i="3"/>
  <c r="D14" i="3"/>
  <c r="C9" i="3"/>
  <c r="D7" i="3"/>
  <c r="D15" i="3"/>
  <c r="C13" i="3"/>
  <c r="C10" i="3"/>
  <c r="D8" i="3"/>
  <c r="C11" i="3"/>
</calcChain>
</file>

<file path=xl/sharedStrings.xml><?xml version="1.0" encoding="utf-8"?>
<sst xmlns="http://schemas.openxmlformats.org/spreadsheetml/2006/main" count="111" uniqueCount="85">
  <si>
    <t>Numéro section</t>
  </si>
  <si>
    <t>Section</t>
  </si>
  <si>
    <t>Responsable</t>
  </si>
  <si>
    <t>CEO</t>
  </si>
  <si>
    <t>EOHFL</t>
  </si>
  <si>
    <t>28S260</t>
  </si>
  <si>
    <t>Service</t>
  </si>
  <si>
    <t>Cumul</t>
  </si>
  <si>
    <t>Valeurs mensuelles</t>
  </si>
  <si>
    <t>Réel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</si>
  <si>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</si>
  <si>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</si>
  <si>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</si>
  <si>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</si>
  <si>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</si>
  <si>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</si>
  <si>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</si>
  <si>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</si>
  <si>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</si>
  <si>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</si>
  <si>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</si>
  <si>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</si>
  <si>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TOTAL</t>
  </si>
  <si>
    <t xml:space="preserve">k€  </t>
  </si>
  <si>
    <t>FP1</t>
  </si>
  <si>
    <t>FD2</t>
  </si>
  <si>
    <t>SE1</t>
  </si>
  <si>
    <t>MC1</t>
  </si>
  <si>
    <t>DV2</t>
  </si>
  <si>
    <t>Number FTE</t>
  </si>
  <si>
    <t>Matricule</t>
  </si>
  <si>
    <t>Nom</t>
  </si>
  <si>
    <t>alex</t>
  </si>
  <si>
    <t>marie</t>
  </si>
  <si>
    <t>malek</t>
  </si>
  <si>
    <t xml:space="preserve">chafik </t>
  </si>
  <si>
    <t>arnaud</t>
  </si>
  <si>
    <t>hassane</t>
  </si>
  <si>
    <t>mourad</t>
  </si>
  <si>
    <t>massi</t>
  </si>
  <si>
    <t>alec</t>
  </si>
  <si>
    <t>peter</t>
  </si>
  <si>
    <t>jon</t>
  </si>
  <si>
    <t>jhon</t>
  </si>
  <si>
    <t>maxim</t>
  </si>
  <si>
    <t>lyon</t>
  </si>
  <si>
    <t xml:space="preserve">lille </t>
  </si>
  <si>
    <t>max</t>
  </si>
  <si>
    <t>Laurie</t>
  </si>
  <si>
    <t>laurine</t>
  </si>
  <si>
    <t>malal</t>
  </si>
  <si>
    <t>malro</t>
  </si>
  <si>
    <t>makfio</t>
  </si>
  <si>
    <t>lfjapf</t>
  </si>
  <si>
    <t>labfuod</t>
  </si>
  <si>
    <t>kanfli</t>
  </si>
  <si>
    <t>aklfiafn</t>
  </si>
  <si>
    <t>alzmjfila</t>
  </si>
  <si>
    <t>jfabfoa</t>
  </si>
  <si>
    <t>nfaioi</t>
  </si>
  <si>
    <t>COO</t>
  </si>
  <si>
    <t>CFO</t>
  </si>
  <si>
    <t>MKT</t>
  </si>
  <si>
    <t>COMM</t>
  </si>
  <si>
    <t>FINN</t>
  </si>
  <si>
    <t>CONTR</t>
  </si>
  <si>
    <t>RH</t>
  </si>
  <si>
    <t>OUV</t>
  </si>
  <si>
    <t>SUPP</t>
  </si>
  <si>
    <t>20S121</t>
  </si>
  <si>
    <t>22S123</t>
  </si>
  <si>
    <t>24S127</t>
  </si>
  <si>
    <t>26S223</t>
  </si>
  <si>
    <t>21S261</t>
  </si>
  <si>
    <t>23S262</t>
  </si>
  <si>
    <t>25S312</t>
  </si>
  <si>
    <t>27S313</t>
  </si>
  <si>
    <t>29S317</t>
  </si>
  <si>
    <t>Suivi</t>
  </si>
  <si>
    <t>20S131</t>
  </si>
  <si>
    <t>20S133</t>
  </si>
  <si>
    <t>20S137</t>
  </si>
  <si>
    <t>CC</t>
  </si>
  <si>
    <t>=&gt; Liste déroulante</t>
  </si>
  <si>
    <t>Forecast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</si>
</sst>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0"/>
      <name val="Arial"/>
      <family val="2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theme="0" tint="-0.34998626667073579"/>
      <name val="Arial"/>
      <family val="2"/>
    </font>
    <font>
      <i/>
      <sz val="9"/>
      <color theme="0" tint="-0.34998626667073579"/>
      <name val="Arial"/>
      <family val="2"/>
    </font>
    <font>
      <b/>
      <sz val="9"/>
      <color theme="0" tint="-0.34998626667073579"/>
      <name val="Arial"/>
      <family val="2"/>
    </font>
    <font>
      <b/>
      <sz val="9"/>
      <color rgb="FF080808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33AE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2" fillId="3" borderId="0" xfId="0" applyFont="1" applyFill="1"/>
    <xf numFmtId="0" fontId="1" fillId="4" borderId="2" xfId="0" applyFont="1" applyFill="1" applyBorder="1"/>
    <xf numFmtId="0" fontId="1" fillId="4" borderId="3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2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3" fillId="3" borderId="0" xfId="0" applyFont="1" applyFill="1" applyAlignment="1">
      <alignment horizontal="center"/>
    </xf>
    <xf numFmtId="0" fontId="3" fillId="3" borderId="8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centerContinuous"/>
    </xf>
    <xf numFmtId="0" fontId="0" fillId="5" borderId="3" xfId="0" applyFill="1" applyBorder="1" applyAlignment="1">
      <alignment horizontal="centerContinuous"/>
    </xf>
    <xf numFmtId="0" fontId="0" fillId="0" borderId="9" xfId="0" applyBorder="1"/>
    <xf numFmtId="0" fontId="1" fillId="5" borderId="2" xfId="0" applyFont="1" applyFill="1" applyBorder="1" applyAlignment="1">
      <alignment horizontal="centerContinuous"/>
    </xf>
    <xf numFmtId="0" fontId="1" fillId="5" borderId="10" xfId="0" applyFont="1" applyFill="1" applyBorder="1" applyAlignment="1">
      <alignment horizontal="centerContinuous"/>
    </xf>
    <xf numFmtId="0" fontId="0" fillId="0" borderId="8" xfId="0" applyBorder="1"/>
    <xf numFmtId="0" fontId="0" fillId="0" borderId="9" xfId="0" applyBorder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49" fontId="4" fillId="8" borderId="11" xfId="0" applyNumberFormat="1" applyFont="1" applyFill="1" applyBorder="1" applyAlignment="1">
      <alignment horizontal="left"/>
    </xf>
    <xf numFmtId="0" fontId="0" fillId="0" borderId="7" xfId="0" applyBorder="1"/>
    <xf numFmtId="3" fontId="0" fillId="0" borderId="0" xfId="0" applyNumberFormat="1"/>
    <xf numFmtId="0" fontId="1" fillId="3" borderId="12" xfId="0" applyFont="1" applyFill="1" applyBorder="1"/>
    <xf numFmtId="0" fontId="1" fillId="3" borderId="13" xfId="0" applyFont="1" applyFill="1" applyBorder="1" applyAlignment="1">
      <alignment horizontal="right"/>
    </xf>
    <xf numFmtId="3" fontId="0" fillId="0" borderId="11" xfId="0" applyNumberFormat="1" applyBorder="1" applyAlignment="1">
      <alignment horizontal="right"/>
    </xf>
    <xf numFmtId="3" fontId="5" fillId="0" borderId="14" xfId="0" applyNumberFormat="1" applyFont="1" applyBorder="1" applyAlignment="1">
      <alignment horizontal="right"/>
    </xf>
    <xf numFmtId="3" fontId="5" fillId="0" borderId="11" xfId="0" applyNumberFormat="1" applyFont="1" applyBorder="1" applyAlignment="1">
      <alignment horizontal="right"/>
    </xf>
    <xf numFmtId="0" fontId="6" fillId="0" borderId="9" xfId="0" applyFont="1" applyBorder="1"/>
    <xf numFmtId="3" fontId="0" fillId="0" borderId="15" xfId="0" applyNumberFormat="1" applyBorder="1" applyAlignment="1">
      <alignment horizontal="right"/>
    </xf>
    <xf numFmtId="3" fontId="5" fillId="0" borderId="16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0" fillId="0" borderId="16" xfId="0" applyNumberFormat="1" applyBorder="1" applyAlignment="1">
      <alignment horizontal="right"/>
    </xf>
    <xf numFmtId="0" fontId="0" fillId="0" borderId="15" xfId="0" applyBorder="1"/>
    <xf numFmtId="3" fontId="7" fillId="0" borderId="0" xfId="0" applyNumberFormat="1" applyFont="1" applyAlignment="1">
      <alignment horizontal="right" vertical="center"/>
    </xf>
    <xf numFmtId="3" fontId="8" fillId="0" borderId="0" xfId="0" applyNumberFormat="1" applyFont="1" applyAlignment="1">
      <alignment vertical="center"/>
    </xf>
    <xf numFmtId="0" fontId="0" fillId="0" borderId="10" xfId="0" applyBorder="1"/>
    <xf numFmtId="0" fontId="0" fillId="0" borderId="17" xfId="0" applyBorder="1"/>
    <xf numFmtId="0" fontId="9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9" borderId="0" xfId="0" quotePrefix="1" applyFill="1"/>
  </cellXfs>
  <cellStyles count="1">
    <cellStyle name="Normal" xfId="0" builtinId="0"/>
  </cellStyles>
  <dxfs count="5">
    <dxf>
      <font>
        <color theme="0" tint="-4.9989318521683403E-2"/>
      </font>
    </dxf>
    <dxf>
      <font>
        <color rgb="FFFF0000"/>
      </font>
    </dxf>
    <dxf>
      <font>
        <color theme="0" tint="-4.9989318521683403E-2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Ctrl%20Gestion\GROUP%20ADMIN%20COSTS\Sections%20Siege%20et%20Fonct.%20transverses\2023%20AC\Working%20Version.xlsx" TargetMode="External"/><Relationship Id="rId1" Type="http://schemas.openxmlformats.org/officeDocument/2006/relationships/externalLinkPath" Target="file:///T:\Ctrl%20Gestion\GROUP%20ADMIN%20COSTS\Sections%20Siege%20et%20Fonct.%20transverses\2023%20AC\Working%20Ver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es"/>
      <sheetName val="Accueil"/>
      <sheetName val="Synthese"/>
      <sheetName val="FTE"/>
      <sheetName val="FG"/>
      <sheetName val="Check"/>
      <sheetName val="FY Perso"/>
      <sheetName val="YTD Perso"/>
      <sheetName val="MTD perso"/>
      <sheetName val="Extract SAP"/>
      <sheetName val="List FTE"/>
      <sheetName val="Table"/>
    </sheetNames>
    <sheetDataSet>
      <sheetData sheetId="0"/>
      <sheetData sheetId="1">
        <row r="3">
          <cell r="D3" t="str">
            <v>M01</v>
          </cell>
        </row>
        <row r="4">
          <cell r="C4">
            <v>2023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T1" t="str">
            <v>Regroupement personnalisés</v>
          </cell>
        </row>
        <row r="3">
          <cell r="A3" t="str">
            <v>Centres de coûts</v>
          </cell>
          <cell r="B3" t="str">
            <v>Intitulé FR</v>
          </cell>
          <cell r="C3" t="str">
            <v>Intitulé EN</v>
          </cell>
          <cell r="D3" t="str">
            <v>Responsable déclaré</v>
          </cell>
          <cell r="E3" t="str">
            <v>CM / France</v>
          </cell>
          <cell r="F3" t="str">
            <v>Suivi par</v>
          </cell>
          <cell r="G3" t="str">
            <v>Langue affichage</v>
          </cell>
          <cell r="H3" t="str">
            <v>Exploitation</v>
          </cell>
          <cell r="T3" t="str">
            <v>Regroupement perso</v>
          </cell>
          <cell r="U3" t="str">
            <v>Libellé FR</v>
          </cell>
          <cell r="V3" t="str">
            <v>Libellé EN</v>
          </cell>
        </row>
        <row r="4">
          <cell r="A4" t="str">
            <v>88S121</v>
          </cell>
          <cell r="B4" t="str">
            <v>Achats France</v>
          </cell>
          <cell r="C4" t="str">
            <v>purchase France</v>
          </cell>
          <cell r="D4" t="str">
            <v>NAGOT PHILIPPE</v>
          </cell>
          <cell r="E4" t="str">
            <v>France</v>
          </cell>
          <cell r="F4" t="str">
            <v>Contrôleur de gestion</v>
          </cell>
          <cell r="G4" t="str">
            <v>FR</v>
          </cell>
          <cell r="H4" t="str">
            <v>ok</v>
          </cell>
          <cell r="T4" t="str">
            <v>FP1</v>
          </cell>
          <cell r="U4" t="str">
            <v>Salaires et charges</v>
          </cell>
          <cell r="V4" t="str">
            <v>Salary and social taxes</v>
          </cell>
        </row>
        <row r="5">
          <cell r="A5" t="str">
            <v>88S123</v>
          </cell>
          <cell r="B5" t="str">
            <v>Avant Projets</v>
          </cell>
          <cell r="C5" t="str">
            <v>Pre-projects</v>
          </cell>
          <cell r="D5" t="str">
            <v>WEILL JEAN-NICOLAS</v>
          </cell>
          <cell r="E5" t="str">
            <v>France</v>
          </cell>
          <cell r="F5" t="str">
            <v>Contrôleur de gestion</v>
          </cell>
          <cell r="G5" t="str">
            <v>FR</v>
          </cell>
          <cell r="H5" t="str">
            <v>ok</v>
          </cell>
          <cell r="T5" t="str">
            <v>FP2</v>
          </cell>
          <cell r="U5" t="str">
            <v>Coûts salariaux interim ou locaux</v>
          </cell>
          <cell r="V5" t="str">
            <v>Short-term or local employees</v>
          </cell>
        </row>
        <row r="6">
          <cell r="A6" t="str">
            <v>88S197</v>
          </cell>
          <cell r="B6" t="str">
            <v>Qualité systemes et process</v>
          </cell>
          <cell r="C6" t="str">
            <v>Quality systems and processes</v>
          </cell>
          <cell r="D6" t="str">
            <v>DELAIR VINCENT</v>
          </cell>
          <cell r="E6" t="str">
            <v>France</v>
          </cell>
          <cell r="F6" t="str">
            <v>Contrôleur de gestion</v>
          </cell>
          <cell r="G6" t="str">
            <v>FR</v>
          </cell>
          <cell r="H6" t="str">
            <v>ok</v>
          </cell>
          <cell r="T6" t="str">
            <v>FP3</v>
          </cell>
          <cell r="U6" t="str">
            <v>Autres frais de personnel</v>
          </cell>
          <cell r="V6" t="str">
            <v>Other personnel-related expenses</v>
          </cell>
        </row>
        <row r="7">
          <cell r="A7" t="str">
            <v>88S223</v>
          </cell>
          <cell r="B7" t="str">
            <v>Offres et gestion de projets France</v>
          </cell>
          <cell r="C7" t="str">
            <v>Offers and project management France</v>
          </cell>
          <cell r="D7" t="str">
            <v>LEDRICH GILLES</v>
          </cell>
          <cell r="E7" t="str">
            <v>France</v>
          </cell>
          <cell r="F7" t="str">
            <v>Contrôleur de gestion</v>
          </cell>
          <cell r="G7" t="str">
            <v>FR</v>
          </cell>
          <cell r="H7" t="str">
            <v>ok</v>
          </cell>
        </row>
        <row r="8">
          <cell r="A8" t="str">
            <v>88S260</v>
          </cell>
          <cell r="B8" t="str">
            <v>Frais comm. France</v>
          </cell>
          <cell r="C8" t="str">
            <v>Commercial Fees France</v>
          </cell>
          <cell r="D8" t="str">
            <v>LEPOIVRE FRANCK</v>
          </cell>
          <cell r="E8" t="str">
            <v>France</v>
          </cell>
          <cell r="F8" t="str">
            <v>Contrôleur de gestion</v>
          </cell>
          <cell r="G8" t="str">
            <v>FR</v>
          </cell>
          <cell r="H8" t="str">
            <v>ok</v>
          </cell>
          <cell r="T8" t="str">
            <v>FD1</v>
          </cell>
          <cell r="U8" t="str">
            <v>Frais de déplacements</v>
          </cell>
          <cell r="V8" t="str">
            <v>Travel expenses</v>
          </cell>
        </row>
        <row r="9">
          <cell r="A9" t="str">
            <v>88S261</v>
          </cell>
          <cell r="B9" t="str">
            <v>Service Client France</v>
          </cell>
          <cell r="C9" t="str">
            <v>Customer Service France</v>
          </cell>
          <cell r="D9" t="str">
            <v>TOLLOMBERT-STAAKE JULIE</v>
          </cell>
          <cell r="E9" t="str">
            <v>France</v>
          </cell>
          <cell r="F9" t="str">
            <v>Contrôleur de gestion</v>
          </cell>
          <cell r="G9" t="str">
            <v>FR</v>
          </cell>
          <cell r="H9" t="str">
            <v>ok</v>
          </cell>
          <cell r="T9" t="str">
            <v>FD2</v>
          </cell>
          <cell r="U9" t="str">
            <v>Invitations</v>
          </cell>
          <cell r="V9" t="str">
            <v>Entertainment, invitations</v>
          </cell>
        </row>
        <row r="10">
          <cell r="A10" t="str">
            <v>88S262</v>
          </cell>
          <cell r="B10" t="str">
            <v>Administration des ventes</v>
          </cell>
          <cell r="C10" t="str">
            <v>Sales administration</v>
          </cell>
          <cell r="D10" t="str">
            <v>ARNOLD SEBASTIEN</v>
          </cell>
          <cell r="E10" t="str">
            <v>France</v>
          </cell>
          <cell r="F10" t="str">
            <v>Contrôleur de gestion</v>
          </cell>
          <cell r="G10" t="str">
            <v>FR</v>
          </cell>
          <cell r="H10" t="str">
            <v>ok</v>
          </cell>
          <cell r="T10" t="str">
            <v>SE1</v>
          </cell>
          <cell r="U10" t="str">
            <v>Services extérieurs, conseils</v>
          </cell>
          <cell r="V10" t="str">
            <v>External services, consulting</v>
          </cell>
        </row>
        <row r="11">
          <cell r="A11" t="str">
            <v>88S312</v>
          </cell>
          <cell r="B11" t="str">
            <v>Comptabilité</v>
          </cell>
          <cell r="C11" t="str">
            <v>Accounting</v>
          </cell>
          <cell r="D11" t="str">
            <v>SCHIEL JULIE</v>
          </cell>
          <cell r="E11" t="str">
            <v>France</v>
          </cell>
          <cell r="F11" t="str">
            <v>Contrôleur de gestion</v>
          </cell>
          <cell r="G11" t="str">
            <v>FR</v>
          </cell>
          <cell r="H11" t="str">
            <v>ok</v>
          </cell>
          <cell r="T11" t="str">
            <v>FD3</v>
          </cell>
          <cell r="U11" t="str">
            <v>Voiture fonction, carte carburant</v>
          </cell>
          <cell r="V11" t="str">
            <v>Company car, fuel</v>
          </cell>
        </row>
        <row r="12">
          <cell r="A12" t="str">
            <v>88S313</v>
          </cell>
          <cell r="B12" t="str">
            <v>Contrôle de Gestion</v>
          </cell>
          <cell r="C12" t="str">
            <v>Management Control</v>
          </cell>
          <cell r="D12" t="str">
            <v>TRUNTZER ANNE</v>
          </cell>
          <cell r="E12" t="str">
            <v>France</v>
          </cell>
          <cell r="F12" t="str">
            <v>Contrôleur de gestion</v>
          </cell>
          <cell r="G12" t="str">
            <v>FR</v>
          </cell>
          <cell r="H12" t="str">
            <v>ok</v>
          </cell>
          <cell r="T12" t="str">
            <v>IT1</v>
          </cell>
          <cell r="U12" t="str">
            <v>Informatique, téléphonie</v>
          </cell>
          <cell r="V12" t="str">
            <v>IT, phone</v>
          </cell>
        </row>
        <row r="13">
          <cell r="A13" t="str">
            <v>88S317</v>
          </cell>
          <cell r="B13" t="str">
            <v>Ressources Humaines</v>
          </cell>
          <cell r="C13" t="str">
            <v>Human resources</v>
          </cell>
          <cell r="D13" t="str">
            <v>BILLY VIRGINIE</v>
          </cell>
          <cell r="E13" t="str">
            <v>France</v>
          </cell>
          <cell r="F13" t="str">
            <v>Contrôleur de gestion</v>
          </cell>
          <cell r="G13" t="str">
            <v>FR</v>
          </cell>
          <cell r="H13" t="str">
            <v>ok</v>
          </cell>
        </row>
        <row r="14">
          <cell r="A14" t="str">
            <v>88S331</v>
          </cell>
          <cell r="B14" t="str">
            <v>Direction France</v>
          </cell>
          <cell r="C14" t="str">
            <v>Directorate France</v>
          </cell>
          <cell r="D14" t="str">
            <v>FUTURE CFO</v>
          </cell>
          <cell r="E14" t="str">
            <v>France</v>
          </cell>
          <cell r="F14" t="str">
            <v>Contrôleur de gestion</v>
          </cell>
          <cell r="G14" t="str">
            <v>FR</v>
          </cell>
          <cell r="H14" t="str">
            <v>ok</v>
          </cell>
          <cell r="T14" t="str">
            <v>AMO</v>
          </cell>
          <cell r="U14" t="str">
            <v>Amortissements</v>
          </cell>
          <cell r="V14" t="str">
            <v>Amortization</v>
          </cell>
        </row>
        <row r="15">
          <cell r="A15" t="str">
            <v>94S130</v>
          </cell>
          <cell r="B15" t="str">
            <v>BE BANGKOK</v>
          </cell>
          <cell r="C15" t="str">
            <v>BE BANGKOK</v>
          </cell>
          <cell r="D15" t="str">
            <v>HUBERT YVES</v>
          </cell>
          <cell r="E15" t="str">
            <v>CM</v>
          </cell>
          <cell r="F15" t="str">
            <v>Contrôleur de gestion</v>
          </cell>
          <cell r="G15" t="str">
            <v>FR</v>
          </cell>
          <cell r="H15" t="str">
            <v>ok</v>
          </cell>
          <cell r="T15" t="str">
            <v>SI1</v>
          </cell>
          <cell r="U15" t="str">
            <v>Services internes</v>
          </cell>
          <cell r="V15" t="str">
            <v>Internal services</v>
          </cell>
        </row>
        <row r="16">
          <cell r="A16" t="str">
            <v>94S331</v>
          </cell>
          <cell r="B16" t="str">
            <v>Management costs Asia</v>
          </cell>
          <cell r="C16" t="str">
            <v>Management costs Asia</v>
          </cell>
          <cell r="D16" t="str">
            <v>HUBERT YVES</v>
          </cell>
          <cell r="E16" t="str">
            <v>CM</v>
          </cell>
          <cell r="F16" t="str">
            <v>Contrôleur de gestion</v>
          </cell>
          <cell r="G16" t="str">
            <v>FR</v>
          </cell>
          <cell r="H16" t="str">
            <v>ok</v>
          </cell>
          <cell r="T16" t="str">
            <v>MC1</v>
          </cell>
          <cell r="U16" t="str">
            <v>Marketing et communication</v>
          </cell>
          <cell r="V16" t="str">
            <v>Marketing &amp; communication</v>
          </cell>
        </row>
        <row r="17">
          <cell r="A17" t="str">
            <v>95S216</v>
          </cell>
          <cell r="B17" t="str">
            <v>Communication</v>
          </cell>
          <cell r="C17" t="str">
            <v>Communication</v>
          </cell>
          <cell r="D17" t="str">
            <v>GRYSPEERT BERTRAND</v>
          </cell>
          <cell r="E17" t="str">
            <v>CM</v>
          </cell>
          <cell r="F17" t="str">
            <v>Contrôleur de gestion</v>
          </cell>
          <cell r="G17" t="str">
            <v>EN</v>
          </cell>
          <cell r="H17" t="str">
            <v>ok</v>
          </cell>
        </row>
        <row r="18">
          <cell r="A18" t="str">
            <v>95S260</v>
          </cell>
          <cell r="B18" t="str">
            <v>Global Sales</v>
          </cell>
          <cell r="C18" t="str">
            <v>Global Sales</v>
          </cell>
          <cell r="D18" t="str">
            <v>HERBINET EMMANUEL</v>
          </cell>
          <cell r="E18" t="str">
            <v>CM</v>
          </cell>
          <cell r="F18" t="str">
            <v>Contrôleur de gestion</v>
          </cell>
          <cell r="G18" t="str">
            <v>FR</v>
          </cell>
          <cell r="H18" t="str">
            <v>ok</v>
          </cell>
          <cell r="T18" t="str">
            <v>SI2</v>
          </cell>
          <cell r="U18" t="str">
            <v>Services internes (via VAG)</v>
          </cell>
          <cell r="V18" t="str">
            <v>Internal services (through VAG)</v>
          </cell>
        </row>
        <row r="19">
          <cell r="A19" t="str">
            <v>95S262</v>
          </cell>
          <cell r="B19" t="str">
            <v>Pre-vente et marketing technique</v>
          </cell>
          <cell r="C19" t="str">
            <v>Pre-sale and technical marketing</v>
          </cell>
          <cell r="D19" t="str">
            <v>GRYSPEERT BERTRAND</v>
          </cell>
          <cell r="E19" t="str">
            <v>CM</v>
          </cell>
          <cell r="F19" t="str">
            <v>Contrôleur de gestion</v>
          </cell>
          <cell r="G19" t="str">
            <v>EN</v>
          </cell>
          <cell r="H19" t="str">
            <v>ok</v>
          </cell>
          <cell r="T19" t="str">
            <v>BB1</v>
          </cell>
          <cell r="U19" t="str">
            <v>Bureaux, consommables, locations</v>
          </cell>
          <cell r="V19" t="str">
            <v>Offices, office supplies, rentals</v>
          </cell>
        </row>
        <row r="20">
          <cell r="A20" t="str">
            <v>95S331</v>
          </cell>
          <cell r="B20" t="str">
            <v>CEO</v>
          </cell>
          <cell r="C20" t="str">
            <v>CEO</v>
          </cell>
          <cell r="D20" t="str">
            <v>GRYSPEERT BERTRAND</v>
          </cell>
          <cell r="E20" t="str">
            <v>CM</v>
          </cell>
          <cell r="F20" t="str">
            <v>Contrôleur de gestion</v>
          </cell>
          <cell r="G20" t="str">
            <v>EN</v>
          </cell>
          <cell r="H20" t="str">
            <v>ok</v>
          </cell>
          <cell r="T20" t="str">
            <v>IMP</v>
          </cell>
          <cell r="U20" t="str">
            <v>Impôts</v>
          </cell>
          <cell r="V20" t="str">
            <v>Taxes</v>
          </cell>
        </row>
        <row r="21">
          <cell r="A21" t="str">
            <v>95S413</v>
          </cell>
          <cell r="B21" t="str">
            <v>Innovation</v>
          </cell>
          <cell r="C21" t="str">
            <v>Innovation</v>
          </cell>
          <cell r="D21" t="str">
            <v>SAUCY HENRI</v>
          </cell>
          <cell r="E21" t="str">
            <v>CM</v>
          </cell>
          <cell r="F21" t="str">
            <v>Contrôleur de gestion</v>
          </cell>
          <cell r="G21" t="str">
            <v>FR</v>
          </cell>
          <cell r="H21" t="str">
            <v>ok</v>
          </cell>
          <cell r="T21" t="str">
            <v>DV1</v>
          </cell>
          <cell r="U21" t="str">
            <v>Outils, autres consommables, pourboires</v>
          </cell>
          <cell r="V21" t="str">
            <v>Tools, other supplies, tips</v>
          </cell>
        </row>
        <row r="22">
          <cell r="A22" t="str">
            <v>96S121</v>
          </cell>
          <cell r="B22" t="str">
            <v>Achats</v>
          </cell>
          <cell r="C22" t="str">
            <v>Purchasing</v>
          </cell>
          <cell r="D22" t="str">
            <v>RADOVANOVIC GORAN</v>
          </cell>
          <cell r="E22" t="str">
            <v>CM</v>
          </cell>
          <cell r="F22" t="str">
            <v>Contrôleur de gestion</v>
          </cell>
          <cell r="G22" t="str">
            <v>EN</v>
          </cell>
          <cell r="H22" t="str">
            <v>ok</v>
          </cell>
          <cell r="T22" t="str">
            <v>FI</v>
          </cell>
          <cell r="U22" t="str">
            <v>Frais/revenus financiers</v>
          </cell>
          <cell r="V22" t="str">
            <v>Expenses/income financial</v>
          </cell>
        </row>
        <row r="23">
          <cell r="A23" t="str">
            <v>96S312</v>
          </cell>
          <cell r="B23" t="str">
            <v>Finance</v>
          </cell>
          <cell r="C23" t="str">
            <v>Finance</v>
          </cell>
          <cell r="D23" t="str">
            <v>DEFRENNE SEBASTIEN</v>
          </cell>
          <cell r="E23" t="str">
            <v>CM</v>
          </cell>
          <cell r="F23" t="str">
            <v>Contrôleur de gestion</v>
          </cell>
          <cell r="G23" t="str">
            <v>FR</v>
          </cell>
          <cell r="H23" t="str">
            <v>ok</v>
          </cell>
          <cell r="T23" t="str">
            <v>DV2</v>
          </cell>
          <cell r="U23" t="str">
            <v>Divers</v>
          </cell>
          <cell r="V23" t="str">
            <v>Miscellanous</v>
          </cell>
        </row>
        <row r="24">
          <cell r="A24" t="str">
            <v>96S314</v>
          </cell>
          <cell r="B24" t="str">
            <v>Legal &amp; compliance</v>
          </cell>
          <cell r="C24" t="str">
            <v>Legal &amp; compliance</v>
          </cell>
          <cell r="D24" t="str">
            <v>AMIARD-DELATTRE AUDREY</v>
          </cell>
          <cell r="E24" t="str">
            <v>CM</v>
          </cell>
          <cell r="F24" t="str">
            <v>Contrôleur de gestion</v>
          </cell>
          <cell r="G24" t="str">
            <v>FR</v>
          </cell>
          <cell r="H24" t="str">
            <v>ok</v>
          </cell>
          <cell r="T24" t="str">
            <v>IT2</v>
          </cell>
          <cell r="U24" t="str">
            <v>Produit refacturation IT</v>
          </cell>
          <cell r="V24" t="str">
            <v>Income from re-invoicing IT</v>
          </cell>
        </row>
        <row r="25">
          <cell r="A25" t="str">
            <v>96S317</v>
          </cell>
          <cell r="B25" t="str">
            <v>RH &amp; Apprentissage</v>
          </cell>
          <cell r="C25" t="str">
            <v>HR &amp; Learning</v>
          </cell>
          <cell r="D25" t="str">
            <v>GHOSN ANNE-CAROLINE</v>
          </cell>
          <cell r="E25" t="str">
            <v>CM</v>
          </cell>
          <cell r="F25" t="str">
            <v>Contrôleur de gestion</v>
          </cell>
          <cell r="G25" t="str">
            <v>FR</v>
          </cell>
          <cell r="H25" t="str">
            <v>ok</v>
          </cell>
          <cell r="T25" t="str">
            <v>RD+</v>
          </cell>
          <cell r="U25" t="str">
            <v>Subvention reçue</v>
          </cell>
          <cell r="V25" t="str">
            <v>Subsidy received</v>
          </cell>
        </row>
        <row r="26">
          <cell r="A26" t="str">
            <v>96S331</v>
          </cell>
          <cell r="B26" t="str">
            <v>CFO</v>
          </cell>
          <cell r="C26" t="str">
            <v>CFO</v>
          </cell>
          <cell r="D26" t="str">
            <v>FUTURE CFO</v>
          </cell>
          <cell r="E26" t="str">
            <v>CM</v>
          </cell>
          <cell r="F26" t="str">
            <v>Contrôleur de gestion</v>
          </cell>
          <cell r="G26" t="str">
            <v>FR</v>
          </cell>
          <cell r="H26" t="str">
            <v>ok</v>
          </cell>
          <cell r="T26" t="str">
            <v>DV+</v>
          </cell>
          <cell r="U26" t="str">
            <v>Produit refacturations diverses non GSF</v>
          </cell>
        </row>
        <row r="27">
          <cell r="A27" t="str">
            <v>96S340</v>
          </cell>
          <cell r="B27" t="str">
            <v>IT / One ERP</v>
          </cell>
          <cell r="C27" t="str">
            <v>IT / One ERP</v>
          </cell>
          <cell r="D27" t="str">
            <v>DELRAN PIERRE</v>
          </cell>
          <cell r="E27" t="str">
            <v>CM</v>
          </cell>
          <cell r="F27" t="str">
            <v>Contrôleur de gestion</v>
          </cell>
          <cell r="G27" t="str">
            <v>FR</v>
          </cell>
          <cell r="H27" t="str">
            <v>ok</v>
          </cell>
          <cell r="T27" t="str">
            <v>RF+</v>
          </cell>
          <cell r="U27" t="str">
            <v>Produit refacturations</v>
          </cell>
          <cell r="V27" t="str">
            <v>Income from invoicing</v>
          </cell>
        </row>
        <row r="28">
          <cell r="A28" t="str">
            <v>96S350</v>
          </cell>
          <cell r="B28" t="str">
            <v>VAG functions</v>
          </cell>
          <cell r="C28" t="str">
            <v>VAG functions</v>
          </cell>
          <cell r="D28" t="str">
            <v>FUTURE CFO</v>
          </cell>
          <cell r="E28" t="str">
            <v>CM</v>
          </cell>
          <cell r="F28" t="str">
            <v>Contrôleur de gestion</v>
          </cell>
          <cell r="G28" t="str">
            <v>FR</v>
          </cell>
          <cell r="H28" t="str">
            <v>ok</v>
          </cell>
        </row>
        <row r="29">
          <cell r="A29" t="str">
            <v>97S126</v>
          </cell>
          <cell r="B29" t="str">
            <v>Excellence industrielle / HSE</v>
          </cell>
          <cell r="C29" t="str">
            <v>Industrial excellence / HSE</v>
          </cell>
          <cell r="D29" t="str">
            <v>LEONI MAURO</v>
          </cell>
          <cell r="E29" t="str">
            <v>CM</v>
          </cell>
          <cell r="F29" t="str">
            <v>Contrôleur de gestion</v>
          </cell>
          <cell r="G29" t="str">
            <v>FR</v>
          </cell>
          <cell r="H29" t="str">
            <v>ok</v>
          </cell>
        </row>
        <row r="30">
          <cell r="A30" t="str">
            <v>97S130</v>
          </cell>
          <cell r="B30" t="str">
            <v>Ingenierie</v>
          </cell>
          <cell r="C30" t="str">
            <v>Engineering</v>
          </cell>
          <cell r="D30" t="str">
            <v>WEILL JEAN-NICOLAS</v>
          </cell>
          <cell r="E30" t="str">
            <v>CM</v>
          </cell>
          <cell r="F30" t="str">
            <v>Contrôleur de gestion</v>
          </cell>
          <cell r="G30" t="str">
            <v>FR</v>
          </cell>
          <cell r="H30" t="str">
            <v>ok</v>
          </cell>
        </row>
        <row r="31">
          <cell r="A31" t="str">
            <v>97S160</v>
          </cell>
          <cell r="B31" t="str">
            <v>Production</v>
          </cell>
          <cell r="C31" t="str">
            <v>Production</v>
          </cell>
          <cell r="D31" t="str">
            <v>DODIN CHRISTOPHE</v>
          </cell>
          <cell r="E31" t="str">
            <v>CM</v>
          </cell>
          <cell r="F31" t="str">
            <v>Contrôleur de gestion</v>
          </cell>
          <cell r="G31" t="str">
            <v>FR</v>
          </cell>
          <cell r="H31" t="str">
            <v>ok</v>
          </cell>
        </row>
        <row r="32">
          <cell r="A32" t="str">
            <v>97S193</v>
          </cell>
          <cell r="B32" t="str">
            <v>Logstique</v>
          </cell>
          <cell r="C32" t="str">
            <v>Supply Chain</v>
          </cell>
          <cell r="D32" t="str">
            <v>NORDSTROM MARTEEN</v>
          </cell>
          <cell r="E32" t="str">
            <v>CM</v>
          </cell>
          <cell r="F32" t="str">
            <v>Contrôleur de gestion</v>
          </cell>
          <cell r="G32" t="str">
            <v>EN</v>
          </cell>
          <cell r="H32" t="str">
            <v>ok</v>
          </cell>
        </row>
        <row r="33">
          <cell r="A33" t="str">
            <v>97S223</v>
          </cell>
          <cell r="B33" t="str">
            <v>Management de la peformance</v>
          </cell>
          <cell r="C33" t="str">
            <v>Performance management</v>
          </cell>
          <cell r="D33" t="str">
            <v>PRESTON WENDY</v>
          </cell>
          <cell r="E33" t="str">
            <v>CM</v>
          </cell>
          <cell r="F33" t="str">
            <v>Contrôleur de gestion</v>
          </cell>
          <cell r="G33" t="str">
            <v>EN</v>
          </cell>
          <cell r="H33" t="str">
            <v>ok</v>
          </cell>
        </row>
        <row r="34">
          <cell r="A34" t="str">
            <v>97S331</v>
          </cell>
          <cell r="B34" t="str">
            <v>COO</v>
          </cell>
          <cell r="C34" t="str">
            <v>COO</v>
          </cell>
          <cell r="D34" t="str">
            <v>LAUDAMY PATRICK</v>
          </cell>
          <cell r="E34" t="str">
            <v>CM</v>
          </cell>
          <cell r="F34" t="str">
            <v>Contrôleur de gestion</v>
          </cell>
          <cell r="G34" t="str">
            <v>FR</v>
          </cell>
          <cell r="H34" t="str">
            <v>ok</v>
          </cell>
        </row>
        <row r="35">
          <cell r="A35" t="str">
            <v>91S310</v>
          </cell>
          <cell r="B35" t="str">
            <v>Management India</v>
          </cell>
          <cell r="C35" t="str">
            <v>Management India</v>
          </cell>
          <cell r="D35" t="str">
            <v>PANKAJ JAIN</v>
          </cell>
          <cell r="E35" t="str">
            <v>CM</v>
          </cell>
          <cell r="F35" t="str">
            <v>Contrôleur de gestion</v>
          </cell>
          <cell r="G35" t="str">
            <v>EN</v>
          </cell>
          <cell r="H35" t="str">
            <v>ok</v>
          </cell>
        </row>
        <row r="36">
          <cell r="A36" t="str">
            <v>91S357</v>
          </cell>
          <cell r="B36" t="str">
            <v>New Delhi Office</v>
          </cell>
          <cell r="C36" t="str">
            <v>New Delhi Office</v>
          </cell>
          <cell r="D36" t="str">
            <v>PANKAJ JAIN</v>
          </cell>
          <cell r="E36" t="str">
            <v>CM</v>
          </cell>
          <cell r="F36" t="str">
            <v>Contrôleur de gestion</v>
          </cell>
          <cell r="G36" t="str">
            <v>EN</v>
          </cell>
          <cell r="H36" t="str">
            <v>ok</v>
          </cell>
        </row>
        <row r="37">
          <cell r="A37" t="str">
            <v>96S231</v>
          </cell>
          <cell r="B37" t="str">
            <v>Regional Directors</v>
          </cell>
          <cell r="C37" t="str">
            <v>Regional Directors</v>
          </cell>
          <cell r="D37" t="str">
            <v>FUTURE CFO</v>
          </cell>
          <cell r="E37" t="str">
            <v>CM</v>
          </cell>
          <cell r="F37" t="str">
            <v>Contrôleur de gestion</v>
          </cell>
          <cell r="G37" t="str">
            <v>FR</v>
          </cell>
          <cell r="H37" t="str">
            <v>ok</v>
          </cell>
        </row>
        <row r="38">
          <cell r="A38" t="str">
            <v>96S316</v>
          </cell>
          <cell r="B38" t="str">
            <v>Training Rueil + CT</v>
          </cell>
          <cell r="C38" t="str">
            <v>Training Rueil + CT</v>
          </cell>
          <cell r="D38" t="str">
            <v>GHOSN ANNE-CAROLINE</v>
          </cell>
          <cell r="E38" t="str">
            <v>CM</v>
          </cell>
          <cell r="F38" t="str">
            <v>Contrôleur de gestion</v>
          </cell>
          <cell r="G38" t="str">
            <v>FR</v>
          </cell>
          <cell r="H38" t="str">
            <v>ok</v>
          </cell>
        </row>
        <row r="39">
          <cell r="A39" t="str">
            <v>96S393</v>
          </cell>
          <cell r="B39" t="str">
            <v>General Services &amp; Building Rueil</v>
          </cell>
          <cell r="C39" t="str">
            <v>General Services &amp; Building Rueil</v>
          </cell>
          <cell r="D39" t="str">
            <v>FUTURE CFO</v>
          </cell>
          <cell r="E39" t="str">
            <v>CM</v>
          </cell>
          <cell r="F39" t="str">
            <v>Contrôleur de gestion</v>
          </cell>
          <cell r="G39" t="str">
            <v>FR</v>
          </cell>
          <cell r="H39" t="str">
            <v>ok</v>
          </cell>
        </row>
        <row r="40">
          <cell r="A40" t="str">
            <v>96S394</v>
          </cell>
          <cell r="B40" t="str">
            <v>Technocenter</v>
          </cell>
          <cell r="C40" t="str">
            <v>Technocenter</v>
          </cell>
          <cell r="D40" t="str">
            <v>FUTURE CFO</v>
          </cell>
          <cell r="E40" t="str">
            <v>CM</v>
          </cell>
          <cell r="F40" t="str">
            <v>Contrôleur de gestion</v>
          </cell>
          <cell r="G40" t="str">
            <v>FR</v>
          </cell>
          <cell r="H40" t="str">
            <v>ok</v>
          </cell>
        </row>
        <row r="41">
          <cell r="A41" t="str">
            <v>96S500</v>
          </cell>
          <cell r="B41" t="str">
            <v>Financial costs</v>
          </cell>
          <cell r="C41" t="str">
            <v>Financial costs</v>
          </cell>
          <cell r="D41" t="str">
            <v>FUTURE CFO</v>
          </cell>
          <cell r="E41" t="str">
            <v>CM</v>
          </cell>
          <cell r="F41" t="str">
            <v>Contrôleur de gestion</v>
          </cell>
          <cell r="G41" t="str">
            <v>FR</v>
          </cell>
          <cell r="H41" t="str">
            <v>ok</v>
          </cell>
        </row>
        <row r="42">
          <cell r="A42" t="str">
            <v>96S590</v>
          </cell>
          <cell r="B42" t="str">
            <v>Management Fees</v>
          </cell>
          <cell r="C42" t="str">
            <v>Management Fees</v>
          </cell>
          <cell r="D42" t="str">
            <v>GUTH Frank</v>
          </cell>
          <cell r="E42" t="str">
            <v>CM</v>
          </cell>
          <cell r="F42" t="str">
            <v>Contrôleur de gestion</v>
          </cell>
          <cell r="G42" t="str">
            <v>FR</v>
          </cell>
          <cell r="H42" t="str">
            <v>ok</v>
          </cell>
        </row>
        <row r="43">
          <cell r="A43" t="str">
            <v>96X800</v>
          </cell>
          <cell r="B43" t="str">
            <v>Exceptionnal Costs</v>
          </cell>
          <cell r="C43" t="str">
            <v>Exceptionnal Costs</v>
          </cell>
          <cell r="D43" t="str">
            <v>GUTH Frank</v>
          </cell>
          <cell r="E43" t="str">
            <v>CM</v>
          </cell>
          <cell r="F43" t="str">
            <v>Contrôleur de gestion</v>
          </cell>
          <cell r="G43" t="str">
            <v>FR</v>
          </cell>
          <cell r="H43" t="str">
            <v>ok</v>
          </cell>
        </row>
        <row r="44">
          <cell r="A44" t="str">
            <v>91I700</v>
          </cell>
          <cell r="B44" t="str">
            <v>India New delhi Busi</v>
          </cell>
          <cell r="C44" t="str">
            <v>India New delhi Busi</v>
          </cell>
          <cell r="D44" t="str">
            <v>GUTH Frank</v>
          </cell>
          <cell r="E44" t="str">
            <v>CM</v>
          </cell>
          <cell r="F44" t="str">
            <v>Contrôleur de gestion</v>
          </cell>
          <cell r="G44" t="str">
            <v>FR</v>
          </cell>
          <cell r="H44" t="str">
            <v>ok</v>
          </cell>
        </row>
        <row r="45">
          <cell r="A45" t="str">
            <v>96I790</v>
          </cell>
          <cell r="B45" t="str">
            <v>Reinvoicing</v>
          </cell>
          <cell r="C45" t="str">
            <v>Reinvoicing</v>
          </cell>
          <cell r="D45" t="str">
            <v>GUTH Frank</v>
          </cell>
          <cell r="E45" t="str">
            <v>CM</v>
          </cell>
          <cell r="F45" t="str">
            <v>Contrôleur de gestion</v>
          </cell>
          <cell r="G45" t="str">
            <v>FR</v>
          </cell>
        </row>
        <row r="46">
          <cell r="A46" t="str">
            <v>96S542</v>
          </cell>
          <cell r="B46" t="str">
            <v>Abs Frais de siège</v>
          </cell>
          <cell r="C46" t="str">
            <v>Abs Frais de siège</v>
          </cell>
          <cell r="D46" t="str">
            <v>SCHIEL JULIE</v>
          </cell>
          <cell r="E46" t="str">
            <v>CM</v>
          </cell>
          <cell r="F46" t="str">
            <v>Contrôleur de gestion</v>
          </cell>
          <cell r="G46" t="str">
            <v>FR</v>
          </cell>
        </row>
        <row r="47">
          <cell r="A47" t="str">
            <v>96S543</v>
          </cell>
          <cell r="B47" t="str">
            <v>Abs Frais de siège</v>
          </cell>
          <cell r="C47" t="str">
            <v>Abs Frais de siège</v>
          </cell>
          <cell r="D47" t="str">
            <v>SCHIEL JULIE</v>
          </cell>
          <cell r="E47" t="str">
            <v>CM</v>
          </cell>
          <cell r="F47" t="str">
            <v>Contrôleur de gestion</v>
          </cell>
          <cell r="G47" t="str">
            <v>FR</v>
          </cell>
        </row>
        <row r="48">
          <cell r="A48" t="str">
            <v>96S544</v>
          </cell>
          <cell r="B48" t="str">
            <v>Abs Frais de siège</v>
          </cell>
          <cell r="C48" t="str">
            <v>Abs Frais de siège</v>
          </cell>
          <cell r="D48" t="str">
            <v>SCHIEL JULIE</v>
          </cell>
          <cell r="E48" t="str">
            <v>CM</v>
          </cell>
          <cell r="F48" t="str">
            <v>Contrôleur de gestion</v>
          </cell>
          <cell r="G48" t="str">
            <v>FR</v>
          </cell>
        </row>
        <row r="49">
          <cell r="A49" t="str">
            <v>96X840</v>
          </cell>
          <cell r="B49" t="str">
            <v>REORGANISATION France</v>
          </cell>
          <cell r="C49" t="str">
            <v>REORGANIZATION France</v>
          </cell>
          <cell r="D49" t="str">
            <v>SCHIEL JULIE</v>
          </cell>
          <cell r="E49" t="str">
            <v>CM</v>
          </cell>
          <cell r="F49" t="str">
            <v>Contrôleur de gestion</v>
          </cell>
          <cell r="G49" t="str">
            <v>FR</v>
          </cell>
        </row>
        <row r="50">
          <cell r="A50" t="str">
            <v>96X370</v>
          </cell>
          <cell r="B50" t="str">
            <v>Acquisition Cost</v>
          </cell>
          <cell r="C50" t="str">
            <v>Acquisition Cost</v>
          </cell>
          <cell r="D50" t="str">
            <v>GUTH Frank</v>
          </cell>
          <cell r="E50" t="str">
            <v>CM</v>
          </cell>
          <cell r="F50" t="str">
            <v>Contrôleur de gestion</v>
          </cell>
          <cell r="G50" t="str">
            <v>FR</v>
          </cell>
        </row>
        <row r="51">
          <cell r="A51" t="str">
            <v>96X800</v>
          </cell>
          <cell r="B51" t="str">
            <v>Exceptionnal Costs</v>
          </cell>
          <cell r="C51" t="str">
            <v>Exceptionnal Costs</v>
          </cell>
          <cell r="D51" t="str">
            <v>GUTH Frank</v>
          </cell>
          <cell r="E51" t="str">
            <v>CM</v>
          </cell>
          <cell r="F51" t="str">
            <v>Contrôleur de gestion</v>
          </cell>
          <cell r="G51" t="str">
            <v>FR</v>
          </cell>
        </row>
        <row r="52">
          <cell r="A52" t="str">
            <v>96X850</v>
          </cell>
          <cell r="B52" t="str">
            <v>Plan de transfo HQ</v>
          </cell>
          <cell r="C52" t="str">
            <v>Transformation Plan HQ</v>
          </cell>
          <cell r="D52" t="str">
            <v>GUTH Frank</v>
          </cell>
          <cell r="E52" t="str">
            <v>CM</v>
          </cell>
          <cell r="F52" t="str">
            <v>Contrôleur de gestion</v>
          </cell>
          <cell r="G52" t="str">
            <v>FR</v>
          </cell>
        </row>
        <row r="53">
          <cell r="A53" t="str">
            <v>96X820</v>
          </cell>
          <cell r="B53" t="str">
            <v>Dividends</v>
          </cell>
          <cell r="C53" t="str">
            <v>Dividends</v>
          </cell>
          <cell r="D53" t="str">
            <v>GUTH Frank</v>
          </cell>
          <cell r="E53" t="str">
            <v>CM</v>
          </cell>
          <cell r="F53" t="str">
            <v>Contrôleur de gestion</v>
          </cell>
          <cell r="G53" t="str">
            <v>FR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5ECC6-2333-47B6-9606-D998753F04C1}">
  <dimension ref="F11:H52"/>
  <sheetViews>
    <sheetView zoomScale="85" zoomScaleNormal="85" workbookViewId="0">
      <selection activeCell="F12" sqref="F12:F21"/>
    </sheetView>
  </sheetViews>
  <sheetFormatPr baseColWidth="10" defaultRowHeight="14.5" x14ac:dyDescent="0.35"/>
  <cols>
    <col min="6" max="6" width="14" bestFit="1" customWidth="1"/>
    <col min="8" max="8" width="24.26953125" bestFit="1" customWidth="1"/>
  </cols>
  <sheetData>
    <row r="11" spans="6:8" x14ac:dyDescent="0.35">
      <c r="F11" t="s">
        <v>0</v>
      </c>
      <c r="G11" s="1" t="s">
        <v>1</v>
      </c>
      <c r="H11" s="1" t="s">
        <v>2</v>
      </c>
    </row>
    <row r="12" spans="6:8" x14ac:dyDescent="0.35">
      <c r="F12" s="2" t="s">
        <v>69</v>
      </c>
      <c r="G12" t="s">
        <v>3</v>
      </c>
      <c r="H12" t="s">
        <v>4</v>
      </c>
    </row>
    <row r="13" spans="6:8" x14ac:dyDescent="0.35">
      <c r="F13" s="2" t="s">
        <v>70</v>
      </c>
      <c r="G13" t="s">
        <v>60</v>
      </c>
      <c r="H13" t="s">
        <v>51</v>
      </c>
    </row>
    <row r="14" spans="6:8" x14ac:dyDescent="0.35">
      <c r="F14" s="2" t="s">
        <v>71</v>
      </c>
      <c r="G14" t="s">
        <v>61</v>
      </c>
      <c r="H14" t="s">
        <v>52</v>
      </c>
    </row>
    <row r="15" spans="6:8" x14ac:dyDescent="0.35">
      <c r="F15" s="2" t="s">
        <v>72</v>
      </c>
      <c r="G15" t="s">
        <v>62</v>
      </c>
      <c r="H15" t="s">
        <v>53</v>
      </c>
    </row>
    <row r="16" spans="6:8" x14ac:dyDescent="0.35">
      <c r="F16" s="2" t="s">
        <v>5</v>
      </c>
      <c r="G16" t="s">
        <v>63</v>
      </c>
      <c r="H16" t="s">
        <v>54</v>
      </c>
    </row>
    <row r="17" spans="6:8" x14ac:dyDescent="0.35">
      <c r="F17" s="2" t="s">
        <v>73</v>
      </c>
      <c r="G17" t="s">
        <v>64</v>
      </c>
      <c r="H17" t="s">
        <v>55</v>
      </c>
    </row>
    <row r="18" spans="6:8" x14ac:dyDescent="0.35">
      <c r="F18" s="2" t="s">
        <v>74</v>
      </c>
      <c r="G18" t="s">
        <v>65</v>
      </c>
      <c r="H18" t="s">
        <v>56</v>
      </c>
    </row>
    <row r="19" spans="6:8" x14ac:dyDescent="0.35">
      <c r="F19" s="2" t="s">
        <v>75</v>
      </c>
      <c r="G19" t="s">
        <v>66</v>
      </c>
      <c r="H19" t="s">
        <v>57</v>
      </c>
    </row>
    <row r="20" spans="6:8" x14ac:dyDescent="0.35">
      <c r="F20" s="2" t="s">
        <v>76</v>
      </c>
      <c r="G20" t="s">
        <v>67</v>
      </c>
      <c r="H20" t="s">
        <v>58</v>
      </c>
    </row>
    <row r="21" spans="6:8" x14ac:dyDescent="0.35">
      <c r="F21" s="2" t="s">
        <v>77</v>
      </c>
      <c r="G21" t="s">
        <v>68</v>
      </c>
      <c r="H21" t="s">
        <v>59</v>
      </c>
    </row>
    <row r="22" spans="6:8" x14ac:dyDescent="0.35">
      <c r="F22" s="2"/>
    </row>
    <row r="23" spans="6:8" x14ac:dyDescent="0.35">
      <c r="F23" s="2"/>
    </row>
    <row r="24" spans="6:8" x14ac:dyDescent="0.35">
      <c r="F24" s="2"/>
    </row>
    <row r="25" spans="6:8" x14ac:dyDescent="0.35">
      <c r="F25" s="2"/>
    </row>
    <row r="26" spans="6:8" x14ac:dyDescent="0.35">
      <c r="F26" s="2"/>
    </row>
    <row r="27" spans="6:8" x14ac:dyDescent="0.35">
      <c r="F27" s="2"/>
    </row>
    <row r="28" spans="6:8" x14ac:dyDescent="0.35">
      <c r="F28" s="2"/>
    </row>
    <row r="29" spans="6:8" x14ac:dyDescent="0.35">
      <c r="F29" s="2"/>
    </row>
    <row r="30" spans="6:8" x14ac:dyDescent="0.35">
      <c r="F30" s="2"/>
    </row>
    <row r="31" spans="6:8" x14ac:dyDescent="0.35">
      <c r="F31" s="2"/>
    </row>
    <row r="32" spans="6:8" x14ac:dyDescent="0.35">
      <c r="F32" s="2"/>
    </row>
    <row r="33" spans="6:6" x14ac:dyDescent="0.35">
      <c r="F33" s="2"/>
    </row>
    <row r="34" spans="6:6" x14ac:dyDescent="0.35">
      <c r="F34" s="2"/>
    </row>
    <row r="35" spans="6:6" x14ac:dyDescent="0.35">
      <c r="F35" s="2"/>
    </row>
    <row r="36" spans="6:6" x14ac:dyDescent="0.35">
      <c r="F36" s="2"/>
    </row>
    <row r="37" spans="6:6" x14ac:dyDescent="0.35">
      <c r="F37" s="2"/>
    </row>
    <row r="38" spans="6:6" x14ac:dyDescent="0.35">
      <c r="F38" s="2"/>
    </row>
    <row r="39" spans="6:6" x14ac:dyDescent="0.35">
      <c r="F39" s="2"/>
    </row>
    <row r="40" spans="6:6" x14ac:dyDescent="0.35">
      <c r="F40" s="2"/>
    </row>
    <row r="41" spans="6:6" x14ac:dyDescent="0.35">
      <c r="F41" s="2"/>
    </row>
    <row r="42" spans="6:6" x14ac:dyDescent="0.35">
      <c r="F42" s="2"/>
    </row>
    <row r="43" spans="6:6" x14ac:dyDescent="0.35">
      <c r="F43" s="2"/>
    </row>
    <row r="44" spans="6:6" x14ac:dyDescent="0.35">
      <c r="F44" s="2"/>
    </row>
    <row r="45" spans="6:6" x14ac:dyDescent="0.35">
      <c r="F45" s="2"/>
    </row>
    <row r="46" spans="6:6" x14ac:dyDescent="0.35">
      <c r="F46" s="2"/>
    </row>
    <row r="47" spans="6:6" x14ac:dyDescent="0.35">
      <c r="F47" s="2"/>
    </row>
    <row r="48" spans="6:6" x14ac:dyDescent="0.35">
      <c r="F48" s="2"/>
    </row>
    <row r="49" spans="6:6" x14ac:dyDescent="0.35">
      <c r="F49" s="2"/>
    </row>
    <row r="50" spans="6:6" x14ac:dyDescent="0.35">
      <c r="F50" s="2"/>
    </row>
    <row r="51" spans="6:6" x14ac:dyDescent="0.35">
      <c r="F51" s="2"/>
    </row>
    <row r="52" spans="6:6" x14ac:dyDescent="0.35">
      <c r="F5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76DC4-209A-4670-BA79-A0DD9E0FFD59}">
  <dimension ref="A1:S22"/>
  <sheetViews>
    <sheetView tabSelected="1" zoomScale="55" zoomScaleNormal="55" workbookViewId="0"/>
  </sheetViews>
  <sheetFormatPr baseColWidth="10" defaultRowHeight="14.5" x14ac:dyDescent="0.35"/>
  <cols>
    <col min="1" max="1" width="18.6328125" bestFit="1" customWidth="1"/>
    <col min="2" max="2" width="9.26953125" bestFit="1" customWidth="1"/>
    <col min="3" max="3" width="36.453125" customWidth="1"/>
    <col min="4" max="4" width="10.453125" bestFit="1" customWidth="1"/>
    <col min="5" max="5" width="13.1796875" bestFit="1" customWidth="1"/>
    <col min="6" max="6" width="2.453125" customWidth="1" collapsed="1"/>
    <col min="7" max="7" width="2.453125" customWidth="1"/>
    <col min="8" max="9" width="8.453125" bestFit="1" customWidth="1"/>
    <col min="10" max="10" width="19.1796875" customWidth="1"/>
    <col min="11" max="15" width="8.453125" bestFit="1" customWidth="1"/>
    <col min="16" max="17" width="8" customWidth="1"/>
    <col min="18" max="19" width="9.81640625" bestFit="1" customWidth="1"/>
    <col min="20" max="20" width="2.54296875" customWidth="1"/>
  </cols>
  <sheetData>
    <row r="1" spans="1:19" ht="15.5" x14ac:dyDescent="0.35">
      <c r="B1" s="3" t="s">
        <v>78</v>
      </c>
      <c r="C1" s="4"/>
      <c r="D1" s="4"/>
      <c r="E1" s="4"/>
      <c r="F1" s="4"/>
      <c r="H1" s="5"/>
      <c r="I1" s="5"/>
      <c r="J1" s="5" t="str">
        <f>B1</f>
        <v>Suivi</v>
      </c>
      <c r="K1" s="5"/>
      <c r="L1" s="5"/>
      <c r="M1" s="5"/>
      <c r="N1" s="5"/>
      <c r="O1" s="5"/>
      <c r="P1" s="5"/>
      <c r="Q1" s="5"/>
      <c r="R1" s="5"/>
      <c r="S1" s="5"/>
    </row>
    <row r="3" spans="1:19" x14ac:dyDescent="0.35">
      <c r="B3" s="6" t="s">
        <v>1</v>
      </c>
      <c r="C3" s="7" t="s">
        <v>2</v>
      </c>
      <c r="D3" s="8"/>
      <c r="E3" s="7"/>
      <c r="F3" s="8"/>
      <c r="H3" s="10"/>
      <c r="I3" s="8"/>
      <c r="J3" s="8"/>
      <c r="K3" s="8"/>
      <c r="L3" s="8"/>
      <c r="M3" s="8"/>
      <c r="N3" s="8"/>
      <c r="O3" s="8"/>
      <c r="P3" s="8"/>
      <c r="Q3" s="8"/>
      <c r="R3" s="8"/>
      <c r="S3" s="9"/>
    </row>
    <row r="4" spans="1:19" x14ac:dyDescent="0.35">
      <c r="A4" s="53" t="s">
        <v>83</v>
      </c>
      <c r="B4" s="11" t="s">
        <v>69</v>
      </c>
      <c r="C4" s="12" t="str">
        <f>VLOOKUP(B4,Accueil!F11:H21,3,0)</f>
        <v>EOHFL</v>
      </c>
      <c r="D4" s="12"/>
      <c r="E4" s="12"/>
      <c r="F4" s="12"/>
      <c r="H4" s="11"/>
      <c r="I4" s="12"/>
      <c r="J4" s="12"/>
      <c r="K4" s="12"/>
      <c r="L4" s="12"/>
      <c r="M4" s="12"/>
      <c r="N4" s="12"/>
      <c r="O4" s="12"/>
      <c r="P4" s="12"/>
      <c r="Q4" s="12"/>
      <c r="R4" s="12"/>
      <c r="S4" s="13"/>
    </row>
    <row r="6" spans="1:19" x14ac:dyDescent="0.35">
      <c r="B6" s="14" t="str">
        <f>[1]Accueil!$D$3</f>
        <v>M01</v>
      </c>
      <c r="C6" s="15">
        <f>[1]Accueil!$C$4</f>
        <v>2023</v>
      </c>
      <c r="D6" s="16" t="s">
        <v>7</v>
      </c>
      <c r="E6" s="17"/>
      <c r="F6" s="18"/>
      <c r="H6" s="19" t="s">
        <v>8</v>
      </c>
      <c r="I6" s="19"/>
      <c r="J6" s="19"/>
      <c r="K6" s="19"/>
      <c r="L6" s="19"/>
      <c r="M6" s="19"/>
      <c r="N6" s="19"/>
      <c r="O6" s="19"/>
      <c r="P6" s="19"/>
      <c r="Q6" s="19"/>
      <c r="R6" s="19"/>
      <c r="S6" s="20"/>
    </row>
    <row r="7" spans="1:19" x14ac:dyDescent="0.35">
      <c r="C7" s="21"/>
      <c r="D7" s="49" t="s">
        <v>84</v>
      </c>
      <c r="E7" s="51" t="s">
        <v>9</v>
      </c>
      <c r="F7" s="18"/>
      <c r="H7" s="22" t="str">
        <f>E7</f>
        <v>Réel</v>
      </c>
      <c r="I7" s="23"/>
      <c r="J7" s="23"/>
      <c r="K7" s="23"/>
      <c r="L7" s="23"/>
      <c r="M7" s="23"/>
      <c r="N7" s="23"/>
      <c r="O7" s="23"/>
      <c r="P7" s="23"/>
      <c r="Q7" s="23"/>
      <c r="R7" s="23"/>
      <c r="S7" s="24"/>
    </row>
    <row r="8" spans="1:19" x14ac:dyDescent="0.35">
      <c r="C8" s="21"/>
      <c r="D8" s="50"/>
      <c r="E8" s="52"/>
      <c r="F8" s="18"/>
      <c r="H8" s="25" t="s">
        <v>10</v>
      </c>
      <c r="I8" s="26" t="s">
        <v>11</v>
      </c>
      <c r="J8" s="26" t="s">
        <v>12</v>
      </c>
      <c r="K8" s="26" t="s">
        <v>13</v>
      </c>
      <c r="L8" s="26" t="s">
        <v>14</v>
      </c>
      <c r="M8" s="26" t="s">
        <v>15</v>
      </c>
      <c r="N8" s="26" t="s">
        <v>16</v>
      </c>
      <c r="O8" s="26" t="s">
        <v>17</v>
      </c>
      <c r="P8" s="26" t="s">
        <v>18</v>
      </c>
      <c r="Q8" s="26" t="s">
        <v>19</v>
      </c>
      <c r="R8" s="26" t="s">
        <v>20</v>
      </c>
      <c r="S8" s="27" t="s">
        <v>21</v>
      </c>
    </row>
    <row r="9" spans="1:19" x14ac:dyDescent="0.35">
      <c r="C9" s="21"/>
      <c r="D9" s="28"/>
      <c r="E9" s="29"/>
      <c r="F9" s="18"/>
      <c r="H9" s="18"/>
      <c r="S9" s="21"/>
    </row>
    <row r="10" spans="1:19" x14ac:dyDescent="0.35">
      <c r="B10" s="33" t="s">
        <v>22</v>
      </c>
      <c r="C10" s="34" t="s">
        <v>23</v>
      </c>
      <c r="D10" s="35"/>
      <c r="E10" s="35"/>
      <c r="F10" s="18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7"/>
    </row>
    <row r="11" spans="1:19" x14ac:dyDescent="0.35">
      <c r="B11" s="38" t="s">
        <v>24</v>
      </c>
      <c r="C11" t="str">
        <f>VLOOKUP(B11,[1]Table!T:V,2,0)</f>
        <v>Salaires et charges</v>
      </c>
      <c r="D11" s="39"/>
      <c r="E11" s="39"/>
      <c r="F11" s="18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</row>
    <row r="12" spans="1:19" x14ac:dyDescent="0.35">
      <c r="B12" s="38" t="s">
        <v>25</v>
      </c>
      <c r="C12" t="str">
        <f>VLOOKUP(B12,[1]Table!T:V,2,0)</f>
        <v>Invitations</v>
      </c>
      <c r="D12" s="39"/>
      <c r="E12" s="39"/>
      <c r="F12" s="18"/>
      <c r="H12" s="42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1"/>
    </row>
    <row r="13" spans="1:19" x14ac:dyDescent="0.35">
      <c r="B13" s="38" t="s">
        <v>26</v>
      </c>
      <c r="C13" t="str">
        <f>VLOOKUP(B13,[1]Table!T:V,2,0)</f>
        <v>Services extérieurs, conseils</v>
      </c>
      <c r="D13" s="39"/>
      <c r="E13" s="39"/>
      <c r="F13" s="18"/>
      <c r="H13" s="42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1"/>
    </row>
    <row r="14" spans="1:19" x14ac:dyDescent="0.35">
      <c r="B14" s="38" t="s">
        <v>27</v>
      </c>
      <c r="C14" t="str">
        <f>VLOOKUP(B14,[1]Table!T:V,2,0)</f>
        <v>Marketing et communication</v>
      </c>
      <c r="D14" s="39"/>
      <c r="E14" s="39"/>
      <c r="F14" s="18"/>
      <c r="H14" s="42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1"/>
    </row>
    <row r="15" spans="1:19" x14ac:dyDescent="0.35">
      <c r="B15" s="38" t="s">
        <v>25</v>
      </c>
      <c r="C15" t="str">
        <f>VLOOKUP(B15,[1]Table!T:V,2,0)</f>
        <v>Invitations</v>
      </c>
      <c r="D15" s="39"/>
      <c r="E15" s="39"/>
      <c r="F15" s="18"/>
      <c r="H15" s="42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1"/>
    </row>
    <row r="16" spans="1:19" x14ac:dyDescent="0.35">
      <c r="B16" s="38" t="s">
        <v>28</v>
      </c>
      <c r="C16" t="str">
        <f>VLOOKUP(B16,[1]Table!T:V,2,0)</f>
        <v>Divers</v>
      </c>
      <c r="D16" s="39"/>
      <c r="E16" s="39"/>
      <c r="F16" s="18"/>
      <c r="H16" s="42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1"/>
    </row>
    <row r="18" spans="3:18" x14ac:dyDescent="0.35">
      <c r="C18" s="44"/>
      <c r="D18" s="45"/>
      <c r="E18" s="45"/>
    </row>
    <row r="19" spans="3:18" x14ac:dyDescent="0.35">
      <c r="E19" s="45"/>
    </row>
    <row r="21" spans="3:18" x14ac:dyDescent="0.35">
      <c r="J21" s="32"/>
      <c r="R21" s="32"/>
    </row>
    <row r="22" spans="3:18" x14ac:dyDescent="0.35">
      <c r="L22" s="32"/>
    </row>
  </sheetData>
  <mergeCells count="2">
    <mergeCell ref="D7:D8"/>
    <mergeCell ref="E7:E8"/>
  </mergeCells>
  <conditionalFormatting sqref="D18:E18">
    <cfRule type="cellIs" dxfId="4" priority="3" operator="equal">
      <formula>FALSE</formula>
    </cfRule>
  </conditionalFormatting>
  <conditionalFormatting sqref="C18">
    <cfRule type="cellIs" dxfId="3" priority="2" operator="equal">
      <formula>FALSE</formula>
    </cfRule>
  </conditionalFormatting>
  <conditionalFormatting sqref="B4">
    <cfRule type="expression" dxfId="2" priority="5">
      <formula>#REF!=TRUE</formula>
    </cfRule>
  </conditionalFormatting>
  <conditionalFormatting sqref="E19">
    <cfRule type="cellIs" dxfId="1" priority="1" operator="equal">
      <formula>FALSE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B625238-AA0B-4811-B93A-312741FE1DFE}">
          <x14:formula1>
            <xm:f>Accueil!$F$12:$F$21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0E37D-4604-41B3-8024-66AC468A4311}">
  <dimension ref="A2:D15"/>
  <sheetViews>
    <sheetView zoomScale="70" zoomScaleNormal="70" workbookViewId="0">
      <selection activeCell="A7" sqref="A7"/>
    </sheetView>
  </sheetViews>
  <sheetFormatPr baseColWidth="10" defaultRowHeight="14.5" x14ac:dyDescent="0.35"/>
  <cols>
    <col min="1" max="1" width="18.6328125" bestFit="1" customWidth="1"/>
    <col min="3" max="3" width="13.7265625" bestFit="1" customWidth="1"/>
    <col min="4" max="4" width="19.1796875" bestFit="1" customWidth="1"/>
  </cols>
  <sheetData>
    <row r="2" spans="1:4" x14ac:dyDescent="0.35">
      <c r="B2" s="6" t="s">
        <v>1</v>
      </c>
      <c r="C2" s="7" t="s">
        <v>6</v>
      </c>
      <c r="D2" s="9"/>
    </row>
    <row r="3" spans="1:4" x14ac:dyDescent="0.35">
      <c r="A3" s="53" t="s">
        <v>83</v>
      </c>
      <c r="B3" s="11" t="s">
        <v>70</v>
      </c>
      <c r="C3" s="12" t="str">
        <f>VLOOKUP($B$3,Accueil!F11:H21,3,0)</f>
        <v>malro</v>
      </c>
      <c r="D3" s="13"/>
    </row>
    <row r="5" spans="1:4" x14ac:dyDescent="0.35">
      <c r="B5" s="30" t="s">
        <v>29</v>
      </c>
      <c r="C5" s="30" t="s">
        <v>30</v>
      </c>
      <c r="D5" s="30" t="s">
        <v>31</v>
      </c>
    </row>
    <row r="6" spans="1:4" x14ac:dyDescent="0.35">
      <c r="B6" s="46">
        <v>1</v>
      </c>
      <c r="C6" s="46">
        <f>IFERROR(VLOOKUP($B$3&amp;"-"&amp;B6,'List FTE'!A:D,3,0),"-")</f>
        <v>23849</v>
      </c>
      <c r="D6" s="46" t="str">
        <f>IFERROR(VLOOKUP($B$3&amp;"-"&amp;B6,'List FTE'!A:O,4,0),"-")</f>
        <v>marie</v>
      </c>
    </row>
    <row r="7" spans="1:4" x14ac:dyDescent="0.35">
      <c r="B7" s="43">
        <v>2</v>
      </c>
      <c r="C7" s="43" t="str">
        <f>IFERROR(VLOOKUP($B$3&amp;"-"&amp;B7,'List FTE'!A:O,3,0),"-")</f>
        <v>-</v>
      </c>
      <c r="D7" s="21" t="str">
        <f>IFERROR(VLOOKUP($B$3&amp;"-"&amp;B7,'List FTE'!A:O,4,0),"-")</f>
        <v>-</v>
      </c>
    </row>
    <row r="8" spans="1:4" x14ac:dyDescent="0.35">
      <c r="B8" s="43">
        <v>3</v>
      </c>
      <c r="C8" s="43" t="str">
        <f>IFERROR(VLOOKUP($B$3&amp;"-"&amp;B8,'List FTE'!A:O,3,0),"-")</f>
        <v>-</v>
      </c>
      <c r="D8" s="21" t="str">
        <f>IFERROR(VLOOKUP($B$3&amp;"-"&amp;B8,'List FTE'!A:O,4,0),"-")</f>
        <v>-</v>
      </c>
    </row>
    <row r="9" spans="1:4" x14ac:dyDescent="0.35">
      <c r="B9" s="43">
        <v>4</v>
      </c>
      <c r="C9" s="43" t="str">
        <f>IFERROR(VLOOKUP($B$3&amp;"-"&amp;B9,'List FTE'!A:O,3,0),"-")</f>
        <v>-</v>
      </c>
      <c r="D9" s="21" t="str">
        <f>IFERROR(VLOOKUP($B$3&amp;"-"&amp;B9,'List FTE'!A:O,4,0),"-")</f>
        <v>-</v>
      </c>
    </row>
    <row r="10" spans="1:4" x14ac:dyDescent="0.35">
      <c r="B10" s="43">
        <v>5</v>
      </c>
      <c r="C10" s="43" t="str">
        <f>IFERROR(VLOOKUP($B$3&amp;"-"&amp;B10,'List FTE'!A:O,3,0),"-")</f>
        <v>-</v>
      </c>
      <c r="D10" s="21" t="str">
        <f>IFERROR(VLOOKUP($B$3&amp;"-"&amp;B10,'List FTE'!A:O,4,0),"-")</f>
        <v>-</v>
      </c>
    </row>
    <row r="11" spans="1:4" x14ac:dyDescent="0.35">
      <c r="B11" s="43">
        <v>6</v>
      </c>
      <c r="C11" s="43" t="str">
        <f>IFERROR(VLOOKUP($B$3&amp;"-"&amp;B11,'List FTE'!A:O,3,0),"-")</f>
        <v>-</v>
      </c>
      <c r="D11" s="21" t="str">
        <f>IFERROR(VLOOKUP($B$3&amp;"-"&amp;B11,'List FTE'!A:O,4,0),"-")</f>
        <v>-</v>
      </c>
    </row>
    <row r="12" spans="1:4" x14ac:dyDescent="0.35">
      <c r="B12" s="43">
        <v>7</v>
      </c>
      <c r="C12" s="43" t="str">
        <f>IFERROR(VLOOKUP($B$3&amp;"-"&amp;B12,'List FTE'!A:O,3,0),"-")</f>
        <v>-</v>
      </c>
      <c r="D12" s="21" t="str">
        <f>IFERROR(VLOOKUP($B$3&amp;"-"&amp;B12,'List FTE'!A:O,4,0),"-")</f>
        <v>-</v>
      </c>
    </row>
    <row r="13" spans="1:4" x14ac:dyDescent="0.35">
      <c r="B13" s="43">
        <v>8</v>
      </c>
      <c r="C13" s="43" t="str">
        <f>IFERROR(VLOOKUP($B$3&amp;"-"&amp;B13,'List FTE'!A:O,3,0),"-")</f>
        <v>-</v>
      </c>
      <c r="D13" s="21" t="str">
        <f>IFERROR(VLOOKUP($B$3&amp;"-"&amp;B13,'List FTE'!A:O,4,0),"-")</f>
        <v>-</v>
      </c>
    </row>
    <row r="14" spans="1:4" x14ac:dyDescent="0.35">
      <c r="B14" s="43">
        <v>9</v>
      </c>
      <c r="C14" s="43" t="str">
        <f>IFERROR(VLOOKUP($B$3&amp;"-"&amp;B14,'List FTE'!A:O,3,0),"-")</f>
        <v>-</v>
      </c>
      <c r="D14" s="21" t="str">
        <f>IFERROR(VLOOKUP($B$3&amp;"-"&amp;B14,'List FTE'!A:O,4,0),"-")</f>
        <v>-</v>
      </c>
    </row>
    <row r="15" spans="1:4" x14ac:dyDescent="0.35">
      <c r="B15" s="47">
        <v>10</v>
      </c>
      <c r="C15" s="47" t="str">
        <f>IFERROR(VLOOKUP($B$3&amp;"-"&amp;B15,'List FTE'!A:O,3,0),"-")</f>
        <v>-</v>
      </c>
      <c r="D15" s="31" t="str">
        <f>IFERROR(VLOOKUP($B$3&amp;"-"&amp;B15,'List FTE'!A:O,4,0),"-")</f>
        <v>-</v>
      </c>
    </row>
  </sheetData>
  <conditionalFormatting sqref="B3">
    <cfRule type="expression" dxfId="0" priority="6">
      <formula>#REF!=TRUE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4E405E-B1BF-474D-82AC-3D4657040A6B}">
          <x14:formula1>
            <xm:f>Accueil!$F$12:$F$21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E89DE-A6F1-47F3-946E-8A403BE34883}">
  <dimension ref="A1:D20"/>
  <sheetViews>
    <sheetView workbookViewId="0">
      <selection activeCell="D12" sqref="D12"/>
    </sheetView>
  </sheetViews>
  <sheetFormatPr baseColWidth="10" defaultRowHeight="14.5" x14ac:dyDescent="0.35"/>
  <cols>
    <col min="1" max="1" width="10.08984375" bestFit="1" customWidth="1"/>
    <col min="2" max="2" width="10.08984375" customWidth="1"/>
    <col min="3" max="3" width="8.08984375" bestFit="1" customWidth="1"/>
    <col min="4" max="4" width="27.36328125" customWidth="1"/>
  </cols>
  <sheetData>
    <row r="1" spans="1:4" x14ac:dyDescent="0.35">
      <c r="A1" s="30" t="s">
        <v>29</v>
      </c>
      <c r="B1" s="30" t="s">
        <v>82</v>
      </c>
      <c r="C1" s="30" t="s">
        <v>30</v>
      </c>
      <c r="D1" s="30" t="s">
        <v>31</v>
      </c>
    </row>
    <row r="2" spans="1:4" x14ac:dyDescent="0.35">
      <c r="A2" t="str">
        <f>B2&amp;"-"&amp;COUNTIF($B$2:B2,B2)</f>
        <v>20S121-1</v>
      </c>
      <c r="B2" s="2" t="s">
        <v>69</v>
      </c>
      <c r="C2">
        <v>294</v>
      </c>
      <c r="D2" s="48" t="s">
        <v>32</v>
      </c>
    </row>
    <row r="3" spans="1:4" x14ac:dyDescent="0.35">
      <c r="A3" t="str">
        <f>B3&amp;"-"&amp;COUNTIF($B$2:B3,B3)</f>
        <v>22S123-1</v>
      </c>
      <c r="B3" s="2" t="s">
        <v>70</v>
      </c>
      <c r="C3">
        <v>23849</v>
      </c>
      <c r="D3" t="s">
        <v>33</v>
      </c>
    </row>
    <row r="4" spans="1:4" x14ac:dyDescent="0.35">
      <c r="A4" t="str">
        <f>B4&amp;"-"&amp;COUNTIF($B$2:B4,B4)</f>
        <v>24S127-1</v>
      </c>
      <c r="B4" s="2" t="s">
        <v>71</v>
      </c>
      <c r="C4">
        <v>2849391</v>
      </c>
      <c r="D4" t="s">
        <v>34</v>
      </c>
    </row>
    <row r="5" spans="1:4" x14ac:dyDescent="0.35">
      <c r="A5" t="str">
        <f>B5&amp;"-"&amp;COUNTIF($B$2:B5,B5)</f>
        <v>26S223-1</v>
      </c>
      <c r="B5" s="2" t="s">
        <v>72</v>
      </c>
      <c r="C5">
        <v>2849391</v>
      </c>
      <c r="D5" t="s">
        <v>35</v>
      </c>
    </row>
    <row r="6" spans="1:4" x14ac:dyDescent="0.35">
      <c r="A6" t="str">
        <f>B6&amp;"-"&amp;COUNTIF($B$2:B6,B6)</f>
        <v>28S260-1</v>
      </c>
      <c r="B6" s="2" t="s">
        <v>5</v>
      </c>
      <c r="C6">
        <v>294</v>
      </c>
      <c r="D6" t="s">
        <v>36</v>
      </c>
    </row>
    <row r="7" spans="1:4" x14ac:dyDescent="0.35">
      <c r="A7" t="str">
        <f>B7&amp;"-"&amp;COUNTIF($B$2:B7,B7)</f>
        <v>21S261-1</v>
      </c>
      <c r="B7" s="2" t="s">
        <v>73</v>
      </c>
      <c r="C7">
        <v>4994</v>
      </c>
      <c r="D7" t="s">
        <v>37</v>
      </c>
    </row>
    <row r="8" spans="1:4" x14ac:dyDescent="0.35">
      <c r="A8" t="str">
        <f>B8&amp;"-"&amp;COUNTIF($B$2:B8,B8)</f>
        <v>23S262-1</v>
      </c>
      <c r="B8" s="2" t="s">
        <v>74</v>
      </c>
      <c r="C8">
        <v>498</v>
      </c>
      <c r="D8" t="s">
        <v>38</v>
      </c>
    </row>
    <row r="9" spans="1:4" x14ac:dyDescent="0.35">
      <c r="A9" t="str">
        <f>B9&amp;"-"&amp;COUNTIF($B$2:B9,B9)</f>
        <v>25S312-1</v>
      </c>
      <c r="B9" s="2" t="s">
        <v>75</v>
      </c>
      <c r="C9">
        <v>498</v>
      </c>
      <c r="D9" t="s">
        <v>39</v>
      </c>
    </row>
    <row r="10" spans="1:4" x14ac:dyDescent="0.35">
      <c r="A10" t="str">
        <f>B10&amp;"-"&amp;COUNTIF($B$2:B10,B10)</f>
        <v>27S313-1</v>
      </c>
      <c r="B10" s="2" t="s">
        <v>76</v>
      </c>
      <c r="C10">
        <v>49548</v>
      </c>
      <c r="D10" t="s">
        <v>40</v>
      </c>
    </row>
    <row r="11" spans="1:4" x14ac:dyDescent="0.35">
      <c r="A11" t="str">
        <f>B11&amp;"-"&amp;COUNTIF($B$2:B11,B11)</f>
        <v>29S317-1</v>
      </c>
      <c r="B11" s="2" t="s">
        <v>77</v>
      </c>
      <c r="C11">
        <v>303948</v>
      </c>
      <c r="D11" t="s">
        <v>41</v>
      </c>
    </row>
    <row r="12" spans="1:4" x14ac:dyDescent="0.35">
      <c r="A12" t="str">
        <f>B12&amp;"-"&amp;COUNTIF($B$2:B12,B12)</f>
        <v>20S131-1</v>
      </c>
      <c r="B12" s="2" t="s">
        <v>79</v>
      </c>
      <c r="C12">
        <v>45858</v>
      </c>
      <c r="D12" t="s">
        <v>42</v>
      </c>
    </row>
    <row r="13" spans="1:4" x14ac:dyDescent="0.35">
      <c r="A13" t="str">
        <f>B13&amp;"-"&amp;COUNTIF($B$2:B13,B13)</f>
        <v>23S262-2</v>
      </c>
      <c r="B13" s="2" t="s">
        <v>74</v>
      </c>
      <c r="C13">
        <v>34598</v>
      </c>
      <c r="D13" t="s">
        <v>43</v>
      </c>
    </row>
    <row r="14" spans="1:4" x14ac:dyDescent="0.35">
      <c r="A14" t="str">
        <f>B14&amp;"-"&amp;COUNTIF($B$2:B14,B14)</f>
        <v>20S133-1</v>
      </c>
      <c r="B14" s="2" t="s">
        <v>80</v>
      </c>
      <c r="C14">
        <v>2849391</v>
      </c>
      <c r="D14" t="s">
        <v>44</v>
      </c>
    </row>
    <row r="15" spans="1:4" x14ac:dyDescent="0.35">
      <c r="A15" t="str">
        <f>B15&amp;"-"&amp;COUNTIF($B$2:B15,B15)</f>
        <v>23S262-3</v>
      </c>
      <c r="B15" s="2" t="s">
        <v>74</v>
      </c>
      <c r="C15">
        <v>2849391</v>
      </c>
      <c r="D15" t="s">
        <v>45</v>
      </c>
    </row>
    <row r="16" spans="1:4" x14ac:dyDescent="0.35">
      <c r="A16" t="str">
        <f>B16&amp;"-"&amp;COUNTIF($B$2:B16,B16)</f>
        <v>26S223-2</v>
      </c>
      <c r="B16" s="2" t="s">
        <v>72</v>
      </c>
      <c r="C16">
        <v>2849391</v>
      </c>
      <c r="D16" t="s">
        <v>46</v>
      </c>
    </row>
    <row r="17" spans="1:4" x14ac:dyDescent="0.35">
      <c r="A17" t="str">
        <f>B17&amp;"-"&amp;COUNTIF($B$2:B17,B17)</f>
        <v>23S262-4</v>
      </c>
      <c r="B17" s="2" t="s">
        <v>74</v>
      </c>
      <c r="C17">
        <v>498</v>
      </c>
      <c r="D17" t="s">
        <v>47</v>
      </c>
    </row>
    <row r="18" spans="1:4" x14ac:dyDescent="0.35">
      <c r="A18" t="str">
        <f>B18&amp;"-"&amp;COUNTIF($B$2:B18,B18)</f>
        <v>20S137-1</v>
      </c>
      <c r="B18" s="2" t="s">
        <v>81</v>
      </c>
      <c r="C18">
        <v>2849391</v>
      </c>
      <c r="D18" t="s">
        <v>48</v>
      </c>
    </row>
    <row r="19" spans="1:4" x14ac:dyDescent="0.35">
      <c r="A19" t="str">
        <f>B19&amp;"-"&amp;COUNTIF($B$2:B19,B19)</f>
        <v>23S262-5</v>
      </c>
      <c r="B19" s="2" t="s">
        <v>74</v>
      </c>
      <c r="C19">
        <v>2849391</v>
      </c>
      <c r="D19" t="s">
        <v>49</v>
      </c>
    </row>
    <row r="20" spans="1:4" x14ac:dyDescent="0.35">
      <c r="A20" t="str">
        <f>B20&amp;"-"&amp;COUNTIF($B$2:B20,B20)</f>
        <v>24S127-2</v>
      </c>
      <c r="B20" s="2" t="s">
        <v>71</v>
      </c>
      <c r="C20">
        <v>2849391</v>
      </c>
      <c r="D20" t="s">
        <v>50</v>
      </c>
    </row>
  </sheetData>
  <phoneticPr fontId="1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Synthese</vt:lpstr>
      <vt:lpstr>FTE</vt:lpstr>
      <vt:lpstr>List FTE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Elhodayebi Othmane</dc:creator>
  <cp:lastModifiedBy>Elhodayebi Othmane</cp:lastModifiedBy>
  <dcterms:created xsi:type="dcterms:W3CDTF">2023-03-23T10:41:39Z</dcterms:created>
  <dcterms:modified xsi:type="dcterms:W3CDTF">2023-03-23T11:04:48Z</dcterms:modified>
</cp:coreProperties>
</file>