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homas.coelo\OneDrive - reyesholdings.onmicrosoft.com\Desktop\"/>
    </mc:Choice>
  </mc:AlternateContent>
  <xr:revisionPtr revIDLastSave="0" documentId="8_{38B80FB9-86CF-40A8-91A8-E3A636578129}" xr6:coauthVersionLast="47" xr6:coauthVersionMax="47" xr10:uidLastSave="{00000000-0000-0000-0000-000000000000}"/>
  <bookViews>
    <workbookView xWindow="-120" yWindow="-120" windowWidth="29040" windowHeight="15840" xr2:uid="{8646F648-131E-4EFD-9FBF-4DE3E4611FEA}"/>
  </bookViews>
  <sheets>
    <sheet name="S22" sheetId="1" r:id="rId1"/>
  </sheets>
  <externalReferences>
    <externalReference r:id="rId2"/>
    <externalReference r:id="rId3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02" i="1" l="1"/>
  <c r="K101" i="1"/>
  <c r="L101" i="1" s="1"/>
  <c r="E101" i="1"/>
  <c r="E100" i="1"/>
  <c r="K99" i="1"/>
  <c r="L99" i="1" s="1"/>
  <c r="E99" i="1"/>
  <c r="E98" i="1"/>
  <c r="K97" i="1"/>
  <c r="L97" i="1" s="1"/>
  <c r="I97" i="1"/>
  <c r="J97" i="1" s="1"/>
  <c r="E97" i="1"/>
  <c r="E96" i="1"/>
  <c r="BY63" i="1"/>
  <c r="CH60" i="1"/>
  <c r="CE60" i="1"/>
  <c r="CB60" i="1"/>
  <c r="BV60" i="1"/>
  <c r="BS60" i="1"/>
  <c r="BP60" i="1"/>
  <c r="BJ60" i="1"/>
  <c r="BG60" i="1"/>
  <c r="BD60" i="1"/>
  <c r="AX60" i="1"/>
  <c r="AU60" i="1"/>
  <c r="AR60" i="1"/>
  <c r="AL60" i="1"/>
  <c r="AI60" i="1"/>
  <c r="AF60" i="1"/>
  <c r="Z60" i="1"/>
  <c r="W60" i="1"/>
  <c r="T60" i="1"/>
  <c r="N60" i="1"/>
  <c r="K60" i="1"/>
  <c r="H60" i="1"/>
  <c r="CH59" i="1"/>
  <c r="CE59" i="1"/>
  <c r="CB59" i="1"/>
  <c r="BV59" i="1"/>
  <c r="BS59" i="1"/>
  <c r="BP59" i="1"/>
  <c r="BJ59" i="1"/>
  <c r="BG59" i="1"/>
  <c r="BD59" i="1"/>
  <c r="AX59" i="1"/>
  <c r="AU59" i="1"/>
  <c r="AR59" i="1"/>
  <c r="AL59" i="1"/>
  <c r="AI59" i="1"/>
  <c r="AF59" i="1"/>
  <c r="Z59" i="1"/>
  <c r="W59" i="1"/>
  <c r="T59" i="1"/>
  <c r="N59" i="1"/>
  <c r="K59" i="1"/>
  <c r="H59" i="1"/>
  <c r="CH58" i="1"/>
  <c r="CE58" i="1"/>
  <c r="CB58" i="1"/>
  <c r="BV58" i="1"/>
  <c r="BS58" i="1"/>
  <c r="BP58" i="1"/>
  <c r="BJ58" i="1"/>
  <c r="BG58" i="1"/>
  <c r="BD58" i="1"/>
  <c r="AX58" i="1"/>
  <c r="AU58" i="1"/>
  <c r="AR58" i="1"/>
  <c r="AL58" i="1"/>
  <c r="AI58" i="1"/>
  <c r="AF58" i="1"/>
  <c r="Z58" i="1"/>
  <c r="W58" i="1"/>
  <c r="T58" i="1"/>
  <c r="N58" i="1"/>
  <c r="K58" i="1"/>
  <c r="H58" i="1"/>
  <c r="CH57" i="1"/>
  <c r="CE57" i="1"/>
  <c r="CB57" i="1"/>
  <c r="BV57" i="1"/>
  <c r="BS57" i="1"/>
  <c r="BP57" i="1"/>
  <c r="BJ57" i="1"/>
  <c r="BG57" i="1"/>
  <c r="BD57" i="1"/>
  <c r="AX57" i="1"/>
  <c r="AU57" i="1"/>
  <c r="AR57" i="1"/>
  <c r="AL57" i="1"/>
  <c r="AI57" i="1"/>
  <c r="AF57" i="1"/>
  <c r="Z57" i="1"/>
  <c r="W57" i="1"/>
  <c r="T57" i="1"/>
  <c r="N57" i="1"/>
  <c r="K57" i="1"/>
  <c r="H57" i="1"/>
  <c r="CH56" i="1"/>
  <c r="CE56" i="1"/>
  <c r="CB56" i="1"/>
  <c r="BV56" i="1"/>
  <c r="BS56" i="1"/>
  <c r="BP56" i="1"/>
  <c r="BJ56" i="1"/>
  <c r="BG56" i="1"/>
  <c r="BD56" i="1"/>
  <c r="AX56" i="1"/>
  <c r="AU56" i="1"/>
  <c r="AR56" i="1"/>
  <c r="AL56" i="1"/>
  <c r="AI56" i="1"/>
  <c r="AF56" i="1"/>
  <c r="Z56" i="1"/>
  <c r="W56" i="1"/>
  <c r="T56" i="1"/>
  <c r="N56" i="1"/>
  <c r="K56" i="1"/>
  <c r="H56" i="1"/>
  <c r="CH55" i="1"/>
  <c r="CE55" i="1"/>
  <c r="CB55" i="1"/>
  <c r="BV55" i="1"/>
  <c r="BS55" i="1"/>
  <c r="BP55" i="1"/>
  <c r="BJ55" i="1"/>
  <c r="BG55" i="1"/>
  <c r="BD55" i="1"/>
  <c r="AX55" i="1"/>
  <c r="AU55" i="1"/>
  <c r="AR55" i="1"/>
  <c r="AL55" i="1"/>
  <c r="AI55" i="1"/>
  <c r="AF55" i="1"/>
  <c r="Z55" i="1"/>
  <c r="W55" i="1"/>
  <c r="T55" i="1"/>
  <c r="N55" i="1"/>
  <c r="K55" i="1"/>
  <c r="H55" i="1"/>
  <c r="CH54" i="1"/>
  <c r="CE54" i="1"/>
  <c r="CB54" i="1"/>
  <c r="BV54" i="1"/>
  <c r="BS54" i="1"/>
  <c r="BP54" i="1"/>
  <c r="BJ54" i="1"/>
  <c r="BG54" i="1"/>
  <c r="BD54" i="1"/>
  <c r="AX54" i="1"/>
  <c r="AU54" i="1"/>
  <c r="AR54" i="1"/>
  <c r="AL54" i="1"/>
  <c r="AI54" i="1"/>
  <c r="AF54" i="1"/>
  <c r="Z54" i="1"/>
  <c r="W54" i="1"/>
  <c r="T54" i="1"/>
  <c r="N54" i="1"/>
  <c r="K54" i="1"/>
  <c r="H54" i="1"/>
  <c r="BV53" i="1"/>
  <c r="BS53" i="1"/>
  <c r="BP53" i="1"/>
  <c r="BJ53" i="1"/>
  <c r="BG53" i="1"/>
  <c r="BD53" i="1"/>
  <c r="AX53" i="1"/>
  <c r="AU53" i="1"/>
  <c r="AR53" i="1"/>
  <c r="AL53" i="1"/>
  <c r="AI53" i="1"/>
  <c r="AF53" i="1"/>
  <c r="Z53" i="1"/>
  <c r="W53" i="1"/>
  <c r="T53" i="1"/>
  <c r="N53" i="1"/>
  <c r="K53" i="1"/>
  <c r="H53" i="1"/>
  <c r="BV52" i="1"/>
  <c r="BS52" i="1"/>
  <c r="BP52" i="1"/>
  <c r="BJ52" i="1"/>
  <c r="BG52" i="1"/>
  <c r="BD52" i="1"/>
  <c r="AX52" i="1"/>
  <c r="AU52" i="1"/>
  <c r="AR52" i="1"/>
  <c r="AL52" i="1"/>
  <c r="AI52" i="1"/>
  <c r="AF52" i="1"/>
  <c r="Z52" i="1"/>
  <c r="W52" i="1"/>
  <c r="T52" i="1"/>
  <c r="N52" i="1"/>
  <c r="K52" i="1"/>
  <c r="H52" i="1"/>
  <c r="CH51" i="1"/>
  <c r="CE51" i="1"/>
  <c r="CB51" i="1"/>
  <c r="BV51" i="1"/>
  <c r="BS51" i="1"/>
  <c r="BP51" i="1"/>
  <c r="BJ51" i="1"/>
  <c r="BG51" i="1"/>
  <c r="BD51" i="1"/>
  <c r="AX51" i="1"/>
  <c r="AU51" i="1"/>
  <c r="AR51" i="1"/>
  <c r="AL51" i="1"/>
  <c r="AI51" i="1"/>
  <c r="AF51" i="1"/>
  <c r="Z51" i="1"/>
  <c r="W51" i="1"/>
  <c r="T51" i="1"/>
  <c r="N51" i="1"/>
  <c r="K51" i="1"/>
  <c r="H51" i="1"/>
  <c r="CJ48" i="1"/>
  <c r="CJ63" i="1" s="1"/>
  <c r="BX48" i="1"/>
  <c r="BX63" i="1" s="1"/>
  <c r="BL48" i="1"/>
  <c r="BL63" i="1" s="1"/>
  <c r="AZ48" i="1"/>
  <c r="AZ63" i="1" s="1"/>
  <c r="AN48" i="1"/>
  <c r="AN63" i="1" s="1"/>
  <c r="AB48" i="1"/>
  <c r="AB63" i="1" s="1"/>
  <c r="P48" i="1"/>
  <c r="P63" i="1" s="1"/>
  <c r="AU46" i="1"/>
  <c r="BV45" i="1"/>
  <c r="BS45" i="1"/>
  <c r="BP45" i="1"/>
  <c r="BJ45" i="1"/>
  <c r="BG45" i="1"/>
  <c r="BD45" i="1"/>
  <c r="AX45" i="1"/>
  <c r="AU45" i="1"/>
  <c r="AR45" i="1"/>
  <c r="AL45" i="1"/>
  <c r="AI45" i="1"/>
  <c r="AF45" i="1"/>
  <c r="Z45" i="1"/>
  <c r="W45" i="1"/>
  <c r="T45" i="1"/>
  <c r="N45" i="1"/>
  <c r="K45" i="1"/>
  <c r="H45" i="1"/>
  <c r="BV44" i="1"/>
  <c r="BV61" i="1" s="1"/>
  <c r="BS44" i="1"/>
  <c r="BP44" i="1"/>
  <c r="BP61" i="1" s="1"/>
  <c r="BJ44" i="1"/>
  <c r="BG44" i="1"/>
  <c r="BD44" i="1"/>
  <c r="AX44" i="1"/>
  <c r="AX61" i="1" s="1"/>
  <c r="AU44" i="1"/>
  <c r="AU61" i="1" s="1"/>
  <c r="AR44" i="1"/>
  <c r="AR61" i="1" s="1"/>
  <c r="AL44" i="1"/>
  <c r="AI44" i="1"/>
  <c r="AF44" i="1"/>
  <c r="Z44" i="1"/>
  <c r="Z61" i="1" s="1"/>
  <c r="W44" i="1"/>
  <c r="T44" i="1"/>
  <c r="T61" i="1" s="1"/>
  <c r="N44" i="1"/>
  <c r="K44" i="1"/>
  <c r="H44" i="1"/>
  <c r="BV43" i="1"/>
  <c r="BS43" i="1"/>
  <c r="BP43" i="1"/>
  <c r="BJ43" i="1"/>
  <c r="BG43" i="1"/>
  <c r="BD43" i="1"/>
  <c r="AX43" i="1"/>
  <c r="AU43" i="1"/>
  <c r="AR43" i="1"/>
  <c r="AL43" i="1"/>
  <c r="AI43" i="1"/>
  <c r="AF43" i="1"/>
  <c r="Z43" i="1"/>
  <c r="W43" i="1"/>
  <c r="T43" i="1"/>
  <c r="N43" i="1"/>
  <c r="K43" i="1"/>
  <c r="H43" i="1"/>
  <c r="BV42" i="1"/>
  <c r="BS42" i="1"/>
  <c r="BP42" i="1"/>
  <c r="BJ42" i="1"/>
  <c r="BG42" i="1"/>
  <c r="BD42" i="1"/>
  <c r="AX42" i="1"/>
  <c r="AU42" i="1"/>
  <c r="AR42" i="1"/>
  <c r="AL42" i="1"/>
  <c r="AI42" i="1"/>
  <c r="AF42" i="1"/>
  <c r="Z42" i="1"/>
  <c r="W42" i="1"/>
  <c r="T42" i="1"/>
  <c r="N42" i="1"/>
  <c r="K42" i="1"/>
  <c r="H42" i="1"/>
  <c r="BV41" i="1"/>
  <c r="BS41" i="1"/>
  <c r="BP41" i="1"/>
  <c r="BJ41" i="1"/>
  <c r="BG41" i="1"/>
  <c r="BD41" i="1"/>
  <c r="AX41" i="1"/>
  <c r="AU41" i="1"/>
  <c r="AR41" i="1"/>
  <c r="AL41" i="1"/>
  <c r="AI41" i="1"/>
  <c r="AF41" i="1"/>
  <c r="Z41" i="1"/>
  <c r="W41" i="1"/>
  <c r="T41" i="1"/>
  <c r="N41" i="1"/>
  <c r="K41" i="1"/>
  <c r="H41" i="1"/>
  <c r="BV40" i="1"/>
  <c r="BS40" i="1"/>
  <c r="BP40" i="1"/>
  <c r="BJ40" i="1"/>
  <c r="BG40" i="1"/>
  <c r="BD40" i="1"/>
  <c r="AX40" i="1"/>
  <c r="AU40" i="1"/>
  <c r="AR40" i="1"/>
  <c r="AL40" i="1"/>
  <c r="AI40" i="1"/>
  <c r="AF40" i="1"/>
  <c r="Z40" i="1"/>
  <c r="W40" i="1"/>
  <c r="T40" i="1"/>
  <c r="N40" i="1"/>
  <c r="K40" i="1"/>
  <c r="H40" i="1"/>
  <c r="BV39" i="1"/>
  <c r="BS39" i="1"/>
  <c r="BP39" i="1"/>
  <c r="BJ39" i="1"/>
  <c r="BG39" i="1"/>
  <c r="BD39" i="1"/>
  <c r="AX39" i="1"/>
  <c r="AU39" i="1"/>
  <c r="AR39" i="1"/>
  <c r="AL39" i="1"/>
  <c r="AI39" i="1"/>
  <c r="AF39" i="1"/>
  <c r="Z39" i="1"/>
  <c r="W39" i="1"/>
  <c r="T39" i="1"/>
  <c r="N39" i="1"/>
  <c r="K39" i="1"/>
  <c r="H39" i="1"/>
  <c r="BJ38" i="1"/>
  <c r="BG38" i="1"/>
  <c r="BD38" i="1"/>
  <c r="AX38" i="1"/>
  <c r="AU38" i="1"/>
  <c r="AR38" i="1"/>
  <c r="AL38" i="1"/>
  <c r="AI38" i="1"/>
  <c r="AF38" i="1"/>
  <c r="Z38" i="1"/>
  <c r="W38" i="1"/>
  <c r="T38" i="1"/>
  <c r="N38" i="1"/>
  <c r="K38" i="1"/>
  <c r="H38" i="1"/>
  <c r="BJ37" i="1"/>
  <c r="BG37" i="1"/>
  <c r="BD37" i="1"/>
  <c r="AX37" i="1"/>
  <c r="AU37" i="1"/>
  <c r="AR37" i="1"/>
  <c r="AL37" i="1"/>
  <c r="AI37" i="1"/>
  <c r="AF37" i="1"/>
  <c r="Z37" i="1"/>
  <c r="W37" i="1"/>
  <c r="T37" i="1"/>
  <c r="N37" i="1"/>
  <c r="K37" i="1"/>
  <c r="H37" i="1"/>
  <c r="BJ36" i="1"/>
  <c r="BG36" i="1"/>
  <c r="BD36" i="1"/>
  <c r="AX36" i="1"/>
  <c r="AU36" i="1"/>
  <c r="AR36" i="1"/>
  <c r="AL36" i="1"/>
  <c r="AI36" i="1"/>
  <c r="AF36" i="1"/>
  <c r="Z36" i="1"/>
  <c r="W36" i="1"/>
  <c r="T36" i="1"/>
  <c r="N36" i="1"/>
  <c r="K36" i="1"/>
  <c r="H36" i="1"/>
  <c r="BJ35" i="1"/>
  <c r="BG35" i="1"/>
  <c r="BD35" i="1"/>
  <c r="AX35" i="1"/>
  <c r="AU35" i="1"/>
  <c r="AR35" i="1"/>
  <c r="AL35" i="1"/>
  <c r="AI35" i="1"/>
  <c r="AF35" i="1"/>
  <c r="Z35" i="1"/>
  <c r="W35" i="1"/>
  <c r="T35" i="1"/>
  <c r="N35" i="1"/>
  <c r="K35" i="1"/>
  <c r="H35" i="1"/>
  <c r="BJ34" i="1"/>
  <c r="BG34" i="1"/>
  <c r="BD34" i="1"/>
  <c r="AX34" i="1"/>
  <c r="AU34" i="1"/>
  <c r="AR34" i="1"/>
  <c r="AL34" i="1"/>
  <c r="AI34" i="1"/>
  <c r="AF34" i="1"/>
  <c r="Z34" i="1"/>
  <c r="W34" i="1"/>
  <c r="T34" i="1"/>
  <c r="N34" i="1"/>
  <c r="K34" i="1"/>
  <c r="H34" i="1"/>
  <c r="BJ33" i="1"/>
  <c r="BG33" i="1"/>
  <c r="BD33" i="1"/>
  <c r="AX33" i="1"/>
  <c r="AU33" i="1"/>
  <c r="AR33" i="1"/>
  <c r="AL33" i="1"/>
  <c r="AI33" i="1"/>
  <c r="AF33" i="1"/>
  <c r="Z33" i="1"/>
  <c r="W33" i="1"/>
  <c r="T33" i="1"/>
  <c r="N33" i="1"/>
  <c r="K33" i="1"/>
  <c r="H33" i="1"/>
  <c r="CH32" i="1"/>
  <c r="CE32" i="1"/>
  <c r="CB32" i="1"/>
  <c r="BV32" i="1"/>
  <c r="BS32" i="1"/>
  <c r="BP32" i="1"/>
  <c r="BJ32" i="1"/>
  <c r="BG32" i="1"/>
  <c r="BD32" i="1"/>
  <c r="AX32" i="1"/>
  <c r="AU32" i="1"/>
  <c r="AR32" i="1"/>
  <c r="AL32" i="1"/>
  <c r="AI32" i="1"/>
  <c r="AF32" i="1"/>
  <c r="Z32" i="1"/>
  <c r="W32" i="1"/>
  <c r="T32" i="1"/>
  <c r="N32" i="1"/>
  <c r="K32" i="1"/>
  <c r="H32" i="1"/>
  <c r="CH31" i="1"/>
  <c r="CE31" i="1"/>
  <c r="CB31" i="1"/>
  <c r="CB46" i="1" s="1"/>
  <c r="CB61" i="1" s="1"/>
  <c r="BV31" i="1"/>
  <c r="BS31" i="1"/>
  <c r="BS46" i="1" s="1"/>
  <c r="BP31" i="1"/>
  <c r="BJ31" i="1"/>
  <c r="BG31" i="1"/>
  <c r="BD31" i="1"/>
  <c r="BD46" i="1" s="1"/>
  <c r="BD61" i="1" s="1"/>
  <c r="AX31" i="1"/>
  <c r="AU31" i="1"/>
  <c r="AR31" i="1"/>
  <c r="AL31" i="1"/>
  <c r="AI31" i="1"/>
  <c r="AF31" i="1"/>
  <c r="AF46" i="1" s="1"/>
  <c r="Z31" i="1"/>
  <c r="W31" i="1"/>
  <c r="W46" i="1" s="1"/>
  <c r="T31" i="1"/>
  <c r="N31" i="1"/>
  <c r="K31" i="1"/>
  <c r="H31" i="1"/>
  <c r="H46" i="1" s="1"/>
  <c r="CH30" i="1"/>
  <c r="CH46" i="1" s="1"/>
  <c r="CH61" i="1" s="1"/>
  <c r="CE30" i="1"/>
  <c r="CE46" i="1" s="1"/>
  <c r="CB30" i="1"/>
  <c r="BV30" i="1"/>
  <c r="BV46" i="1" s="1"/>
  <c r="BS30" i="1"/>
  <c r="BP30" i="1"/>
  <c r="BP46" i="1" s="1"/>
  <c r="BJ30" i="1"/>
  <c r="BJ46" i="1" s="1"/>
  <c r="BG30" i="1"/>
  <c r="BG46" i="1" s="1"/>
  <c r="BD30" i="1"/>
  <c r="AX30" i="1"/>
  <c r="AX46" i="1" s="1"/>
  <c r="AU30" i="1"/>
  <c r="AR30" i="1"/>
  <c r="AR46" i="1" s="1"/>
  <c r="AL30" i="1"/>
  <c r="AL46" i="1" s="1"/>
  <c r="AI30" i="1"/>
  <c r="AI46" i="1" s="1"/>
  <c r="AF30" i="1"/>
  <c r="Z30" i="1"/>
  <c r="Z46" i="1" s="1"/>
  <c r="W30" i="1"/>
  <c r="T30" i="1"/>
  <c r="T46" i="1" s="1"/>
  <c r="N30" i="1"/>
  <c r="N46" i="1" s="1"/>
  <c r="K30" i="1"/>
  <c r="K46" i="1" s="1"/>
  <c r="H30" i="1"/>
  <c r="BY28" i="1"/>
  <c r="BY48" i="1" s="1"/>
  <c r="L28" i="1"/>
  <c r="L48" i="1" s="1"/>
  <c r="L63" i="1" s="1"/>
  <c r="AI25" i="1"/>
  <c r="CH24" i="1"/>
  <c r="CE24" i="1"/>
  <c r="CB24" i="1"/>
  <c r="BV24" i="1"/>
  <c r="BS24" i="1"/>
  <c r="BP24" i="1"/>
  <c r="BJ24" i="1"/>
  <c r="BG24" i="1"/>
  <c r="BD24" i="1"/>
  <c r="AX24" i="1"/>
  <c r="AU24" i="1"/>
  <c r="AR24" i="1"/>
  <c r="AL24" i="1"/>
  <c r="AI24" i="1"/>
  <c r="AF24" i="1"/>
  <c r="Z24" i="1"/>
  <c r="W24" i="1"/>
  <c r="T24" i="1"/>
  <c r="CH23" i="1"/>
  <c r="CE23" i="1"/>
  <c r="CB23" i="1"/>
  <c r="BV23" i="1"/>
  <c r="BS23" i="1"/>
  <c r="BP23" i="1"/>
  <c r="BJ23" i="1"/>
  <c r="BG23" i="1"/>
  <c r="BD23" i="1"/>
  <c r="AX23" i="1"/>
  <c r="AU23" i="1"/>
  <c r="AR23" i="1"/>
  <c r="AL23" i="1"/>
  <c r="AI23" i="1"/>
  <c r="AF23" i="1"/>
  <c r="Z23" i="1"/>
  <c r="W23" i="1"/>
  <c r="T23" i="1"/>
  <c r="CH22" i="1"/>
  <c r="CE22" i="1"/>
  <c r="CB22" i="1"/>
  <c r="BV22" i="1"/>
  <c r="BS22" i="1"/>
  <c r="BP22" i="1"/>
  <c r="BJ22" i="1"/>
  <c r="BG22" i="1"/>
  <c r="BD22" i="1"/>
  <c r="AX22" i="1"/>
  <c r="AU22" i="1"/>
  <c r="AR22" i="1"/>
  <c r="AL22" i="1"/>
  <c r="AI22" i="1"/>
  <c r="AF22" i="1"/>
  <c r="Z22" i="1"/>
  <c r="W22" i="1"/>
  <c r="T22" i="1"/>
  <c r="CH21" i="1"/>
  <c r="CE21" i="1"/>
  <c r="CB21" i="1"/>
  <c r="BV21" i="1"/>
  <c r="BS21" i="1"/>
  <c r="BP21" i="1"/>
  <c r="BJ21" i="1"/>
  <c r="BG21" i="1"/>
  <c r="BD21" i="1"/>
  <c r="AX21" i="1"/>
  <c r="AU21" i="1"/>
  <c r="AR21" i="1"/>
  <c r="AL21" i="1"/>
  <c r="AI21" i="1"/>
  <c r="AF21" i="1"/>
  <c r="Z21" i="1"/>
  <c r="W21" i="1"/>
  <c r="T21" i="1"/>
  <c r="CH20" i="1"/>
  <c r="CE20" i="1"/>
  <c r="CB20" i="1"/>
  <c r="BV20" i="1"/>
  <c r="BS20" i="1"/>
  <c r="BP20" i="1"/>
  <c r="BJ20" i="1"/>
  <c r="BG20" i="1"/>
  <c r="BD20" i="1"/>
  <c r="AX20" i="1"/>
  <c r="AU20" i="1"/>
  <c r="AR20" i="1"/>
  <c r="AL20" i="1"/>
  <c r="AI20" i="1"/>
  <c r="AF20" i="1"/>
  <c r="Z20" i="1"/>
  <c r="W20" i="1"/>
  <c r="T20" i="1"/>
  <c r="CH19" i="1"/>
  <c r="CE19" i="1"/>
  <c r="CB19" i="1"/>
  <c r="BV19" i="1"/>
  <c r="BS19" i="1"/>
  <c r="BP19" i="1"/>
  <c r="BJ19" i="1"/>
  <c r="BG19" i="1"/>
  <c r="BD19" i="1"/>
  <c r="AX19" i="1"/>
  <c r="AU19" i="1"/>
  <c r="AR19" i="1"/>
  <c r="AL19" i="1"/>
  <c r="AI19" i="1"/>
  <c r="AF19" i="1"/>
  <c r="Z19" i="1"/>
  <c r="W19" i="1"/>
  <c r="T19" i="1"/>
  <c r="CH18" i="1"/>
  <c r="CE18" i="1"/>
  <c r="CB18" i="1"/>
  <c r="BV18" i="1"/>
  <c r="BS18" i="1"/>
  <c r="BP18" i="1"/>
  <c r="BJ18" i="1"/>
  <c r="BG18" i="1"/>
  <c r="BD18" i="1"/>
  <c r="AX18" i="1"/>
  <c r="AU18" i="1"/>
  <c r="AR18" i="1"/>
  <c r="AL18" i="1"/>
  <c r="AI18" i="1"/>
  <c r="AF18" i="1"/>
  <c r="Z18" i="1"/>
  <c r="W18" i="1"/>
  <c r="T18" i="1"/>
  <c r="CH17" i="1"/>
  <c r="CE17" i="1"/>
  <c r="CB17" i="1"/>
  <c r="BV17" i="1"/>
  <c r="BS17" i="1"/>
  <c r="BP17" i="1"/>
  <c r="BJ17" i="1"/>
  <c r="BG17" i="1"/>
  <c r="BD17" i="1"/>
  <c r="AX17" i="1"/>
  <c r="AU17" i="1"/>
  <c r="AR17" i="1"/>
  <c r="AL17" i="1"/>
  <c r="AI17" i="1"/>
  <c r="AF17" i="1"/>
  <c r="Z17" i="1"/>
  <c r="W17" i="1"/>
  <c r="T17" i="1"/>
  <c r="CH16" i="1"/>
  <c r="CE16" i="1"/>
  <c r="CB16" i="1"/>
  <c r="BV16" i="1"/>
  <c r="BS16" i="1"/>
  <c r="BP16" i="1"/>
  <c r="BJ16" i="1"/>
  <c r="BG16" i="1"/>
  <c r="BD16" i="1"/>
  <c r="AX16" i="1"/>
  <c r="AU16" i="1"/>
  <c r="AR16" i="1"/>
  <c r="AL16" i="1"/>
  <c r="AI16" i="1"/>
  <c r="AF16" i="1"/>
  <c r="Z16" i="1"/>
  <c r="W16" i="1"/>
  <c r="T16" i="1"/>
  <c r="CH15" i="1"/>
  <c r="CE15" i="1"/>
  <c r="CE25" i="1" s="1"/>
  <c r="CB15" i="1"/>
  <c r="BV15" i="1"/>
  <c r="BS15" i="1"/>
  <c r="BP15" i="1"/>
  <c r="BJ15" i="1"/>
  <c r="BG15" i="1"/>
  <c r="BG25" i="1" s="1"/>
  <c r="BD15" i="1"/>
  <c r="AX15" i="1"/>
  <c r="AU15" i="1"/>
  <c r="AR15" i="1"/>
  <c r="AL15" i="1"/>
  <c r="AI15" i="1"/>
  <c r="AF15" i="1"/>
  <c r="Z15" i="1"/>
  <c r="W15" i="1"/>
  <c r="T15" i="1"/>
  <c r="CH14" i="1"/>
  <c r="CB14" i="1"/>
  <c r="BV14" i="1"/>
  <c r="BS14" i="1"/>
  <c r="BP14" i="1"/>
  <c r="BJ14" i="1"/>
  <c r="BD14" i="1"/>
  <c r="AX14" i="1"/>
  <c r="AR14" i="1"/>
  <c r="AL14" i="1"/>
  <c r="AF14" i="1"/>
  <c r="Z14" i="1"/>
  <c r="T14" i="1"/>
  <c r="CH13" i="1"/>
  <c r="CB13" i="1"/>
  <c r="BV13" i="1"/>
  <c r="BS13" i="1"/>
  <c r="BP13" i="1"/>
  <c r="BJ13" i="1"/>
  <c r="BD13" i="1"/>
  <c r="AX13" i="1"/>
  <c r="AR13" i="1"/>
  <c r="AL13" i="1"/>
  <c r="AF13" i="1"/>
  <c r="Z13" i="1"/>
  <c r="T13" i="1"/>
  <c r="CH12" i="1"/>
  <c r="CE12" i="1"/>
  <c r="CB12" i="1"/>
  <c r="BV12" i="1"/>
  <c r="BS12" i="1"/>
  <c r="BP12" i="1"/>
  <c r="BJ12" i="1"/>
  <c r="BG12" i="1"/>
  <c r="BD12" i="1"/>
  <c r="AX12" i="1"/>
  <c r="AU12" i="1"/>
  <c r="AR12" i="1"/>
  <c r="AL12" i="1"/>
  <c r="AI12" i="1"/>
  <c r="AF12" i="1"/>
  <c r="Z12" i="1"/>
  <c r="W12" i="1"/>
  <c r="T12" i="1"/>
  <c r="CH11" i="1"/>
  <c r="CE11" i="1"/>
  <c r="CB11" i="1"/>
  <c r="BV11" i="1"/>
  <c r="BS11" i="1"/>
  <c r="BP11" i="1"/>
  <c r="BJ11" i="1"/>
  <c r="BG11" i="1"/>
  <c r="BD11" i="1"/>
  <c r="AX11" i="1"/>
  <c r="AU11" i="1"/>
  <c r="AR11" i="1"/>
  <c r="AL11" i="1"/>
  <c r="AI11" i="1"/>
  <c r="AF11" i="1"/>
  <c r="Z11" i="1"/>
  <c r="W11" i="1"/>
  <c r="T11" i="1"/>
  <c r="CH10" i="1"/>
  <c r="CE10" i="1"/>
  <c r="CB10" i="1"/>
  <c r="BV10" i="1"/>
  <c r="BS10" i="1"/>
  <c r="BP10" i="1"/>
  <c r="BJ10" i="1"/>
  <c r="BG10" i="1"/>
  <c r="BD10" i="1"/>
  <c r="AX10" i="1"/>
  <c r="AU10" i="1"/>
  <c r="AR10" i="1"/>
  <c r="AL10" i="1"/>
  <c r="AI10" i="1"/>
  <c r="AF10" i="1"/>
  <c r="Z10" i="1"/>
  <c r="W10" i="1"/>
  <c r="T10" i="1"/>
  <c r="CH9" i="1"/>
  <c r="CE9" i="1"/>
  <c r="CB9" i="1"/>
  <c r="BV9" i="1"/>
  <c r="BS9" i="1"/>
  <c r="BP9" i="1"/>
  <c r="BJ9" i="1"/>
  <c r="BG9" i="1"/>
  <c r="BD9" i="1"/>
  <c r="AX9" i="1"/>
  <c r="AU9" i="1"/>
  <c r="AR9" i="1"/>
  <c r="AL9" i="1"/>
  <c r="AI9" i="1"/>
  <c r="AF9" i="1"/>
  <c r="Z9" i="1"/>
  <c r="W9" i="1"/>
  <c r="T9" i="1"/>
  <c r="CH8" i="1"/>
  <c r="CE8" i="1"/>
  <c r="CB8" i="1"/>
  <c r="CB25" i="1" s="1"/>
  <c r="BV8" i="1"/>
  <c r="BV25" i="1" s="1"/>
  <c r="BS8" i="1"/>
  <c r="BS25" i="1" s="1"/>
  <c r="BP8" i="1"/>
  <c r="BP25" i="1" s="1"/>
  <c r="BJ8" i="1"/>
  <c r="BG8" i="1"/>
  <c r="BD8" i="1"/>
  <c r="BD25" i="1" s="1"/>
  <c r="AX8" i="1"/>
  <c r="AU8" i="1"/>
  <c r="AU25" i="1" s="1"/>
  <c r="AR8" i="1"/>
  <c r="AR25" i="1" s="1"/>
  <c r="AL8" i="1"/>
  <c r="AL25" i="1" s="1"/>
  <c r="AI8" i="1"/>
  <c r="AF8" i="1"/>
  <c r="AF25" i="1" s="1"/>
  <c r="Z8" i="1"/>
  <c r="Z25" i="1" s="1"/>
  <c r="W8" i="1"/>
  <c r="W25" i="1" s="1"/>
  <c r="T8" i="1"/>
  <c r="T25" i="1" s="1"/>
  <c r="CJ6" i="1"/>
  <c r="BK6" i="1"/>
  <c r="BK28" i="1" s="1"/>
  <c r="BK48" i="1" s="1"/>
  <c r="BK63" i="1" s="1"/>
  <c r="BK65" i="1" s="1"/>
  <c r="AM6" i="1"/>
  <c r="AM28" i="1" s="1"/>
  <c r="AM48" i="1" s="1"/>
  <c r="AM63" i="1" s="1"/>
  <c r="L6" i="1"/>
  <c r="CI4" i="1"/>
  <c r="CF4" i="1"/>
  <c r="CC4" i="1"/>
  <c r="BZ4" i="1"/>
  <c r="BW4" i="1"/>
  <c r="M101" i="1" s="1"/>
  <c r="N101" i="1" s="1"/>
  <c r="BT4" i="1"/>
  <c r="BQ4" i="1"/>
  <c r="BN4" i="1"/>
  <c r="G101" i="1" s="1"/>
  <c r="H101" i="1" s="1"/>
  <c r="BK4" i="1"/>
  <c r="M100" i="1" s="1"/>
  <c r="N100" i="1" s="1"/>
  <c r="BH4" i="1"/>
  <c r="K100" i="1" s="1"/>
  <c r="L100" i="1" s="1"/>
  <c r="BE4" i="1"/>
  <c r="BB4" i="1"/>
  <c r="AY4" i="1"/>
  <c r="AV4" i="1"/>
  <c r="AS4" i="1"/>
  <c r="AP4" i="1"/>
  <c r="G99" i="1" s="1"/>
  <c r="H99" i="1" s="1"/>
  <c r="AM4" i="1"/>
  <c r="M98" i="1" s="1"/>
  <c r="N98" i="1" s="1"/>
  <c r="AJ4" i="1"/>
  <c r="K98" i="1" s="1"/>
  <c r="L98" i="1" s="1"/>
  <c r="AG4" i="1"/>
  <c r="AD4" i="1"/>
  <c r="G98" i="1" s="1"/>
  <c r="H98" i="1" s="1"/>
  <c r="AA4" i="1"/>
  <c r="X4" i="1"/>
  <c r="U4" i="1"/>
  <c r="R4" i="1"/>
  <c r="O4" i="1"/>
  <c r="L4" i="1"/>
  <c r="K96" i="1" s="1"/>
  <c r="I4" i="1"/>
  <c r="F4" i="1"/>
  <c r="G6" i="1" s="1"/>
  <c r="G28" i="1" s="1"/>
  <c r="G48" i="1" s="1"/>
  <c r="G63" i="1" s="1"/>
  <c r="S6" i="1" s="1"/>
  <c r="S28" i="1" s="1"/>
  <c r="S48" i="1" s="1"/>
  <c r="S63" i="1" s="1"/>
  <c r="R1" i="1"/>
  <c r="AD1" i="1" s="1"/>
  <c r="AP1" i="1" s="1"/>
  <c r="BB1" i="1" s="1"/>
  <c r="BN1" i="1" s="1"/>
  <c r="BZ1" i="1" s="1"/>
  <c r="W61" i="1" l="1"/>
  <c r="BS61" i="1"/>
  <c r="H61" i="1"/>
  <c r="AF61" i="1"/>
  <c r="I96" i="1"/>
  <c r="J6" i="1"/>
  <c r="J28" i="1" s="1"/>
  <c r="J48" i="1" s="1"/>
  <c r="J63" i="1" s="1"/>
  <c r="V6" i="1" s="1"/>
  <c r="V28" i="1" s="1"/>
  <c r="V48" i="1" s="1"/>
  <c r="V63" i="1" s="1"/>
  <c r="AH6" i="1" s="1"/>
  <c r="AH28" i="1" s="1"/>
  <c r="AH48" i="1" s="1"/>
  <c r="AH63" i="1" s="1"/>
  <c r="AT6" i="1" s="1"/>
  <c r="AT28" i="1" s="1"/>
  <c r="AT48" i="1" s="1"/>
  <c r="AT63" i="1" s="1"/>
  <c r="BF6" i="1" s="1"/>
  <c r="BF28" i="1" s="1"/>
  <c r="BF48" i="1" s="1"/>
  <c r="BF63" i="1" s="1"/>
  <c r="BR6" i="1" s="1"/>
  <c r="BR28" i="1" s="1"/>
  <c r="BR48" i="1" s="1"/>
  <c r="BR63" i="1" s="1"/>
  <c r="CD6" i="1" s="1"/>
  <c r="CD28" i="1" s="1"/>
  <c r="CD48" i="1" s="1"/>
  <c r="CD63" i="1" s="1"/>
  <c r="AA6" i="1"/>
  <c r="AA28" i="1" s="1"/>
  <c r="AA48" i="1" s="1"/>
  <c r="AA63" i="1" s="1"/>
  <c r="AA65" i="1" s="1"/>
  <c r="M97" i="1"/>
  <c r="N97" i="1" s="1"/>
  <c r="I99" i="1"/>
  <c r="J99" i="1" s="1"/>
  <c r="CE61" i="1"/>
  <c r="K103" i="1"/>
  <c r="L96" i="1"/>
  <c r="BJ25" i="1"/>
  <c r="CH25" i="1"/>
  <c r="L65" i="1"/>
  <c r="I98" i="1"/>
  <c r="J98" i="1" s="1"/>
  <c r="I101" i="1"/>
  <c r="J101" i="1" s="1"/>
  <c r="O6" i="1"/>
  <c r="O28" i="1" s="1"/>
  <c r="O48" i="1" s="1"/>
  <c r="O63" i="1" s="1"/>
  <c r="O65" i="1" s="1"/>
  <c r="M96" i="1"/>
  <c r="M99" i="1"/>
  <c r="N99" i="1" s="1"/>
  <c r="AY6" i="1"/>
  <c r="AY28" i="1" s="1"/>
  <c r="AY48" i="1" s="1"/>
  <c r="AY63" i="1" s="1"/>
  <c r="AY65" i="1" s="1"/>
  <c r="CI6" i="1"/>
  <c r="CI28" i="1" s="1"/>
  <c r="CI48" i="1" s="1"/>
  <c r="CI63" i="1" s="1"/>
  <c r="CI65" i="1" s="1"/>
  <c r="R6" i="1"/>
  <c r="R28" i="1" s="1"/>
  <c r="R48" i="1" s="1"/>
  <c r="R63" i="1" s="1"/>
  <c r="I6" i="1"/>
  <c r="I28" i="1" s="1"/>
  <c r="I48" i="1" s="1"/>
  <c r="I63" i="1" s="1"/>
  <c r="U6" i="1" s="1"/>
  <c r="U28" i="1" s="1"/>
  <c r="AM65" i="1"/>
  <c r="K61" i="1"/>
  <c r="AI61" i="1"/>
  <c r="BG61" i="1"/>
  <c r="AX25" i="1"/>
  <c r="N61" i="1"/>
  <c r="AL61" i="1"/>
  <c r="BJ61" i="1"/>
  <c r="AE6" i="1"/>
  <c r="AE28" i="1" s="1"/>
  <c r="AE48" i="1" s="1"/>
  <c r="AE63" i="1" s="1"/>
  <c r="AQ6" i="1" s="1"/>
  <c r="AQ28" i="1" s="1"/>
  <c r="AQ48" i="1" s="1"/>
  <c r="AQ63" i="1" s="1"/>
  <c r="BC6" i="1" s="1"/>
  <c r="BC28" i="1" s="1"/>
  <c r="BC48" i="1" s="1"/>
  <c r="BC63" i="1" s="1"/>
  <c r="BO6" i="1" s="1"/>
  <c r="BO28" i="1" s="1"/>
  <c r="BO48" i="1" s="1"/>
  <c r="BO63" i="1" s="1"/>
  <c r="CA6" i="1" s="1"/>
  <c r="CA28" i="1" s="1"/>
  <c r="CA48" i="1" s="1"/>
  <c r="CA63" i="1" s="1"/>
  <c r="G96" i="1"/>
  <c r="G100" i="1"/>
  <c r="H100" i="1" s="1"/>
  <c r="M6" i="1"/>
  <c r="M28" i="1" s="1"/>
  <c r="M48" i="1" s="1"/>
  <c r="M63" i="1" s="1"/>
  <c r="Y6" i="1" s="1"/>
  <c r="Y28" i="1" s="1"/>
  <c r="Y48" i="1" s="1"/>
  <c r="Y63" i="1" s="1"/>
  <c r="AK6" i="1" s="1"/>
  <c r="AK28" i="1" s="1"/>
  <c r="AK48" i="1" s="1"/>
  <c r="AK63" i="1" s="1"/>
  <c r="AW6" i="1" s="1"/>
  <c r="AW28" i="1" s="1"/>
  <c r="AW48" i="1" s="1"/>
  <c r="AW63" i="1" s="1"/>
  <c r="BI6" i="1" s="1"/>
  <c r="BI28" i="1" s="1"/>
  <c r="BI48" i="1" s="1"/>
  <c r="BI63" i="1" s="1"/>
  <c r="BU6" i="1" s="1"/>
  <c r="BU28" i="1" s="1"/>
  <c r="BU48" i="1" s="1"/>
  <c r="BU63" i="1" s="1"/>
  <c r="CG6" i="1" s="1"/>
  <c r="CG28" i="1" s="1"/>
  <c r="CG48" i="1" s="1"/>
  <c r="CG63" i="1" s="1"/>
  <c r="X6" i="1"/>
  <c r="X28" i="1" s="1"/>
  <c r="X48" i="1" s="1"/>
  <c r="X63" i="1" s="1"/>
  <c r="BW6" i="1"/>
  <c r="BW28" i="1" s="1"/>
  <c r="BW48" i="1" s="1"/>
  <c r="BW63" i="1" s="1"/>
  <c r="BW65" i="1" s="1"/>
  <c r="I100" i="1"/>
  <c r="J100" i="1" s="1"/>
  <c r="F6" i="1"/>
  <c r="F28" i="1" s="1"/>
  <c r="F48" i="1" s="1"/>
  <c r="F63" i="1" s="1"/>
  <c r="F65" i="1" s="1"/>
  <c r="G97" i="1"/>
  <c r="H97" i="1" s="1"/>
  <c r="U48" i="1" l="1"/>
  <c r="U63" i="1" s="1"/>
  <c r="U29" i="1"/>
  <c r="X65" i="1"/>
  <c r="J96" i="1"/>
  <c r="I103" i="1"/>
  <c r="AJ6" i="1"/>
  <c r="AJ28" i="1" s="1"/>
  <c r="AJ48" i="1" s="1"/>
  <c r="AJ63" i="1" s="1"/>
  <c r="I29" i="1"/>
  <c r="I65" i="1"/>
  <c r="R65" i="1"/>
  <c r="AD6" i="1"/>
  <c r="AD28" i="1" s="1"/>
  <c r="AD48" i="1" s="1"/>
  <c r="AD63" i="1" s="1"/>
  <c r="H96" i="1"/>
  <c r="G103" i="1"/>
  <c r="O103" i="1" s="1"/>
  <c r="N96" i="1"/>
  <c r="M103" i="1"/>
  <c r="AJ65" i="1" l="1"/>
  <c r="AV6" i="1"/>
  <c r="AV28" i="1" s="1"/>
  <c r="AV48" i="1" s="1"/>
  <c r="AV63" i="1" s="1"/>
  <c r="AD65" i="1"/>
  <c r="AP6" i="1"/>
  <c r="AP28" i="1" s="1"/>
  <c r="AP48" i="1" s="1"/>
  <c r="AP63" i="1" s="1"/>
  <c r="U65" i="1"/>
  <c r="AG6" i="1"/>
  <c r="AG28" i="1" s="1"/>
  <c r="AG48" i="1" l="1"/>
  <c r="AG63" i="1" s="1"/>
  <c r="AG29" i="1"/>
  <c r="AP65" i="1"/>
  <c r="BB6" i="1"/>
  <c r="BB28" i="1" s="1"/>
  <c r="BB48" i="1" s="1"/>
  <c r="BB63" i="1" s="1"/>
  <c r="AV65" i="1"/>
  <c r="BH6" i="1"/>
  <c r="BH28" i="1" s="1"/>
  <c r="BH48" i="1" s="1"/>
  <c r="BH63" i="1" s="1"/>
  <c r="AG65" i="1" l="1"/>
  <c r="AS6" i="1"/>
  <c r="AS28" i="1" s="1"/>
  <c r="BB65" i="1"/>
  <c r="BN6" i="1"/>
  <c r="BN28" i="1" s="1"/>
  <c r="BN48" i="1" s="1"/>
  <c r="BN63" i="1" s="1"/>
  <c r="BH65" i="1"/>
  <c r="BT6" i="1"/>
  <c r="BT28" i="1" s="1"/>
  <c r="BT48" i="1" s="1"/>
  <c r="BT63" i="1" s="1"/>
  <c r="BT65" i="1" l="1"/>
  <c r="CF6" i="1"/>
  <c r="CF28" i="1" s="1"/>
  <c r="CF48" i="1" s="1"/>
  <c r="CF63" i="1" s="1"/>
  <c r="AS48" i="1"/>
  <c r="AS63" i="1" s="1"/>
  <c r="AS29" i="1"/>
  <c r="BN65" i="1"/>
  <c r="BZ6" i="1"/>
  <c r="BZ28" i="1" s="1"/>
  <c r="BZ48" i="1" s="1"/>
  <c r="CF65" i="1" l="1"/>
  <c r="C5" i="1"/>
  <c r="C3" i="1"/>
  <c r="BZ63" i="1"/>
  <c r="BZ65" i="1" s="1"/>
  <c r="AS65" i="1"/>
  <c r="BE6" i="1"/>
  <c r="BE28" i="1" s="1"/>
  <c r="BE48" i="1" l="1"/>
  <c r="BE63" i="1" s="1"/>
  <c r="BE29" i="1"/>
  <c r="BE65" i="1" l="1"/>
  <c r="BQ6" i="1"/>
  <c r="BQ28" i="1" s="1"/>
  <c r="BQ48" i="1" l="1"/>
  <c r="BQ63" i="1" s="1"/>
  <c r="BQ29" i="1"/>
  <c r="BQ65" i="1" l="1"/>
  <c r="CC6" i="1"/>
  <c r="CC28" i="1" s="1"/>
  <c r="CC48" i="1" l="1"/>
  <c r="CC29" i="1"/>
  <c r="C4" i="1" l="1"/>
  <c r="CC63" i="1"/>
  <c r="CC65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Boissel, Samuel</author>
  </authors>
  <commentList>
    <comment ref="BN1" authorId="0" shapeId="0" xr:uid="{143526FF-5AB4-4C89-9187-CA92265DD552}">
      <text>
        <r>
          <rPr>
            <b/>
            <sz val="9"/>
            <color indexed="81"/>
            <rFont val="Tahoma"/>
            <family val="2"/>
          </rPr>
          <t>Boissel, Samuel: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>PREVOIR CHGT T2 (3 le samedi)</t>
        </r>
      </text>
    </comment>
    <comment ref="BB78" authorId="0" shapeId="0" xr:uid="{5F4BB65C-4D9F-49C5-A5AD-4B89DC0E05C4}">
      <text>
        <r>
          <rPr>
            <b/>
            <sz val="9"/>
            <color indexed="81"/>
            <rFont val="Tahoma"/>
            <family val="2"/>
          </rPr>
          <t>Boissel, Samuel:</t>
        </r>
        <r>
          <rPr>
            <sz val="9"/>
            <color indexed="81"/>
            <rFont val="Tahoma"/>
            <family val="2"/>
          </rPr>
          <t xml:space="preserve">
A RENSEIGNER :
fonction répart buns campagne / total buns dans fichier DCSP)
</t>
        </r>
      </text>
    </comment>
  </commentList>
</comments>
</file>

<file path=xl/sharedStrings.xml><?xml version="1.0" encoding="utf-8"?>
<sst xmlns="http://schemas.openxmlformats.org/spreadsheetml/2006/main" count="168" uniqueCount="53">
  <si>
    <t>objectif fin de semaine</t>
  </si>
  <si>
    <t>SEC</t>
  </si>
  <si>
    <t>SURG</t>
  </si>
  <si>
    <t>FRAIS/UF</t>
  </si>
  <si>
    <t>Pains frais</t>
  </si>
  <si>
    <t>sec</t>
  </si>
  <si>
    <t>surg</t>
  </si>
  <si>
    <t>frais</t>
  </si>
  <si>
    <t>Prev</t>
  </si>
  <si>
    <t>Réel</t>
  </si>
  <si>
    <t>Volumes recalculés</t>
  </si>
  <si>
    <t>Dispatch</t>
  </si>
  <si>
    <t>MATIN</t>
  </si>
  <si>
    <t>Préparateur 1</t>
  </si>
  <si>
    <t>Préparateur 2</t>
  </si>
  <si>
    <t>Préparateur 3</t>
  </si>
  <si>
    <t>Frais</t>
  </si>
  <si>
    <t>POLYVALENT</t>
  </si>
  <si>
    <t>REGUL</t>
  </si>
  <si>
    <t>avance / reste</t>
  </si>
  <si>
    <t>APRES-MIDI</t>
  </si>
  <si>
    <t>PAINS FRAIS</t>
  </si>
  <si>
    <t>NUIT</t>
  </si>
  <si>
    <t>UF</t>
  </si>
  <si>
    <t>Différence</t>
  </si>
  <si>
    <t>% buns camp/B</t>
  </si>
  <si>
    <t>Total</t>
  </si>
  <si>
    <t>Dry</t>
  </si>
  <si>
    <t>Fresh</t>
  </si>
  <si>
    <t>Fresh bread</t>
  </si>
  <si>
    <t>Frozen</t>
  </si>
  <si>
    <t>Other</t>
  </si>
  <si>
    <t>D</t>
  </si>
  <si>
    <t>C</t>
  </si>
  <si>
    <t>U</t>
  </si>
  <si>
    <t>F</t>
  </si>
  <si>
    <t>A</t>
  </si>
  <si>
    <t>B</t>
  </si>
  <si>
    <t>R</t>
  </si>
  <si>
    <t>Total Pick</t>
  </si>
  <si>
    <t>Pick Pallet</t>
  </si>
  <si>
    <t>Left Cases</t>
  </si>
  <si>
    <t>3</t>
  </si>
  <si>
    <t>Mon 16/01</t>
  </si>
  <si>
    <t>Tue 17/01</t>
  </si>
  <si>
    <t>Wed 18/01</t>
  </si>
  <si>
    <t>Thu 19/01</t>
  </si>
  <si>
    <t>Fri 20/01</t>
  </si>
  <si>
    <t>Sat 21/01</t>
  </si>
  <si>
    <t>Sun 22/01</t>
  </si>
  <si>
    <t>Sec</t>
  </si>
  <si>
    <t>Surgelé</t>
  </si>
  <si>
    <t>Pains Frais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</si>
</sst>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3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20"/>
      <color indexed="10"/>
      <name val="Arial"/>
      <family val="2"/>
    </font>
    <font>
      <sz val="60"/>
      <name val="Arial"/>
      <family val="2"/>
    </font>
    <font>
      <b/>
      <sz val="24"/>
      <color indexed="18"/>
      <name val="Arial"/>
      <family val="2"/>
    </font>
    <font>
      <sz val="10"/>
      <color indexed="10"/>
      <name val="Arial"/>
      <family val="2"/>
    </font>
    <font>
      <sz val="48"/>
      <name val="Arial"/>
      <family val="2"/>
    </font>
    <font>
      <i/>
      <sz val="10"/>
      <name val="Arial"/>
      <family val="2"/>
    </font>
    <font>
      <sz val="11"/>
      <color indexed="8"/>
      <name val="Calibri"/>
      <family val="2"/>
    </font>
    <font>
      <b/>
      <sz val="8"/>
      <name val="Century"/>
      <family val="1"/>
    </font>
    <font>
      <b/>
      <sz val="8"/>
      <color rgb="FFFF0000"/>
      <name val="Arial"/>
      <family val="2"/>
    </font>
    <font>
      <b/>
      <sz val="8"/>
      <color rgb="FFFF0000"/>
      <name val="Century"/>
      <family val="1"/>
    </font>
    <font>
      <b/>
      <sz val="16"/>
      <color indexed="10"/>
      <name val="Arial"/>
      <family val="2"/>
    </font>
    <font>
      <b/>
      <sz val="12"/>
      <color indexed="10"/>
      <name val="Arial"/>
      <family val="2"/>
    </font>
    <font>
      <b/>
      <sz val="10"/>
      <color indexed="10"/>
      <name val="Arial"/>
      <family val="2"/>
    </font>
    <font>
      <b/>
      <sz val="8"/>
      <name val="Arial"/>
      <family val="2"/>
    </font>
    <font>
      <b/>
      <sz val="8"/>
      <color indexed="10"/>
      <name val="Arial"/>
      <family val="2"/>
    </font>
    <font>
      <sz val="10"/>
      <color indexed="18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sz val="10"/>
      <name val="Book Antiqua"/>
      <family val="1"/>
    </font>
    <font>
      <b/>
      <sz val="10"/>
      <color indexed="57"/>
      <name val="Arial"/>
      <family val="2"/>
    </font>
    <font>
      <sz val="8"/>
      <color indexed="10"/>
      <name val="Arial"/>
      <family val="2"/>
    </font>
    <font>
      <b/>
      <sz val="11"/>
      <color indexed="13"/>
      <name val="Arial"/>
      <family val="2"/>
    </font>
    <font>
      <b/>
      <sz val="8"/>
      <color indexed="8"/>
      <name val="Arial"/>
      <family val="2"/>
    </font>
    <font>
      <b/>
      <sz val="8"/>
      <color indexed="9"/>
      <name val="Arial"/>
      <family val="2"/>
    </font>
    <font>
      <b/>
      <sz val="8"/>
      <color rgb="FFFFFFFF"/>
      <name val="Arial"/>
      <family val="2"/>
    </font>
    <font>
      <b/>
      <i/>
      <sz val="8"/>
      <color theme="1"/>
      <name val="Arial"/>
      <family val="2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sz val="8"/>
      <color indexed="18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24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rgb="FFFFFFCC"/>
      </patternFill>
    </fill>
    <fill>
      <patternFill patternType="solid">
        <fgColor indexed="43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18"/>
      </patternFill>
    </fill>
    <fill>
      <patternFill patternType="solid">
        <fgColor rgb="FF000080"/>
      </patternFill>
    </fill>
    <fill>
      <patternFill patternType="solid">
        <fgColor indexed="26"/>
      </patternFill>
    </fill>
    <fill>
      <patternFill patternType="solid">
        <fgColor rgb="FFC0C0C0"/>
      </patternFill>
    </fill>
    <fill>
      <patternFill patternType="solid">
        <fgColor indexed="47"/>
        <bgColor indexed="9"/>
      </patternFill>
    </fill>
    <fill>
      <patternFill patternType="solid">
        <fgColor indexed="9"/>
        <bgColor indexed="9"/>
      </patternFill>
    </fill>
  </fills>
  <borders count="8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2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22"/>
      </top>
      <bottom style="thin">
        <color indexed="22"/>
      </bottom>
      <diagonal/>
    </border>
    <border>
      <left/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2"/>
      </left>
      <right/>
      <top style="thin">
        <color indexed="22"/>
      </top>
      <bottom style="thin">
        <color indexed="22"/>
      </bottom>
      <diagonal/>
    </border>
    <border>
      <left style="thin">
        <color rgb="FFC0C0C0"/>
      </left>
      <right style="thin">
        <color rgb="FFC0C0C0"/>
      </right>
      <top/>
      <bottom/>
      <diagonal/>
    </border>
    <border>
      <left style="thin">
        <color rgb="FFC0C0C0"/>
      </left>
      <right style="thin">
        <color rgb="FFC0C0C0"/>
      </right>
      <top/>
      <bottom style="thin">
        <color rgb="FFC0C0C0"/>
      </bottom>
      <diagonal/>
    </border>
    <border>
      <left style="thin">
        <color indexed="22"/>
      </left>
      <right style="thin">
        <color indexed="22"/>
      </right>
      <top/>
      <bottom style="thin">
        <color indexed="22"/>
      </bottom>
      <diagonal/>
    </border>
    <border>
      <left style="thin">
        <color indexed="22"/>
      </left>
      <right/>
      <top/>
      <bottom style="thin">
        <color indexed="22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/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thin">
        <color indexed="22"/>
      </left>
      <right/>
      <top/>
      <bottom/>
      <diagonal/>
    </border>
  </borders>
  <cellStyleXfs count="4">
    <xf numFmtId="0" fontId="0" fillId="0" borderId="0"/>
    <xf numFmtId="0" fontId="1" fillId="0" borderId="0"/>
    <xf numFmtId="0" fontId="8" fillId="0" borderId="0"/>
    <xf numFmtId="0" fontId="8" fillId="0" borderId="0"/>
  </cellStyleXfs>
  <cellXfs count="383">
    <xf numFmtId="0" fontId="0" fillId="0" borderId="0" xfId="0"/>
    <xf numFmtId="0" fontId="2" fillId="0" borderId="0" xfId="1" applyFont="1"/>
    <xf numFmtId="0" fontId="1" fillId="0" borderId="0" xfId="1"/>
    <xf numFmtId="0" fontId="3" fillId="0" borderId="1" xfId="1" applyFont="1" applyBorder="1" applyAlignment="1" applyProtection="1">
      <alignment horizontal="center" vertical="center" textRotation="15" wrapText="1"/>
      <protection locked="0"/>
    </xf>
    <xf numFmtId="0" fontId="3" fillId="0" borderId="2" xfId="1" applyFont="1" applyBorder="1" applyAlignment="1" applyProtection="1">
      <alignment horizontal="center" vertical="center" textRotation="15" wrapText="1"/>
      <protection locked="0"/>
    </xf>
    <xf numFmtId="164" fontId="4" fillId="0" borderId="3" xfId="1" applyNumberFormat="1" applyFont="1" applyBorder="1" applyAlignment="1" applyProtection="1">
      <alignment horizontal="center" vertical="center"/>
      <protection locked="0"/>
    </xf>
    <xf numFmtId="164" fontId="4" fillId="0" borderId="4" xfId="1" applyNumberFormat="1" applyFont="1" applyBorder="1" applyAlignment="1" applyProtection="1">
      <alignment horizontal="center" vertical="center"/>
      <protection locked="0"/>
    </xf>
    <xf numFmtId="164" fontId="4" fillId="0" borderId="3" xfId="1" applyNumberFormat="1" applyFont="1" applyBorder="1" applyAlignment="1">
      <alignment horizontal="center" vertical="center"/>
    </xf>
    <xf numFmtId="164" fontId="4" fillId="0" borderId="4" xfId="1" applyNumberFormat="1" applyFont="1" applyBorder="1" applyAlignment="1">
      <alignment horizontal="center" vertical="center"/>
    </xf>
    <xf numFmtId="164" fontId="4" fillId="0" borderId="5" xfId="1" applyNumberFormat="1" applyFont="1" applyBorder="1" applyAlignment="1">
      <alignment horizontal="center" vertical="center"/>
    </xf>
    <xf numFmtId="164" fontId="4" fillId="0" borderId="0" xfId="1" applyNumberFormat="1" applyFont="1" applyAlignment="1">
      <alignment horizontal="center" vertical="center"/>
    </xf>
    <xf numFmtId="164" fontId="4" fillId="0" borderId="6" xfId="1" applyNumberFormat="1" applyFont="1" applyBorder="1" applyAlignment="1">
      <alignment horizontal="center" vertical="center"/>
    </xf>
    <xf numFmtId="164" fontId="4" fillId="0" borderId="7" xfId="1" applyNumberFormat="1" applyFont="1" applyBorder="1" applyAlignment="1">
      <alignment horizontal="center" vertical="center"/>
    </xf>
    <xf numFmtId="0" fontId="4" fillId="0" borderId="7" xfId="1" applyFont="1" applyBorder="1" applyAlignment="1">
      <alignment vertical="center"/>
    </xf>
    <xf numFmtId="164" fontId="4" fillId="0" borderId="8" xfId="1" applyNumberFormat="1" applyFont="1" applyBorder="1" applyAlignment="1">
      <alignment horizontal="center" vertical="center"/>
    </xf>
    <xf numFmtId="0" fontId="5" fillId="4" borderId="0" xfId="1" applyFont="1" applyFill="1" applyAlignment="1">
      <alignment horizontal="center"/>
    </xf>
    <xf numFmtId="0" fontId="5" fillId="4" borderId="9" xfId="1" applyFont="1" applyFill="1" applyBorder="1" applyAlignment="1">
      <alignment horizontal="center"/>
    </xf>
    <xf numFmtId="0" fontId="3" fillId="0" borderId="5" xfId="1" applyFont="1" applyBorder="1" applyAlignment="1" applyProtection="1">
      <alignment horizontal="center" vertical="center" textRotation="15" wrapText="1"/>
      <protection locked="0"/>
    </xf>
    <xf numFmtId="0" fontId="3" fillId="0" borderId="9" xfId="1" applyFont="1" applyBorder="1" applyAlignment="1" applyProtection="1">
      <alignment horizontal="center" vertical="center" textRotation="15" wrapText="1"/>
      <protection locked="0"/>
    </xf>
    <xf numFmtId="0" fontId="1" fillId="5" borderId="1" xfId="1" applyFill="1" applyBorder="1" applyAlignment="1">
      <alignment horizontal="center" vertical="center"/>
    </xf>
    <xf numFmtId="0" fontId="1" fillId="5" borderId="10" xfId="1" applyFill="1" applyBorder="1" applyAlignment="1">
      <alignment horizontal="center" vertical="center"/>
    </xf>
    <xf numFmtId="0" fontId="1" fillId="5" borderId="2" xfId="1" applyFill="1" applyBorder="1" applyAlignment="1">
      <alignment horizontal="center" vertical="center"/>
    </xf>
    <xf numFmtId="0" fontId="1" fillId="6" borderId="1" xfId="1" applyFill="1" applyBorder="1" applyAlignment="1">
      <alignment horizontal="center" vertical="center"/>
    </xf>
    <xf numFmtId="0" fontId="1" fillId="6" borderId="10" xfId="1" applyFill="1" applyBorder="1" applyAlignment="1">
      <alignment horizontal="center" vertical="center"/>
    </xf>
    <xf numFmtId="0" fontId="1" fillId="6" borderId="2" xfId="1" applyFill="1" applyBorder="1" applyAlignment="1">
      <alignment horizontal="center" vertical="center"/>
    </xf>
    <xf numFmtId="0" fontId="1" fillId="7" borderId="1" xfId="1" applyFill="1" applyBorder="1" applyAlignment="1">
      <alignment horizontal="center" vertical="center"/>
    </xf>
    <xf numFmtId="0" fontId="1" fillId="7" borderId="10" xfId="1" applyFill="1" applyBorder="1" applyAlignment="1">
      <alignment horizontal="center" vertical="center"/>
    </xf>
    <xf numFmtId="0" fontId="1" fillId="7" borderId="2" xfId="1" applyFill="1" applyBorder="1" applyAlignment="1">
      <alignment horizontal="center" vertical="center"/>
    </xf>
    <xf numFmtId="0" fontId="1" fillId="8" borderId="1" xfId="1" applyFill="1" applyBorder="1" applyAlignment="1">
      <alignment horizontal="center" vertical="center"/>
    </xf>
    <xf numFmtId="0" fontId="1" fillId="8" borderId="2" xfId="1" applyFill="1" applyBorder="1" applyAlignment="1">
      <alignment horizontal="center" vertical="center"/>
    </xf>
    <xf numFmtId="0" fontId="1" fillId="0" borderId="11" xfId="1" applyBorder="1"/>
    <xf numFmtId="0" fontId="1" fillId="0" borderId="12" xfId="1" applyBorder="1" applyProtection="1">
      <protection locked="0"/>
    </xf>
    <xf numFmtId="1" fontId="5" fillId="0" borderId="13" xfId="1" applyNumberFormat="1" applyFont="1" applyBorder="1"/>
    <xf numFmtId="0" fontId="1" fillId="5" borderId="3" xfId="1" applyFill="1" applyBorder="1" applyAlignment="1">
      <alignment horizontal="center" vertical="center"/>
    </xf>
    <xf numFmtId="0" fontId="1" fillId="5" borderId="4" xfId="1" applyFill="1" applyBorder="1" applyAlignment="1">
      <alignment horizontal="center" vertical="center"/>
    </xf>
    <xf numFmtId="0" fontId="1" fillId="5" borderId="14" xfId="1" applyFill="1" applyBorder="1" applyAlignment="1">
      <alignment horizontal="center" vertical="center"/>
    </xf>
    <xf numFmtId="0" fontId="1" fillId="6" borderId="3" xfId="1" applyFill="1" applyBorder="1" applyAlignment="1">
      <alignment horizontal="center" vertical="center"/>
    </xf>
    <xf numFmtId="0" fontId="1" fillId="6" borderId="4" xfId="1" applyFill="1" applyBorder="1" applyAlignment="1">
      <alignment horizontal="center" vertical="center"/>
    </xf>
    <xf numFmtId="0" fontId="1" fillId="6" borderId="14" xfId="1" applyFill="1" applyBorder="1" applyAlignment="1">
      <alignment horizontal="center" vertical="center"/>
    </xf>
    <xf numFmtId="0" fontId="1" fillId="7" borderId="3" xfId="1" applyFill="1" applyBorder="1" applyAlignment="1">
      <alignment horizontal="center" vertical="center"/>
    </xf>
    <xf numFmtId="0" fontId="1" fillId="7" borderId="4" xfId="1" applyFill="1" applyBorder="1" applyAlignment="1">
      <alignment horizontal="center" vertical="center"/>
    </xf>
    <xf numFmtId="0" fontId="1" fillId="7" borderId="14" xfId="1" applyFill="1" applyBorder="1" applyAlignment="1">
      <alignment horizontal="center" vertical="center"/>
    </xf>
    <xf numFmtId="0" fontId="1" fillId="8" borderId="3" xfId="1" applyFill="1" applyBorder="1" applyAlignment="1">
      <alignment horizontal="center" vertical="center"/>
    </xf>
    <xf numFmtId="0" fontId="1" fillId="8" borderId="14" xfId="1" applyFill="1" applyBorder="1" applyAlignment="1">
      <alignment horizontal="center" vertical="center"/>
    </xf>
    <xf numFmtId="0" fontId="1" fillId="0" borderId="15" xfId="1" applyBorder="1"/>
    <xf numFmtId="0" fontId="1" fillId="0" borderId="16" xfId="1" applyBorder="1" applyProtection="1">
      <protection locked="0"/>
    </xf>
    <xf numFmtId="1" fontId="5" fillId="0" borderId="17" xfId="1" applyNumberFormat="1" applyFont="1" applyBorder="1"/>
    <xf numFmtId="0" fontId="3" fillId="0" borderId="3" xfId="1" applyFont="1" applyBorder="1" applyAlignment="1" applyProtection="1">
      <alignment horizontal="center" vertical="center" textRotation="15" wrapText="1"/>
      <protection locked="0"/>
    </xf>
    <xf numFmtId="0" fontId="3" fillId="0" borderId="14" xfId="1" applyFont="1" applyBorder="1" applyAlignment="1" applyProtection="1">
      <alignment horizontal="center" vertical="center" textRotation="15" wrapText="1"/>
      <protection locked="0"/>
    </xf>
    <xf numFmtId="1" fontId="1" fillId="0" borderId="6" xfId="1" applyNumberFormat="1" applyBorder="1" applyAlignment="1" applyProtection="1">
      <alignment horizontal="center"/>
      <protection locked="0"/>
    </xf>
    <xf numFmtId="1" fontId="1" fillId="0" borderId="7" xfId="1" applyNumberFormat="1" applyBorder="1" applyAlignment="1" applyProtection="1">
      <alignment horizontal="center"/>
      <protection locked="0"/>
    </xf>
    <xf numFmtId="1" fontId="1" fillId="0" borderId="18" xfId="1" applyNumberFormat="1" applyBorder="1" applyAlignment="1" applyProtection="1">
      <alignment horizontal="center"/>
      <protection locked="0"/>
    </xf>
    <xf numFmtId="1" fontId="1" fillId="0" borderId="19" xfId="1" applyNumberFormat="1" applyBorder="1" applyAlignment="1" applyProtection="1">
      <alignment horizontal="center"/>
      <protection locked="0"/>
    </xf>
    <xf numFmtId="1" fontId="1" fillId="0" borderId="8" xfId="1" applyNumberFormat="1" applyBorder="1" applyAlignment="1" applyProtection="1">
      <alignment horizontal="center"/>
      <protection locked="0"/>
    </xf>
    <xf numFmtId="1" fontId="1" fillId="0" borderId="0" xfId="1" applyNumberFormat="1"/>
    <xf numFmtId="0" fontId="1" fillId="0" borderId="20" xfId="1" applyBorder="1"/>
    <xf numFmtId="0" fontId="1" fillId="0" borderId="21" xfId="1" applyBorder="1" applyProtection="1">
      <protection locked="0"/>
    </xf>
    <xf numFmtId="1" fontId="5" fillId="0" borderId="22" xfId="1" applyNumberFormat="1" applyFont="1" applyBorder="1"/>
    <xf numFmtId="0" fontId="6" fillId="0" borderId="4" xfId="1" applyFont="1" applyBorder="1" applyAlignment="1">
      <alignment horizontal="center" vertical="center"/>
    </xf>
    <xf numFmtId="1" fontId="1" fillId="0" borderId="23" xfId="1" applyNumberFormat="1" applyBorder="1" applyAlignment="1">
      <alignment horizontal="center"/>
    </xf>
    <xf numFmtId="1" fontId="1" fillId="0" borderId="24" xfId="1" applyNumberFormat="1" applyBorder="1" applyAlignment="1">
      <alignment horizontal="center"/>
    </xf>
    <xf numFmtId="1" fontId="1" fillId="0" borderId="8" xfId="1" applyNumberFormat="1" applyBorder="1" applyAlignment="1">
      <alignment horizontal="center"/>
    </xf>
    <xf numFmtId="1" fontId="1" fillId="0" borderId="23" xfId="1" applyNumberFormat="1" applyBorder="1"/>
    <xf numFmtId="1" fontId="1" fillId="0" borderId="24" xfId="1" applyNumberFormat="1" applyBorder="1"/>
    <xf numFmtId="1" fontId="1" fillId="0" borderId="8" xfId="1" applyNumberFormat="1" applyBorder="1"/>
    <xf numFmtId="1" fontId="1" fillId="4" borderId="7" xfId="1" applyNumberFormat="1" applyFill="1" applyBorder="1" applyAlignment="1">
      <alignment horizontal="center"/>
    </xf>
    <xf numFmtId="1" fontId="1" fillId="4" borderId="8" xfId="1" applyNumberFormat="1" applyFill="1" applyBorder="1" applyAlignment="1">
      <alignment horizontal="center"/>
    </xf>
    <xf numFmtId="1" fontId="1" fillId="4" borderId="11" xfId="1" applyNumberFormat="1" applyFill="1" applyBorder="1" applyAlignment="1">
      <alignment horizontal="center"/>
    </xf>
    <xf numFmtId="1" fontId="1" fillId="0" borderId="13" xfId="1" applyNumberFormat="1" applyBorder="1" applyAlignment="1">
      <alignment horizontal="center"/>
    </xf>
    <xf numFmtId="1" fontId="1" fillId="0" borderId="25" xfId="1" applyNumberFormat="1" applyBorder="1" applyAlignment="1">
      <alignment horizontal="center"/>
    </xf>
    <xf numFmtId="1" fontId="1" fillId="0" borderId="26" xfId="1" applyNumberFormat="1" applyBorder="1" applyAlignment="1">
      <alignment horizontal="center"/>
    </xf>
    <xf numFmtId="1" fontId="1" fillId="0" borderId="27" xfId="1" applyNumberFormat="1" applyBorder="1" applyAlignment="1">
      <alignment horizontal="center"/>
    </xf>
    <xf numFmtId="1" fontId="1" fillId="0" borderId="28" xfId="1" applyNumberFormat="1" applyBorder="1" applyAlignment="1">
      <alignment horizontal="center"/>
    </xf>
    <xf numFmtId="0" fontId="7" fillId="4" borderId="6" xfId="1" applyFont="1" applyFill="1" applyBorder="1" applyAlignment="1">
      <alignment horizontal="center"/>
    </xf>
    <xf numFmtId="0" fontId="7" fillId="4" borderId="7" xfId="1" applyFont="1" applyFill="1" applyBorder="1" applyAlignment="1">
      <alignment horizontal="center"/>
    </xf>
    <xf numFmtId="1" fontId="1" fillId="0" borderId="23" xfId="1" applyNumberFormat="1" applyBorder="1" applyProtection="1">
      <protection locked="0"/>
    </xf>
    <xf numFmtId="1" fontId="1" fillId="9" borderId="8" xfId="1" applyNumberFormat="1" applyFill="1" applyBorder="1"/>
    <xf numFmtId="1" fontId="1" fillId="0" borderId="7" xfId="1" applyNumberFormat="1" applyBorder="1" applyAlignment="1">
      <alignment horizontal="center"/>
    </xf>
    <xf numFmtId="1" fontId="1" fillId="0" borderId="18" xfId="1" applyNumberFormat="1" applyBorder="1" applyAlignment="1">
      <alignment horizontal="center"/>
    </xf>
    <xf numFmtId="1" fontId="1" fillId="0" borderId="20" xfId="1" applyNumberFormat="1" applyBorder="1"/>
    <xf numFmtId="1" fontId="1" fillId="0" borderId="22" xfId="1" applyNumberFormat="1" applyBorder="1"/>
    <xf numFmtId="1" fontId="1" fillId="0" borderId="6" xfId="1" applyNumberFormat="1" applyBorder="1" applyAlignment="1">
      <alignment horizontal="center"/>
    </xf>
    <xf numFmtId="1" fontId="1" fillId="0" borderId="8" xfId="1" applyNumberFormat="1" applyBorder="1" applyAlignment="1">
      <alignment horizontal="center"/>
    </xf>
    <xf numFmtId="1" fontId="1" fillId="0" borderId="29" xfId="1" applyNumberFormat="1" applyBorder="1"/>
    <xf numFmtId="1" fontId="1" fillId="0" borderId="30" xfId="1" applyNumberFormat="1" applyBorder="1"/>
    <xf numFmtId="0" fontId="7" fillId="0" borderId="0" xfId="1" applyFont="1" applyAlignment="1">
      <alignment horizontal="center"/>
    </xf>
    <xf numFmtId="0" fontId="1" fillId="0" borderId="5" xfId="1" applyBorder="1"/>
    <xf numFmtId="0" fontId="1" fillId="0" borderId="9" xfId="1" applyBorder="1"/>
    <xf numFmtId="0" fontId="1" fillId="10" borderId="0" xfId="1" applyFill="1"/>
    <xf numFmtId="0" fontId="1" fillId="0" borderId="28" xfId="1" applyBorder="1" applyAlignment="1">
      <alignment horizontal="center" vertical="center" textRotation="90"/>
    </xf>
    <xf numFmtId="0" fontId="1" fillId="11" borderId="1" xfId="1" applyFill="1" applyBorder="1" applyAlignment="1">
      <alignment horizontal="center" vertical="center" textRotation="255"/>
    </xf>
    <xf numFmtId="0" fontId="9" fillId="12" borderId="31" xfId="2" applyFont="1" applyFill="1" applyBorder="1" applyAlignment="1">
      <alignment horizontal="left" vertical="center"/>
    </xf>
    <xf numFmtId="0" fontId="10" fillId="12" borderId="25" xfId="2" applyFont="1" applyFill="1" applyBorder="1"/>
    <xf numFmtId="0" fontId="1" fillId="4" borderId="11" xfId="1" applyFill="1" applyBorder="1" applyProtection="1">
      <protection locked="0"/>
    </xf>
    <xf numFmtId="0" fontId="1" fillId="13" borderId="32" xfId="1" applyFill="1" applyBorder="1" applyProtection="1">
      <protection locked="0"/>
    </xf>
    <xf numFmtId="0" fontId="1" fillId="14" borderId="13" xfId="1" applyFill="1" applyBorder="1"/>
    <xf numFmtId="0" fontId="1" fillId="4" borderId="33" xfId="1" applyFill="1" applyBorder="1" applyProtection="1">
      <protection locked="0"/>
    </xf>
    <xf numFmtId="0" fontId="1" fillId="0" borderId="13" xfId="1" applyBorder="1" applyProtection="1">
      <protection locked="0"/>
    </xf>
    <xf numFmtId="0" fontId="1" fillId="0" borderId="34" xfId="1" applyBorder="1" applyAlignment="1">
      <alignment horizontal="center" vertical="center" textRotation="90"/>
    </xf>
    <xf numFmtId="0" fontId="1" fillId="11" borderId="5" xfId="1" applyFill="1" applyBorder="1" applyAlignment="1">
      <alignment horizontal="center" vertical="center" textRotation="255"/>
    </xf>
    <xf numFmtId="0" fontId="9" fillId="12" borderId="35" xfId="2" applyFont="1" applyFill="1" applyBorder="1" applyAlignment="1">
      <alignment horizontal="left" vertical="center"/>
    </xf>
    <xf numFmtId="0" fontId="11" fillId="12" borderId="36" xfId="2" applyFont="1" applyFill="1" applyBorder="1" applyAlignment="1">
      <alignment horizontal="left" vertical="center"/>
    </xf>
    <xf numFmtId="0" fontId="1" fillId="4" borderId="15" xfId="1" applyFill="1" applyBorder="1" applyProtection="1">
      <protection locked="0"/>
    </xf>
    <xf numFmtId="0" fontId="1" fillId="13" borderId="37" xfId="1" applyFill="1" applyBorder="1" applyProtection="1">
      <protection locked="0"/>
    </xf>
    <xf numFmtId="0" fontId="1" fillId="14" borderId="17" xfId="1" applyFill="1" applyBorder="1"/>
    <xf numFmtId="0" fontId="1" fillId="4" borderId="38" xfId="1" applyFill="1" applyBorder="1" applyProtection="1">
      <protection locked="0"/>
    </xf>
    <xf numFmtId="0" fontId="1" fillId="0" borderId="17" xfId="1" applyBorder="1" applyProtection="1">
      <protection locked="0"/>
    </xf>
    <xf numFmtId="0" fontId="1" fillId="4" borderId="39" xfId="1" applyFill="1" applyBorder="1" applyProtection="1">
      <protection locked="0"/>
    </xf>
    <xf numFmtId="0" fontId="1" fillId="13" borderId="40" xfId="1" applyFill="1" applyBorder="1" applyProtection="1">
      <protection locked="0"/>
    </xf>
    <xf numFmtId="0" fontId="1" fillId="14" borderId="41" xfId="1" applyFill="1" applyBorder="1"/>
    <xf numFmtId="0" fontId="10" fillId="12" borderId="36" xfId="2" applyFont="1" applyFill="1" applyBorder="1" applyAlignment="1">
      <alignment vertical="center"/>
    </xf>
    <xf numFmtId="0" fontId="11" fillId="12" borderId="35" xfId="2" applyFont="1" applyFill="1" applyBorder="1" applyAlignment="1">
      <alignment vertical="center"/>
    </xf>
    <xf numFmtId="0" fontId="11" fillId="12" borderId="42" xfId="2" applyFont="1" applyFill="1" applyBorder="1" applyAlignment="1">
      <alignment horizontal="left" vertical="center"/>
    </xf>
    <xf numFmtId="0" fontId="10" fillId="12" borderId="35" xfId="2" applyFont="1" applyFill="1" applyBorder="1"/>
    <xf numFmtId="0" fontId="10" fillId="12" borderId="36" xfId="2" applyFont="1" applyFill="1" applyBorder="1"/>
    <xf numFmtId="0" fontId="1" fillId="4" borderId="15" xfId="1" applyFill="1" applyBorder="1" applyAlignment="1" applyProtection="1">
      <alignment vertical="center"/>
      <protection locked="0"/>
    </xf>
    <xf numFmtId="0" fontId="12" fillId="0" borderId="37" xfId="1" applyFont="1" applyBorder="1" applyAlignment="1" applyProtection="1">
      <alignment horizontal="center" vertical="center"/>
      <protection locked="0"/>
    </xf>
    <xf numFmtId="0" fontId="13" fillId="4" borderId="15" xfId="1" applyFont="1" applyFill="1" applyBorder="1" applyAlignment="1" applyProtection="1">
      <alignment vertical="center"/>
      <protection locked="0"/>
    </xf>
    <xf numFmtId="0" fontId="14" fillId="4" borderId="43" xfId="1" applyFont="1" applyFill="1" applyBorder="1" applyAlignment="1" applyProtection="1">
      <alignment horizontal="center" vertical="center"/>
      <protection locked="0"/>
    </xf>
    <xf numFmtId="0" fontId="14" fillId="0" borderId="44" xfId="1" applyFont="1" applyBorder="1" applyAlignment="1" applyProtection="1">
      <alignment horizontal="center" vertical="center"/>
      <protection locked="0"/>
    </xf>
    <xf numFmtId="0" fontId="14" fillId="0" borderId="0" xfId="1" applyFont="1" applyAlignment="1">
      <alignment horizontal="center" vertical="center"/>
    </xf>
    <xf numFmtId="0" fontId="1" fillId="11" borderId="3" xfId="1" applyFill="1" applyBorder="1" applyAlignment="1">
      <alignment horizontal="center" vertical="center" textRotation="255"/>
    </xf>
    <xf numFmtId="0" fontId="15" fillId="12" borderId="45" xfId="2" applyFont="1" applyFill="1" applyBorder="1" applyAlignment="1">
      <alignment horizontal="left" vertical="center"/>
    </xf>
    <xf numFmtId="0" fontId="10" fillId="12" borderId="42" xfId="2" applyFont="1" applyFill="1" applyBorder="1" applyAlignment="1">
      <alignment horizontal="left" vertical="center"/>
    </xf>
    <xf numFmtId="0" fontId="1" fillId="4" borderId="20" xfId="1" applyFill="1" applyBorder="1" applyAlignment="1" applyProtection="1">
      <alignment vertical="center"/>
      <protection locked="0"/>
    </xf>
    <xf numFmtId="0" fontId="12" fillId="0" borderId="46" xfId="1" applyFont="1" applyBorder="1" applyAlignment="1" applyProtection="1">
      <alignment horizontal="center" vertical="center"/>
      <protection locked="0"/>
    </xf>
    <xf numFmtId="0" fontId="1" fillId="14" borderId="22" xfId="1" applyFill="1" applyBorder="1"/>
    <xf numFmtId="0" fontId="13" fillId="4" borderId="20" xfId="1" applyFont="1" applyFill="1" applyBorder="1" applyAlignment="1" applyProtection="1">
      <alignment vertical="center"/>
      <protection locked="0"/>
    </xf>
    <xf numFmtId="0" fontId="14" fillId="4" borderId="47" xfId="1" applyFont="1" applyFill="1" applyBorder="1" applyAlignment="1" applyProtection="1">
      <alignment horizontal="center" vertical="center"/>
      <protection locked="0"/>
    </xf>
    <xf numFmtId="0" fontId="14" fillId="0" borderId="22" xfId="1" applyFont="1" applyBorder="1" applyAlignment="1" applyProtection="1">
      <alignment horizontal="center" vertical="center"/>
      <protection locked="0"/>
    </xf>
    <xf numFmtId="0" fontId="16" fillId="12" borderId="5" xfId="1" applyFont="1" applyFill="1" applyBorder="1" applyAlignment="1">
      <alignment horizontal="center" textRotation="255"/>
    </xf>
    <xf numFmtId="0" fontId="9" fillId="11" borderId="31" xfId="2" applyFont="1" applyFill="1" applyBorder="1" applyAlignment="1">
      <alignment horizontal="left" vertical="center"/>
    </xf>
    <xf numFmtId="0" fontId="11" fillId="11" borderId="25" xfId="2" applyFont="1" applyFill="1" applyBorder="1" applyAlignment="1">
      <alignment horizontal="center" vertical="center"/>
    </xf>
    <xf numFmtId="0" fontId="9" fillId="11" borderId="35" xfId="2" applyFont="1" applyFill="1" applyBorder="1" applyAlignment="1">
      <alignment horizontal="left" vertical="center"/>
    </xf>
    <xf numFmtId="0" fontId="10" fillId="11" borderId="36" xfId="2" applyFont="1" applyFill="1" applyBorder="1"/>
    <xf numFmtId="0" fontId="10" fillId="11" borderId="42" xfId="2" applyFont="1" applyFill="1" applyBorder="1"/>
    <xf numFmtId="0" fontId="15" fillId="11" borderId="35" xfId="2" applyFont="1" applyFill="1" applyBorder="1" applyAlignment="1">
      <alignment horizontal="left" vertical="center"/>
    </xf>
    <xf numFmtId="0" fontId="10" fillId="11" borderId="48" xfId="2" applyFont="1" applyFill="1" applyBorder="1"/>
    <xf numFmtId="0" fontId="10" fillId="11" borderId="45" xfId="2" applyFont="1" applyFill="1" applyBorder="1"/>
    <xf numFmtId="0" fontId="10" fillId="11" borderId="49" xfId="2" applyFont="1" applyFill="1" applyBorder="1"/>
    <xf numFmtId="0" fontId="1" fillId="4" borderId="20" xfId="1" applyFill="1" applyBorder="1" applyProtection="1">
      <protection locked="0"/>
    </xf>
    <xf numFmtId="0" fontId="1" fillId="13" borderId="46" xfId="1" applyFill="1" applyBorder="1" applyProtection="1">
      <protection locked="0"/>
    </xf>
    <xf numFmtId="0" fontId="1" fillId="4" borderId="50" xfId="1" applyFill="1" applyBorder="1" applyProtection="1">
      <protection locked="0"/>
    </xf>
    <xf numFmtId="0" fontId="1" fillId="0" borderId="41" xfId="1" applyBorder="1" applyProtection="1">
      <protection locked="0"/>
    </xf>
    <xf numFmtId="0" fontId="1" fillId="11" borderId="1" xfId="1" applyFill="1" applyBorder="1" applyAlignment="1">
      <alignment horizontal="center" vertical="center"/>
    </xf>
    <xf numFmtId="0" fontId="11" fillId="12" borderId="27" xfId="2" applyFont="1" applyFill="1" applyBorder="1" applyAlignment="1">
      <alignment horizontal="left" vertical="center"/>
    </xf>
    <xf numFmtId="0" fontId="1" fillId="11" borderId="5" xfId="1" applyFill="1" applyBorder="1"/>
    <xf numFmtId="0" fontId="9" fillId="12" borderId="48" xfId="2" applyFont="1" applyFill="1" applyBorder="1" applyAlignment="1">
      <alignment vertical="center"/>
    </xf>
    <xf numFmtId="0" fontId="1" fillId="14" borderId="16" xfId="1" applyFill="1" applyBorder="1"/>
    <xf numFmtId="0" fontId="17" fillId="4" borderId="15" xfId="1" applyFont="1" applyFill="1" applyBorder="1" applyAlignment="1" applyProtection="1">
      <alignment horizontal="right"/>
      <protection locked="0"/>
    </xf>
    <xf numFmtId="0" fontId="5" fillId="0" borderId="17" xfId="1" applyFont="1" applyBorder="1" applyProtection="1">
      <protection locked="0"/>
    </xf>
    <xf numFmtId="0" fontId="9" fillId="12" borderId="51" xfId="2" applyFont="1" applyFill="1" applyBorder="1" applyAlignment="1">
      <alignment horizontal="left" vertical="center"/>
    </xf>
    <xf numFmtId="0" fontId="10" fillId="12" borderId="49" xfId="2" applyFont="1" applyFill="1" applyBorder="1"/>
    <xf numFmtId="0" fontId="1" fillId="4" borderId="47" xfId="1" applyFill="1" applyBorder="1" applyProtection="1">
      <protection locked="0"/>
    </xf>
    <xf numFmtId="0" fontId="1" fillId="0" borderId="22" xfId="1" applyBorder="1" applyProtection="1">
      <protection locked="0"/>
    </xf>
    <xf numFmtId="0" fontId="18" fillId="0" borderId="1" xfId="1" applyFont="1" applyBorder="1" applyAlignment="1">
      <alignment horizontal="center" vertical="center"/>
    </xf>
    <xf numFmtId="0" fontId="11" fillId="11" borderId="52" xfId="2" applyFont="1" applyFill="1" applyBorder="1" applyAlignment="1">
      <alignment vertical="center"/>
    </xf>
    <xf numFmtId="0" fontId="11" fillId="11" borderId="31" xfId="2" applyFont="1" applyFill="1" applyBorder="1" applyAlignment="1">
      <alignment vertical="center"/>
    </xf>
    <xf numFmtId="0" fontId="1" fillId="4" borderId="53" xfId="1" applyFill="1" applyBorder="1" applyProtection="1">
      <protection locked="0"/>
    </xf>
    <xf numFmtId="0" fontId="1" fillId="13" borderId="54" xfId="1" applyFill="1" applyBorder="1" applyProtection="1">
      <protection locked="0"/>
    </xf>
    <xf numFmtId="0" fontId="1" fillId="14" borderId="55" xfId="1" applyFill="1" applyBorder="1"/>
    <xf numFmtId="0" fontId="1" fillId="0" borderId="30" xfId="1" applyBorder="1" applyAlignment="1">
      <alignment horizontal="center" vertical="center" textRotation="90"/>
    </xf>
    <xf numFmtId="0" fontId="18" fillId="0" borderId="3" xfId="1" applyFont="1" applyBorder="1" applyAlignment="1">
      <alignment horizontal="center" vertical="center"/>
    </xf>
    <xf numFmtId="0" fontId="9" fillId="11" borderId="51" xfId="2" applyFont="1" applyFill="1" applyBorder="1" applyAlignment="1">
      <alignment horizontal="left" vertical="center"/>
    </xf>
    <xf numFmtId="0" fontId="10" fillId="11" borderId="51" xfId="2" applyFont="1" applyFill="1" applyBorder="1"/>
    <xf numFmtId="0" fontId="1" fillId="14" borderId="21" xfId="1" applyFill="1" applyBorder="1"/>
    <xf numFmtId="0" fontId="17" fillId="4" borderId="20" xfId="1" applyFont="1" applyFill="1" applyBorder="1" applyAlignment="1" applyProtection="1">
      <alignment horizontal="right"/>
      <protection locked="0"/>
    </xf>
    <xf numFmtId="0" fontId="5" fillId="0" borderId="22" xfId="1" applyFont="1" applyBorder="1" applyProtection="1">
      <protection locked="0"/>
    </xf>
    <xf numFmtId="0" fontId="1" fillId="0" borderId="0" xfId="1" applyAlignment="1">
      <alignment horizontal="center" vertical="center" textRotation="90"/>
    </xf>
    <xf numFmtId="0" fontId="1" fillId="0" borderId="56" xfId="1" applyBorder="1"/>
    <xf numFmtId="0" fontId="1" fillId="0" borderId="57" xfId="1" applyBorder="1"/>
    <xf numFmtId="0" fontId="19" fillId="14" borderId="14" xfId="1" applyFont="1" applyFill="1" applyBorder="1"/>
    <xf numFmtId="0" fontId="1" fillId="0" borderId="30" xfId="1" applyBorder="1"/>
    <xf numFmtId="0" fontId="1" fillId="0" borderId="30" xfId="1" applyBorder="1" applyProtection="1">
      <protection locked="0"/>
    </xf>
    <xf numFmtId="0" fontId="1" fillId="0" borderId="9" xfId="1" applyBorder="1" applyProtection="1">
      <protection locked="0"/>
    </xf>
    <xf numFmtId="0" fontId="1" fillId="0" borderId="14" xfId="1" applyBorder="1" applyProtection="1">
      <protection locked="0"/>
    </xf>
    <xf numFmtId="0" fontId="1" fillId="0" borderId="3" xfId="1" applyBorder="1"/>
    <xf numFmtId="0" fontId="1" fillId="0" borderId="4" xfId="1" applyBorder="1"/>
    <xf numFmtId="0" fontId="20" fillId="15" borderId="6" xfId="1" applyFont="1" applyFill="1" applyBorder="1" applyAlignment="1">
      <alignment horizontal="center"/>
    </xf>
    <xf numFmtId="0" fontId="20" fillId="15" borderId="7" xfId="1" applyFont="1" applyFill="1" applyBorder="1" applyAlignment="1">
      <alignment horizontal="center"/>
    </xf>
    <xf numFmtId="0" fontId="1" fillId="15" borderId="23" xfId="1" applyFill="1" applyBorder="1" applyProtection="1">
      <protection locked="0"/>
    </xf>
    <xf numFmtId="0" fontId="1" fillId="15" borderId="58" xfId="1" applyFill="1" applyBorder="1" applyProtection="1">
      <protection locked="0"/>
    </xf>
    <xf numFmtId="0" fontId="1" fillId="15" borderId="59" xfId="1" applyFill="1" applyBorder="1" applyProtection="1">
      <protection locked="0"/>
    </xf>
    <xf numFmtId="0" fontId="1" fillId="15" borderId="57" xfId="1" applyFill="1" applyBorder="1" applyProtection="1">
      <protection locked="0"/>
    </xf>
    <xf numFmtId="0" fontId="1" fillId="15" borderId="56" xfId="1" applyFill="1" applyBorder="1" applyProtection="1">
      <protection locked="0"/>
    </xf>
    <xf numFmtId="0" fontId="1" fillId="15" borderId="60" xfId="1" applyFill="1" applyBorder="1" applyProtection="1">
      <protection locked="0"/>
    </xf>
    <xf numFmtId="0" fontId="1" fillId="15" borderId="24" xfId="1" applyFill="1" applyBorder="1" applyProtection="1">
      <protection locked="0"/>
    </xf>
    <xf numFmtId="0" fontId="1" fillId="15" borderId="7" xfId="1" applyFill="1" applyBorder="1" applyProtection="1">
      <protection locked="0"/>
    </xf>
    <xf numFmtId="0" fontId="20" fillId="0" borderId="0" xfId="1" applyFont="1" applyAlignment="1">
      <alignment horizontal="center"/>
    </xf>
    <xf numFmtId="0" fontId="19" fillId="0" borderId="0" xfId="1" applyFont="1"/>
    <xf numFmtId="0" fontId="19" fillId="0" borderId="0" xfId="1" applyFont="1" applyAlignment="1">
      <alignment horizontal="center"/>
    </xf>
    <xf numFmtId="1" fontId="21" fillId="4" borderId="23" xfId="1" applyNumberFormat="1" applyFont="1" applyFill="1" applyBorder="1"/>
    <xf numFmtId="1" fontId="21" fillId="0" borderId="6" xfId="1" applyNumberFormat="1" applyFont="1" applyBorder="1"/>
    <xf numFmtId="1" fontId="21" fillId="0" borderId="24" xfId="1" applyNumberFormat="1" applyFont="1" applyBorder="1"/>
    <xf numFmtId="1" fontId="21" fillId="0" borderId="7" xfId="1" applyNumberFormat="1" applyFont="1" applyBorder="1"/>
    <xf numFmtId="1" fontId="21" fillId="4" borderId="26" xfId="1" applyNumberFormat="1" applyFont="1" applyFill="1" applyBorder="1"/>
    <xf numFmtId="1" fontId="21" fillId="4" borderId="6" xfId="1" applyNumberFormat="1" applyFont="1" applyFill="1" applyBorder="1"/>
    <xf numFmtId="1" fontId="1" fillId="0" borderId="0" xfId="1" applyNumberFormat="1" applyAlignment="1">
      <alignment horizontal="right"/>
    </xf>
    <xf numFmtId="0" fontId="1" fillId="0" borderId="1" xfId="1" applyBorder="1" applyAlignment="1">
      <alignment horizontal="center" vertical="center" textRotation="90"/>
    </xf>
    <xf numFmtId="0" fontId="1" fillId="11" borderId="11" xfId="1" applyFill="1" applyBorder="1" applyAlignment="1">
      <alignment horizontal="center" vertical="center" textRotation="1"/>
    </xf>
    <xf numFmtId="0" fontId="9" fillId="12" borderId="32" xfId="0" applyFont="1" applyFill="1" applyBorder="1" applyAlignment="1">
      <alignment vertical="center"/>
    </xf>
    <xf numFmtId="0" fontId="10" fillId="12" borderId="12" xfId="2" applyFont="1" applyFill="1" applyBorder="1"/>
    <xf numFmtId="0" fontId="1" fillId="16" borderId="11" xfId="1" applyFill="1" applyBorder="1" applyProtection="1">
      <protection locked="0"/>
    </xf>
    <xf numFmtId="0" fontId="1" fillId="16" borderId="32" xfId="1" applyFill="1" applyBorder="1" applyProtection="1">
      <protection locked="0"/>
    </xf>
    <xf numFmtId="0" fontId="1" fillId="16" borderId="13" xfId="1" applyFill="1" applyBorder="1"/>
    <xf numFmtId="0" fontId="1" fillId="16" borderId="33" xfId="1" applyFill="1" applyBorder="1" applyProtection="1">
      <protection locked="0"/>
    </xf>
    <xf numFmtId="0" fontId="1" fillId="16" borderId="12" xfId="1" applyFill="1" applyBorder="1"/>
    <xf numFmtId="0" fontId="1" fillId="16" borderId="13" xfId="1" applyFill="1" applyBorder="1" applyProtection="1">
      <protection locked="0"/>
    </xf>
    <xf numFmtId="0" fontId="1" fillId="0" borderId="5" xfId="1" applyBorder="1" applyAlignment="1">
      <alignment horizontal="center" vertical="center" textRotation="90"/>
    </xf>
    <xf numFmtId="0" fontId="1" fillId="11" borderId="15" xfId="1" applyFill="1" applyBorder="1" applyAlignment="1">
      <alignment horizontal="center" vertical="center" textRotation="1"/>
    </xf>
    <xf numFmtId="0" fontId="11" fillId="12" borderId="37" xfId="2" applyFont="1" applyFill="1" applyBorder="1" applyAlignment="1">
      <alignment horizontal="left" vertical="center"/>
    </xf>
    <xf numFmtId="0" fontId="11" fillId="12" borderId="16" xfId="2" applyFont="1" applyFill="1" applyBorder="1" applyAlignment="1">
      <alignment vertical="center"/>
    </xf>
    <xf numFmtId="0" fontId="1" fillId="16" borderId="15" xfId="1" applyFill="1" applyBorder="1" applyProtection="1">
      <protection locked="0"/>
    </xf>
    <xf numFmtId="0" fontId="1" fillId="16" borderId="37" xfId="1" applyFill="1" applyBorder="1" applyProtection="1">
      <protection locked="0"/>
    </xf>
    <xf numFmtId="0" fontId="1" fillId="16" borderId="17" xfId="1" applyFill="1" applyBorder="1"/>
    <xf numFmtId="0" fontId="1" fillId="16" borderId="38" xfId="1" applyFill="1" applyBorder="1" applyProtection="1">
      <protection locked="0"/>
    </xf>
    <xf numFmtId="0" fontId="1" fillId="16" borderId="16" xfId="1" applyFill="1" applyBorder="1"/>
    <xf numFmtId="0" fontId="1" fillId="16" borderId="17" xfId="1" applyFill="1" applyBorder="1" applyProtection="1">
      <protection locked="0"/>
    </xf>
    <xf numFmtId="0" fontId="11" fillId="12" borderId="37" xfId="2" applyFont="1" applyFill="1" applyBorder="1"/>
    <xf numFmtId="0" fontId="11" fillId="12" borderId="37" xfId="2" applyFont="1" applyFill="1" applyBorder="1" applyAlignment="1">
      <alignment vertical="center"/>
    </xf>
    <xf numFmtId="0" fontId="11" fillId="12" borderId="16" xfId="2" applyFont="1" applyFill="1" applyBorder="1" applyAlignment="1">
      <alignment horizontal="left" vertical="center"/>
    </xf>
    <xf numFmtId="0" fontId="1" fillId="11" borderId="20" xfId="1" applyFill="1" applyBorder="1" applyAlignment="1">
      <alignment horizontal="center" vertical="center" textRotation="1"/>
    </xf>
    <xf numFmtId="0" fontId="11" fillId="12" borderId="46" xfId="0" applyFont="1" applyFill="1" applyBorder="1" applyAlignment="1">
      <alignment vertical="center"/>
    </xf>
    <xf numFmtId="0" fontId="11" fillId="12" borderId="21" xfId="2" applyFont="1" applyFill="1" applyBorder="1" applyAlignment="1">
      <alignment vertical="center"/>
    </xf>
    <xf numFmtId="0" fontId="1" fillId="16" borderId="39" xfId="1" applyFill="1" applyBorder="1" applyProtection="1">
      <protection locked="0"/>
    </xf>
    <xf numFmtId="0" fontId="1" fillId="16" borderId="40" xfId="1" applyFill="1" applyBorder="1" applyProtection="1">
      <protection locked="0"/>
    </xf>
    <xf numFmtId="0" fontId="1" fillId="16" borderId="41" xfId="1" applyFill="1" applyBorder="1"/>
    <xf numFmtId="0" fontId="1" fillId="16" borderId="50" xfId="1" applyFill="1" applyBorder="1" applyProtection="1">
      <protection locked="0"/>
    </xf>
    <xf numFmtId="0" fontId="1" fillId="16" borderId="61" xfId="1" applyFill="1" applyBorder="1"/>
    <xf numFmtId="0" fontId="1" fillId="16" borderId="41" xfId="1" applyFill="1" applyBorder="1" applyProtection="1">
      <protection locked="0"/>
    </xf>
    <xf numFmtId="0" fontId="19" fillId="12" borderId="28" xfId="1" applyFont="1" applyFill="1" applyBorder="1" applyAlignment="1">
      <alignment horizontal="center" vertical="center" textRotation="1"/>
    </xf>
    <xf numFmtId="0" fontId="11" fillId="11" borderId="62" xfId="2" applyFont="1" applyFill="1" applyBorder="1" applyAlignment="1">
      <alignment vertical="center"/>
    </xf>
    <xf numFmtId="0" fontId="1" fillId="14" borderId="12" xfId="1" applyFill="1" applyBorder="1"/>
    <xf numFmtId="0" fontId="17" fillId="4" borderId="11" xfId="1" applyFont="1" applyFill="1" applyBorder="1" applyAlignment="1" applyProtection="1">
      <alignment horizontal="right"/>
      <protection locked="0"/>
    </xf>
    <xf numFmtId="0" fontId="5" fillId="0" borderId="13" xfId="1" applyFont="1" applyBorder="1" applyProtection="1">
      <protection locked="0"/>
    </xf>
    <xf numFmtId="0" fontId="17" fillId="16" borderId="11" xfId="1" applyFont="1" applyFill="1" applyBorder="1" applyAlignment="1" applyProtection="1">
      <alignment horizontal="right"/>
      <protection locked="0"/>
    </xf>
    <xf numFmtId="0" fontId="5" fillId="16" borderId="13" xfId="1" applyFont="1" applyFill="1" applyBorder="1" applyProtection="1">
      <protection locked="0"/>
    </xf>
    <xf numFmtId="0" fontId="19" fillId="12" borderId="34" xfId="1" applyFont="1" applyFill="1" applyBorder="1" applyAlignment="1">
      <alignment horizontal="center" vertical="center" textRotation="1"/>
    </xf>
    <xf numFmtId="0" fontId="10" fillId="11" borderId="63" xfId="2" applyFont="1" applyFill="1" applyBorder="1"/>
    <xf numFmtId="0" fontId="17" fillId="16" borderId="15" xfId="1" applyFont="1" applyFill="1" applyBorder="1" applyAlignment="1" applyProtection="1">
      <alignment horizontal="right"/>
      <protection locked="0"/>
    </xf>
    <xf numFmtId="0" fontId="5" fillId="16" borderId="17" xfId="1" applyFont="1" applyFill="1" applyBorder="1" applyProtection="1">
      <protection locked="0"/>
    </xf>
    <xf numFmtId="0" fontId="10" fillId="11" borderId="63" xfId="2" applyFont="1" applyFill="1" applyBorder="1" applyAlignment="1">
      <alignment vertical="center"/>
    </xf>
    <xf numFmtId="0" fontId="19" fillId="12" borderId="30" xfId="1" applyFont="1" applyFill="1" applyBorder="1" applyAlignment="1">
      <alignment horizontal="center" vertical="center" textRotation="1"/>
    </xf>
    <xf numFmtId="0" fontId="9" fillId="11" borderId="45" xfId="2" applyFont="1" applyFill="1" applyBorder="1" applyAlignment="1">
      <alignment horizontal="left" vertical="center"/>
    </xf>
    <xf numFmtId="0" fontId="10" fillId="11" borderId="64" xfId="2" applyFont="1" applyFill="1" applyBorder="1"/>
    <xf numFmtId="0" fontId="1" fillId="16" borderId="20" xfId="1" applyFill="1" applyBorder="1" applyProtection="1">
      <protection locked="0"/>
    </xf>
    <xf numFmtId="0" fontId="1" fillId="16" borderId="46" xfId="1" applyFill="1" applyBorder="1" applyProtection="1">
      <protection locked="0"/>
    </xf>
    <xf numFmtId="0" fontId="1" fillId="16" borderId="22" xfId="1" applyFill="1" applyBorder="1"/>
    <xf numFmtId="0" fontId="1" fillId="16" borderId="47" xfId="1" applyFill="1" applyBorder="1" applyProtection="1">
      <protection locked="0"/>
    </xf>
    <xf numFmtId="0" fontId="1" fillId="16" borderId="21" xfId="1" applyFill="1" applyBorder="1"/>
    <xf numFmtId="0" fontId="17" fillId="16" borderId="20" xfId="1" applyFont="1" applyFill="1" applyBorder="1" applyAlignment="1" applyProtection="1">
      <alignment horizontal="right"/>
      <protection locked="0"/>
    </xf>
    <xf numFmtId="0" fontId="5" fillId="16" borderId="22" xfId="1" applyFont="1" applyFill="1" applyBorder="1" applyProtection="1">
      <protection locked="0"/>
    </xf>
    <xf numFmtId="0" fontId="1" fillId="11" borderId="28" xfId="1" applyFill="1" applyBorder="1" applyAlignment="1">
      <alignment horizontal="center" vertical="center" wrapText="1"/>
    </xf>
    <xf numFmtId="0" fontId="11" fillId="12" borderId="31" xfId="2" applyFont="1" applyFill="1" applyBorder="1" applyAlignment="1">
      <alignment horizontal="left" vertical="center"/>
    </xf>
    <xf numFmtId="0" fontId="11" fillId="12" borderId="25" xfId="2" applyFont="1" applyFill="1" applyBorder="1" applyAlignment="1">
      <alignment vertical="center"/>
    </xf>
    <xf numFmtId="0" fontId="1" fillId="4" borderId="65" xfId="1" applyFill="1" applyBorder="1" applyProtection="1">
      <protection locked="0"/>
    </xf>
    <xf numFmtId="0" fontId="1" fillId="13" borderId="66" xfId="1" applyFill="1" applyBorder="1" applyProtection="1">
      <protection locked="0"/>
    </xf>
    <xf numFmtId="0" fontId="1" fillId="14" borderId="44" xfId="1" applyFill="1" applyBorder="1"/>
    <xf numFmtId="0" fontId="1" fillId="4" borderId="43" xfId="1" applyFill="1" applyBorder="1" applyProtection="1">
      <protection locked="0"/>
    </xf>
    <xf numFmtId="0" fontId="1" fillId="14" borderId="67" xfId="1" applyFill="1" applyBorder="1"/>
    <xf numFmtId="0" fontId="17" fillId="4" borderId="65" xfId="1" applyFont="1" applyFill="1" applyBorder="1" applyAlignment="1" applyProtection="1">
      <alignment horizontal="right"/>
      <protection locked="0"/>
    </xf>
    <xf numFmtId="0" fontId="5" fillId="0" borderId="44" xfId="1" applyFont="1" applyBorder="1" applyProtection="1">
      <protection locked="0"/>
    </xf>
    <xf numFmtId="0" fontId="1" fillId="16" borderId="65" xfId="1" applyFill="1" applyBorder="1" applyProtection="1">
      <protection locked="0"/>
    </xf>
    <xf numFmtId="0" fontId="1" fillId="16" borderId="66" xfId="1" applyFill="1" applyBorder="1" applyProtection="1">
      <protection locked="0"/>
    </xf>
    <xf numFmtId="0" fontId="1" fillId="16" borderId="44" xfId="1" applyFill="1" applyBorder="1"/>
    <xf numFmtId="0" fontId="1" fillId="16" borderId="43" xfId="1" applyFill="1" applyBorder="1" applyProtection="1">
      <protection locked="0"/>
    </xf>
    <xf numFmtId="0" fontId="1" fillId="16" borderId="67" xfId="1" applyFill="1" applyBorder="1"/>
    <xf numFmtId="0" fontId="17" fillId="16" borderId="65" xfId="1" applyFont="1" applyFill="1" applyBorder="1" applyAlignment="1" applyProtection="1">
      <alignment horizontal="right"/>
      <protection locked="0"/>
    </xf>
    <xf numFmtId="0" fontId="5" fillId="16" borderId="44" xfId="1" applyFont="1" applyFill="1" applyBorder="1" applyProtection="1">
      <protection locked="0"/>
    </xf>
    <xf numFmtId="0" fontId="1" fillId="11" borderId="30" xfId="1" applyFill="1" applyBorder="1" applyAlignment="1">
      <alignment horizontal="center" vertical="center" wrapText="1"/>
    </xf>
    <xf numFmtId="0" fontId="1" fillId="12" borderId="51" xfId="1" applyFill="1" applyBorder="1" applyAlignment="1">
      <alignment vertical="center" wrapText="1"/>
    </xf>
    <xf numFmtId="0" fontId="1" fillId="12" borderId="29" xfId="1" applyFill="1" applyBorder="1" applyAlignment="1">
      <alignment vertical="center" wrapText="1"/>
    </xf>
    <xf numFmtId="0" fontId="1" fillId="0" borderId="42" xfId="1" applyBorder="1"/>
    <xf numFmtId="0" fontId="19" fillId="14" borderId="30" xfId="1" applyFont="1" applyFill="1" applyBorder="1"/>
    <xf numFmtId="0" fontId="20" fillId="15" borderId="8" xfId="1" applyFont="1" applyFill="1" applyBorder="1" applyAlignment="1">
      <alignment horizontal="center"/>
    </xf>
    <xf numFmtId="0" fontId="1" fillId="15" borderId="8" xfId="1" applyFill="1" applyBorder="1" applyProtection="1">
      <protection locked="0"/>
    </xf>
    <xf numFmtId="0" fontId="1" fillId="15" borderId="18" xfId="1" applyFill="1" applyBorder="1" applyProtection="1">
      <protection locked="0"/>
    </xf>
    <xf numFmtId="0" fontId="1" fillId="15" borderId="19" xfId="1" applyFill="1" applyBorder="1" applyProtection="1">
      <protection locked="0"/>
    </xf>
    <xf numFmtId="0" fontId="1" fillId="0" borderId="0" xfId="1" applyAlignment="1">
      <alignment horizontal="center"/>
    </xf>
    <xf numFmtId="1" fontId="21" fillId="0" borderId="23" xfId="1" applyNumberFormat="1" applyFont="1" applyBorder="1"/>
    <xf numFmtId="1" fontId="21" fillId="0" borderId="26" xfId="1" applyNumberFormat="1" applyFont="1" applyBorder="1"/>
    <xf numFmtId="1" fontId="21" fillId="0" borderId="0" xfId="1" applyNumberFormat="1" applyFont="1"/>
    <xf numFmtId="0" fontId="1" fillId="0" borderId="0" xfId="1" applyAlignment="1">
      <alignment horizontal="center"/>
    </xf>
    <xf numFmtId="0" fontId="1" fillId="11" borderId="28" xfId="1" applyFill="1" applyBorder="1" applyAlignment="1">
      <alignment horizontal="center" vertical="center" textRotation="1"/>
    </xf>
    <xf numFmtId="0" fontId="1" fillId="12" borderId="31" xfId="1" applyFill="1" applyBorder="1" applyProtection="1">
      <protection locked="0"/>
    </xf>
    <xf numFmtId="0" fontId="1" fillId="11" borderId="34" xfId="1" applyFill="1" applyBorder="1" applyAlignment="1">
      <alignment horizontal="center" vertical="center" textRotation="1"/>
    </xf>
    <xf numFmtId="0" fontId="1" fillId="12" borderId="35" xfId="1" applyFill="1" applyBorder="1" applyProtection="1">
      <protection locked="0"/>
    </xf>
    <xf numFmtId="0" fontId="1" fillId="12" borderId="45" xfId="1" applyFill="1" applyBorder="1" applyProtection="1">
      <protection locked="0"/>
    </xf>
    <xf numFmtId="0" fontId="5" fillId="12" borderId="28" xfId="1" applyFont="1" applyFill="1" applyBorder="1" applyAlignment="1">
      <alignment horizontal="center" vertical="center" textRotation="1"/>
    </xf>
    <xf numFmtId="0" fontId="22" fillId="11" borderId="31" xfId="3" applyFont="1" applyFill="1" applyBorder="1"/>
    <xf numFmtId="0" fontId="1" fillId="11" borderId="31" xfId="1" applyFill="1" applyBorder="1" applyProtection="1">
      <protection locked="0"/>
    </xf>
    <xf numFmtId="0" fontId="5" fillId="12" borderId="34" xfId="1" applyFont="1" applyFill="1" applyBorder="1" applyAlignment="1">
      <alignment horizontal="center" vertical="center" textRotation="1"/>
    </xf>
    <xf numFmtId="0" fontId="1" fillId="11" borderId="35" xfId="1" applyFill="1" applyBorder="1" applyProtection="1">
      <protection locked="0"/>
    </xf>
    <xf numFmtId="0" fontId="15" fillId="11" borderId="51" xfId="3" applyFont="1" applyFill="1" applyBorder="1"/>
    <xf numFmtId="0" fontId="1" fillId="11" borderId="51" xfId="1" applyFill="1" applyBorder="1" applyProtection="1">
      <protection locked="0"/>
    </xf>
    <xf numFmtId="0" fontId="22" fillId="12" borderId="52" xfId="3" applyFont="1" applyFill="1" applyBorder="1"/>
    <xf numFmtId="0" fontId="5" fillId="12" borderId="52" xfId="1" applyFont="1" applyFill="1" applyBorder="1" applyProtection="1">
      <protection locked="0"/>
    </xf>
    <xf numFmtId="0" fontId="17" fillId="4" borderId="33" xfId="1" applyFont="1" applyFill="1" applyBorder="1" applyAlignment="1" applyProtection="1">
      <alignment horizontal="right"/>
      <protection locked="0"/>
    </xf>
    <xf numFmtId="0" fontId="17" fillId="16" borderId="33" xfId="1" applyFont="1" applyFill="1" applyBorder="1" applyAlignment="1" applyProtection="1">
      <alignment horizontal="right"/>
      <protection locked="0"/>
    </xf>
    <xf numFmtId="0" fontId="22" fillId="12" borderId="35" xfId="3" applyFont="1" applyFill="1" applyBorder="1"/>
    <xf numFmtId="0" fontId="5" fillId="12" borderId="35" xfId="1" applyFont="1" applyFill="1" applyBorder="1" applyProtection="1">
      <protection locked="0"/>
    </xf>
    <xf numFmtId="0" fontId="17" fillId="4" borderId="38" xfId="1" applyFont="1" applyFill="1" applyBorder="1" applyAlignment="1" applyProtection="1">
      <alignment horizontal="right"/>
      <protection locked="0"/>
    </xf>
    <xf numFmtId="0" fontId="17" fillId="16" borderId="38" xfId="1" applyFont="1" applyFill="1" applyBorder="1" applyAlignment="1" applyProtection="1">
      <alignment horizontal="right"/>
      <protection locked="0"/>
    </xf>
    <xf numFmtId="0" fontId="22" fillId="12" borderId="51" xfId="3" applyFont="1" applyFill="1" applyBorder="1"/>
    <xf numFmtId="0" fontId="1" fillId="12" borderId="26" xfId="1" applyFill="1" applyBorder="1" applyAlignment="1">
      <alignment horizontal="center" vertical="center" wrapText="1"/>
    </xf>
    <xf numFmtId="0" fontId="22" fillId="11" borderId="26" xfId="3" applyFont="1" applyFill="1" applyBorder="1"/>
    <xf numFmtId="0" fontId="1" fillId="11" borderId="26" xfId="1" applyFill="1" applyBorder="1" applyAlignment="1">
      <alignment vertical="center" wrapText="1"/>
    </xf>
    <xf numFmtId="0" fontId="1" fillId="4" borderId="23" xfId="1" applyFill="1" applyBorder="1" applyProtection="1">
      <protection locked="0"/>
    </xf>
    <xf numFmtId="0" fontId="1" fillId="13" borderId="58" xfId="1" applyFill="1" applyBorder="1" applyProtection="1">
      <protection locked="0"/>
    </xf>
    <xf numFmtId="0" fontId="1" fillId="14" borderId="24" xfId="1" applyFill="1" applyBorder="1"/>
    <xf numFmtId="0" fontId="17" fillId="4" borderId="18" xfId="1" applyFont="1" applyFill="1" applyBorder="1" applyAlignment="1" applyProtection="1">
      <alignment horizontal="right"/>
      <protection locked="0"/>
    </xf>
    <xf numFmtId="0" fontId="5" fillId="0" borderId="24" xfId="1" applyFont="1" applyBorder="1" applyProtection="1">
      <protection locked="0"/>
    </xf>
    <xf numFmtId="0" fontId="1" fillId="16" borderId="23" xfId="1" applyFill="1" applyBorder="1" applyProtection="1">
      <protection locked="0"/>
    </xf>
    <xf numFmtId="0" fontId="1" fillId="16" borderId="58" xfId="1" applyFill="1" applyBorder="1" applyProtection="1">
      <protection locked="0"/>
    </xf>
    <xf numFmtId="0" fontId="1" fillId="16" borderId="24" xfId="1" applyFill="1" applyBorder="1"/>
    <xf numFmtId="0" fontId="17" fillId="16" borderId="18" xfId="1" applyFont="1" applyFill="1" applyBorder="1" applyAlignment="1" applyProtection="1">
      <alignment horizontal="right"/>
      <protection locked="0"/>
    </xf>
    <xf numFmtId="0" fontId="5" fillId="16" borderId="24" xfId="1" applyFont="1" applyFill="1" applyBorder="1" applyProtection="1">
      <protection locked="0"/>
    </xf>
    <xf numFmtId="0" fontId="1" fillId="4" borderId="18" xfId="1" applyFill="1" applyBorder="1" applyProtection="1">
      <protection locked="0"/>
    </xf>
    <xf numFmtId="0" fontId="1" fillId="0" borderId="24" xfId="1" applyBorder="1" applyProtection="1">
      <protection locked="0"/>
    </xf>
    <xf numFmtId="0" fontId="5" fillId="0" borderId="0" xfId="1" applyFont="1"/>
    <xf numFmtId="0" fontId="14" fillId="0" borderId="0" xfId="1" applyFont="1"/>
    <xf numFmtId="1" fontId="14" fillId="5" borderId="6" xfId="1" applyNumberFormat="1" applyFont="1" applyFill="1" applyBorder="1" applyAlignment="1">
      <alignment horizontal="center"/>
    </xf>
    <xf numFmtId="1" fontId="14" fillId="5" borderId="8" xfId="1" applyNumberFormat="1" applyFont="1" applyFill="1" applyBorder="1" applyAlignment="1">
      <alignment horizontal="center"/>
    </xf>
    <xf numFmtId="1" fontId="14" fillId="5" borderId="7" xfId="1" applyNumberFormat="1" applyFont="1" applyFill="1" applyBorder="1" applyAlignment="1">
      <alignment horizontal="center"/>
    </xf>
    <xf numFmtId="1" fontId="14" fillId="0" borderId="0" xfId="1" applyNumberFormat="1" applyFont="1"/>
    <xf numFmtId="0" fontId="20" fillId="0" borderId="0" xfId="1" applyFont="1" applyAlignment="1">
      <alignment horizontal="left"/>
    </xf>
    <xf numFmtId="0" fontId="1" fillId="17" borderId="0" xfId="1" applyFill="1"/>
    <xf numFmtId="1" fontId="23" fillId="17" borderId="0" xfId="1" applyNumberFormat="1" applyFont="1" applyFill="1" applyAlignment="1">
      <alignment horizontal="center"/>
    </xf>
    <xf numFmtId="0" fontId="24" fillId="0" borderId="0" xfId="1" applyFont="1" applyAlignment="1">
      <alignment vertical="center" wrapText="1"/>
    </xf>
    <xf numFmtId="0" fontId="23" fillId="17" borderId="26" xfId="1" applyFont="1" applyFill="1" applyBorder="1" applyAlignment="1">
      <alignment horizontal="center"/>
    </xf>
    <xf numFmtId="0" fontId="24" fillId="0" borderId="0" xfId="1" applyFont="1" applyAlignment="1">
      <alignment vertical="center"/>
    </xf>
    <xf numFmtId="0" fontId="24" fillId="0" borderId="0" xfId="1" applyFont="1" applyAlignment="1">
      <alignment horizontal="center" vertical="center" wrapText="1"/>
    </xf>
    <xf numFmtId="0" fontId="24" fillId="0" borderId="0" xfId="1" applyFont="1" applyAlignment="1">
      <alignment horizontal="center" vertical="center" wrapText="1"/>
    </xf>
    <xf numFmtId="0" fontId="24" fillId="0" borderId="0" xfId="1" applyFont="1" applyAlignment="1">
      <alignment horizontal="center" vertical="center"/>
    </xf>
    <xf numFmtId="0" fontId="24" fillId="0" borderId="0" xfId="1" applyFont="1" applyAlignment="1">
      <alignment horizontal="center" vertical="center"/>
    </xf>
    <xf numFmtId="0" fontId="24" fillId="0" borderId="68" xfId="1" applyFont="1" applyBorder="1" applyAlignment="1">
      <alignment vertical="center"/>
    </xf>
    <xf numFmtId="0" fontId="25" fillId="18" borderId="69" xfId="1" applyFont="1" applyFill="1" applyBorder="1" applyAlignment="1">
      <alignment vertical="top"/>
    </xf>
    <xf numFmtId="0" fontId="25" fillId="18" borderId="69" xfId="1" applyFont="1" applyFill="1" applyBorder="1" applyAlignment="1">
      <alignment horizontal="center" vertical="top"/>
    </xf>
    <xf numFmtId="0" fontId="1" fillId="18" borderId="70" xfId="1" applyFill="1" applyBorder="1"/>
    <xf numFmtId="0" fontId="1" fillId="18" borderId="71" xfId="1" applyFill="1" applyBorder="1"/>
    <xf numFmtId="0" fontId="25" fillId="18" borderId="72" xfId="1" applyFont="1" applyFill="1" applyBorder="1" applyAlignment="1">
      <alignment horizontal="center" vertical="top"/>
    </xf>
    <xf numFmtId="0" fontId="25" fillId="18" borderId="70" xfId="1" applyFont="1" applyFill="1" applyBorder="1" applyAlignment="1">
      <alignment horizontal="center" vertical="top"/>
    </xf>
    <xf numFmtId="0" fontId="25" fillId="18" borderId="71" xfId="1" applyFont="1" applyFill="1" applyBorder="1" applyAlignment="1">
      <alignment horizontal="center" vertical="top"/>
    </xf>
    <xf numFmtId="0" fontId="1" fillId="19" borderId="73" xfId="1" applyFill="1" applyBorder="1"/>
    <xf numFmtId="0" fontId="24" fillId="20" borderId="69" xfId="1" applyFont="1" applyFill="1" applyBorder="1" applyAlignment="1">
      <alignment horizontal="center" vertical="top"/>
    </xf>
    <xf numFmtId="0" fontId="24" fillId="20" borderId="72" xfId="1" applyFont="1" applyFill="1" applyBorder="1" applyAlignment="1">
      <alignment horizontal="center" vertical="top"/>
    </xf>
    <xf numFmtId="0" fontId="1" fillId="19" borderId="74" xfId="1" applyFill="1" applyBorder="1"/>
    <xf numFmtId="0" fontId="25" fillId="18" borderId="69" xfId="1" applyFont="1" applyFill="1" applyBorder="1" applyAlignment="1">
      <alignment horizontal="center" vertical="top"/>
    </xf>
    <xf numFmtId="0" fontId="1" fillId="20" borderId="75" xfId="1" applyFill="1" applyBorder="1"/>
    <xf numFmtId="0" fontId="1" fillId="20" borderId="76" xfId="1" applyFill="1" applyBorder="1"/>
    <xf numFmtId="0" fontId="26" fillId="19" borderId="77" xfId="0" applyFont="1" applyFill="1" applyBorder="1" applyAlignment="1">
      <alignment vertical="top"/>
    </xf>
    <xf numFmtId="0" fontId="26" fillId="19" borderId="78" xfId="0" applyFont="1" applyFill="1" applyBorder="1" applyAlignment="1">
      <alignment vertical="top"/>
    </xf>
    <xf numFmtId="3" fontId="27" fillId="2" borderId="78" xfId="0" applyNumberFormat="1" applyFont="1" applyFill="1" applyBorder="1" applyAlignment="1">
      <alignment horizontal="center" vertical="center"/>
    </xf>
    <xf numFmtId="3" fontId="28" fillId="0" borderId="79" xfId="0" applyNumberFormat="1" applyFont="1" applyBorder="1" applyAlignment="1">
      <alignment horizontal="center" vertical="center"/>
    </xf>
    <xf numFmtId="3" fontId="29" fillId="3" borderId="78" xfId="0" applyNumberFormat="1" applyFont="1" applyFill="1" applyBorder="1" applyAlignment="1">
      <alignment horizontal="center" vertical="center"/>
    </xf>
    <xf numFmtId="0" fontId="26" fillId="19" borderId="73" xfId="0" applyFont="1" applyFill="1" applyBorder="1" applyAlignment="1">
      <alignment vertical="top"/>
    </xf>
    <xf numFmtId="0" fontId="26" fillId="19" borderId="74" xfId="0" applyFont="1" applyFill="1" applyBorder="1" applyAlignment="1">
      <alignment vertical="top"/>
    </xf>
    <xf numFmtId="0" fontId="29" fillId="21" borderId="78" xfId="0" applyFont="1" applyFill="1" applyBorder="1" applyAlignment="1">
      <alignment vertical="top"/>
    </xf>
    <xf numFmtId="3" fontId="27" fillId="21" borderId="78" xfId="0" applyNumberFormat="1" applyFont="1" applyFill="1" applyBorder="1" applyAlignment="1">
      <alignment horizontal="center" vertical="center"/>
    </xf>
    <xf numFmtId="3" fontId="29" fillId="21" borderId="79" xfId="0" applyNumberFormat="1" applyFont="1" applyFill="1" applyBorder="1" applyAlignment="1">
      <alignment horizontal="right" vertical="top"/>
    </xf>
    <xf numFmtId="3" fontId="29" fillId="21" borderId="78" xfId="0" applyNumberFormat="1" applyFont="1" applyFill="1" applyBorder="1" applyAlignment="1">
      <alignment horizontal="center" vertical="center"/>
    </xf>
    <xf numFmtId="0" fontId="29" fillId="0" borderId="0" xfId="0" applyFont="1" applyAlignment="1">
      <alignment vertical="top"/>
    </xf>
    <xf numFmtId="3" fontId="27" fillId="0" borderId="0" xfId="0" applyNumberFormat="1" applyFont="1" applyAlignment="1">
      <alignment horizontal="center" vertical="center"/>
    </xf>
    <xf numFmtId="3" fontId="29" fillId="0" borderId="0" xfId="0" applyNumberFormat="1" applyFont="1" applyAlignment="1">
      <alignment horizontal="right" vertical="top"/>
    </xf>
    <xf numFmtId="3" fontId="29" fillId="0" borderId="0" xfId="0" applyNumberFormat="1" applyFont="1" applyAlignment="1">
      <alignment horizontal="center" vertical="center"/>
    </xf>
    <xf numFmtId="0" fontId="24" fillId="22" borderId="1" xfId="1" applyFont="1" applyFill="1" applyBorder="1" applyAlignment="1">
      <alignment horizontal="center" vertical="center" wrapText="1"/>
    </xf>
    <xf numFmtId="0" fontId="24" fillId="22" borderId="2" xfId="1" applyFont="1" applyFill="1" applyBorder="1" applyAlignment="1">
      <alignment horizontal="center" vertical="center" wrapText="1"/>
    </xf>
    <xf numFmtId="0" fontId="25" fillId="18" borderId="80" xfId="1" applyFont="1" applyFill="1" applyBorder="1" applyAlignment="1">
      <alignment horizontal="right" vertical="top"/>
    </xf>
    <xf numFmtId="0" fontId="25" fillId="18" borderId="0" xfId="1" applyFont="1" applyFill="1" applyAlignment="1">
      <alignment horizontal="right" vertical="top"/>
    </xf>
    <xf numFmtId="1" fontId="30" fillId="23" borderId="11" xfId="1" applyNumberFormat="1" applyFont="1" applyFill="1" applyBorder="1" applyAlignment="1">
      <alignment horizontal="center" vertical="center"/>
    </xf>
    <xf numFmtId="10" fontId="30" fillId="23" borderId="32" xfId="1" applyNumberFormat="1" applyFont="1" applyFill="1" applyBorder="1" applyAlignment="1">
      <alignment horizontal="center" vertical="center"/>
    </xf>
    <xf numFmtId="1" fontId="30" fillId="23" borderId="32" xfId="1" applyNumberFormat="1" applyFont="1" applyFill="1" applyBorder="1" applyAlignment="1">
      <alignment horizontal="center" vertical="center"/>
    </xf>
    <xf numFmtId="10" fontId="30" fillId="23" borderId="13" xfId="1" applyNumberFormat="1" applyFont="1" applyFill="1" applyBorder="1" applyAlignment="1">
      <alignment horizontal="center" vertical="center"/>
    </xf>
    <xf numFmtId="1" fontId="30" fillId="23" borderId="15" xfId="1" applyNumberFormat="1" applyFont="1" applyFill="1" applyBorder="1" applyAlignment="1">
      <alignment horizontal="center" vertical="center"/>
    </xf>
    <xf numFmtId="10" fontId="30" fillId="23" borderId="37" xfId="1" applyNumberFormat="1" applyFont="1" applyFill="1" applyBorder="1" applyAlignment="1">
      <alignment horizontal="center" vertical="center"/>
    </xf>
    <xf numFmtId="1" fontId="30" fillId="23" borderId="37" xfId="1" applyNumberFormat="1" applyFont="1" applyFill="1" applyBorder="1" applyAlignment="1">
      <alignment horizontal="center" vertical="center"/>
    </xf>
    <xf numFmtId="10" fontId="30" fillId="23" borderId="17" xfId="1" applyNumberFormat="1" applyFont="1" applyFill="1" applyBorder="1" applyAlignment="1">
      <alignment horizontal="center" vertical="center"/>
    </xf>
    <xf numFmtId="1" fontId="30" fillId="23" borderId="20" xfId="1" applyNumberFormat="1" applyFont="1" applyFill="1" applyBorder="1" applyAlignment="1">
      <alignment horizontal="center" vertical="center"/>
    </xf>
    <xf numFmtId="0" fontId="30" fillId="23" borderId="46" xfId="1" applyFont="1" applyFill="1" applyBorder="1" applyAlignment="1">
      <alignment horizontal="center" vertical="center"/>
    </xf>
    <xf numFmtId="1" fontId="30" fillId="23" borderId="46" xfId="1" applyNumberFormat="1" applyFont="1" applyFill="1" applyBorder="1" applyAlignment="1">
      <alignment horizontal="center" vertical="center"/>
    </xf>
    <xf numFmtId="0" fontId="30" fillId="23" borderId="22" xfId="1" applyFont="1" applyFill="1" applyBorder="1" applyAlignment="1">
      <alignment horizontal="center" vertical="center"/>
    </xf>
    <xf numFmtId="1" fontId="14" fillId="0" borderId="5" xfId="1" applyNumberFormat="1" applyFont="1" applyBorder="1" applyAlignment="1">
      <alignment horizontal="center"/>
    </xf>
    <xf numFmtId="1" fontId="14" fillId="0" borderId="0" xfId="1" applyNumberFormat="1" applyFont="1" applyAlignment="1">
      <alignment horizontal="center"/>
    </xf>
  </cellXfs>
  <cellStyles count="4">
    <cellStyle name="Normal" xfId="0" builtinId="0"/>
    <cellStyle name="Normal 2" xfId="1" xr:uid="{1AD98C9C-B02F-4153-B70B-ECFA1FBCFC4F}"/>
    <cellStyle name="Normal 3 2_PLANNING ENTREPOT 2014_PLANNING ENTREPOT 2014_PLANNING ENTREPOT 2014_PLANNING ENTREPOT 2015" xfId="3" xr:uid="{CC84260A-29AF-4CEE-8090-9007706DC716}"/>
    <cellStyle name="Normal 3 2_PLANNING ENTREPOT 2014_PLANNING ENTREPOT 2014_PLANNING ENTREPOT 2014_PLANNING ENTREPOT 2015_PLANNING ENTREPOT 2015_PLANNING ENTREPOT 2015" xfId="2" xr:uid="{701B1630-5F44-4913-8E69-D8C47A1DF40E}"/>
  </cellStyles>
  <dxfs count="220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FFF99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color indexed="17"/>
      </font>
    </dxf>
    <dxf>
      <font>
        <color indexed="1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condense val="0"/>
        <extend val="0"/>
        <color indexed="57"/>
      </font>
    </dxf>
    <dxf>
      <font>
        <condense val="0"/>
        <extend val="0"/>
        <color indexed="57"/>
      </font>
    </dxf>
    <dxf>
      <font>
        <condense val="0"/>
        <extend val="0"/>
        <color indexed="57"/>
      </font>
    </dxf>
    <dxf>
      <font>
        <b/>
        <i val="0"/>
        <condense val="0"/>
        <extend val="0"/>
        <color indexed="1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strike/>
        <condense val="0"/>
        <extend val="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condense val="0"/>
        <extend val="0"/>
        <color indexed="57"/>
      </font>
    </dxf>
    <dxf>
      <font>
        <condense val="0"/>
        <extend val="0"/>
        <color indexed="57"/>
      </font>
    </dxf>
    <dxf>
      <font>
        <condense val="0"/>
        <extend val="0"/>
        <color indexed="57"/>
      </font>
    </dxf>
    <dxf>
      <font>
        <condense val="0"/>
        <extend val="0"/>
        <color indexed="57"/>
      </font>
    </dxf>
    <dxf>
      <font>
        <condense val="0"/>
        <extend val="0"/>
        <color indexed="57"/>
      </font>
    </dxf>
    <dxf>
      <font>
        <condense val="0"/>
        <extend val="0"/>
        <color indexed="57"/>
      </font>
    </dxf>
    <dxf>
      <font>
        <b/>
        <i val="0"/>
        <condense val="0"/>
        <extend val="0"/>
        <color indexed="1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strike/>
        <condense val="0"/>
        <extend val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Entrep&#244;t\Plannification%20et%20volumes\R&#233;partitions%20volume%202021.xlsb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ELL\Divers\Repartitions%20volumes%202017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1"/>
      <sheetName val="S2"/>
      <sheetName val="S3"/>
      <sheetName val="S4"/>
      <sheetName val="S5"/>
      <sheetName val="S6"/>
      <sheetName val="S7"/>
      <sheetName val="S8"/>
      <sheetName val="S9"/>
      <sheetName val="S10"/>
      <sheetName val="S11"/>
      <sheetName val="S12"/>
      <sheetName val="S13"/>
      <sheetName val="S14"/>
      <sheetName val="S15"/>
      <sheetName val="S16"/>
      <sheetName val="S17"/>
      <sheetName val="S18"/>
      <sheetName val="S19"/>
      <sheetName val="s19b"/>
      <sheetName val="S20"/>
      <sheetName val="S21"/>
      <sheetName val="S22"/>
      <sheetName val="S23"/>
      <sheetName val="S24"/>
      <sheetName val="S25"/>
      <sheetName val="S0"/>
      <sheetName val="S26"/>
      <sheetName val="S27"/>
      <sheetName val="S28"/>
      <sheetName val="S29"/>
      <sheetName val="S30"/>
      <sheetName val="S31"/>
      <sheetName val="S32"/>
      <sheetName val="S33"/>
      <sheetName val="S34"/>
      <sheetName val="S35"/>
      <sheetName val="S36"/>
      <sheetName val="S37"/>
      <sheetName val="S38"/>
      <sheetName val="S39"/>
      <sheetName val="S40"/>
      <sheetName val="S41"/>
      <sheetName val="S42"/>
      <sheetName val="S43"/>
      <sheetName val="S44"/>
      <sheetName val="S45"/>
      <sheetName val="S46"/>
      <sheetName val="S47"/>
      <sheetName val="S48"/>
      <sheetName val="S49"/>
      <sheetName val="S50"/>
      <sheetName val="S51"/>
      <sheetName val="S52"/>
      <sheetName val="S 1"/>
      <sheetName val="S 2"/>
      <sheetName val="S 3"/>
      <sheetName val="S 4"/>
      <sheetName val="S 5"/>
      <sheetName val="Feuil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>
        <row r="69">
          <cell r="CR69">
            <v>0</v>
          </cell>
        </row>
      </sheetData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>
        <row r="69">
          <cell r="CL69">
            <v>-1285</v>
          </cell>
          <cell r="CO69">
            <v>-2698</v>
          </cell>
        </row>
      </sheetData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51-16"/>
      <sheetName val="52-16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01-18"/>
      <sheetName val="02-18"/>
      <sheetName val="03-18"/>
      <sheetName val="04-18"/>
      <sheetName val="05-18"/>
      <sheetName val="06-18"/>
      <sheetName val="07-18"/>
      <sheetName val="08-18"/>
      <sheetName val="09-18"/>
      <sheetName val="10-18"/>
      <sheetName val="11-18"/>
      <sheetName val="12-18"/>
      <sheetName val="13-18"/>
      <sheetName val="14-18"/>
      <sheetName val="15-18"/>
      <sheetName val="16-18"/>
      <sheetName val="17-18"/>
      <sheetName val="18-18"/>
      <sheetName val="19-18"/>
      <sheetName val="20-18"/>
      <sheetName val="21-18"/>
      <sheetName val="22-18"/>
      <sheetName val="23-18"/>
      <sheetName val="24-18"/>
      <sheetName val="Feuil1"/>
      <sheetName val="Feuil4"/>
    </sheetNames>
    <sheetDataSet>
      <sheetData sheetId="0"/>
      <sheetData sheetId="1">
        <row r="69">
          <cell r="CM69">
            <v>0</v>
          </cell>
          <cell r="CP69">
            <v>0</v>
          </cell>
          <cell r="CR69">
            <v>0</v>
          </cell>
          <cell r="CS69">
            <v>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89E2AA-621D-4B9D-A523-49BE65AF23AA}">
  <dimension ref="A1:DE103"/>
  <sheetViews>
    <sheetView tabSelected="1" zoomScale="85" zoomScaleNormal="85" workbookViewId="0">
      <pane xSplit="5" ySplit="6" topLeftCell="F7" activePane="bottomRight" state="frozen"/>
      <selection pane="topRight" activeCell="F1" sqref="F1"/>
      <selection pane="bottomLeft" activeCell="A7" sqref="A7"/>
      <selection pane="bottomRight" activeCell="D1" sqref="D1:E4"/>
    </sheetView>
  </sheetViews>
  <sheetFormatPr baseColWidth="10" defaultRowHeight="12.75" x14ac:dyDescent="0.2"/>
  <cols>
    <col min="1" max="1" width="11.42578125" style="2"/>
    <col min="2" max="3" width="11.5703125" style="2" bestFit="1" customWidth="1"/>
    <col min="4" max="4" width="25" style="2" customWidth="1"/>
    <col min="5" max="5" width="8" style="2" customWidth="1"/>
    <col min="6" max="9" width="8.42578125" style="2" customWidth="1"/>
    <col min="10" max="10" width="9.28515625" style="2" bestFit="1" customWidth="1"/>
    <col min="11" max="14" width="8.42578125" style="2" customWidth="1"/>
    <col min="15" max="15" width="10" style="2" customWidth="1"/>
    <col min="16" max="16" width="9.85546875" style="2" customWidth="1"/>
    <col min="17" max="17" width="1.42578125" style="2" customWidth="1"/>
    <col min="18" max="28" width="8.28515625" style="2" customWidth="1"/>
    <col min="29" max="29" width="1.7109375" style="2" customWidth="1"/>
    <col min="30" max="40" width="8.28515625" style="2" customWidth="1"/>
    <col min="41" max="41" width="1.7109375" style="2" customWidth="1"/>
    <col min="42" max="52" width="8.140625" style="2" customWidth="1"/>
    <col min="53" max="53" width="1.7109375" style="2" customWidth="1"/>
    <col min="54" max="64" width="8.28515625" style="2" customWidth="1"/>
    <col min="65" max="65" width="1.7109375" style="2" customWidth="1"/>
    <col min="66" max="74" width="8.28515625" style="2" customWidth="1"/>
    <col min="75" max="76" width="8.140625" style="2" customWidth="1"/>
    <col min="77" max="77" width="1.42578125" style="2" customWidth="1"/>
    <col min="78" max="86" width="8.28515625" style="2" customWidth="1"/>
    <col min="87" max="88" width="8.140625" style="2" customWidth="1"/>
    <col min="89" max="243" width="11.42578125" style="2"/>
    <col min="244" max="245" width="11.5703125" style="2" bestFit="1" customWidth="1"/>
    <col min="246" max="246" width="16.5703125" style="2" bestFit="1" customWidth="1"/>
    <col min="247" max="247" width="5.5703125" style="2" customWidth="1"/>
    <col min="248" max="251" width="8.42578125" style="2" customWidth="1"/>
    <col min="252" max="252" width="9.28515625" style="2" bestFit="1" customWidth="1"/>
    <col min="253" max="256" width="8.42578125" style="2" customWidth="1"/>
    <col min="257" max="257" width="10" style="2" bestFit="1" customWidth="1"/>
    <col min="258" max="259" width="10" style="2" customWidth="1"/>
    <col min="260" max="260" width="9.85546875" style="2" customWidth="1"/>
    <col min="261" max="261" width="2.42578125" style="2" customWidth="1"/>
    <col min="262" max="274" width="8.28515625" style="2" customWidth="1"/>
    <col min="275" max="275" width="1.7109375" style="2" customWidth="1"/>
    <col min="276" max="288" width="8.28515625" style="2" customWidth="1"/>
    <col min="289" max="289" width="1.7109375" style="2" customWidth="1"/>
    <col min="290" max="302" width="8.140625" style="2" customWidth="1"/>
    <col min="303" max="303" width="1.7109375" style="2" customWidth="1"/>
    <col min="304" max="316" width="8.28515625" style="2" customWidth="1"/>
    <col min="317" max="317" width="1.7109375" style="2" customWidth="1"/>
    <col min="318" max="326" width="8.28515625" style="2" customWidth="1"/>
    <col min="327" max="330" width="8.140625" style="2" customWidth="1"/>
    <col min="331" max="331" width="1.42578125" style="2" customWidth="1"/>
    <col min="332" max="340" width="8.28515625" style="2" customWidth="1"/>
    <col min="341" max="344" width="8.140625" style="2" customWidth="1"/>
    <col min="345" max="499" width="11.42578125" style="2"/>
    <col min="500" max="501" width="11.5703125" style="2" bestFit="1" customWidth="1"/>
    <col min="502" max="502" width="16.5703125" style="2" bestFit="1" customWidth="1"/>
    <col min="503" max="503" width="5.5703125" style="2" customWidth="1"/>
    <col min="504" max="507" width="8.42578125" style="2" customWidth="1"/>
    <col min="508" max="508" width="9.28515625" style="2" bestFit="1" customWidth="1"/>
    <col min="509" max="512" width="8.42578125" style="2" customWidth="1"/>
    <col min="513" max="513" width="10" style="2" bestFit="1" customWidth="1"/>
    <col min="514" max="515" width="10" style="2" customWidth="1"/>
    <col min="516" max="516" width="9.85546875" style="2" customWidth="1"/>
    <col min="517" max="517" width="2.42578125" style="2" customWidth="1"/>
    <col min="518" max="530" width="8.28515625" style="2" customWidth="1"/>
    <col min="531" max="531" width="1.7109375" style="2" customWidth="1"/>
    <col min="532" max="544" width="8.28515625" style="2" customWidth="1"/>
    <col min="545" max="545" width="1.7109375" style="2" customWidth="1"/>
    <col min="546" max="558" width="8.140625" style="2" customWidth="1"/>
    <col min="559" max="559" width="1.7109375" style="2" customWidth="1"/>
    <col min="560" max="572" width="8.28515625" style="2" customWidth="1"/>
    <col min="573" max="573" width="1.7109375" style="2" customWidth="1"/>
    <col min="574" max="582" width="8.28515625" style="2" customWidth="1"/>
    <col min="583" max="586" width="8.140625" style="2" customWidth="1"/>
    <col min="587" max="587" width="1.42578125" style="2" customWidth="1"/>
    <col min="588" max="596" width="8.28515625" style="2" customWidth="1"/>
    <col min="597" max="600" width="8.140625" style="2" customWidth="1"/>
    <col min="601" max="755" width="11.42578125" style="2"/>
    <col min="756" max="757" width="11.5703125" style="2" bestFit="1" customWidth="1"/>
    <col min="758" max="758" width="16.5703125" style="2" bestFit="1" customWidth="1"/>
    <col min="759" max="759" width="5.5703125" style="2" customWidth="1"/>
    <col min="760" max="763" width="8.42578125" style="2" customWidth="1"/>
    <col min="764" max="764" width="9.28515625" style="2" bestFit="1" customWidth="1"/>
    <col min="765" max="768" width="8.42578125" style="2" customWidth="1"/>
    <col min="769" max="769" width="10" style="2" bestFit="1" customWidth="1"/>
    <col min="770" max="771" width="10" style="2" customWidth="1"/>
    <col min="772" max="772" width="9.85546875" style="2" customWidth="1"/>
    <col min="773" max="773" width="2.42578125" style="2" customWidth="1"/>
    <col min="774" max="786" width="8.28515625" style="2" customWidth="1"/>
    <col min="787" max="787" width="1.7109375" style="2" customWidth="1"/>
    <col min="788" max="800" width="8.28515625" style="2" customWidth="1"/>
    <col min="801" max="801" width="1.7109375" style="2" customWidth="1"/>
    <col min="802" max="814" width="8.140625" style="2" customWidth="1"/>
    <col min="815" max="815" width="1.7109375" style="2" customWidth="1"/>
    <col min="816" max="828" width="8.28515625" style="2" customWidth="1"/>
    <col min="829" max="829" width="1.7109375" style="2" customWidth="1"/>
    <col min="830" max="838" width="8.28515625" style="2" customWidth="1"/>
    <col min="839" max="842" width="8.140625" style="2" customWidth="1"/>
    <col min="843" max="843" width="1.42578125" style="2" customWidth="1"/>
    <col min="844" max="852" width="8.28515625" style="2" customWidth="1"/>
    <col min="853" max="856" width="8.140625" style="2" customWidth="1"/>
    <col min="857" max="1011" width="11.42578125" style="2"/>
    <col min="1012" max="1013" width="11.5703125" style="2" bestFit="1" customWidth="1"/>
    <col min="1014" max="1014" width="16.5703125" style="2" bestFit="1" customWidth="1"/>
    <col min="1015" max="1015" width="5.5703125" style="2" customWidth="1"/>
    <col min="1016" max="1019" width="8.42578125" style="2" customWidth="1"/>
    <col min="1020" max="1020" width="9.28515625" style="2" bestFit="1" customWidth="1"/>
    <col min="1021" max="1024" width="8.42578125" style="2" customWidth="1"/>
    <col min="1025" max="1025" width="10" style="2" bestFit="1" customWidth="1"/>
    <col min="1026" max="1027" width="10" style="2" customWidth="1"/>
    <col min="1028" max="1028" width="9.85546875" style="2" customWidth="1"/>
    <col min="1029" max="1029" width="2.42578125" style="2" customWidth="1"/>
    <col min="1030" max="1042" width="8.28515625" style="2" customWidth="1"/>
    <col min="1043" max="1043" width="1.7109375" style="2" customWidth="1"/>
    <col min="1044" max="1056" width="8.28515625" style="2" customWidth="1"/>
    <col min="1057" max="1057" width="1.7109375" style="2" customWidth="1"/>
    <col min="1058" max="1070" width="8.140625" style="2" customWidth="1"/>
    <col min="1071" max="1071" width="1.7109375" style="2" customWidth="1"/>
    <col min="1072" max="1084" width="8.28515625" style="2" customWidth="1"/>
    <col min="1085" max="1085" width="1.7109375" style="2" customWidth="1"/>
    <col min="1086" max="1094" width="8.28515625" style="2" customWidth="1"/>
    <col min="1095" max="1098" width="8.140625" style="2" customWidth="1"/>
    <col min="1099" max="1099" width="1.42578125" style="2" customWidth="1"/>
    <col min="1100" max="1108" width="8.28515625" style="2" customWidth="1"/>
    <col min="1109" max="1112" width="8.140625" style="2" customWidth="1"/>
    <col min="1113" max="1267" width="11.42578125" style="2"/>
    <col min="1268" max="1269" width="11.5703125" style="2" bestFit="1" customWidth="1"/>
    <col min="1270" max="1270" width="16.5703125" style="2" bestFit="1" customWidth="1"/>
    <col min="1271" max="1271" width="5.5703125" style="2" customWidth="1"/>
    <col min="1272" max="1275" width="8.42578125" style="2" customWidth="1"/>
    <col min="1276" max="1276" width="9.28515625" style="2" bestFit="1" customWidth="1"/>
    <col min="1277" max="1280" width="8.42578125" style="2" customWidth="1"/>
    <col min="1281" max="1281" width="10" style="2" bestFit="1" customWidth="1"/>
    <col min="1282" max="1283" width="10" style="2" customWidth="1"/>
    <col min="1284" max="1284" width="9.85546875" style="2" customWidth="1"/>
    <col min="1285" max="1285" width="2.42578125" style="2" customWidth="1"/>
    <col min="1286" max="1298" width="8.28515625" style="2" customWidth="1"/>
    <col min="1299" max="1299" width="1.7109375" style="2" customWidth="1"/>
    <col min="1300" max="1312" width="8.28515625" style="2" customWidth="1"/>
    <col min="1313" max="1313" width="1.7109375" style="2" customWidth="1"/>
    <col min="1314" max="1326" width="8.140625" style="2" customWidth="1"/>
    <col min="1327" max="1327" width="1.7109375" style="2" customWidth="1"/>
    <col min="1328" max="1340" width="8.28515625" style="2" customWidth="1"/>
    <col min="1341" max="1341" width="1.7109375" style="2" customWidth="1"/>
    <col min="1342" max="1350" width="8.28515625" style="2" customWidth="1"/>
    <col min="1351" max="1354" width="8.140625" style="2" customWidth="1"/>
    <col min="1355" max="1355" width="1.42578125" style="2" customWidth="1"/>
    <col min="1356" max="1364" width="8.28515625" style="2" customWidth="1"/>
    <col min="1365" max="1368" width="8.140625" style="2" customWidth="1"/>
    <col min="1369" max="1523" width="11.42578125" style="2"/>
    <col min="1524" max="1525" width="11.5703125" style="2" bestFit="1" customWidth="1"/>
    <col min="1526" max="1526" width="16.5703125" style="2" bestFit="1" customWidth="1"/>
    <col min="1527" max="1527" width="5.5703125" style="2" customWidth="1"/>
    <col min="1528" max="1531" width="8.42578125" style="2" customWidth="1"/>
    <col min="1532" max="1532" width="9.28515625" style="2" bestFit="1" customWidth="1"/>
    <col min="1533" max="1536" width="8.42578125" style="2" customWidth="1"/>
    <col min="1537" max="1537" width="10" style="2" bestFit="1" customWidth="1"/>
    <col min="1538" max="1539" width="10" style="2" customWidth="1"/>
    <col min="1540" max="1540" width="9.85546875" style="2" customWidth="1"/>
    <col min="1541" max="1541" width="2.42578125" style="2" customWidth="1"/>
    <col min="1542" max="1554" width="8.28515625" style="2" customWidth="1"/>
    <col min="1555" max="1555" width="1.7109375" style="2" customWidth="1"/>
    <col min="1556" max="1568" width="8.28515625" style="2" customWidth="1"/>
    <col min="1569" max="1569" width="1.7109375" style="2" customWidth="1"/>
    <col min="1570" max="1582" width="8.140625" style="2" customWidth="1"/>
    <col min="1583" max="1583" width="1.7109375" style="2" customWidth="1"/>
    <col min="1584" max="1596" width="8.28515625" style="2" customWidth="1"/>
    <col min="1597" max="1597" width="1.7109375" style="2" customWidth="1"/>
    <col min="1598" max="1606" width="8.28515625" style="2" customWidth="1"/>
    <col min="1607" max="1610" width="8.140625" style="2" customWidth="1"/>
    <col min="1611" max="1611" width="1.42578125" style="2" customWidth="1"/>
    <col min="1612" max="1620" width="8.28515625" style="2" customWidth="1"/>
    <col min="1621" max="1624" width="8.140625" style="2" customWidth="1"/>
    <col min="1625" max="1779" width="11.42578125" style="2"/>
    <col min="1780" max="1781" width="11.5703125" style="2" bestFit="1" customWidth="1"/>
    <col min="1782" max="1782" width="16.5703125" style="2" bestFit="1" customWidth="1"/>
    <col min="1783" max="1783" width="5.5703125" style="2" customWidth="1"/>
    <col min="1784" max="1787" width="8.42578125" style="2" customWidth="1"/>
    <col min="1788" max="1788" width="9.28515625" style="2" bestFit="1" customWidth="1"/>
    <col min="1789" max="1792" width="8.42578125" style="2" customWidth="1"/>
    <col min="1793" max="1793" width="10" style="2" bestFit="1" customWidth="1"/>
    <col min="1794" max="1795" width="10" style="2" customWidth="1"/>
    <col min="1796" max="1796" width="9.85546875" style="2" customWidth="1"/>
    <col min="1797" max="1797" width="2.42578125" style="2" customWidth="1"/>
    <col min="1798" max="1810" width="8.28515625" style="2" customWidth="1"/>
    <col min="1811" max="1811" width="1.7109375" style="2" customWidth="1"/>
    <col min="1812" max="1824" width="8.28515625" style="2" customWidth="1"/>
    <col min="1825" max="1825" width="1.7109375" style="2" customWidth="1"/>
    <col min="1826" max="1838" width="8.140625" style="2" customWidth="1"/>
    <col min="1839" max="1839" width="1.7109375" style="2" customWidth="1"/>
    <col min="1840" max="1852" width="8.28515625" style="2" customWidth="1"/>
    <col min="1853" max="1853" width="1.7109375" style="2" customWidth="1"/>
    <col min="1854" max="1862" width="8.28515625" style="2" customWidth="1"/>
    <col min="1863" max="1866" width="8.140625" style="2" customWidth="1"/>
    <col min="1867" max="1867" width="1.42578125" style="2" customWidth="1"/>
    <col min="1868" max="1876" width="8.28515625" style="2" customWidth="1"/>
    <col min="1877" max="1880" width="8.140625" style="2" customWidth="1"/>
    <col min="1881" max="2035" width="11.42578125" style="2"/>
    <col min="2036" max="2037" width="11.5703125" style="2" bestFit="1" customWidth="1"/>
    <col min="2038" max="2038" width="16.5703125" style="2" bestFit="1" customWidth="1"/>
    <col min="2039" max="2039" width="5.5703125" style="2" customWidth="1"/>
    <col min="2040" max="2043" width="8.42578125" style="2" customWidth="1"/>
    <col min="2044" max="2044" width="9.28515625" style="2" bestFit="1" customWidth="1"/>
    <col min="2045" max="2048" width="8.42578125" style="2" customWidth="1"/>
    <col min="2049" max="2049" width="10" style="2" bestFit="1" customWidth="1"/>
    <col min="2050" max="2051" width="10" style="2" customWidth="1"/>
    <col min="2052" max="2052" width="9.85546875" style="2" customWidth="1"/>
    <col min="2053" max="2053" width="2.42578125" style="2" customWidth="1"/>
    <col min="2054" max="2066" width="8.28515625" style="2" customWidth="1"/>
    <col min="2067" max="2067" width="1.7109375" style="2" customWidth="1"/>
    <col min="2068" max="2080" width="8.28515625" style="2" customWidth="1"/>
    <col min="2081" max="2081" width="1.7109375" style="2" customWidth="1"/>
    <col min="2082" max="2094" width="8.140625" style="2" customWidth="1"/>
    <col min="2095" max="2095" width="1.7109375" style="2" customWidth="1"/>
    <col min="2096" max="2108" width="8.28515625" style="2" customWidth="1"/>
    <col min="2109" max="2109" width="1.7109375" style="2" customWidth="1"/>
    <col min="2110" max="2118" width="8.28515625" style="2" customWidth="1"/>
    <col min="2119" max="2122" width="8.140625" style="2" customWidth="1"/>
    <col min="2123" max="2123" width="1.42578125" style="2" customWidth="1"/>
    <col min="2124" max="2132" width="8.28515625" style="2" customWidth="1"/>
    <col min="2133" max="2136" width="8.140625" style="2" customWidth="1"/>
    <col min="2137" max="2291" width="11.42578125" style="2"/>
    <col min="2292" max="2293" width="11.5703125" style="2" bestFit="1" customWidth="1"/>
    <col min="2294" max="2294" width="16.5703125" style="2" bestFit="1" customWidth="1"/>
    <col min="2295" max="2295" width="5.5703125" style="2" customWidth="1"/>
    <col min="2296" max="2299" width="8.42578125" style="2" customWidth="1"/>
    <col min="2300" max="2300" width="9.28515625" style="2" bestFit="1" customWidth="1"/>
    <col min="2301" max="2304" width="8.42578125" style="2" customWidth="1"/>
    <col min="2305" max="2305" width="10" style="2" bestFit="1" customWidth="1"/>
    <col min="2306" max="2307" width="10" style="2" customWidth="1"/>
    <col min="2308" max="2308" width="9.85546875" style="2" customWidth="1"/>
    <col min="2309" max="2309" width="2.42578125" style="2" customWidth="1"/>
    <col min="2310" max="2322" width="8.28515625" style="2" customWidth="1"/>
    <col min="2323" max="2323" width="1.7109375" style="2" customWidth="1"/>
    <col min="2324" max="2336" width="8.28515625" style="2" customWidth="1"/>
    <col min="2337" max="2337" width="1.7109375" style="2" customWidth="1"/>
    <col min="2338" max="2350" width="8.140625" style="2" customWidth="1"/>
    <col min="2351" max="2351" width="1.7109375" style="2" customWidth="1"/>
    <col min="2352" max="2364" width="8.28515625" style="2" customWidth="1"/>
    <col min="2365" max="2365" width="1.7109375" style="2" customWidth="1"/>
    <col min="2366" max="2374" width="8.28515625" style="2" customWidth="1"/>
    <col min="2375" max="2378" width="8.140625" style="2" customWidth="1"/>
    <col min="2379" max="2379" width="1.42578125" style="2" customWidth="1"/>
    <col min="2380" max="2388" width="8.28515625" style="2" customWidth="1"/>
    <col min="2389" max="2392" width="8.140625" style="2" customWidth="1"/>
    <col min="2393" max="2547" width="11.42578125" style="2"/>
    <col min="2548" max="2549" width="11.5703125" style="2" bestFit="1" customWidth="1"/>
    <col min="2550" max="2550" width="16.5703125" style="2" bestFit="1" customWidth="1"/>
    <col min="2551" max="2551" width="5.5703125" style="2" customWidth="1"/>
    <col min="2552" max="2555" width="8.42578125" style="2" customWidth="1"/>
    <col min="2556" max="2556" width="9.28515625" style="2" bestFit="1" customWidth="1"/>
    <col min="2557" max="2560" width="8.42578125" style="2" customWidth="1"/>
    <col min="2561" max="2561" width="10" style="2" bestFit="1" customWidth="1"/>
    <col min="2562" max="2563" width="10" style="2" customWidth="1"/>
    <col min="2564" max="2564" width="9.85546875" style="2" customWidth="1"/>
    <col min="2565" max="2565" width="2.42578125" style="2" customWidth="1"/>
    <col min="2566" max="2578" width="8.28515625" style="2" customWidth="1"/>
    <col min="2579" max="2579" width="1.7109375" style="2" customWidth="1"/>
    <col min="2580" max="2592" width="8.28515625" style="2" customWidth="1"/>
    <col min="2593" max="2593" width="1.7109375" style="2" customWidth="1"/>
    <col min="2594" max="2606" width="8.140625" style="2" customWidth="1"/>
    <col min="2607" max="2607" width="1.7109375" style="2" customWidth="1"/>
    <col min="2608" max="2620" width="8.28515625" style="2" customWidth="1"/>
    <col min="2621" max="2621" width="1.7109375" style="2" customWidth="1"/>
    <col min="2622" max="2630" width="8.28515625" style="2" customWidth="1"/>
    <col min="2631" max="2634" width="8.140625" style="2" customWidth="1"/>
    <col min="2635" max="2635" width="1.42578125" style="2" customWidth="1"/>
    <col min="2636" max="2644" width="8.28515625" style="2" customWidth="1"/>
    <col min="2645" max="2648" width="8.140625" style="2" customWidth="1"/>
    <col min="2649" max="2803" width="11.42578125" style="2"/>
    <col min="2804" max="2805" width="11.5703125" style="2" bestFit="1" customWidth="1"/>
    <col min="2806" max="2806" width="16.5703125" style="2" bestFit="1" customWidth="1"/>
    <col min="2807" max="2807" width="5.5703125" style="2" customWidth="1"/>
    <col min="2808" max="2811" width="8.42578125" style="2" customWidth="1"/>
    <col min="2812" max="2812" width="9.28515625" style="2" bestFit="1" customWidth="1"/>
    <col min="2813" max="2816" width="8.42578125" style="2" customWidth="1"/>
    <col min="2817" max="2817" width="10" style="2" bestFit="1" customWidth="1"/>
    <col min="2818" max="2819" width="10" style="2" customWidth="1"/>
    <col min="2820" max="2820" width="9.85546875" style="2" customWidth="1"/>
    <col min="2821" max="2821" width="2.42578125" style="2" customWidth="1"/>
    <col min="2822" max="2834" width="8.28515625" style="2" customWidth="1"/>
    <col min="2835" max="2835" width="1.7109375" style="2" customWidth="1"/>
    <col min="2836" max="2848" width="8.28515625" style="2" customWidth="1"/>
    <col min="2849" max="2849" width="1.7109375" style="2" customWidth="1"/>
    <col min="2850" max="2862" width="8.140625" style="2" customWidth="1"/>
    <col min="2863" max="2863" width="1.7109375" style="2" customWidth="1"/>
    <col min="2864" max="2876" width="8.28515625" style="2" customWidth="1"/>
    <col min="2877" max="2877" width="1.7109375" style="2" customWidth="1"/>
    <col min="2878" max="2886" width="8.28515625" style="2" customWidth="1"/>
    <col min="2887" max="2890" width="8.140625" style="2" customWidth="1"/>
    <col min="2891" max="2891" width="1.42578125" style="2" customWidth="1"/>
    <col min="2892" max="2900" width="8.28515625" style="2" customWidth="1"/>
    <col min="2901" max="2904" width="8.140625" style="2" customWidth="1"/>
    <col min="2905" max="3059" width="11.42578125" style="2"/>
    <col min="3060" max="3061" width="11.5703125" style="2" bestFit="1" customWidth="1"/>
    <col min="3062" max="3062" width="16.5703125" style="2" bestFit="1" customWidth="1"/>
    <col min="3063" max="3063" width="5.5703125" style="2" customWidth="1"/>
    <col min="3064" max="3067" width="8.42578125" style="2" customWidth="1"/>
    <col min="3068" max="3068" width="9.28515625" style="2" bestFit="1" customWidth="1"/>
    <col min="3069" max="3072" width="8.42578125" style="2" customWidth="1"/>
    <col min="3073" max="3073" width="10" style="2" bestFit="1" customWidth="1"/>
    <col min="3074" max="3075" width="10" style="2" customWidth="1"/>
    <col min="3076" max="3076" width="9.85546875" style="2" customWidth="1"/>
    <col min="3077" max="3077" width="2.42578125" style="2" customWidth="1"/>
    <col min="3078" max="3090" width="8.28515625" style="2" customWidth="1"/>
    <col min="3091" max="3091" width="1.7109375" style="2" customWidth="1"/>
    <col min="3092" max="3104" width="8.28515625" style="2" customWidth="1"/>
    <col min="3105" max="3105" width="1.7109375" style="2" customWidth="1"/>
    <col min="3106" max="3118" width="8.140625" style="2" customWidth="1"/>
    <col min="3119" max="3119" width="1.7109375" style="2" customWidth="1"/>
    <col min="3120" max="3132" width="8.28515625" style="2" customWidth="1"/>
    <col min="3133" max="3133" width="1.7109375" style="2" customWidth="1"/>
    <col min="3134" max="3142" width="8.28515625" style="2" customWidth="1"/>
    <col min="3143" max="3146" width="8.140625" style="2" customWidth="1"/>
    <col min="3147" max="3147" width="1.42578125" style="2" customWidth="1"/>
    <col min="3148" max="3156" width="8.28515625" style="2" customWidth="1"/>
    <col min="3157" max="3160" width="8.140625" style="2" customWidth="1"/>
    <col min="3161" max="3315" width="11.42578125" style="2"/>
    <col min="3316" max="3317" width="11.5703125" style="2" bestFit="1" customWidth="1"/>
    <col min="3318" max="3318" width="16.5703125" style="2" bestFit="1" customWidth="1"/>
    <col min="3319" max="3319" width="5.5703125" style="2" customWidth="1"/>
    <col min="3320" max="3323" width="8.42578125" style="2" customWidth="1"/>
    <col min="3324" max="3324" width="9.28515625" style="2" bestFit="1" customWidth="1"/>
    <col min="3325" max="3328" width="8.42578125" style="2" customWidth="1"/>
    <col min="3329" max="3329" width="10" style="2" bestFit="1" customWidth="1"/>
    <col min="3330" max="3331" width="10" style="2" customWidth="1"/>
    <col min="3332" max="3332" width="9.85546875" style="2" customWidth="1"/>
    <col min="3333" max="3333" width="2.42578125" style="2" customWidth="1"/>
    <col min="3334" max="3346" width="8.28515625" style="2" customWidth="1"/>
    <col min="3347" max="3347" width="1.7109375" style="2" customWidth="1"/>
    <col min="3348" max="3360" width="8.28515625" style="2" customWidth="1"/>
    <col min="3361" max="3361" width="1.7109375" style="2" customWidth="1"/>
    <col min="3362" max="3374" width="8.140625" style="2" customWidth="1"/>
    <col min="3375" max="3375" width="1.7109375" style="2" customWidth="1"/>
    <col min="3376" max="3388" width="8.28515625" style="2" customWidth="1"/>
    <col min="3389" max="3389" width="1.7109375" style="2" customWidth="1"/>
    <col min="3390" max="3398" width="8.28515625" style="2" customWidth="1"/>
    <col min="3399" max="3402" width="8.140625" style="2" customWidth="1"/>
    <col min="3403" max="3403" width="1.42578125" style="2" customWidth="1"/>
    <col min="3404" max="3412" width="8.28515625" style="2" customWidth="1"/>
    <col min="3413" max="3416" width="8.140625" style="2" customWidth="1"/>
    <col min="3417" max="3571" width="11.42578125" style="2"/>
    <col min="3572" max="3573" width="11.5703125" style="2" bestFit="1" customWidth="1"/>
    <col min="3574" max="3574" width="16.5703125" style="2" bestFit="1" customWidth="1"/>
    <col min="3575" max="3575" width="5.5703125" style="2" customWidth="1"/>
    <col min="3576" max="3579" width="8.42578125" style="2" customWidth="1"/>
    <col min="3580" max="3580" width="9.28515625" style="2" bestFit="1" customWidth="1"/>
    <col min="3581" max="3584" width="8.42578125" style="2" customWidth="1"/>
    <col min="3585" max="3585" width="10" style="2" bestFit="1" customWidth="1"/>
    <col min="3586" max="3587" width="10" style="2" customWidth="1"/>
    <col min="3588" max="3588" width="9.85546875" style="2" customWidth="1"/>
    <col min="3589" max="3589" width="2.42578125" style="2" customWidth="1"/>
    <col min="3590" max="3602" width="8.28515625" style="2" customWidth="1"/>
    <col min="3603" max="3603" width="1.7109375" style="2" customWidth="1"/>
    <col min="3604" max="3616" width="8.28515625" style="2" customWidth="1"/>
    <col min="3617" max="3617" width="1.7109375" style="2" customWidth="1"/>
    <col min="3618" max="3630" width="8.140625" style="2" customWidth="1"/>
    <col min="3631" max="3631" width="1.7109375" style="2" customWidth="1"/>
    <col min="3632" max="3644" width="8.28515625" style="2" customWidth="1"/>
    <col min="3645" max="3645" width="1.7109375" style="2" customWidth="1"/>
    <col min="3646" max="3654" width="8.28515625" style="2" customWidth="1"/>
    <col min="3655" max="3658" width="8.140625" style="2" customWidth="1"/>
    <col min="3659" max="3659" width="1.42578125" style="2" customWidth="1"/>
    <col min="3660" max="3668" width="8.28515625" style="2" customWidth="1"/>
    <col min="3669" max="3672" width="8.140625" style="2" customWidth="1"/>
    <col min="3673" max="3827" width="11.42578125" style="2"/>
    <col min="3828" max="3829" width="11.5703125" style="2" bestFit="1" customWidth="1"/>
    <col min="3830" max="3830" width="16.5703125" style="2" bestFit="1" customWidth="1"/>
    <col min="3831" max="3831" width="5.5703125" style="2" customWidth="1"/>
    <col min="3832" max="3835" width="8.42578125" style="2" customWidth="1"/>
    <col min="3836" max="3836" width="9.28515625" style="2" bestFit="1" customWidth="1"/>
    <col min="3837" max="3840" width="8.42578125" style="2" customWidth="1"/>
    <col min="3841" max="3841" width="10" style="2" bestFit="1" customWidth="1"/>
    <col min="3842" max="3843" width="10" style="2" customWidth="1"/>
    <col min="3844" max="3844" width="9.85546875" style="2" customWidth="1"/>
    <col min="3845" max="3845" width="2.42578125" style="2" customWidth="1"/>
    <col min="3846" max="3858" width="8.28515625" style="2" customWidth="1"/>
    <col min="3859" max="3859" width="1.7109375" style="2" customWidth="1"/>
    <col min="3860" max="3872" width="8.28515625" style="2" customWidth="1"/>
    <col min="3873" max="3873" width="1.7109375" style="2" customWidth="1"/>
    <col min="3874" max="3886" width="8.140625" style="2" customWidth="1"/>
    <col min="3887" max="3887" width="1.7109375" style="2" customWidth="1"/>
    <col min="3888" max="3900" width="8.28515625" style="2" customWidth="1"/>
    <col min="3901" max="3901" width="1.7109375" style="2" customWidth="1"/>
    <col min="3902" max="3910" width="8.28515625" style="2" customWidth="1"/>
    <col min="3911" max="3914" width="8.140625" style="2" customWidth="1"/>
    <col min="3915" max="3915" width="1.42578125" style="2" customWidth="1"/>
    <col min="3916" max="3924" width="8.28515625" style="2" customWidth="1"/>
    <col min="3925" max="3928" width="8.140625" style="2" customWidth="1"/>
    <col min="3929" max="4083" width="11.42578125" style="2"/>
    <col min="4084" max="4085" width="11.5703125" style="2" bestFit="1" customWidth="1"/>
    <col min="4086" max="4086" width="16.5703125" style="2" bestFit="1" customWidth="1"/>
    <col min="4087" max="4087" width="5.5703125" style="2" customWidth="1"/>
    <col min="4088" max="4091" width="8.42578125" style="2" customWidth="1"/>
    <col min="4092" max="4092" width="9.28515625" style="2" bestFit="1" customWidth="1"/>
    <col min="4093" max="4096" width="8.42578125" style="2" customWidth="1"/>
    <col min="4097" max="4097" width="10" style="2" bestFit="1" customWidth="1"/>
    <col min="4098" max="4099" width="10" style="2" customWidth="1"/>
    <col min="4100" max="4100" width="9.85546875" style="2" customWidth="1"/>
    <col min="4101" max="4101" width="2.42578125" style="2" customWidth="1"/>
    <col min="4102" max="4114" width="8.28515625" style="2" customWidth="1"/>
    <col min="4115" max="4115" width="1.7109375" style="2" customWidth="1"/>
    <col min="4116" max="4128" width="8.28515625" style="2" customWidth="1"/>
    <col min="4129" max="4129" width="1.7109375" style="2" customWidth="1"/>
    <col min="4130" max="4142" width="8.140625" style="2" customWidth="1"/>
    <col min="4143" max="4143" width="1.7109375" style="2" customWidth="1"/>
    <col min="4144" max="4156" width="8.28515625" style="2" customWidth="1"/>
    <col min="4157" max="4157" width="1.7109375" style="2" customWidth="1"/>
    <col min="4158" max="4166" width="8.28515625" style="2" customWidth="1"/>
    <col min="4167" max="4170" width="8.140625" style="2" customWidth="1"/>
    <col min="4171" max="4171" width="1.42578125" style="2" customWidth="1"/>
    <col min="4172" max="4180" width="8.28515625" style="2" customWidth="1"/>
    <col min="4181" max="4184" width="8.140625" style="2" customWidth="1"/>
    <col min="4185" max="4339" width="11.42578125" style="2"/>
    <col min="4340" max="4341" width="11.5703125" style="2" bestFit="1" customWidth="1"/>
    <col min="4342" max="4342" width="16.5703125" style="2" bestFit="1" customWidth="1"/>
    <col min="4343" max="4343" width="5.5703125" style="2" customWidth="1"/>
    <col min="4344" max="4347" width="8.42578125" style="2" customWidth="1"/>
    <col min="4348" max="4348" width="9.28515625" style="2" bestFit="1" customWidth="1"/>
    <col min="4349" max="4352" width="8.42578125" style="2" customWidth="1"/>
    <col min="4353" max="4353" width="10" style="2" bestFit="1" customWidth="1"/>
    <col min="4354" max="4355" width="10" style="2" customWidth="1"/>
    <col min="4356" max="4356" width="9.85546875" style="2" customWidth="1"/>
    <col min="4357" max="4357" width="2.42578125" style="2" customWidth="1"/>
    <col min="4358" max="4370" width="8.28515625" style="2" customWidth="1"/>
    <col min="4371" max="4371" width="1.7109375" style="2" customWidth="1"/>
    <col min="4372" max="4384" width="8.28515625" style="2" customWidth="1"/>
    <col min="4385" max="4385" width="1.7109375" style="2" customWidth="1"/>
    <col min="4386" max="4398" width="8.140625" style="2" customWidth="1"/>
    <col min="4399" max="4399" width="1.7109375" style="2" customWidth="1"/>
    <col min="4400" max="4412" width="8.28515625" style="2" customWidth="1"/>
    <col min="4413" max="4413" width="1.7109375" style="2" customWidth="1"/>
    <col min="4414" max="4422" width="8.28515625" style="2" customWidth="1"/>
    <col min="4423" max="4426" width="8.140625" style="2" customWidth="1"/>
    <col min="4427" max="4427" width="1.42578125" style="2" customWidth="1"/>
    <col min="4428" max="4436" width="8.28515625" style="2" customWidth="1"/>
    <col min="4437" max="4440" width="8.140625" style="2" customWidth="1"/>
    <col min="4441" max="4595" width="11.42578125" style="2"/>
    <col min="4596" max="4597" width="11.5703125" style="2" bestFit="1" customWidth="1"/>
    <col min="4598" max="4598" width="16.5703125" style="2" bestFit="1" customWidth="1"/>
    <col min="4599" max="4599" width="5.5703125" style="2" customWidth="1"/>
    <col min="4600" max="4603" width="8.42578125" style="2" customWidth="1"/>
    <col min="4604" max="4604" width="9.28515625" style="2" bestFit="1" customWidth="1"/>
    <col min="4605" max="4608" width="8.42578125" style="2" customWidth="1"/>
    <col min="4609" max="4609" width="10" style="2" bestFit="1" customWidth="1"/>
    <col min="4610" max="4611" width="10" style="2" customWidth="1"/>
    <col min="4612" max="4612" width="9.85546875" style="2" customWidth="1"/>
    <col min="4613" max="4613" width="2.42578125" style="2" customWidth="1"/>
    <col min="4614" max="4626" width="8.28515625" style="2" customWidth="1"/>
    <col min="4627" max="4627" width="1.7109375" style="2" customWidth="1"/>
    <col min="4628" max="4640" width="8.28515625" style="2" customWidth="1"/>
    <col min="4641" max="4641" width="1.7109375" style="2" customWidth="1"/>
    <col min="4642" max="4654" width="8.140625" style="2" customWidth="1"/>
    <col min="4655" max="4655" width="1.7109375" style="2" customWidth="1"/>
    <col min="4656" max="4668" width="8.28515625" style="2" customWidth="1"/>
    <col min="4669" max="4669" width="1.7109375" style="2" customWidth="1"/>
    <col min="4670" max="4678" width="8.28515625" style="2" customWidth="1"/>
    <col min="4679" max="4682" width="8.140625" style="2" customWidth="1"/>
    <col min="4683" max="4683" width="1.42578125" style="2" customWidth="1"/>
    <col min="4684" max="4692" width="8.28515625" style="2" customWidth="1"/>
    <col min="4693" max="4696" width="8.140625" style="2" customWidth="1"/>
    <col min="4697" max="4851" width="11.42578125" style="2"/>
    <col min="4852" max="4853" width="11.5703125" style="2" bestFit="1" customWidth="1"/>
    <col min="4854" max="4854" width="16.5703125" style="2" bestFit="1" customWidth="1"/>
    <col min="4855" max="4855" width="5.5703125" style="2" customWidth="1"/>
    <col min="4856" max="4859" width="8.42578125" style="2" customWidth="1"/>
    <col min="4860" max="4860" width="9.28515625" style="2" bestFit="1" customWidth="1"/>
    <col min="4861" max="4864" width="8.42578125" style="2" customWidth="1"/>
    <col min="4865" max="4865" width="10" style="2" bestFit="1" customWidth="1"/>
    <col min="4866" max="4867" width="10" style="2" customWidth="1"/>
    <col min="4868" max="4868" width="9.85546875" style="2" customWidth="1"/>
    <col min="4869" max="4869" width="2.42578125" style="2" customWidth="1"/>
    <col min="4870" max="4882" width="8.28515625" style="2" customWidth="1"/>
    <col min="4883" max="4883" width="1.7109375" style="2" customWidth="1"/>
    <col min="4884" max="4896" width="8.28515625" style="2" customWidth="1"/>
    <col min="4897" max="4897" width="1.7109375" style="2" customWidth="1"/>
    <col min="4898" max="4910" width="8.140625" style="2" customWidth="1"/>
    <col min="4911" max="4911" width="1.7109375" style="2" customWidth="1"/>
    <col min="4912" max="4924" width="8.28515625" style="2" customWidth="1"/>
    <col min="4925" max="4925" width="1.7109375" style="2" customWidth="1"/>
    <col min="4926" max="4934" width="8.28515625" style="2" customWidth="1"/>
    <col min="4935" max="4938" width="8.140625" style="2" customWidth="1"/>
    <col min="4939" max="4939" width="1.42578125" style="2" customWidth="1"/>
    <col min="4940" max="4948" width="8.28515625" style="2" customWidth="1"/>
    <col min="4949" max="4952" width="8.140625" style="2" customWidth="1"/>
    <col min="4953" max="5107" width="11.42578125" style="2"/>
    <col min="5108" max="5109" width="11.5703125" style="2" bestFit="1" customWidth="1"/>
    <col min="5110" max="5110" width="16.5703125" style="2" bestFit="1" customWidth="1"/>
    <col min="5111" max="5111" width="5.5703125" style="2" customWidth="1"/>
    <col min="5112" max="5115" width="8.42578125" style="2" customWidth="1"/>
    <col min="5116" max="5116" width="9.28515625" style="2" bestFit="1" customWidth="1"/>
    <col min="5117" max="5120" width="8.42578125" style="2" customWidth="1"/>
    <col min="5121" max="5121" width="10" style="2" bestFit="1" customWidth="1"/>
    <col min="5122" max="5123" width="10" style="2" customWidth="1"/>
    <col min="5124" max="5124" width="9.85546875" style="2" customWidth="1"/>
    <col min="5125" max="5125" width="2.42578125" style="2" customWidth="1"/>
    <col min="5126" max="5138" width="8.28515625" style="2" customWidth="1"/>
    <col min="5139" max="5139" width="1.7109375" style="2" customWidth="1"/>
    <col min="5140" max="5152" width="8.28515625" style="2" customWidth="1"/>
    <col min="5153" max="5153" width="1.7109375" style="2" customWidth="1"/>
    <col min="5154" max="5166" width="8.140625" style="2" customWidth="1"/>
    <col min="5167" max="5167" width="1.7109375" style="2" customWidth="1"/>
    <col min="5168" max="5180" width="8.28515625" style="2" customWidth="1"/>
    <col min="5181" max="5181" width="1.7109375" style="2" customWidth="1"/>
    <col min="5182" max="5190" width="8.28515625" style="2" customWidth="1"/>
    <col min="5191" max="5194" width="8.140625" style="2" customWidth="1"/>
    <col min="5195" max="5195" width="1.42578125" style="2" customWidth="1"/>
    <col min="5196" max="5204" width="8.28515625" style="2" customWidth="1"/>
    <col min="5205" max="5208" width="8.140625" style="2" customWidth="1"/>
    <col min="5209" max="5363" width="11.42578125" style="2"/>
    <col min="5364" max="5365" width="11.5703125" style="2" bestFit="1" customWidth="1"/>
    <col min="5366" max="5366" width="16.5703125" style="2" bestFit="1" customWidth="1"/>
    <col min="5367" max="5367" width="5.5703125" style="2" customWidth="1"/>
    <col min="5368" max="5371" width="8.42578125" style="2" customWidth="1"/>
    <col min="5372" max="5372" width="9.28515625" style="2" bestFit="1" customWidth="1"/>
    <col min="5373" max="5376" width="8.42578125" style="2" customWidth="1"/>
    <col min="5377" max="5377" width="10" style="2" bestFit="1" customWidth="1"/>
    <col min="5378" max="5379" width="10" style="2" customWidth="1"/>
    <col min="5380" max="5380" width="9.85546875" style="2" customWidth="1"/>
    <col min="5381" max="5381" width="2.42578125" style="2" customWidth="1"/>
    <col min="5382" max="5394" width="8.28515625" style="2" customWidth="1"/>
    <col min="5395" max="5395" width="1.7109375" style="2" customWidth="1"/>
    <col min="5396" max="5408" width="8.28515625" style="2" customWidth="1"/>
    <col min="5409" max="5409" width="1.7109375" style="2" customWidth="1"/>
    <col min="5410" max="5422" width="8.140625" style="2" customWidth="1"/>
    <col min="5423" max="5423" width="1.7109375" style="2" customWidth="1"/>
    <col min="5424" max="5436" width="8.28515625" style="2" customWidth="1"/>
    <col min="5437" max="5437" width="1.7109375" style="2" customWidth="1"/>
    <col min="5438" max="5446" width="8.28515625" style="2" customWidth="1"/>
    <col min="5447" max="5450" width="8.140625" style="2" customWidth="1"/>
    <col min="5451" max="5451" width="1.42578125" style="2" customWidth="1"/>
    <col min="5452" max="5460" width="8.28515625" style="2" customWidth="1"/>
    <col min="5461" max="5464" width="8.140625" style="2" customWidth="1"/>
    <col min="5465" max="5619" width="11.42578125" style="2"/>
    <col min="5620" max="5621" width="11.5703125" style="2" bestFit="1" customWidth="1"/>
    <col min="5622" max="5622" width="16.5703125" style="2" bestFit="1" customWidth="1"/>
    <col min="5623" max="5623" width="5.5703125" style="2" customWidth="1"/>
    <col min="5624" max="5627" width="8.42578125" style="2" customWidth="1"/>
    <col min="5628" max="5628" width="9.28515625" style="2" bestFit="1" customWidth="1"/>
    <col min="5629" max="5632" width="8.42578125" style="2" customWidth="1"/>
    <col min="5633" max="5633" width="10" style="2" bestFit="1" customWidth="1"/>
    <col min="5634" max="5635" width="10" style="2" customWidth="1"/>
    <col min="5636" max="5636" width="9.85546875" style="2" customWidth="1"/>
    <col min="5637" max="5637" width="2.42578125" style="2" customWidth="1"/>
    <col min="5638" max="5650" width="8.28515625" style="2" customWidth="1"/>
    <col min="5651" max="5651" width="1.7109375" style="2" customWidth="1"/>
    <col min="5652" max="5664" width="8.28515625" style="2" customWidth="1"/>
    <col min="5665" max="5665" width="1.7109375" style="2" customWidth="1"/>
    <col min="5666" max="5678" width="8.140625" style="2" customWidth="1"/>
    <col min="5679" max="5679" width="1.7109375" style="2" customWidth="1"/>
    <col min="5680" max="5692" width="8.28515625" style="2" customWidth="1"/>
    <col min="5693" max="5693" width="1.7109375" style="2" customWidth="1"/>
    <col min="5694" max="5702" width="8.28515625" style="2" customWidth="1"/>
    <col min="5703" max="5706" width="8.140625" style="2" customWidth="1"/>
    <col min="5707" max="5707" width="1.42578125" style="2" customWidth="1"/>
    <col min="5708" max="5716" width="8.28515625" style="2" customWidth="1"/>
    <col min="5717" max="5720" width="8.140625" style="2" customWidth="1"/>
    <col min="5721" max="5875" width="11.42578125" style="2"/>
    <col min="5876" max="5877" width="11.5703125" style="2" bestFit="1" customWidth="1"/>
    <col min="5878" max="5878" width="16.5703125" style="2" bestFit="1" customWidth="1"/>
    <col min="5879" max="5879" width="5.5703125" style="2" customWidth="1"/>
    <col min="5880" max="5883" width="8.42578125" style="2" customWidth="1"/>
    <col min="5884" max="5884" width="9.28515625" style="2" bestFit="1" customWidth="1"/>
    <col min="5885" max="5888" width="8.42578125" style="2" customWidth="1"/>
    <col min="5889" max="5889" width="10" style="2" bestFit="1" customWidth="1"/>
    <col min="5890" max="5891" width="10" style="2" customWidth="1"/>
    <col min="5892" max="5892" width="9.85546875" style="2" customWidth="1"/>
    <col min="5893" max="5893" width="2.42578125" style="2" customWidth="1"/>
    <col min="5894" max="5906" width="8.28515625" style="2" customWidth="1"/>
    <col min="5907" max="5907" width="1.7109375" style="2" customWidth="1"/>
    <col min="5908" max="5920" width="8.28515625" style="2" customWidth="1"/>
    <col min="5921" max="5921" width="1.7109375" style="2" customWidth="1"/>
    <col min="5922" max="5934" width="8.140625" style="2" customWidth="1"/>
    <col min="5935" max="5935" width="1.7109375" style="2" customWidth="1"/>
    <col min="5936" max="5948" width="8.28515625" style="2" customWidth="1"/>
    <col min="5949" max="5949" width="1.7109375" style="2" customWidth="1"/>
    <col min="5950" max="5958" width="8.28515625" style="2" customWidth="1"/>
    <col min="5959" max="5962" width="8.140625" style="2" customWidth="1"/>
    <col min="5963" max="5963" width="1.42578125" style="2" customWidth="1"/>
    <col min="5964" max="5972" width="8.28515625" style="2" customWidth="1"/>
    <col min="5973" max="5976" width="8.140625" style="2" customWidth="1"/>
    <col min="5977" max="6131" width="11.42578125" style="2"/>
    <col min="6132" max="6133" width="11.5703125" style="2" bestFit="1" customWidth="1"/>
    <col min="6134" max="6134" width="16.5703125" style="2" bestFit="1" customWidth="1"/>
    <col min="6135" max="6135" width="5.5703125" style="2" customWidth="1"/>
    <col min="6136" max="6139" width="8.42578125" style="2" customWidth="1"/>
    <col min="6140" max="6140" width="9.28515625" style="2" bestFit="1" customWidth="1"/>
    <col min="6141" max="6144" width="8.42578125" style="2" customWidth="1"/>
    <col min="6145" max="6145" width="10" style="2" bestFit="1" customWidth="1"/>
    <col min="6146" max="6147" width="10" style="2" customWidth="1"/>
    <col min="6148" max="6148" width="9.85546875" style="2" customWidth="1"/>
    <col min="6149" max="6149" width="2.42578125" style="2" customWidth="1"/>
    <col min="6150" max="6162" width="8.28515625" style="2" customWidth="1"/>
    <col min="6163" max="6163" width="1.7109375" style="2" customWidth="1"/>
    <col min="6164" max="6176" width="8.28515625" style="2" customWidth="1"/>
    <col min="6177" max="6177" width="1.7109375" style="2" customWidth="1"/>
    <col min="6178" max="6190" width="8.140625" style="2" customWidth="1"/>
    <col min="6191" max="6191" width="1.7109375" style="2" customWidth="1"/>
    <col min="6192" max="6204" width="8.28515625" style="2" customWidth="1"/>
    <col min="6205" max="6205" width="1.7109375" style="2" customWidth="1"/>
    <col min="6206" max="6214" width="8.28515625" style="2" customWidth="1"/>
    <col min="6215" max="6218" width="8.140625" style="2" customWidth="1"/>
    <col min="6219" max="6219" width="1.42578125" style="2" customWidth="1"/>
    <col min="6220" max="6228" width="8.28515625" style="2" customWidth="1"/>
    <col min="6229" max="6232" width="8.140625" style="2" customWidth="1"/>
    <col min="6233" max="6387" width="11.42578125" style="2"/>
    <col min="6388" max="6389" width="11.5703125" style="2" bestFit="1" customWidth="1"/>
    <col min="6390" max="6390" width="16.5703125" style="2" bestFit="1" customWidth="1"/>
    <col min="6391" max="6391" width="5.5703125" style="2" customWidth="1"/>
    <col min="6392" max="6395" width="8.42578125" style="2" customWidth="1"/>
    <col min="6396" max="6396" width="9.28515625" style="2" bestFit="1" customWidth="1"/>
    <col min="6397" max="6400" width="8.42578125" style="2" customWidth="1"/>
    <col min="6401" max="6401" width="10" style="2" bestFit="1" customWidth="1"/>
    <col min="6402" max="6403" width="10" style="2" customWidth="1"/>
    <col min="6404" max="6404" width="9.85546875" style="2" customWidth="1"/>
    <col min="6405" max="6405" width="2.42578125" style="2" customWidth="1"/>
    <col min="6406" max="6418" width="8.28515625" style="2" customWidth="1"/>
    <col min="6419" max="6419" width="1.7109375" style="2" customWidth="1"/>
    <col min="6420" max="6432" width="8.28515625" style="2" customWidth="1"/>
    <col min="6433" max="6433" width="1.7109375" style="2" customWidth="1"/>
    <col min="6434" max="6446" width="8.140625" style="2" customWidth="1"/>
    <col min="6447" max="6447" width="1.7109375" style="2" customWidth="1"/>
    <col min="6448" max="6460" width="8.28515625" style="2" customWidth="1"/>
    <col min="6461" max="6461" width="1.7109375" style="2" customWidth="1"/>
    <col min="6462" max="6470" width="8.28515625" style="2" customWidth="1"/>
    <col min="6471" max="6474" width="8.140625" style="2" customWidth="1"/>
    <col min="6475" max="6475" width="1.42578125" style="2" customWidth="1"/>
    <col min="6476" max="6484" width="8.28515625" style="2" customWidth="1"/>
    <col min="6485" max="6488" width="8.140625" style="2" customWidth="1"/>
    <col min="6489" max="6643" width="11.42578125" style="2"/>
    <col min="6644" max="6645" width="11.5703125" style="2" bestFit="1" customWidth="1"/>
    <col min="6646" max="6646" width="16.5703125" style="2" bestFit="1" customWidth="1"/>
    <col min="6647" max="6647" width="5.5703125" style="2" customWidth="1"/>
    <col min="6648" max="6651" width="8.42578125" style="2" customWidth="1"/>
    <col min="6652" max="6652" width="9.28515625" style="2" bestFit="1" customWidth="1"/>
    <col min="6653" max="6656" width="8.42578125" style="2" customWidth="1"/>
    <col min="6657" max="6657" width="10" style="2" bestFit="1" customWidth="1"/>
    <col min="6658" max="6659" width="10" style="2" customWidth="1"/>
    <col min="6660" max="6660" width="9.85546875" style="2" customWidth="1"/>
    <col min="6661" max="6661" width="2.42578125" style="2" customWidth="1"/>
    <col min="6662" max="6674" width="8.28515625" style="2" customWidth="1"/>
    <col min="6675" max="6675" width="1.7109375" style="2" customWidth="1"/>
    <col min="6676" max="6688" width="8.28515625" style="2" customWidth="1"/>
    <col min="6689" max="6689" width="1.7109375" style="2" customWidth="1"/>
    <col min="6690" max="6702" width="8.140625" style="2" customWidth="1"/>
    <col min="6703" max="6703" width="1.7109375" style="2" customWidth="1"/>
    <col min="6704" max="6716" width="8.28515625" style="2" customWidth="1"/>
    <col min="6717" max="6717" width="1.7109375" style="2" customWidth="1"/>
    <col min="6718" max="6726" width="8.28515625" style="2" customWidth="1"/>
    <col min="6727" max="6730" width="8.140625" style="2" customWidth="1"/>
    <col min="6731" max="6731" width="1.42578125" style="2" customWidth="1"/>
    <col min="6732" max="6740" width="8.28515625" style="2" customWidth="1"/>
    <col min="6741" max="6744" width="8.140625" style="2" customWidth="1"/>
    <col min="6745" max="6899" width="11.42578125" style="2"/>
    <col min="6900" max="6901" width="11.5703125" style="2" bestFit="1" customWidth="1"/>
    <col min="6902" max="6902" width="16.5703125" style="2" bestFit="1" customWidth="1"/>
    <col min="6903" max="6903" width="5.5703125" style="2" customWidth="1"/>
    <col min="6904" max="6907" width="8.42578125" style="2" customWidth="1"/>
    <col min="6908" max="6908" width="9.28515625" style="2" bestFit="1" customWidth="1"/>
    <col min="6909" max="6912" width="8.42578125" style="2" customWidth="1"/>
    <col min="6913" max="6913" width="10" style="2" bestFit="1" customWidth="1"/>
    <col min="6914" max="6915" width="10" style="2" customWidth="1"/>
    <col min="6916" max="6916" width="9.85546875" style="2" customWidth="1"/>
    <col min="6917" max="6917" width="2.42578125" style="2" customWidth="1"/>
    <col min="6918" max="6930" width="8.28515625" style="2" customWidth="1"/>
    <col min="6931" max="6931" width="1.7109375" style="2" customWidth="1"/>
    <col min="6932" max="6944" width="8.28515625" style="2" customWidth="1"/>
    <col min="6945" max="6945" width="1.7109375" style="2" customWidth="1"/>
    <col min="6946" max="6958" width="8.140625" style="2" customWidth="1"/>
    <col min="6959" max="6959" width="1.7109375" style="2" customWidth="1"/>
    <col min="6960" max="6972" width="8.28515625" style="2" customWidth="1"/>
    <col min="6973" max="6973" width="1.7109375" style="2" customWidth="1"/>
    <col min="6974" max="6982" width="8.28515625" style="2" customWidth="1"/>
    <col min="6983" max="6986" width="8.140625" style="2" customWidth="1"/>
    <col min="6987" max="6987" width="1.42578125" style="2" customWidth="1"/>
    <col min="6988" max="6996" width="8.28515625" style="2" customWidth="1"/>
    <col min="6997" max="7000" width="8.140625" style="2" customWidth="1"/>
    <col min="7001" max="7155" width="11.42578125" style="2"/>
    <col min="7156" max="7157" width="11.5703125" style="2" bestFit="1" customWidth="1"/>
    <col min="7158" max="7158" width="16.5703125" style="2" bestFit="1" customWidth="1"/>
    <col min="7159" max="7159" width="5.5703125" style="2" customWidth="1"/>
    <col min="7160" max="7163" width="8.42578125" style="2" customWidth="1"/>
    <col min="7164" max="7164" width="9.28515625" style="2" bestFit="1" customWidth="1"/>
    <col min="7165" max="7168" width="8.42578125" style="2" customWidth="1"/>
    <col min="7169" max="7169" width="10" style="2" bestFit="1" customWidth="1"/>
    <col min="7170" max="7171" width="10" style="2" customWidth="1"/>
    <col min="7172" max="7172" width="9.85546875" style="2" customWidth="1"/>
    <col min="7173" max="7173" width="2.42578125" style="2" customWidth="1"/>
    <col min="7174" max="7186" width="8.28515625" style="2" customWidth="1"/>
    <col min="7187" max="7187" width="1.7109375" style="2" customWidth="1"/>
    <col min="7188" max="7200" width="8.28515625" style="2" customWidth="1"/>
    <col min="7201" max="7201" width="1.7109375" style="2" customWidth="1"/>
    <col min="7202" max="7214" width="8.140625" style="2" customWidth="1"/>
    <col min="7215" max="7215" width="1.7109375" style="2" customWidth="1"/>
    <col min="7216" max="7228" width="8.28515625" style="2" customWidth="1"/>
    <col min="7229" max="7229" width="1.7109375" style="2" customWidth="1"/>
    <col min="7230" max="7238" width="8.28515625" style="2" customWidth="1"/>
    <col min="7239" max="7242" width="8.140625" style="2" customWidth="1"/>
    <col min="7243" max="7243" width="1.42578125" style="2" customWidth="1"/>
    <col min="7244" max="7252" width="8.28515625" style="2" customWidth="1"/>
    <col min="7253" max="7256" width="8.140625" style="2" customWidth="1"/>
    <col min="7257" max="7411" width="11.42578125" style="2"/>
    <col min="7412" max="7413" width="11.5703125" style="2" bestFit="1" customWidth="1"/>
    <col min="7414" max="7414" width="16.5703125" style="2" bestFit="1" customWidth="1"/>
    <col min="7415" max="7415" width="5.5703125" style="2" customWidth="1"/>
    <col min="7416" max="7419" width="8.42578125" style="2" customWidth="1"/>
    <col min="7420" max="7420" width="9.28515625" style="2" bestFit="1" customWidth="1"/>
    <col min="7421" max="7424" width="8.42578125" style="2" customWidth="1"/>
    <col min="7425" max="7425" width="10" style="2" bestFit="1" customWidth="1"/>
    <col min="7426" max="7427" width="10" style="2" customWidth="1"/>
    <col min="7428" max="7428" width="9.85546875" style="2" customWidth="1"/>
    <col min="7429" max="7429" width="2.42578125" style="2" customWidth="1"/>
    <col min="7430" max="7442" width="8.28515625" style="2" customWidth="1"/>
    <col min="7443" max="7443" width="1.7109375" style="2" customWidth="1"/>
    <col min="7444" max="7456" width="8.28515625" style="2" customWidth="1"/>
    <col min="7457" max="7457" width="1.7109375" style="2" customWidth="1"/>
    <col min="7458" max="7470" width="8.140625" style="2" customWidth="1"/>
    <col min="7471" max="7471" width="1.7109375" style="2" customWidth="1"/>
    <col min="7472" max="7484" width="8.28515625" style="2" customWidth="1"/>
    <col min="7485" max="7485" width="1.7109375" style="2" customWidth="1"/>
    <col min="7486" max="7494" width="8.28515625" style="2" customWidth="1"/>
    <col min="7495" max="7498" width="8.140625" style="2" customWidth="1"/>
    <col min="7499" max="7499" width="1.42578125" style="2" customWidth="1"/>
    <col min="7500" max="7508" width="8.28515625" style="2" customWidth="1"/>
    <col min="7509" max="7512" width="8.140625" style="2" customWidth="1"/>
    <col min="7513" max="7667" width="11.42578125" style="2"/>
    <col min="7668" max="7669" width="11.5703125" style="2" bestFit="1" customWidth="1"/>
    <col min="7670" max="7670" width="16.5703125" style="2" bestFit="1" customWidth="1"/>
    <col min="7671" max="7671" width="5.5703125" style="2" customWidth="1"/>
    <col min="7672" max="7675" width="8.42578125" style="2" customWidth="1"/>
    <col min="7676" max="7676" width="9.28515625" style="2" bestFit="1" customWidth="1"/>
    <col min="7677" max="7680" width="8.42578125" style="2" customWidth="1"/>
    <col min="7681" max="7681" width="10" style="2" bestFit="1" customWidth="1"/>
    <col min="7682" max="7683" width="10" style="2" customWidth="1"/>
    <col min="7684" max="7684" width="9.85546875" style="2" customWidth="1"/>
    <col min="7685" max="7685" width="2.42578125" style="2" customWidth="1"/>
    <col min="7686" max="7698" width="8.28515625" style="2" customWidth="1"/>
    <col min="7699" max="7699" width="1.7109375" style="2" customWidth="1"/>
    <col min="7700" max="7712" width="8.28515625" style="2" customWidth="1"/>
    <col min="7713" max="7713" width="1.7109375" style="2" customWidth="1"/>
    <col min="7714" max="7726" width="8.140625" style="2" customWidth="1"/>
    <col min="7727" max="7727" width="1.7109375" style="2" customWidth="1"/>
    <col min="7728" max="7740" width="8.28515625" style="2" customWidth="1"/>
    <col min="7741" max="7741" width="1.7109375" style="2" customWidth="1"/>
    <col min="7742" max="7750" width="8.28515625" style="2" customWidth="1"/>
    <col min="7751" max="7754" width="8.140625" style="2" customWidth="1"/>
    <col min="7755" max="7755" width="1.42578125" style="2" customWidth="1"/>
    <col min="7756" max="7764" width="8.28515625" style="2" customWidth="1"/>
    <col min="7765" max="7768" width="8.140625" style="2" customWidth="1"/>
    <col min="7769" max="7923" width="11.42578125" style="2"/>
    <col min="7924" max="7925" width="11.5703125" style="2" bestFit="1" customWidth="1"/>
    <col min="7926" max="7926" width="16.5703125" style="2" bestFit="1" customWidth="1"/>
    <col min="7927" max="7927" width="5.5703125" style="2" customWidth="1"/>
    <col min="7928" max="7931" width="8.42578125" style="2" customWidth="1"/>
    <col min="7932" max="7932" width="9.28515625" style="2" bestFit="1" customWidth="1"/>
    <col min="7933" max="7936" width="8.42578125" style="2" customWidth="1"/>
    <col min="7937" max="7937" width="10" style="2" bestFit="1" customWidth="1"/>
    <col min="7938" max="7939" width="10" style="2" customWidth="1"/>
    <col min="7940" max="7940" width="9.85546875" style="2" customWidth="1"/>
    <col min="7941" max="7941" width="2.42578125" style="2" customWidth="1"/>
    <col min="7942" max="7954" width="8.28515625" style="2" customWidth="1"/>
    <col min="7955" max="7955" width="1.7109375" style="2" customWidth="1"/>
    <col min="7956" max="7968" width="8.28515625" style="2" customWidth="1"/>
    <col min="7969" max="7969" width="1.7109375" style="2" customWidth="1"/>
    <col min="7970" max="7982" width="8.140625" style="2" customWidth="1"/>
    <col min="7983" max="7983" width="1.7109375" style="2" customWidth="1"/>
    <col min="7984" max="7996" width="8.28515625" style="2" customWidth="1"/>
    <col min="7997" max="7997" width="1.7109375" style="2" customWidth="1"/>
    <col min="7998" max="8006" width="8.28515625" style="2" customWidth="1"/>
    <col min="8007" max="8010" width="8.140625" style="2" customWidth="1"/>
    <col min="8011" max="8011" width="1.42578125" style="2" customWidth="1"/>
    <col min="8012" max="8020" width="8.28515625" style="2" customWidth="1"/>
    <col min="8021" max="8024" width="8.140625" style="2" customWidth="1"/>
    <col min="8025" max="8179" width="11.42578125" style="2"/>
    <col min="8180" max="8181" width="11.5703125" style="2" bestFit="1" customWidth="1"/>
    <col min="8182" max="8182" width="16.5703125" style="2" bestFit="1" customWidth="1"/>
    <col min="8183" max="8183" width="5.5703125" style="2" customWidth="1"/>
    <col min="8184" max="8187" width="8.42578125" style="2" customWidth="1"/>
    <col min="8188" max="8188" width="9.28515625" style="2" bestFit="1" customWidth="1"/>
    <col min="8189" max="8192" width="8.42578125" style="2" customWidth="1"/>
    <col min="8193" max="8193" width="10" style="2" bestFit="1" customWidth="1"/>
    <col min="8194" max="8195" width="10" style="2" customWidth="1"/>
    <col min="8196" max="8196" width="9.85546875" style="2" customWidth="1"/>
    <col min="8197" max="8197" width="2.42578125" style="2" customWidth="1"/>
    <col min="8198" max="8210" width="8.28515625" style="2" customWidth="1"/>
    <col min="8211" max="8211" width="1.7109375" style="2" customWidth="1"/>
    <col min="8212" max="8224" width="8.28515625" style="2" customWidth="1"/>
    <col min="8225" max="8225" width="1.7109375" style="2" customWidth="1"/>
    <col min="8226" max="8238" width="8.140625" style="2" customWidth="1"/>
    <col min="8239" max="8239" width="1.7109375" style="2" customWidth="1"/>
    <col min="8240" max="8252" width="8.28515625" style="2" customWidth="1"/>
    <col min="8253" max="8253" width="1.7109375" style="2" customWidth="1"/>
    <col min="8254" max="8262" width="8.28515625" style="2" customWidth="1"/>
    <col min="8263" max="8266" width="8.140625" style="2" customWidth="1"/>
    <col min="8267" max="8267" width="1.42578125" style="2" customWidth="1"/>
    <col min="8268" max="8276" width="8.28515625" style="2" customWidth="1"/>
    <col min="8277" max="8280" width="8.140625" style="2" customWidth="1"/>
    <col min="8281" max="8435" width="11.42578125" style="2"/>
    <col min="8436" max="8437" width="11.5703125" style="2" bestFit="1" customWidth="1"/>
    <col min="8438" max="8438" width="16.5703125" style="2" bestFit="1" customWidth="1"/>
    <col min="8439" max="8439" width="5.5703125" style="2" customWidth="1"/>
    <col min="8440" max="8443" width="8.42578125" style="2" customWidth="1"/>
    <col min="8444" max="8444" width="9.28515625" style="2" bestFit="1" customWidth="1"/>
    <col min="8445" max="8448" width="8.42578125" style="2" customWidth="1"/>
    <col min="8449" max="8449" width="10" style="2" bestFit="1" customWidth="1"/>
    <col min="8450" max="8451" width="10" style="2" customWidth="1"/>
    <col min="8452" max="8452" width="9.85546875" style="2" customWidth="1"/>
    <col min="8453" max="8453" width="2.42578125" style="2" customWidth="1"/>
    <col min="8454" max="8466" width="8.28515625" style="2" customWidth="1"/>
    <col min="8467" max="8467" width="1.7109375" style="2" customWidth="1"/>
    <col min="8468" max="8480" width="8.28515625" style="2" customWidth="1"/>
    <col min="8481" max="8481" width="1.7109375" style="2" customWidth="1"/>
    <col min="8482" max="8494" width="8.140625" style="2" customWidth="1"/>
    <col min="8495" max="8495" width="1.7109375" style="2" customWidth="1"/>
    <col min="8496" max="8508" width="8.28515625" style="2" customWidth="1"/>
    <col min="8509" max="8509" width="1.7109375" style="2" customWidth="1"/>
    <col min="8510" max="8518" width="8.28515625" style="2" customWidth="1"/>
    <col min="8519" max="8522" width="8.140625" style="2" customWidth="1"/>
    <col min="8523" max="8523" width="1.42578125" style="2" customWidth="1"/>
    <col min="8524" max="8532" width="8.28515625" style="2" customWidth="1"/>
    <col min="8533" max="8536" width="8.140625" style="2" customWidth="1"/>
    <col min="8537" max="8691" width="11.42578125" style="2"/>
    <col min="8692" max="8693" width="11.5703125" style="2" bestFit="1" customWidth="1"/>
    <col min="8694" max="8694" width="16.5703125" style="2" bestFit="1" customWidth="1"/>
    <col min="8695" max="8695" width="5.5703125" style="2" customWidth="1"/>
    <col min="8696" max="8699" width="8.42578125" style="2" customWidth="1"/>
    <col min="8700" max="8700" width="9.28515625" style="2" bestFit="1" customWidth="1"/>
    <col min="8701" max="8704" width="8.42578125" style="2" customWidth="1"/>
    <col min="8705" max="8705" width="10" style="2" bestFit="1" customWidth="1"/>
    <col min="8706" max="8707" width="10" style="2" customWidth="1"/>
    <col min="8708" max="8708" width="9.85546875" style="2" customWidth="1"/>
    <col min="8709" max="8709" width="2.42578125" style="2" customWidth="1"/>
    <col min="8710" max="8722" width="8.28515625" style="2" customWidth="1"/>
    <col min="8723" max="8723" width="1.7109375" style="2" customWidth="1"/>
    <col min="8724" max="8736" width="8.28515625" style="2" customWidth="1"/>
    <col min="8737" max="8737" width="1.7109375" style="2" customWidth="1"/>
    <col min="8738" max="8750" width="8.140625" style="2" customWidth="1"/>
    <col min="8751" max="8751" width="1.7109375" style="2" customWidth="1"/>
    <col min="8752" max="8764" width="8.28515625" style="2" customWidth="1"/>
    <col min="8765" max="8765" width="1.7109375" style="2" customWidth="1"/>
    <col min="8766" max="8774" width="8.28515625" style="2" customWidth="1"/>
    <col min="8775" max="8778" width="8.140625" style="2" customWidth="1"/>
    <col min="8779" max="8779" width="1.42578125" style="2" customWidth="1"/>
    <col min="8780" max="8788" width="8.28515625" style="2" customWidth="1"/>
    <col min="8789" max="8792" width="8.140625" style="2" customWidth="1"/>
    <col min="8793" max="8947" width="11.42578125" style="2"/>
    <col min="8948" max="8949" width="11.5703125" style="2" bestFit="1" customWidth="1"/>
    <col min="8950" max="8950" width="16.5703125" style="2" bestFit="1" customWidth="1"/>
    <col min="8951" max="8951" width="5.5703125" style="2" customWidth="1"/>
    <col min="8952" max="8955" width="8.42578125" style="2" customWidth="1"/>
    <col min="8956" max="8956" width="9.28515625" style="2" bestFit="1" customWidth="1"/>
    <col min="8957" max="8960" width="8.42578125" style="2" customWidth="1"/>
    <col min="8961" max="8961" width="10" style="2" bestFit="1" customWidth="1"/>
    <col min="8962" max="8963" width="10" style="2" customWidth="1"/>
    <col min="8964" max="8964" width="9.85546875" style="2" customWidth="1"/>
    <col min="8965" max="8965" width="2.42578125" style="2" customWidth="1"/>
    <col min="8966" max="8978" width="8.28515625" style="2" customWidth="1"/>
    <col min="8979" max="8979" width="1.7109375" style="2" customWidth="1"/>
    <col min="8980" max="8992" width="8.28515625" style="2" customWidth="1"/>
    <col min="8993" max="8993" width="1.7109375" style="2" customWidth="1"/>
    <col min="8994" max="9006" width="8.140625" style="2" customWidth="1"/>
    <col min="9007" max="9007" width="1.7109375" style="2" customWidth="1"/>
    <col min="9008" max="9020" width="8.28515625" style="2" customWidth="1"/>
    <col min="9021" max="9021" width="1.7109375" style="2" customWidth="1"/>
    <col min="9022" max="9030" width="8.28515625" style="2" customWidth="1"/>
    <col min="9031" max="9034" width="8.140625" style="2" customWidth="1"/>
    <col min="9035" max="9035" width="1.42578125" style="2" customWidth="1"/>
    <col min="9036" max="9044" width="8.28515625" style="2" customWidth="1"/>
    <col min="9045" max="9048" width="8.140625" style="2" customWidth="1"/>
    <col min="9049" max="9203" width="11.42578125" style="2"/>
    <col min="9204" max="9205" width="11.5703125" style="2" bestFit="1" customWidth="1"/>
    <col min="9206" max="9206" width="16.5703125" style="2" bestFit="1" customWidth="1"/>
    <col min="9207" max="9207" width="5.5703125" style="2" customWidth="1"/>
    <col min="9208" max="9211" width="8.42578125" style="2" customWidth="1"/>
    <col min="9212" max="9212" width="9.28515625" style="2" bestFit="1" customWidth="1"/>
    <col min="9213" max="9216" width="8.42578125" style="2" customWidth="1"/>
    <col min="9217" max="9217" width="10" style="2" bestFit="1" customWidth="1"/>
    <col min="9218" max="9219" width="10" style="2" customWidth="1"/>
    <col min="9220" max="9220" width="9.85546875" style="2" customWidth="1"/>
    <col min="9221" max="9221" width="2.42578125" style="2" customWidth="1"/>
    <col min="9222" max="9234" width="8.28515625" style="2" customWidth="1"/>
    <col min="9235" max="9235" width="1.7109375" style="2" customWidth="1"/>
    <col min="9236" max="9248" width="8.28515625" style="2" customWidth="1"/>
    <col min="9249" max="9249" width="1.7109375" style="2" customWidth="1"/>
    <col min="9250" max="9262" width="8.140625" style="2" customWidth="1"/>
    <col min="9263" max="9263" width="1.7109375" style="2" customWidth="1"/>
    <col min="9264" max="9276" width="8.28515625" style="2" customWidth="1"/>
    <col min="9277" max="9277" width="1.7109375" style="2" customWidth="1"/>
    <col min="9278" max="9286" width="8.28515625" style="2" customWidth="1"/>
    <col min="9287" max="9290" width="8.140625" style="2" customWidth="1"/>
    <col min="9291" max="9291" width="1.42578125" style="2" customWidth="1"/>
    <col min="9292" max="9300" width="8.28515625" style="2" customWidth="1"/>
    <col min="9301" max="9304" width="8.140625" style="2" customWidth="1"/>
    <col min="9305" max="9459" width="11.42578125" style="2"/>
    <col min="9460" max="9461" width="11.5703125" style="2" bestFit="1" customWidth="1"/>
    <col min="9462" max="9462" width="16.5703125" style="2" bestFit="1" customWidth="1"/>
    <col min="9463" max="9463" width="5.5703125" style="2" customWidth="1"/>
    <col min="9464" max="9467" width="8.42578125" style="2" customWidth="1"/>
    <col min="9468" max="9468" width="9.28515625" style="2" bestFit="1" customWidth="1"/>
    <col min="9469" max="9472" width="8.42578125" style="2" customWidth="1"/>
    <col min="9473" max="9473" width="10" style="2" bestFit="1" customWidth="1"/>
    <col min="9474" max="9475" width="10" style="2" customWidth="1"/>
    <col min="9476" max="9476" width="9.85546875" style="2" customWidth="1"/>
    <col min="9477" max="9477" width="2.42578125" style="2" customWidth="1"/>
    <col min="9478" max="9490" width="8.28515625" style="2" customWidth="1"/>
    <col min="9491" max="9491" width="1.7109375" style="2" customWidth="1"/>
    <col min="9492" max="9504" width="8.28515625" style="2" customWidth="1"/>
    <col min="9505" max="9505" width="1.7109375" style="2" customWidth="1"/>
    <col min="9506" max="9518" width="8.140625" style="2" customWidth="1"/>
    <col min="9519" max="9519" width="1.7109375" style="2" customWidth="1"/>
    <col min="9520" max="9532" width="8.28515625" style="2" customWidth="1"/>
    <col min="9533" max="9533" width="1.7109375" style="2" customWidth="1"/>
    <col min="9534" max="9542" width="8.28515625" style="2" customWidth="1"/>
    <col min="9543" max="9546" width="8.140625" style="2" customWidth="1"/>
    <col min="9547" max="9547" width="1.42578125" style="2" customWidth="1"/>
    <col min="9548" max="9556" width="8.28515625" style="2" customWidth="1"/>
    <col min="9557" max="9560" width="8.140625" style="2" customWidth="1"/>
    <col min="9561" max="9715" width="11.42578125" style="2"/>
    <col min="9716" max="9717" width="11.5703125" style="2" bestFit="1" customWidth="1"/>
    <col min="9718" max="9718" width="16.5703125" style="2" bestFit="1" customWidth="1"/>
    <col min="9719" max="9719" width="5.5703125" style="2" customWidth="1"/>
    <col min="9720" max="9723" width="8.42578125" style="2" customWidth="1"/>
    <col min="9724" max="9724" width="9.28515625" style="2" bestFit="1" customWidth="1"/>
    <col min="9725" max="9728" width="8.42578125" style="2" customWidth="1"/>
    <col min="9729" max="9729" width="10" style="2" bestFit="1" customWidth="1"/>
    <col min="9730" max="9731" width="10" style="2" customWidth="1"/>
    <col min="9732" max="9732" width="9.85546875" style="2" customWidth="1"/>
    <col min="9733" max="9733" width="2.42578125" style="2" customWidth="1"/>
    <col min="9734" max="9746" width="8.28515625" style="2" customWidth="1"/>
    <col min="9747" max="9747" width="1.7109375" style="2" customWidth="1"/>
    <col min="9748" max="9760" width="8.28515625" style="2" customWidth="1"/>
    <col min="9761" max="9761" width="1.7109375" style="2" customWidth="1"/>
    <col min="9762" max="9774" width="8.140625" style="2" customWidth="1"/>
    <col min="9775" max="9775" width="1.7109375" style="2" customWidth="1"/>
    <col min="9776" max="9788" width="8.28515625" style="2" customWidth="1"/>
    <col min="9789" max="9789" width="1.7109375" style="2" customWidth="1"/>
    <col min="9790" max="9798" width="8.28515625" style="2" customWidth="1"/>
    <col min="9799" max="9802" width="8.140625" style="2" customWidth="1"/>
    <col min="9803" max="9803" width="1.42578125" style="2" customWidth="1"/>
    <col min="9804" max="9812" width="8.28515625" style="2" customWidth="1"/>
    <col min="9813" max="9816" width="8.140625" style="2" customWidth="1"/>
    <col min="9817" max="9971" width="11.42578125" style="2"/>
    <col min="9972" max="9973" width="11.5703125" style="2" bestFit="1" customWidth="1"/>
    <col min="9974" max="9974" width="16.5703125" style="2" bestFit="1" customWidth="1"/>
    <col min="9975" max="9975" width="5.5703125" style="2" customWidth="1"/>
    <col min="9976" max="9979" width="8.42578125" style="2" customWidth="1"/>
    <col min="9980" max="9980" width="9.28515625" style="2" bestFit="1" customWidth="1"/>
    <col min="9981" max="9984" width="8.42578125" style="2" customWidth="1"/>
    <col min="9985" max="9985" width="10" style="2" bestFit="1" customWidth="1"/>
    <col min="9986" max="9987" width="10" style="2" customWidth="1"/>
    <col min="9988" max="9988" width="9.85546875" style="2" customWidth="1"/>
    <col min="9989" max="9989" width="2.42578125" style="2" customWidth="1"/>
    <col min="9990" max="10002" width="8.28515625" style="2" customWidth="1"/>
    <col min="10003" max="10003" width="1.7109375" style="2" customWidth="1"/>
    <col min="10004" max="10016" width="8.28515625" style="2" customWidth="1"/>
    <col min="10017" max="10017" width="1.7109375" style="2" customWidth="1"/>
    <col min="10018" max="10030" width="8.140625" style="2" customWidth="1"/>
    <col min="10031" max="10031" width="1.7109375" style="2" customWidth="1"/>
    <col min="10032" max="10044" width="8.28515625" style="2" customWidth="1"/>
    <col min="10045" max="10045" width="1.7109375" style="2" customWidth="1"/>
    <col min="10046" max="10054" width="8.28515625" style="2" customWidth="1"/>
    <col min="10055" max="10058" width="8.140625" style="2" customWidth="1"/>
    <col min="10059" max="10059" width="1.42578125" style="2" customWidth="1"/>
    <col min="10060" max="10068" width="8.28515625" style="2" customWidth="1"/>
    <col min="10069" max="10072" width="8.140625" style="2" customWidth="1"/>
    <col min="10073" max="10227" width="11.42578125" style="2"/>
    <col min="10228" max="10229" width="11.5703125" style="2" bestFit="1" customWidth="1"/>
    <col min="10230" max="10230" width="16.5703125" style="2" bestFit="1" customWidth="1"/>
    <col min="10231" max="10231" width="5.5703125" style="2" customWidth="1"/>
    <col min="10232" max="10235" width="8.42578125" style="2" customWidth="1"/>
    <col min="10236" max="10236" width="9.28515625" style="2" bestFit="1" customWidth="1"/>
    <col min="10237" max="10240" width="8.42578125" style="2" customWidth="1"/>
    <col min="10241" max="10241" width="10" style="2" bestFit="1" customWidth="1"/>
    <col min="10242" max="10243" width="10" style="2" customWidth="1"/>
    <col min="10244" max="10244" width="9.85546875" style="2" customWidth="1"/>
    <col min="10245" max="10245" width="2.42578125" style="2" customWidth="1"/>
    <col min="10246" max="10258" width="8.28515625" style="2" customWidth="1"/>
    <col min="10259" max="10259" width="1.7109375" style="2" customWidth="1"/>
    <col min="10260" max="10272" width="8.28515625" style="2" customWidth="1"/>
    <col min="10273" max="10273" width="1.7109375" style="2" customWidth="1"/>
    <col min="10274" max="10286" width="8.140625" style="2" customWidth="1"/>
    <col min="10287" max="10287" width="1.7109375" style="2" customWidth="1"/>
    <col min="10288" max="10300" width="8.28515625" style="2" customWidth="1"/>
    <col min="10301" max="10301" width="1.7109375" style="2" customWidth="1"/>
    <col min="10302" max="10310" width="8.28515625" style="2" customWidth="1"/>
    <col min="10311" max="10314" width="8.140625" style="2" customWidth="1"/>
    <col min="10315" max="10315" width="1.42578125" style="2" customWidth="1"/>
    <col min="10316" max="10324" width="8.28515625" style="2" customWidth="1"/>
    <col min="10325" max="10328" width="8.140625" style="2" customWidth="1"/>
    <col min="10329" max="10483" width="11.42578125" style="2"/>
    <col min="10484" max="10485" width="11.5703125" style="2" bestFit="1" customWidth="1"/>
    <col min="10486" max="10486" width="16.5703125" style="2" bestFit="1" customWidth="1"/>
    <col min="10487" max="10487" width="5.5703125" style="2" customWidth="1"/>
    <col min="10488" max="10491" width="8.42578125" style="2" customWidth="1"/>
    <col min="10492" max="10492" width="9.28515625" style="2" bestFit="1" customWidth="1"/>
    <col min="10493" max="10496" width="8.42578125" style="2" customWidth="1"/>
    <col min="10497" max="10497" width="10" style="2" bestFit="1" customWidth="1"/>
    <col min="10498" max="10499" width="10" style="2" customWidth="1"/>
    <col min="10500" max="10500" width="9.85546875" style="2" customWidth="1"/>
    <col min="10501" max="10501" width="2.42578125" style="2" customWidth="1"/>
    <col min="10502" max="10514" width="8.28515625" style="2" customWidth="1"/>
    <col min="10515" max="10515" width="1.7109375" style="2" customWidth="1"/>
    <col min="10516" max="10528" width="8.28515625" style="2" customWidth="1"/>
    <col min="10529" max="10529" width="1.7109375" style="2" customWidth="1"/>
    <col min="10530" max="10542" width="8.140625" style="2" customWidth="1"/>
    <col min="10543" max="10543" width="1.7109375" style="2" customWidth="1"/>
    <col min="10544" max="10556" width="8.28515625" style="2" customWidth="1"/>
    <col min="10557" max="10557" width="1.7109375" style="2" customWidth="1"/>
    <col min="10558" max="10566" width="8.28515625" style="2" customWidth="1"/>
    <col min="10567" max="10570" width="8.140625" style="2" customWidth="1"/>
    <col min="10571" max="10571" width="1.42578125" style="2" customWidth="1"/>
    <col min="10572" max="10580" width="8.28515625" style="2" customWidth="1"/>
    <col min="10581" max="10584" width="8.140625" style="2" customWidth="1"/>
    <col min="10585" max="10739" width="11.42578125" style="2"/>
    <col min="10740" max="10741" width="11.5703125" style="2" bestFit="1" customWidth="1"/>
    <col min="10742" max="10742" width="16.5703125" style="2" bestFit="1" customWidth="1"/>
    <col min="10743" max="10743" width="5.5703125" style="2" customWidth="1"/>
    <col min="10744" max="10747" width="8.42578125" style="2" customWidth="1"/>
    <col min="10748" max="10748" width="9.28515625" style="2" bestFit="1" customWidth="1"/>
    <col min="10749" max="10752" width="8.42578125" style="2" customWidth="1"/>
    <col min="10753" max="10753" width="10" style="2" bestFit="1" customWidth="1"/>
    <col min="10754" max="10755" width="10" style="2" customWidth="1"/>
    <col min="10756" max="10756" width="9.85546875" style="2" customWidth="1"/>
    <col min="10757" max="10757" width="2.42578125" style="2" customWidth="1"/>
    <col min="10758" max="10770" width="8.28515625" style="2" customWidth="1"/>
    <col min="10771" max="10771" width="1.7109375" style="2" customWidth="1"/>
    <col min="10772" max="10784" width="8.28515625" style="2" customWidth="1"/>
    <col min="10785" max="10785" width="1.7109375" style="2" customWidth="1"/>
    <col min="10786" max="10798" width="8.140625" style="2" customWidth="1"/>
    <col min="10799" max="10799" width="1.7109375" style="2" customWidth="1"/>
    <col min="10800" max="10812" width="8.28515625" style="2" customWidth="1"/>
    <col min="10813" max="10813" width="1.7109375" style="2" customWidth="1"/>
    <col min="10814" max="10822" width="8.28515625" style="2" customWidth="1"/>
    <col min="10823" max="10826" width="8.140625" style="2" customWidth="1"/>
    <col min="10827" max="10827" width="1.42578125" style="2" customWidth="1"/>
    <col min="10828" max="10836" width="8.28515625" style="2" customWidth="1"/>
    <col min="10837" max="10840" width="8.140625" style="2" customWidth="1"/>
    <col min="10841" max="10995" width="11.42578125" style="2"/>
    <col min="10996" max="10997" width="11.5703125" style="2" bestFit="1" customWidth="1"/>
    <col min="10998" max="10998" width="16.5703125" style="2" bestFit="1" customWidth="1"/>
    <col min="10999" max="10999" width="5.5703125" style="2" customWidth="1"/>
    <col min="11000" max="11003" width="8.42578125" style="2" customWidth="1"/>
    <col min="11004" max="11004" width="9.28515625" style="2" bestFit="1" customWidth="1"/>
    <col min="11005" max="11008" width="8.42578125" style="2" customWidth="1"/>
    <col min="11009" max="11009" width="10" style="2" bestFit="1" customWidth="1"/>
    <col min="11010" max="11011" width="10" style="2" customWidth="1"/>
    <col min="11012" max="11012" width="9.85546875" style="2" customWidth="1"/>
    <col min="11013" max="11013" width="2.42578125" style="2" customWidth="1"/>
    <col min="11014" max="11026" width="8.28515625" style="2" customWidth="1"/>
    <col min="11027" max="11027" width="1.7109375" style="2" customWidth="1"/>
    <col min="11028" max="11040" width="8.28515625" style="2" customWidth="1"/>
    <col min="11041" max="11041" width="1.7109375" style="2" customWidth="1"/>
    <col min="11042" max="11054" width="8.140625" style="2" customWidth="1"/>
    <col min="11055" max="11055" width="1.7109375" style="2" customWidth="1"/>
    <col min="11056" max="11068" width="8.28515625" style="2" customWidth="1"/>
    <col min="11069" max="11069" width="1.7109375" style="2" customWidth="1"/>
    <col min="11070" max="11078" width="8.28515625" style="2" customWidth="1"/>
    <col min="11079" max="11082" width="8.140625" style="2" customWidth="1"/>
    <col min="11083" max="11083" width="1.42578125" style="2" customWidth="1"/>
    <col min="11084" max="11092" width="8.28515625" style="2" customWidth="1"/>
    <col min="11093" max="11096" width="8.140625" style="2" customWidth="1"/>
    <col min="11097" max="11251" width="11.42578125" style="2"/>
    <col min="11252" max="11253" width="11.5703125" style="2" bestFit="1" customWidth="1"/>
    <col min="11254" max="11254" width="16.5703125" style="2" bestFit="1" customWidth="1"/>
    <col min="11255" max="11255" width="5.5703125" style="2" customWidth="1"/>
    <col min="11256" max="11259" width="8.42578125" style="2" customWidth="1"/>
    <col min="11260" max="11260" width="9.28515625" style="2" bestFit="1" customWidth="1"/>
    <col min="11261" max="11264" width="8.42578125" style="2" customWidth="1"/>
    <col min="11265" max="11265" width="10" style="2" bestFit="1" customWidth="1"/>
    <col min="11266" max="11267" width="10" style="2" customWidth="1"/>
    <col min="11268" max="11268" width="9.85546875" style="2" customWidth="1"/>
    <col min="11269" max="11269" width="2.42578125" style="2" customWidth="1"/>
    <col min="11270" max="11282" width="8.28515625" style="2" customWidth="1"/>
    <col min="11283" max="11283" width="1.7109375" style="2" customWidth="1"/>
    <col min="11284" max="11296" width="8.28515625" style="2" customWidth="1"/>
    <col min="11297" max="11297" width="1.7109375" style="2" customWidth="1"/>
    <col min="11298" max="11310" width="8.140625" style="2" customWidth="1"/>
    <col min="11311" max="11311" width="1.7109375" style="2" customWidth="1"/>
    <col min="11312" max="11324" width="8.28515625" style="2" customWidth="1"/>
    <col min="11325" max="11325" width="1.7109375" style="2" customWidth="1"/>
    <col min="11326" max="11334" width="8.28515625" style="2" customWidth="1"/>
    <col min="11335" max="11338" width="8.140625" style="2" customWidth="1"/>
    <col min="11339" max="11339" width="1.42578125" style="2" customWidth="1"/>
    <col min="11340" max="11348" width="8.28515625" style="2" customWidth="1"/>
    <col min="11349" max="11352" width="8.140625" style="2" customWidth="1"/>
    <col min="11353" max="11507" width="11.42578125" style="2"/>
    <col min="11508" max="11509" width="11.5703125" style="2" bestFit="1" customWidth="1"/>
    <col min="11510" max="11510" width="16.5703125" style="2" bestFit="1" customWidth="1"/>
    <col min="11511" max="11511" width="5.5703125" style="2" customWidth="1"/>
    <col min="11512" max="11515" width="8.42578125" style="2" customWidth="1"/>
    <col min="11516" max="11516" width="9.28515625" style="2" bestFit="1" customWidth="1"/>
    <col min="11517" max="11520" width="8.42578125" style="2" customWidth="1"/>
    <col min="11521" max="11521" width="10" style="2" bestFit="1" customWidth="1"/>
    <col min="11522" max="11523" width="10" style="2" customWidth="1"/>
    <col min="11524" max="11524" width="9.85546875" style="2" customWidth="1"/>
    <col min="11525" max="11525" width="2.42578125" style="2" customWidth="1"/>
    <col min="11526" max="11538" width="8.28515625" style="2" customWidth="1"/>
    <col min="11539" max="11539" width="1.7109375" style="2" customWidth="1"/>
    <col min="11540" max="11552" width="8.28515625" style="2" customWidth="1"/>
    <col min="11553" max="11553" width="1.7109375" style="2" customWidth="1"/>
    <col min="11554" max="11566" width="8.140625" style="2" customWidth="1"/>
    <col min="11567" max="11567" width="1.7109375" style="2" customWidth="1"/>
    <col min="11568" max="11580" width="8.28515625" style="2" customWidth="1"/>
    <col min="11581" max="11581" width="1.7109375" style="2" customWidth="1"/>
    <col min="11582" max="11590" width="8.28515625" style="2" customWidth="1"/>
    <col min="11591" max="11594" width="8.140625" style="2" customWidth="1"/>
    <col min="11595" max="11595" width="1.42578125" style="2" customWidth="1"/>
    <col min="11596" max="11604" width="8.28515625" style="2" customWidth="1"/>
    <col min="11605" max="11608" width="8.140625" style="2" customWidth="1"/>
    <col min="11609" max="11763" width="11.42578125" style="2"/>
    <col min="11764" max="11765" width="11.5703125" style="2" bestFit="1" customWidth="1"/>
    <col min="11766" max="11766" width="16.5703125" style="2" bestFit="1" customWidth="1"/>
    <col min="11767" max="11767" width="5.5703125" style="2" customWidth="1"/>
    <col min="11768" max="11771" width="8.42578125" style="2" customWidth="1"/>
    <col min="11772" max="11772" width="9.28515625" style="2" bestFit="1" customWidth="1"/>
    <col min="11773" max="11776" width="8.42578125" style="2" customWidth="1"/>
    <col min="11777" max="11777" width="10" style="2" bestFit="1" customWidth="1"/>
    <col min="11778" max="11779" width="10" style="2" customWidth="1"/>
    <col min="11780" max="11780" width="9.85546875" style="2" customWidth="1"/>
    <col min="11781" max="11781" width="2.42578125" style="2" customWidth="1"/>
    <col min="11782" max="11794" width="8.28515625" style="2" customWidth="1"/>
    <col min="11795" max="11795" width="1.7109375" style="2" customWidth="1"/>
    <col min="11796" max="11808" width="8.28515625" style="2" customWidth="1"/>
    <col min="11809" max="11809" width="1.7109375" style="2" customWidth="1"/>
    <col min="11810" max="11822" width="8.140625" style="2" customWidth="1"/>
    <col min="11823" max="11823" width="1.7109375" style="2" customWidth="1"/>
    <col min="11824" max="11836" width="8.28515625" style="2" customWidth="1"/>
    <col min="11837" max="11837" width="1.7109375" style="2" customWidth="1"/>
    <col min="11838" max="11846" width="8.28515625" style="2" customWidth="1"/>
    <col min="11847" max="11850" width="8.140625" style="2" customWidth="1"/>
    <col min="11851" max="11851" width="1.42578125" style="2" customWidth="1"/>
    <col min="11852" max="11860" width="8.28515625" style="2" customWidth="1"/>
    <col min="11861" max="11864" width="8.140625" style="2" customWidth="1"/>
    <col min="11865" max="12019" width="11.42578125" style="2"/>
    <col min="12020" max="12021" width="11.5703125" style="2" bestFit="1" customWidth="1"/>
    <col min="12022" max="12022" width="16.5703125" style="2" bestFit="1" customWidth="1"/>
    <col min="12023" max="12023" width="5.5703125" style="2" customWidth="1"/>
    <col min="12024" max="12027" width="8.42578125" style="2" customWidth="1"/>
    <col min="12028" max="12028" width="9.28515625" style="2" bestFit="1" customWidth="1"/>
    <col min="12029" max="12032" width="8.42578125" style="2" customWidth="1"/>
    <col min="12033" max="12033" width="10" style="2" bestFit="1" customWidth="1"/>
    <col min="12034" max="12035" width="10" style="2" customWidth="1"/>
    <col min="12036" max="12036" width="9.85546875" style="2" customWidth="1"/>
    <col min="12037" max="12037" width="2.42578125" style="2" customWidth="1"/>
    <col min="12038" max="12050" width="8.28515625" style="2" customWidth="1"/>
    <col min="12051" max="12051" width="1.7109375" style="2" customWidth="1"/>
    <col min="12052" max="12064" width="8.28515625" style="2" customWidth="1"/>
    <col min="12065" max="12065" width="1.7109375" style="2" customWidth="1"/>
    <col min="12066" max="12078" width="8.140625" style="2" customWidth="1"/>
    <col min="12079" max="12079" width="1.7109375" style="2" customWidth="1"/>
    <col min="12080" max="12092" width="8.28515625" style="2" customWidth="1"/>
    <col min="12093" max="12093" width="1.7109375" style="2" customWidth="1"/>
    <col min="12094" max="12102" width="8.28515625" style="2" customWidth="1"/>
    <col min="12103" max="12106" width="8.140625" style="2" customWidth="1"/>
    <col min="12107" max="12107" width="1.42578125" style="2" customWidth="1"/>
    <col min="12108" max="12116" width="8.28515625" style="2" customWidth="1"/>
    <col min="12117" max="12120" width="8.140625" style="2" customWidth="1"/>
    <col min="12121" max="12275" width="11.42578125" style="2"/>
    <col min="12276" max="12277" width="11.5703125" style="2" bestFit="1" customWidth="1"/>
    <col min="12278" max="12278" width="16.5703125" style="2" bestFit="1" customWidth="1"/>
    <col min="12279" max="12279" width="5.5703125" style="2" customWidth="1"/>
    <col min="12280" max="12283" width="8.42578125" style="2" customWidth="1"/>
    <col min="12284" max="12284" width="9.28515625" style="2" bestFit="1" customWidth="1"/>
    <col min="12285" max="12288" width="8.42578125" style="2" customWidth="1"/>
    <col min="12289" max="12289" width="10" style="2" bestFit="1" customWidth="1"/>
    <col min="12290" max="12291" width="10" style="2" customWidth="1"/>
    <col min="12292" max="12292" width="9.85546875" style="2" customWidth="1"/>
    <col min="12293" max="12293" width="2.42578125" style="2" customWidth="1"/>
    <col min="12294" max="12306" width="8.28515625" style="2" customWidth="1"/>
    <col min="12307" max="12307" width="1.7109375" style="2" customWidth="1"/>
    <col min="12308" max="12320" width="8.28515625" style="2" customWidth="1"/>
    <col min="12321" max="12321" width="1.7109375" style="2" customWidth="1"/>
    <col min="12322" max="12334" width="8.140625" style="2" customWidth="1"/>
    <col min="12335" max="12335" width="1.7109375" style="2" customWidth="1"/>
    <col min="12336" max="12348" width="8.28515625" style="2" customWidth="1"/>
    <col min="12349" max="12349" width="1.7109375" style="2" customWidth="1"/>
    <col min="12350" max="12358" width="8.28515625" style="2" customWidth="1"/>
    <col min="12359" max="12362" width="8.140625" style="2" customWidth="1"/>
    <col min="12363" max="12363" width="1.42578125" style="2" customWidth="1"/>
    <col min="12364" max="12372" width="8.28515625" style="2" customWidth="1"/>
    <col min="12373" max="12376" width="8.140625" style="2" customWidth="1"/>
    <col min="12377" max="12531" width="11.42578125" style="2"/>
    <col min="12532" max="12533" width="11.5703125" style="2" bestFit="1" customWidth="1"/>
    <col min="12534" max="12534" width="16.5703125" style="2" bestFit="1" customWidth="1"/>
    <col min="12535" max="12535" width="5.5703125" style="2" customWidth="1"/>
    <col min="12536" max="12539" width="8.42578125" style="2" customWidth="1"/>
    <col min="12540" max="12540" width="9.28515625" style="2" bestFit="1" customWidth="1"/>
    <col min="12541" max="12544" width="8.42578125" style="2" customWidth="1"/>
    <col min="12545" max="12545" width="10" style="2" bestFit="1" customWidth="1"/>
    <col min="12546" max="12547" width="10" style="2" customWidth="1"/>
    <col min="12548" max="12548" width="9.85546875" style="2" customWidth="1"/>
    <col min="12549" max="12549" width="2.42578125" style="2" customWidth="1"/>
    <col min="12550" max="12562" width="8.28515625" style="2" customWidth="1"/>
    <col min="12563" max="12563" width="1.7109375" style="2" customWidth="1"/>
    <col min="12564" max="12576" width="8.28515625" style="2" customWidth="1"/>
    <col min="12577" max="12577" width="1.7109375" style="2" customWidth="1"/>
    <col min="12578" max="12590" width="8.140625" style="2" customWidth="1"/>
    <col min="12591" max="12591" width="1.7109375" style="2" customWidth="1"/>
    <col min="12592" max="12604" width="8.28515625" style="2" customWidth="1"/>
    <col min="12605" max="12605" width="1.7109375" style="2" customWidth="1"/>
    <col min="12606" max="12614" width="8.28515625" style="2" customWidth="1"/>
    <col min="12615" max="12618" width="8.140625" style="2" customWidth="1"/>
    <col min="12619" max="12619" width="1.42578125" style="2" customWidth="1"/>
    <col min="12620" max="12628" width="8.28515625" style="2" customWidth="1"/>
    <col min="12629" max="12632" width="8.140625" style="2" customWidth="1"/>
    <col min="12633" max="12787" width="11.42578125" style="2"/>
    <col min="12788" max="12789" width="11.5703125" style="2" bestFit="1" customWidth="1"/>
    <col min="12790" max="12790" width="16.5703125" style="2" bestFit="1" customWidth="1"/>
    <col min="12791" max="12791" width="5.5703125" style="2" customWidth="1"/>
    <col min="12792" max="12795" width="8.42578125" style="2" customWidth="1"/>
    <col min="12796" max="12796" width="9.28515625" style="2" bestFit="1" customWidth="1"/>
    <col min="12797" max="12800" width="8.42578125" style="2" customWidth="1"/>
    <col min="12801" max="12801" width="10" style="2" bestFit="1" customWidth="1"/>
    <col min="12802" max="12803" width="10" style="2" customWidth="1"/>
    <col min="12804" max="12804" width="9.85546875" style="2" customWidth="1"/>
    <col min="12805" max="12805" width="2.42578125" style="2" customWidth="1"/>
    <col min="12806" max="12818" width="8.28515625" style="2" customWidth="1"/>
    <col min="12819" max="12819" width="1.7109375" style="2" customWidth="1"/>
    <col min="12820" max="12832" width="8.28515625" style="2" customWidth="1"/>
    <col min="12833" max="12833" width="1.7109375" style="2" customWidth="1"/>
    <col min="12834" max="12846" width="8.140625" style="2" customWidth="1"/>
    <col min="12847" max="12847" width="1.7109375" style="2" customWidth="1"/>
    <col min="12848" max="12860" width="8.28515625" style="2" customWidth="1"/>
    <col min="12861" max="12861" width="1.7109375" style="2" customWidth="1"/>
    <col min="12862" max="12870" width="8.28515625" style="2" customWidth="1"/>
    <col min="12871" max="12874" width="8.140625" style="2" customWidth="1"/>
    <col min="12875" max="12875" width="1.42578125" style="2" customWidth="1"/>
    <col min="12876" max="12884" width="8.28515625" style="2" customWidth="1"/>
    <col min="12885" max="12888" width="8.140625" style="2" customWidth="1"/>
    <col min="12889" max="13043" width="11.42578125" style="2"/>
    <col min="13044" max="13045" width="11.5703125" style="2" bestFit="1" customWidth="1"/>
    <col min="13046" max="13046" width="16.5703125" style="2" bestFit="1" customWidth="1"/>
    <col min="13047" max="13047" width="5.5703125" style="2" customWidth="1"/>
    <col min="13048" max="13051" width="8.42578125" style="2" customWidth="1"/>
    <col min="13052" max="13052" width="9.28515625" style="2" bestFit="1" customWidth="1"/>
    <col min="13053" max="13056" width="8.42578125" style="2" customWidth="1"/>
    <col min="13057" max="13057" width="10" style="2" bestFit="1" customWidth="1"/>
    <col min="13058" max="13059" width="10" style="2" customWidth="1"/>
    <col min="13060" max="13060" width="9.85546875" style="2" customWidth="1"/>
    <col min="13061" max="13061" width="2.42578125" style="2" customWidth="1"/>
    <col min="13062" max="13074" width="8.28515625" style="2" customWidth="1"/>
    <col min="13075" max="13075" width="1.7109375" style="2" customWidth="1"/>
    <col min="13076" max="13088" width="8.28515625" style="2" customWidth="1"/>
    <col min="13089" max="13089" width="1.7109375" style="2" customWidth="1"/>
    <col min="13090" max="13102" width="8.140625" style="2" customWidth="1"/>
    <col min="13103" max="13103" width="1.7109375" style="2" customWidth="1"/>
    <col min="13104" max="13116" width="8.28515625" style="2" customWidth="1"/>
    <col min="13117" max="13117" width="1.7109375" style="2" customWidth="1"/>
    <col min="13118" max="13126" width="8.28515625" style="2" customWidth="1"/>
    <col min="13127" max="13130" width="8.140625" style="2" customWidth="1"/>
    <col min="13131" max="13131" width="1.42578125" style="2" customWidth="1"/>
    <col min="13132" max="13140" width="8.28515625" style="2" customWidth="1"/>
    <col min="13141" max="13144" width="8.140625" style="2" customWidth="1"/>
    <col min="13145" max="13299" width="11.42578125" style="2"/>
    <col min="13300" max="13301" width="11.5703125" style="2" bestFit="1" customWidth="1"/>
    <col min="13302" max="13302" width="16.5703125" style="2" bestFit="1" customWidth="1"/>
    <col min="13303" max="13303" width="5.5703125" style="2" customWidth="1"/>
    <col min="13304" max="13307" width="8.42578125" style="2" customWidth="1"/>
    <col min="13308" max="13308" width="9.28515625" style="2" bestFit="1" customWidth="1"/>
    <col min="13309" max="13312" width="8.42578125" style="2" customWidth="1"/>
    <col min="13313" max="13313" width="10" style="2" bestFit="1" customWidth="1"/>
    <col min="13314" max="13315" width="10" style="2" customWidth="1"/>
    <col min="13316" max="13316" width="9.85546875" style="2" customWidth="1"/>
    <col min="13317" max="13317" width="2.42578125" style="2" customWidth="1"/>
    <col min="13318" max="13330" width="8.28515625" style="2" customWidth="1"/>
    <col min="13331" max="13331" width="1.7109375" style="2" customWidth="1"/>
    <col min="13332" max="13344" width="8.28515625" style="2" customWidth="1"/>
    <col min="13345" max="13345" width="1.7109375" style="2" customWidth="1"/>
    <col min="13346" max="13358" width="8.140625" style="2" customWidth="1"/>
    <col min="13359" max="13359" width="1.7109375" style="2" customWidth="1"/>
    <col min="13360" max="13372" width="8.28515625" style="2" customWidth="1"/>
    <col min="13373" max="13373" width="1.7109375" style="2" customWidth="1"/>
    <col min="13374" max="13382" width="8.28515625" style="2" customWidth="1"/>
    <col min="13383" max="13386" width="8.140625" style="2" customWidth="1"/>
    <col min="13387" max="13387" width="1.42578125" style="2" customWidth="1"/>
    <col min="13388" max="13396" width="8.28515625" style="2" customWidth="1"/>
    <col min="13397" max="13400" width="8.140625" style="2" customWidth="1"/>
    <col min="13401" max="13555" width="11.42578125" style="2"/>
    <col min="13556" max="13557" width="11.5703125" style="2" bestFit="1" customWidth="1"/>
    <col min="13558" max="13558" width="16.5703125" style="2" bestFit="1" customWidth="1"/>
    <col min="13559" max="13559" width="5.5703125" style="2" customWidth="1"/>
    <col min="13560" max="13563" width="8.42578125" style="2" customWidth="1"/>
    <col min="13564" max="13564" width="9.28515625" style="2" bestFit="1" customWidth="1"/>
    <col min="13565" max="13568" width="8.42578125" style="2" customWidth="1"/>
    <col min="13569" max="13569" width="10" style="2" bestFit="1" customWidth="1"/>
    <col min="13570" max="13571" width="10" style="2" customWidth="1"/>
    <col min="13572" max="13572" width="9.85546875" style="2" customWidth="1"/>
    <col min="13573" max="13573" width="2.42578125" style="2" customWidth="1"/>
    <col min="13574" max="13586" width="8.28515625" style="2" customWidth="1"/>
    <col min="13587" max="13587" width="1.7109375" style="2" customWidth="1"/>
    <col min="13588" max="13600" width="8.28515625" style="2" customWidth="1"/>
    <col min="13601" max="13601" width="1.7109375" style="2" customWidth="1"/>
    <col min="13602" max="13614" width="8.140625" style="2" customWidth="1"/>
    <col min="13615" max="13615" width="1.7109375" style="2" customWidth="1"/>
    <col min="13616" max="13628" width="8.28515625" style="2" customWidth="1"/>
    <col min="13629" max="13629" width="1.7109375" style="2" customWidth="1"/>
    <col min="13630" max="13638" width="8.28515625" style="2" customWidth="1"/>
    <col min="13639" max="13642" width="8.140625" style="2" customWidth="1"/>
    <col min="13643" max="13643" width="1.42578125" style="2" customWidth="1"/>
    <col min="13644" max="13652" width="8.28515625" style="2" customWidth="1"/>
    <col min="13653" max="13656" width="8.140625" style="2" customWidth="1"/>
    <col min="13657" max="13811" width="11.42578125" style="2"/>
    <col min="13812" max="13813" width="11.5703125" style="2" bestFit="1" customWidth="1"/>
    <col min="13814" max="13814" width="16.5703125" style="2" bestFit="1" customWidth="1"/>
    <col min="13815" max="13815" width="5.5703125" style="2" customWidth="1"/>
    <col min="13816" max="13819" width="8.42578125" style="2" customWidth="1"/>
    <col min="13820" max="13820" width="9.28515625" style="2" bestFit="1" customWidth="1"/>
    <col min="13821" max="13824" width="8.42578125" style="2" customWidth="1"/>
    <col min="13825" max="13825" width="10" style="2" bestFit="1" customWidth="1"/>
    <col min="13826" max="13827" width="10" style="2" customWidth="1"/>
    <col min="13828" max="13828" width="9.85546875" style="2" customWidth="1"/>
    <col min="13829" max="13829" width="2.42578125" style="2" customWidth="1"/>
    <col min="13830" max="13842" width="8.28515625" style="2" customWidth="1"/>
    <col min="13843" max="13843" width="1.7109375" style="2" customWidth="1"/>
    <col min="13844" max="13856" width="8.28515625" style="2" customWidth="1"/>
    <col min="13857" max="13857" width="1.7109375" style="2" customWidth="1"/>
    <col min="13858" max="13870" width="8.140625" style="2" customWidth="1"/>
    <col min="13871" max="13871" width="1.7109375" style="2" customWidth="1"/>
    <col min="13872" max="13884" width="8.28515625" style="2" customWidth="1"/>
    <col min="13885" max="13885" width="1.7109375" style="2" customWidth="1"/>
    <col min="13886" max="13894" width="8.28515625" style="2" customWidth="1"/>
    <col min="13895" max="13898" width="8.140625" style="2" customWidth="1"/>
    <col min="13899" max="13899" width="1.42578125" style="2" customWidth="1"/>
    <col min="13900" max="13908" width="8.28515625" style="2" customWidth="1"/>
    <col min="13909" max="13912" width="8.140625" style="2" customWidth="1"/>
    <col min="13913" max="14067" width="11.42578125" style="2"/>
    <col min="14068" max="14069" width="11.5703125" style="2" bestFit="1" customWidth="1"/>
    <col min="14070" max="14070" width="16.5703125" style="2" bestFit="1" customWidth="1"/>
    <col min="14071" max="14071" width="5.5703125" style="2" customWidth="1"/>
    <col min="14072" max="14075" width="8.42578125" style="2" customWidth="1"/>
    <col min="14076" max="14076" width="9.28515625" style="2" bestFit="1" customWidth="1"/>
    <col min="14077" max="14080" width="8.42578125" style="2" customWidth="1"/>
    <col min="14081" max="14081" width="10" style="2" bestFit="1" customWidth="1"/>
    <col min="14082" max="14083" width="10" style="2" customWidth="1"/>
    <col min="14084" max="14084" width="9.85546875" style="2" customWidth="1"/>
    <col min="14085" max="14085" width="2.42578125" style="2" customWidth="1"/>
    <col min="14086" max="14098" width="8.28515625" style="2" customWidth="1"/>
    <col min="14099" max="14099" width="1.7109375" style="2" customWidth="1"/>
    <col min="14100" max="14112" width="8.28515625" style="2" customWidth="1"/>
    <col min="14113" max="14113" width="1.7109375" style="2" customWidth="1"/>
    <col min="14114" max="14126" width="8.140625" style="2" customWidth="1"/>
    <col min="14127" max="14127" width="1.7109375" style="2" customWidth="1"/>
    <col min="14128" max="14140" width="8.28515625" style="2" customWidth="1"/>
    <col min="14141" max="14141" width="1.7109375" style="2" customWidth="1"/>
    <col min="14142" max="14150" width="8.28515625" style="2" customWidth="1"/>
    <col min="14151" max="14154" width="8.140625" style="2" customWidth="1"/>
    <col min="14155" max="14155" width="1.42578125" style="2" customWidth="1"/>
    <col min="14156" max="14164" width="8.28515625" style="2" customWidth="1"/>
    <col min="14165" max="14168" width="8.140625" style="2" customWidth="1"/>
    <col min="14169" max="14323" width="11.42578125" style="2"/>
    <col min="14324" max="14325" width="11.5703125" style="2" bestFit="1" customWidth="1"/>
    <col min="14326" max="14326" width="16.5703125" style="2" bestFit="1" customWidth="1"/>
    <col min="14327" max="14327" width="5.5703125" style="2" customWidth="1"/>
    <col min="14328" max="14331" width="8.42578125" style="2" customWidth="1"/>
    <col min="14332" max="14332" width="9.28515625" style="2" bestFit="1" customWidth="1"/>
    <col min="14333" max="14336" width="8.42578125" style="2" customWidth="1"/>
    <col min="14337" max="14337" width="10" style="2" bestFit="1" customWidth="1"/>
    <col min="14338" max="14339" width="10" style="2" customWidth="1"/>
    <col min="14340" max="14340" width="9.85546875" style="2" customWidth="1"/>
    <col min="14341" max="14341" width="2.42578125" style="2" customWidth="1"/>
    <col min="14342" max="14354" width="8.28515625" style="2" customWidth="1"/>
    <col min="14355" max="14355" width="1.7109375" style="2" customWidth="1"/>
    <col min="14356" max="14368" width="8.28515625" style="2" customWidth="1"/>
    <col min="14369" max="14369" width="1.7109375" style="2" customWidth="1"/>
    <col min="14370" max="14382" width="8.140625" style="2" customWidth="1"/>
    <col min="14383" max="14383" width="1.7109375" style="2" customWidth="1"/>
    <col min="14384" max="14396" width="8.28515625" style="2" customWidth="1"/>
    <col min="14397" max="14397" width="1.7109375" style="2" customWidth="1"/>
    <col min="14398" max="14406" width="8.28515625" style="2" customWidth="1"/>
    <col min="14407" max="14410" width="8.140625" style="2" customWidth="1"/>
    <col min="14411" max="14411" width="1.42578125" style="2" customWidth="1"/>
    <col min="14412" max="14420" width="8.28515625" style="2" customWidth="1"/>
    <col min="14421" max="14424" width="8.140625" style="2" customWidth="1"/>
    <col min="14425" max="14579" width="11.42578125" style="2"/>
    <col min="14580" max="14581" width="11.5703125" style="2" bestFit="1" customWidth="1"/>
    <col min="14582" max="14582" width="16.5703125" style="2" bestFit="1" customWidth="1"/>
    <col min="14583" max="14583" width="5.5703125" style="2" customWidth="1"/>
    <col min="14584" max="14587" width="8.42578125" style="2" customWidth="1"/>
    <col min="14588" max="14588" width="9.28515625" style="2" bestFit="1" customWidth="1"/>
    <col min="14589" max="14592" width="8.42578125" style="2" customWidth="1"/>
    <col min="14593" max="14593" width="10" style="2" bestFit="1" customWidth="1"/>
    <col min="14594" max="14595" width="10" style="2" customWidth="1"/>
    <col min="14596" max="14596" width="9.85546875" style="2" customWidth="1"/>
    <col min="14597" max="14597" width="2.42578125" style="2" customWidth="1"/>
    <col min="14598" max="14610" width="8.28515625" style="2" customWidth="1"/>
    <col min="14611" max="14611" width="1.7109375" style="2" customWidth="1"/>
    <col min="14612" max="14624" width="8.28515625" style="2" customWidth="1"/>
    <col min="14625" max="14625" width="1.7109375" style="2" customWidth="1"/>
    <col min="14626" max="14638" width="8.140625" style="2" customWidth="1"/>
    <col min="14639" max="14639" width="1.7109375" style="2" customWidth="1"/>
    <col min="14640" max="14652" width="8.28515625" style="2" customWidth="1"/>
    <col min="14653" max="14653" width="1.7109375" style="2" customWidth="1"/>
    <col min="14654" max="14662" width="8.28515625" style="2" customWidth="1"/>
    <col min="14663" max="14666" width="8.140625" style="2" customWidth="1"/>
    <col min="14667" max="14667" width="1.42578125" style="2" customWidth="1"/>
    <col min="14668" max="14676" width="8.28515625" style="2" customWidth="1"/>
    <col min="14677" max="14680" width="8.140625" style="2" customWidth="1"/>
    <col min="14681" max="14835" width="11.42578125" style="2"/>
    <col min="14836" max="14837" width="11.5703125" style="2" bestFit="1" customWidth="1"/>
    <col min="14838" max="14838" width="16.5703125" style="2" bestFit="1" customWidth="1"/>
    <col min="14839" max="14839" width="5.5703125" style="2" customWidth="1"/>
    <col min="14840" max="14843" width="8.42578125" style="2" customWidth="1"/>
    <col min="14844" max="14844" width="9.28515625" style="2" bestFit="1" customWidth="1"/>
    <col min="14845" max="14848" width="8.42578125" style="2" customWidth="1"/>
    <col min="14849" max="14849" width="10" style="2" bestFit="1" customWidth="1"/>
    <col min="14850" max="14851" width="10" style="2" customWidth="1"/>
    <col min="14852" max="14852" width="9.85546875" style="2" customWidth="1"/>
    <col min="14853" max="14853" width="2.42578125" style="2" customWidth="1"/>
    <col min="14854" max="14866" width="8.28515625" style="2" customWidth="1"/>
    <col min="14867" max="14867" width="1.7109375" style="2" customWidth="1"/>
    <col min="14868" max="14880" width="8.28515625" style="2" customWidth="1"/>
    <col min="14881" max="14881" width="1.7109375" style="2" customWidth="1"/>
    <col min="14882" max="14894" width="8.140625" style="2" customWidth="1"/>
    <col min="14895" max="14895" width="1.7109375" style="2" customWidth="1"/>
    <col min="14896" max="14908" width="8.28515625" style="2" customWidth="1"/>
    <col min="14909" max="14909" width="1.7109375" style="2" customWidth="1"/>
    <col min="14910" max="14918" width="8.28515625" style="2" customWidth="1"/>
    <col min="14919" max="14922" width="8.140625" style="2" customWidth="1"/>
    <col min="14923" max="14923" width="1.42578125" style="2" customWidth="1"/>
    <col min="14924" max="14932" width="8.28515625" style="2" customWidth="1"/>
    <col min="14933" max="14936" width="8.140625" style="2" customWidth="1"/>
    <col min="14937" max="15091" width="11.42578125" style="2"/>
    <col min="15092" max="15093" width="11.5703125" style="2" bestFit="1" customWidth="1"/>
    <col min="15094" max="15094" width="16.5703125" style="2" bestFit="1" customWidth="1"/>
    <col min="15095" max="15095" width="5.5703125" style="2" customWidth="1"/>
    <col min="15096" max="15099" width="8.42578125" style="2" customWidth="1"/>
    <col min="15100" max="15100" width="9.28515625" style="2" bestFit="1" customWidth="1"/>
    <col min="15101" max="15104" width="8.42578125" style="2" customWidth="1"/>
    <col min="15105" max="15105" width="10" style="2" bestFit="1" customWidth="1"/>
    <col min="15106" max="15107" width="10" style="2" customWidth="1"/>
    <col min="15108" max="15108" width="9.85546875" style="2" customWidth="1"/>
    <col min="15109" max="15109" width="2.42578125" style="2" customWidth="1"/>
    <col min="15110" max="15122" width="8.28515625" style="2" customWidth="1"/>
    <col min="15123" max="15123" width="1.7109375" style="2" customWidth="1"/>
    <col min="15124" max="15136" width="8.28515625" style="2" customWidth="1"/>
    <col min="15137" max="15137" width="1.7109375" style="2" customWidth="1"/>
    <col min="15138" max="15150" width="8.140625" style="2" customWidth="1"/>
    <col min="15151" max="15151" width="1.7109375" style="2" customWidth="1"/>
    <col min="15152" max="15164" width="8.28515625" style="2" customWidth="1"/>
    <col min="15165" max="15165" width="1.7109375" style="2" customWidth="1"/>
    <col min="15166" max="15174" width="8.28515625" style="2" customWidth="1"/>
    <col min="15175" max="15178" width="8.140625" style="2" customWidth="1"/>
    <col min="15179" max="15179" width="1.42578125" style="2" customWidth="1"/>
    <col min="15180" max="15188" width="8.28515625" style="2" customWidth="1"/>
    <col min="15189" max="15192" width="8.140625" style="2" customWidth="1"/>
    <col min="15193" max="15347" width="11.42578125" style="2"/>
    <col min="15348" max="15349" width="11.5703125" style="2" bestFit="1" customWidth="1"/>
    <col min="15350" max="15350" width="16.5703125" style="2" bestFit="1" customWidth="1"/>
    <col min="15351" max="15351" width="5.5703125" style="2" customWidth="1"/>
    <col min="15352" max="15355" width="8.42578125" style="2" customWidth="1"/>
    <col min="15356" max="15356" width="9.28515625" style="2" bestFit="1" customWidth="1"/>
    <col min="15357" max="15360" width="8.42578125" style="2" customWidth="1"/>
    <col min="15361" max="15361" width="10" style="2" bestFit="1" customWidth="1"/>
    <col min="15362" max="15363" width="10" style="2" customWidth="1"/>
    <col min="15364" max="15364" width="9.85546875" style="2" customWidth="1"/>
    <col min="15365" max="15365" width="2.42578125" style="2" customWidth="1"/>
    <col min="15366" max="15378" width="8.28515625" style="2" customWidth="1"/>
    <col min="15379" max="15379" width="1.7109375" style="2" customWidth="1"/>
    <col min="15380" max="15392" width="8.28515625" style="2" customWidth="1"/>
    <col min="15393" max="15393" width="1.7109375" style="2" customWidth="1"/>
    <col min="15394" max="15406" width="8.140625" style="2" customWidth="1"/>
    <col min="15407" max="15407" width="1.7109375" style="2" customWidth="1"/>
    <col min="15408" max="15420" width="8.28515625" style="2" customWidth="1"/>
    <col min="15421" max="15421" width="1.7109375" style="2" customWidth="1"/>
    <col min="15422" max="15430" width="8.28515625" style="2" customWidth="1"/>
    <col min="15431" max="15434" width="8.140625" style="2" customWidth="1"/>
    <col min="15435" max="15435" width="1.42578125" style="2" customWidth="1"/>
    <col min="15436" max="15444" width="8.28515625" style="2" customWidth="1"/>
    <col min="15445" max="15448" width="8.140625" style="2" customWidth="1"/>
    <col min="15449" max="15603" width="11.42578125" style="2"/>
    <col min="15604" max="15605" width="11.5703125" style="2" bestFit="1" customWidth="1"/>
    <col min="15606" max="15606" width="16.5703125" style="2" bestFit="1" customWidth="1"/>
    <col min="15607" max="15607" width="5.5703125" style="2" customWidth="1"/>
    <col min="15608" max="15611" width="8.42578125" style="2" customWidth="1"/>
    <col min="15612" max="15612" width="9.28515625" style="2" bestFit="1" customWidth="1"/>
    <col min="15613" max="15616" width="8.42578125" style="2" customWidth="1"/>
    <col min="15617" max="15617" width="10" style="2" bestFit="1" customWidth="1"/>
    <col min="15618" max="15619" width="10" style="2" customWidth="1"/>
    <col min="15620" max="15620" width="9.85546875" style="2" customWidth="1"/>
    <col min="15621" max="15621" width="2.42578125" style="2" customWidth="1"/>
    <col min="15622" max="15634" width="8.28515625" style="2" customWidth="1"/>
    <col min="15635" max="15635" width="1.7109375" style="2" customWidth="1"/>
    <col min="15636" max="15648" width="8.28515625" style="2" customWidth="1"/>
    <col min="15649" max="15649" width="1.7109375" style="2" customWidth="1"/>
    <col min="15650" max="15662" width="8.140625" style="2" customWidth="1"/>
    <col min="15663" max="15663" width="1.7109375" style="2" customWidth="1"/>
    <col min="15664" max="15676" width="8.28515625" style="2" customWidth="1"/>
    <col min="15677" max="15677" width="1.7109375" style="2" customWidth="1"/>
    <col min="15678" max="15686" width="8.28515625" style="2" customWidth="1"/>
    <col min="15687" max="15690" width="8.140625" style="2" customWidth="1"/>
    <col min="15691" max="15691" width="1.42578125" style="2" customWidth="1"/>
    <col min="15692" max="15700" width="8.28515625" style="2" customWidth="1"/>
    <col min="15701" max="15704" width="8.140625" style="2" customWidth="1"/>
    <col min="15705" max="15859" width="11.42578125" style="2"/>
    <col min="15860" max="15861" width="11.5703125" style="2" bestFit="1" customWidth="1"/>
    <col min="15862" max="15862" width="16.5703125" style="2" bestFit="1" customWidth="1"/>
    <col min="15863" max="15863" width="5.5703125" style="2" customWidth="1"/>
    <col min="15864" max="15867" width="8.42578125" style="2" customWidth="1"/>
    <col min="15868" max="15868" width="9.28515625" style="2" bestFit="1" customWidth="1"/>
    <col min="15869" max="15872" width="8.42578125" style="2" customWidth="1"/>
    <col min="15873" max="15873" width="10" style="2" bestFit="1" customWidth="1"/>
    <col min="15874" max="15875" width="10" style="2" customWidth="1"/>
    <col min="15876" max="15876" width="9.85546875" style="2" customWidth="1"/>
    <col min="15877" max="15877" width="2.42578125" style="2" customWidth="1"/>
    <col min="15878" max="15890" width="8.28515625" style="2" customWidth="1"/>
    <col min="15891" max="15891" width="1.7109375" style="2" customWidth="1"/>
    <col min="15892" max="15904" width="8.28515625" style="2" customWidth="1"/>
    <col min="15905" max="15905" width="1.7109375" style="2" customWidth="1"/>
    <col min="15906" max="15918" width="8.140625" style="2" customWidth="1"/>
    <col min="15919" max="15919" width="1.7109375" style="2" customWidth="1"/>
    <col min="15920" max="15932" width="8.28515625" style="2" customWidth="1"/>
    <col min="15933" max="15933" width="1.7109375" style="2" customWidth="1"/>
    <col min="15934" max="15942" width="8.28515625" style="2" customWidth="1"/>
    <col min="15943" max="15946" width="8.140625" style="2" customWidth="1"/>
    <col min="15947" max="15947" width="1.42578125" style="2" customWidth="1"/>
    <col min="15948" max="15956" width="8.28515625" style="2" customWidth="1"/>
    <col min="15957" max="15960" width="8.140625" style="2" customWidth="1"/>
    <col min="15961" max="16115" width="11.42578125" style="2"/>
    <col min="16116" max="16117" width="11.5703125" style="2" bestFit="1" customWidth="1"/>
    <col min="16118" max="16118" width="16.5703125" style="2" bestFit="1" customWidth="1"/>
    <col min="16119" max="16119" width="5.5703125" style="2" customWidth="1"/>
    <col min="16120" max="16123" width="8.42578125" style="2" customWidth="1"/>
    <col min="16124" max="16124" width="9.28515625" style="2" bestFit="1" customWidth="1"/>
    <col min="16125" max="16128" width="8.42578125" style="2" customWidth="1"/>
    <col min="16129" max="16129" width="10" style="2" bestFit="1" customWidth="1"/>
    <col min="16130" max="16131" width="10" style="2" customWidth="1"/>
    <col min="16132" max="16132" width="9.85546875" style="2" customWidth="1"/>
    <col min="16133" max="16133" width="2.42578125" style="2" customWidth="1"/>
    <col min="16134" max="16146" width="8.28515625" style="2" customWidth="1"/>
    <col min="16147" max="16147" width="1.7109375" style="2" customWidth="1"/>
    <col min="16148" max="16160" width="8.28515625" style="2" customWidth="1"/>
    <col min="16161" max="16161" width="1.7109375" style="2" customWidth="1"/>
    <col min="16162" max="16174" width="8.140625" style="2" customWidth="1"/>
    <col min="16175" max="16175" width="1.7109375" style="2" customWidth="1"/>
    <col min="16176" max="16188" width="8.28515625" style="2" customWidth="1"/>
    <col min="16189" max="16189" width="1.7109375" style="2" customWidth="1"/>
    <col min="16190" max="16198" width="8.28515625" style="2" customWidth="1"/>
    <col min="16199" max="16202" width="8.140625" style="2" customWidth="1"/>
    <col min="16203" max="16203" width="1.42578125" style="2" customWidth="1"/>
    <col min="16204" max="16212" width="8.28515625" style="2" customWidth="1"/>
    <col min="16213" max="16216" width="8.140625" style="2" customWidth="1"/>
    <col min="16217" max="16384" width="11.42578125" style="2"/>
  </cols>
  <sheetData>
    <row r="1" spans="1:88" ht="59.25" customHeight="1" thickBot="1" x14ac:dyDescent="0.45">
      <c r="A1" s="1"/>
      <c r="D1" s="3">
        <v>22</v>
      </c>
      <c r="E1" s="4"/>
      <c r="F1" s="5">
        <v>45075</v>
      </c>
      <c r="G1" s="6"/>
      <c r="H1" s="6"/>
      <c r="I1" s="6"/>
      <c r="J1" s="6"/>
      <c r="K1" s="6"/>
      <c r="L1" s="6"/>
      <c r="M1" s="6"/>
      <c r="N1" s="6"/>
      <c r="O1" s="6"/>
      <c r="P1" s="6"/>
      <c r="R1" s="7">
        <f>F1+1</f>
        <v>45076</v>
      </c>
      <c r="S1" s="8"/>
      <c r="T1" s="8"/>
      <c r="U1" s="8"/>
      <c r="V1" s="8"/>
      <c r="W1" s="8"/>
      <c r="X1" s="8"/>
      <c r="Y1" s="8"/>
      <c r="Z1" s="8"/>
      <c r="AA1" s="8"/>
      <c r="AB1" s="8"/>
      <c r="AD1" s="7">
        <f>R1+1</f>
        <v>45077</v>
      </c>
      <c r="AE1" s="8"/>
      <c r="AF1" s="8"/>
      <c r="AG1" s="8"/>
      <c r="AH1" s="8"/>
      <c r="AI1" s="8"/>
      <c r="AJ1" s="8"/>
      <c r="AK1" s="8"/>
      <c r="AL1" s="8"/>
      <c r="AM1" s="8"/>
      <c r="AN1" s="8"/>
      <c r="AP1" s="9">
        <f>AD1+1</f>
        <v>45078</v>
      </c>
      <c r="AQ1" s="10"/>
      <c r="AR1" s="10"/>
      <c r="AS1" s="10"/>
      <c r="AT1" s="10"/>
      <c r="AU1" s="10"/>
      <c r="AV1" s="10"/>
      <c r="AW1" s="10"/>
      <c r="AX1" s="10"/>
      <c r="AY1" s="10"/>
      <c r="AZ1" s="10"/>
      <c r="BB1" s="9">
        <f>AP1+1</f>
        <v>45079</v>
      </c>
      <c r="BC1" s="10"/>
      <c r="BD1" s="10"/>
      <c r="BE1" s="10"/>
      <c r="BF1" s="10"/>
      <c r="BG1" s="10"/>
      <c r="BH1" s="10"/>
      <c r="BI1" s="10"/>
      <c r="BJ1" s="10"/>
      <c r="BK1" s="10"/>
      <c r="BL1" s="10"/>
      <c r="BN1" s="11">
        <f>BB1+1</f>
        <v>45080</v>
      </c>
      <c r="BO1" s="12"/>
      <c r="BP1" s="12"/>
      <c r="BQ1" s="12"/>
      <c r="BR1" s="12"/>
      <c r="BS1" s="12"/>
      <c r="BT1" s="12"/>
      <c r="BU1" s="12"/>
      <c r="BV1" s="12"/>
      <c r="BW1" s="12"/>
      <c r="BX1" s="12"/>
      <c r="BY1" s="13"/>
      <c r="BZ1" s="11">
        <f>BN1+1</f>
        <v>45081</v>
      </c>
      <c r="CA1" s="12"/>
      <c r="CB1" s="12"/>
      <c r="CC1" s="12"/>
      <c r="CD1" s="12"/>
      <c r="CE1" s="12"/>
      <c r="CF1" s="12"/>
      <c r="CG1" s="12"/>
      <c r="CH1" s="12"/>
      <c r="CI1" s="12"/>
      <c r="CJ1" s="14"/>
    </row>
    <row r="2" spans="1:88" ht="13.5" customHeight="1" thickBot="1" x14ac:dyDescent="0.25">
      <c r="A2" s="15" t="s">
        <v>0</v>
      </c>
      <c r="B2" s="15"/>
      <c r="C2" s="16"/>
      <c r="D2" s="17"/>
      <c r="E2" s="18"/>
      <c r="F2" s="19" t="s">
        <v>1</v>
      </c>
      <c r="G2" s="20"/>
      <c r="H2" s="21"/>
      <c r="I2" s="22" t="s">
        <v>2</v>
      </c>
      <c r="J2" s="23"/>
      <c r="K2" s="24"/>
      <c r="L2" s="25" t="s">
        <v>3</v>
      </c>
      <c r="M2" s="26"/>
      <c r="N2" s="27"/>
      <c r="O2" s="28" t="s">
        <v>4</v>
      </c>
      <c r="P2" s="29"/>
      <c r="R2" s="19" t="s">
        <v>1</v>
      </c>
      <c r="S2" s="20"/>
      <c r="T2" s="21"/>
      <c r="U2" s="22" t="s">
        <v>2</v>
      </c>
      <c r="V2" s="23"/>
      <c r="W2" s="24"/>
      <c r="X2" s="25" t="s">
        <v>3</v>
      </c>
      <c r="Y2" s="26"/>
      <c r="Z2" s="27"/>
      <c r="AA2" s="28" t="s">
        <v>4</v>
      </c>
      <c r="AB2" s="29"/>
      <c r="AD2" s="19" t="s">
        <v>1</v>
      </c>
      <c r="AE2" s="20"/>
      <c r="AF2" s="21"/>
      <c r="AG2" s="22" t="s">
        <v>2</v>
      </c>
      <c r="AH2" s="23"/>
      <c r="AI2" s="24"/>
      <c r="AJ2" s="25" t="s">
        <v>3</v>
      </c>
      <c r="AK2" s="26"/>
      <c r="AL2" s="27"/>
      <c r="AM2" s="28" t="s">
        <v>4</v>
      </c>
      <c r="AN2" s="29"/>
      <c r="AP2" s="19" t="s">
        <v>1</v>
      </c>
      <c r="AQ2" s="20"/>
      <c r="AR2" s="21"/>
      <c r="AS2" s="22" t="s">
        <v>2</v>
      </c>
      <c r="AT2" s="23"/>
      <c r="AU2" s="24"/>
      <c r="AV2" s="25" t="s">
        <v>3</v>
      </c>
      <c r="AW2" s="26"/>
      <c r="AX2" s="27"/>
      <c r="AY2" s="28" t="s">
        <v>4</v>
      </c>
      <c r="AZ2" s="29"/>
      <c r="BB2" s="19" t="s">
        <v>1</v>
      </c>
      <c r="BC2" s="20"/>
      <c r="BD2" s="21"/>
      <c r="BE2" s="22" t="s">
        <v>2</v>
      </c>
      <c r="BF2" s="23"/>
      <c r="BG2" s="24"/>
      <c r="BH2" s="25" t="s">
        <v>3</v>
      </c>
      <c r="BI2" s="26"/>
      <c r="BJ2" s="27"/>
      <c r="BK2" s="28" t="s">
        <v>4</v>
      </c>
      <c r="BL2" s="29"/>
      <c r="BN2" s="19" t="s">
        <v>1</v>
      </c>
      <c r="BO2" s="20"/>
      <c r="BP2" s="21"/>
      <c r="BQ2" s="22" t="s">
        <v>2</v>
      </c>
      <c r="BR2" s="23"/>
      <c r="BS2" s="24"/>
      <c r="BT2" s="25" t="s">
        <v>3</v>
      </c>
      <c r="BU2" s="26"/>
      <c r="BV2" s="27"/>
      <c r="BW2" s="28" t="s">
        <v>4</v>
      </c>
      <c r="BX2" s="29"/>
      <c r="BZ2" s="19" t="s">
        <v>1</v>
      </c>
      <c r="CA2" s="20"/>
      <c r="CB2" s="21"/>
      <c r="CC2" s="22" t="s">
        <v>2</v>
      </c>
      <c r="CD2" s="23"/>
      <c r="CE2" s="24"/>
      <c r="CF2" s="25" t="s">
        <v>3</v>
      </c>
      <c r="CG2" s="26"/>
      <c r="CH2" s="27"/>
      <c r="CI2" s="28" t="s">
        <v>4</v>
      </c>
      <c r="CJ2" s="29"/>
    </row>
    <row r="3" spans="1:88" ht="13.5" customHeight="1" thickBot="1" x14ac:dyDescent="0.25">
      <c r="A3" s="30" t="s">
        <v>5</v>
      </c>
      <c r="B3" s="31">
        <v>0</v>
      </c>
      <c r="C3" s="32">
        <f>1-BZ48</f>
        <v>-31208.959697999999</v>
      </c>
      <c r="D3" s="17"/>
      <c r="E3" s="18"/>
      <c r="F3" s="33"/>
      <c r="G3" s="34"/>
      <c r="H3" s="35"/>
      <c r="I3" s="36"/>
      <c r="J3" s="37"/>
      <c r="K3" s="38"/>
      <c r="L3" s="39"/>
      <c r="M3" s="40"/>
      <c r="N3" s="41"/>
      <c r="O3" s="42"/>
      <c r="P3" s="43"/>
      <c r="R3" s="33"/>
      <c r="S3" s="34"/>
      <c r="T3" s="35"/>
      <c r="U3" s="36"/>
      <c r="V3" s="37"/>
      <c r="W3" s="38"/>
      <c r="X3" s="39"/>
      <c r="Y3" s="40"/>
      <c r="Z3" s="41"/>
      <c r="AA3" s="42"/>
      <c r="AB3" s="43"/>
      <c r="AD3" s="33"/>
      <c r="AE3" s="34"/>
      <c r="AF3" s="35"/>
      <c r="AG3" s="36"/>
      <c r="AH3" s="37"/>
      <c r="AI3" s="38"/>
      <c r="AJ3" s="39"/>
      <c r="AK3" s="40"/>
      <c r="AL3" s="41"/>
      <c r="AM3" s="42"/>
      <c r="AN3" s="43"/>
      <c r="AP3" s="33"/>
      <c r="AQ3" s="34"/>
      <c r="AR3" s="35"/>
      <c r="AS3" s="36"/>
      <c r="AT3" s="37"/>
      <c r="AU3" s="38"/>
      <c r="AV3" s="39"/>
      <c r="AW3" s="40"/>
      <c r="AX3" s="41"/>
      <c r="AY3" s="42"/>
      <c r="AZ3" s="43"/>
      <c r="BB3" s="33"/>
      <c r="BC3" s="34"/>
      <c r="BD3" s="35"/>
      <c r="BE3" s="36"/>
      <c r="BF3" s="37"/>
      <c r="BG3" s="38"/>
      <c r="BH3" s="39"/>
      <c r="BI3" s="40"/>
      <c r="BJ3" s="41"/>
      <c r="BK3" s="42"/>
      <c r="BL3" s="43"/>
      <c r="BN3" s="33"/>
      <c r="BO3" s="34"/>
      <c r="BP3" s="35"/>
      <c r="BQ3" s="36"/>
      <c r="BR3" s="37"/>
      <c r="BS3" s="38"/>
      <c r="BT3" s="39"/>
      <c r="BU3" s="40"/>
      <c r="BV3" s="41"/>
      <c r="BW3" s="42"/>
      <c r="BX3" s="43"/>
      <c r="BZ3" s="33"/>
      <c r="CA3" s="34"/>
      <c r="CB3" s="35"/>
      <c r="CC3" s="36"/>
      <c r="CD3" s="37"/>
      <c r="CE3" s="38"/>
      <c r="CF3" s="39"/>
      <c r="CG3" s="40"/>
      <c r="CH3" s="41"/>
      <c r="CI3" s="42"/>
      <c r="CJ3" s="43"/>
    </row>
    <row r="4" spans="1:88" ht="12.75" customHeight="1" thickBot="1" x14ac:dyDescent="0.25">
      <c r="A4" s="44" t="s">
        <v>6</v>
      </c>
      <c r="B4" s="45">
        <v>0</v>
      </c>
      <c r="C4" s="46">
        <f>1-CC48</f>
        <v>-54931.799223130001</v>
      </c>
      <c r="D4" s="47"/>
      <c r="E4" s="48"/>
      <c r="F4" s="49">
        <f>J85</f>
        <v>5593.0726174000001</v>
      </c>
      <c r="G4" s="50"/>
      <c r="H4" s="51"/>
      <c r="I4" s="52">
        <f>+T85+W85*$BB$78</f>
        <v>8737.4744655350005</v>
      </c>
      <c r="J4" s="50"/>
      <c r="K4" s="51"/>
      <c r="L4" s="52">
        <f>P85</f>
        <v>5111.8677158999999</v>
      </c>
      <c r="M4" s="50"/>
      <c r="N4" s="51"/>
      <c r="O4" s="50">
        <f>R85</f>
        <v>1932.0292471</v>
      </c>
      <c r="P4" s="53"/>
      <c r="Q4" s="54"/>
      <c r="R4" s="49">
        <f>+J86</f>
        <v>5249.2475952000004</v>
      </c>
      <c r="S4" s="50"/>
      <c r="T4" s="51"/>
      <c r="U4" s="52">
        <f>+T86+W86*$BB$78</f>
        <v>9188.1205353500009</v>
      </c>
      <c r="V4" s="50"/>
      <c r="W4" s="51"/>
      <c r="X4" s="52">
        <f>P86</f>
        <v>5296.6552394</v>
      </c>
      <c r="Y4" s="50"/>
      <c r="Z4" s="51"/>
      <c r="AA4" s="50">
        <f>+R86</f>
        <v>1938.6332358</v>
      </c>
      <c r="AB4" s="53"/>
      <c r="AC4" s="54"/>
      <c r="AD4" s="49">
        <f>+J87</f>
        <v>5155.4998346000002</v>
      </c>
      <c r="AE4" s="50"/>
      <c r="AF4" s="51"/>
      <c r="AG4" s="52">
        <f>+T87+W87*$BB$78</f>
        <v>9594.1322771150008</v>
      </c>
      <c r="AH4" s="50"/>
      <c r="AI4" s="51"/>
      <c r="AJ4" s="52">
        <f>P87</f>
        <v>5444.4596351</v>
      </c>
      <c r="AK4" s="50"/>
      <c r="AL4" s="51"/>
      <c r="AM4" s="50">
        <f>+R87</f>
        <v>2250.5602606000002</v>
      </c>
      <c r="AN4" s="53"/>
      <c r="AO4" s="54"/>
      <c r="AP4" s="49">
        <f>+J88</f>
        <v>6101.8115780999997</v>
      </c>
      <c r="AQ4" s="50"/>
      <c r="AR4" s="51"/>
      <c r="AS4" s="52">
        <f>T88+W88*$BB$78</f>
        <v>11358.83283831</v>
      </c>
      <c r="AT4" s="50"/>
      <c r="AU4" s="51"/>
      <c r="AV4" s="52">
        <f>P88</f>
        <v>6558.9839554</v>
      </c>
      <c r="AW4" s="50"/>
      <c r="AX4" s="51"/>
      <c r="AY4" s="50">
        <f>+R88</f>
        <v>3251.4074113000001</v>
      </c>
      <c r="AZ4" s="53"/>
      <c r="BA4" s="54"/>
      <c r="BB4" s="49">
        <f>+J89</f>
        <v>5779.7857488999998</v>
      </c>
      <c r="BC4" s="50"/>
      <c r="BD4" s="51"/>
      <c r="BE4" s="52">
        <f>+T89+W89*$BB$78</f>
        <v>10860.44799529</v>
      </c>
      <c r="BF4" s="50"/>
      <c r="BG4" s="51"/>
      <c r="BH4" s="52">
        <f>P89</f>
        <v>6052.7414849999996</v>
      </c>
      <c r="BI4" s="50"/>
      <c r="BJ4" s="51"/>
      <c r="BK4" s="50">
        <f>+R89</f>
        <v>2966.3454783000002</v>
      </c>
      <c r="BL4" s="53"/>
      <c r="BM4" s="54"/>
      <c r="BN4" s="49">
        <f>K90</f>
        <v>4615.5423238000003</v>
      </c>
      <c r="BO4" s="50"/>
      <c r="BP4" s="51"/>
      <c r="BQ4" s="52">
        <f>V90+W90*BB78</f>
        <v>7891.7911115300003</v>
      </c>
      <c r="BR4" s="50"/>
      <c r="BS4" s="51"/>
      <c r="BT4" s="52">
        <f>P90</f>
        <v>4275.3707695000003</v>
      </c>
      <c r="BU4" s="50"/>
      <c r="BV4" s="50"/>
      <c r="BW4" s="50">
        <f>S90</f>
        <v>1655.5893954000001</v>
      </c>
      <c r="BX4" s="53"/>
      <c r="BY4" s="54"/>
      <c r="BZ4" s="49">
        <f>+J91</f>
        <v>0</v>
      </c>
      <c r="CA4" s="50"/>
      <c r="CB4" s="51"/>
      <c r="CC4" s="52">
        <f>+T91+W91*$BB$78</f>
        <v>0</v>
      </c>
      <c r="CD4" s="50"/>
      <c r="CE4" s="51"/>
      <c r="CF4" s="52">
        <f>+L91</f>
        <v>0</v>
      </c>
      <c r="CG4" s="50"/>
      <c r="CH4" s="50"/>
      <c r="CI4" s="50">
        <f>+R91</f>
        <v>0</v>
      </c>
      <c r="CJ4" s="53"/>
    </row>
    <row r="5" spans="1:88" ht="12.75" customHeight="1" thickBot="1" x14ac:dyDescent="0.25">
      <c r="A5" s="55" t="s">
        <v>7</v>
      </c>
      <c r="B5" s="56">
        <v>0</v>
      </c>
      <c r="C5" s="57">
        <f>1-CF63</f>
        <v>-32739.078800299998</v>
      </c>
      <c r="D5" s="58"/>
      <c r="E5" s="58"/>
      <c r="F5" s="59" t="s">
        <v>8</v>
      </c>
      <c r="G5" s="60" t="s">
        <v>9</v>
      </c>
      <c r="H5" s="61"/>
      <c r="I5" s="59" t="s">
        <v>8</v>
      </c>
      <c r="J5" s="60" t="s">
        <v>9</v>
      </c>
      <c r="K5" s="61"/>
      <c r="L5" s="62" t="s">
        <v>8</v>
      </c>
      <c r="M5" s="63" t="s">
        <v>9</v>
      </c>
      <c r="N5" s="64"/>
      <c r="O5" s="65"/>
      <c r="P5" s="66"/>
      <c r="R5" s="67" t="s">
        <v>8</v>
      </c>
      <c r="S5" s="68" t="s">
        <v>9</v>
      </c>
      <c r="T5" s="69"/>
      <c r="U5" s="67" t="s">
        <v>8</v>
      </c>
      <c r="V5" s="68" t="s">
        <v>9</v>
      </c>
      <c r="W5" s="69"/>
      <c r="X5" s="67" t="s">
        <v>8</v>
      </c>
      <c r="Y5" s="68" t="s">
        <v>9</v>
      </c>
      <c r="Z5" s="70"/>
      <c r="AA5" s="65"/>
      <c r="AB5" s="66"/>
      <c r="AD5" s="67" t="s">
        <v>8</v>
      </c>
      <c r="AE5" s="68" t="s">
        <v>9</v>
      </c>
      <c r="AF5" s="69"/>
      <c r="AG5" s="67" t="s">
        <v>8</v>
      </c>
      <c r="AH5" s="68" t="s">
        <v>9</v>
      </c>
      <c r="AI5" s="69"/>
      <c r="AJ5" s="67" t="s">
        <v>8</v>
      </c>
      <c r="AK5" s="68" t="s">
        <v>9</v>
      </c>
      <c r="AL5" s="70"/>
      <c r="AM5" s="65"/>
      <c r="AN5" s="66"/>
      <c r="AP5" s="67" t="s">
        <v>8</v>
      </c>
      <c r="AQ5" s="68" t="s">
        <v>9</v>
      </c>
      <c r="AR5" s="71"/>
      <c r="AS5" s="67" t="s">
        <v>8</v>
      </c>
      <c r="AT5" s="68" t="s">
        <v>9</v>
      </c>
      <c r="AU5" s="71"/>
      <c r="AV5" s="67" t="s">
        <v>8</v>
      </c>
      <c r="AW5" s="68" t="s">
        <v>9</v>
      </c>
      <c r="AX5" s="70"/>
      <c r="AY5" s="65"/>
      <c r="AZ5" s="66"/>
      <c r="BB5" s="67" t="s">
        <v>8</v>
      </c>
      <c r="BC5" s="68" t="s">
        <v>9</v>
      </c>
      <c r="BD5" s="69"/>
      <c r="BE5" s="67" t="s">
        <v>8</v>
      </c>
      <c r="BF5" s="68" t="s">
        <v>9</v>
      </c>
      <c r="BG5" s="69"/>
      <c r="BH5" s="67" t="s">
        <v>8</v>
      </c>
      <c r="BI5" s="68" t="s">
        <v>9</v>
      </c>
      <c r="BJ5" s="70"/>
      <c r="BK5" s="65"/>
      <c r="BL5" s="66"/>
      <c r="BN5" s="67" t="s">
        <v>8</v>
      </c>
      <c r="BO5" s="68" t="s">
        <v>9</v>
      </c>
      <c r="BP5" s="69"/>
      <c r="BQ5" s="67" t="s">
        <v>8</v>
      </c>
      <c r="BR5" s="68" t="s">
        <v>9</v>
      </c>
      <c r="BS5" s="69"/>
      <c r="BT5" s="67" t="s">
        <v>8</v>
      </c>
      <c r="BU5" s="68" t="s">
        <v>9</v>
      </c>
      <c r="BV5" s="72"/>
      <c r="BW5" s="65"/>
      <c r="BX5" s="66"/>
      <c r="BZ5" s="67" t="s">
        <v>8</v>
      </c>
      <c r="CA5" s="68" t="s">
        <v>9</v>
      </c>
      <c r="CB5" s="69"/>
      <c r="CC5" s="67" t="s">
        <v>8</v>
      </c>
      <c r="CD5" s="68" t="s">
        <v>9</v>
      </c>
      <c r="CE5" s="69"/>
      <c r="CF5" s="67" t="s">
        <v>8</v>
      </c>
      <c r="CG5" s="68" t="s">
        <v>9</v>
      </c>
      <c r="CH5" s="72"/>
      <c r="CI5" s="65"/>
      <c r="CJ5" s="66"/>
    </row>
    <row r="6" spans="1:88" ht="13.5" customHeight="1" thickBot="1" x14ac:dyDescent="0.25">
      <c r="D6" s="73" t="s">
        <v>10</v>
      </c>
      <c r="E6" s="74"/>
      <c r="F6" s="75">
        <f>F4+[1]S52!CL69</f>
        <v>4308.0726174000001</v>
      </c>
      <c r="G6" s="75">
        <f>F4+'[2]52-16'!CM69</f>
        <v>5593.0726174000001</v>
      </c>
      <c r="H6" s="76" t="s">
        <v>11</v>
      </c>
      <c r="I6" s="75">
        <f>I4+[1]S52!CO69</f>
        <v>6039.4744655350005</v>
      </c>
      <c r="J6" s="75">
        <f>I4+'[2]52-16'!CP69</f>
        <v>8737.4744655350005</v>
      </c>
      <c r="K6" s="76" t="s">
        <v>11</v>
      </c>
      <c r="L6" s="75">
        <f>L4+'[2]52-16'!CR69+[1]S31!CR69</f>
        <v>5111.8677158999999</v>
      </c>
      <c r="M6" s="75">
        <f>L4+'[2]52-16'!CS69</f>
        <v>5111.8677158999999</v>
      </c>
      <c r="N6" s="76" t="s">
        <v>11</v>
      </c>
      <c r="O6" s="77">
        <f>O4</f>
        <v>1932.0292471</v>
      </c>
      <c r="P6" s="78"/>
      <c r="R6" s="79">
        <f>$R$4+F63</f>
        <v>9557.3202125999996</v>
      </c>
      <c r="S6" s="80">
        <f>$R$4+G63</f>
        <v>10842.3202126</v>
      </c>
      <c r="T6" s="76" t="s">
        <v>11</v>
      </c>
      <c r="U6" s="79">
        <f>$U$4+I63</f>
        <v>15227.595000885001</v>
      </c>
      <c r="V6" s="80">
        <f>$U$4+J63</f>
        <v>17925.595000885001</v>
      </c>
      <c r="W6" s="76" t="s">
        <v>11</v>
      </c>
      <c r="X6" s="79">
        <f>X4+L63</f>
        <v>10408.522955299999</v>
      </c>
      <c r="Y6" s="80">
        <f>X4+M63</f>
        <v>10408.522955299999</v>
      </c>
      <c r="Z6" s="76" t="s">
        <v>11</v>
      </c>
      <c r="AA6" s="81">
        <f>AA4</f>
        <v>1938.6332358</v>
      </c>
      <c r="AB6" s="82"/>
      <c r="AD6" s="79">
        <f>AD4+R63</f>
        <v>14712.820047199999</v>
      </c>
      <c r="AE6" s="80">
        <f>AD4+S63</f>
        <v>15997.820047199999</v>
      </c>
      <c r="AF6" s="76" t="s">
        <v>11</v>
      </c>
      <c r="AG6" s="79">
        <f>AG4+U63</f>
        <v>24821.727278000002</v>
      </c>
      <c r="AH6" s="80">
        <f>AG4+V63</f>
        <v>27519.727278000002</v>
      </c>
      <c r="AI6" s="76" t="s">
        <v>11</v>
      </c>
      <c r="AJ6" s="79">
        <f>AJ4+X63</f>
        <v>15852.982590399999</v>
      </c>
      <c r="AK6" s="80">
        <f>AJ4+Y63</f>
        <v>15852.982590399999</v>
      </c>
      <c r="AL6" s="76" t="s">
        <v>11</v>
      </c>
      <c r="AM6" s="81">
        <f>AM4</f>
        <v>2250.5602606000002</v>
      </c>
      <c r="AN6" s="82"/>
      <c r="AP6" s="79">
        <f>AP4+AD63</f>
        <v>20814.631625299997</v>
      </c>
      <c r="AQ6" s="80">
        <f>AP4+AE63</f>
        <v>22099.631625299997</v>
      </c>
      <c r="AR6" s="76" t="s">
        <v>11</v>
      </c>
      <c r="AS6" s="79">
        <f>AS4+AG63</f>
        <v>36180.56011631</v>
      </c>
      <c r="AT6" s="80">
        <f>AS4+AH63</f>
        <v>38878.56011631</v>
      </c>
      <c r="AU6" s="76" t="s">
        <v>11</v>
      </c>
      <c r="AV6" s="79">
        <f>AV4+AJ63</f>
        <v>22411.966545799998</v>
      </c>
      <c r="AW6" s="80">
        <f>AV4+AK63</f>
        <v>22411.966545799998</v>
      </c>
      <c r="AX6" s="76" t="s">
        <v>11</v>
      </c>
      <c r="AY6" s="81">
        <f>AY4</f>
        <v>3251.4074113000001</v>
      </c>
      <c r="AZ6" s="82"/>
      <c r="BB6" s="79">
        <f>BB4+AP63</f>
        <v>26594.417374199998</v>
      </c>
      <c r="BC6" s="80">
        <f>BB4+AQ63</f>
        <v>27879.417374199998</v>
      </c>
      <c r="BD6" s="76" t="s">
        <v>11</v>
      </c>
      <c r="BE6" s="79">
        <f>BE4+AS63</f>
        <v>47041.0081116</v>
      </c>
      <c r="BF6" s="80">
        <f>BE4+AT63</f>
        <v>49739.0081116</v>
      </c>
      <c r="BG6" s="76" t="s">
        <v>11</v>
      </c>
      <c r="BH6" s="79">
        <f>BH4+AV63</f>
        <v>28464.708030799997</v>
      </c>
      <c r="BI6" s="80">
        <f>BH4+AW63</f>
        <v>28464.708030799997</v>
      </c>
      <c r="BJ6" s="76" t="s">
        <v>11</v>
      </c>
      <c r="BK6" s="81">
        <f>BK4</f>
        <v>2966.3454783000002</v>
      </c>
      <c r="BL6" s="82"/>
      <c r="BN6" s="79">
        <f>BN4+BB63</f>
        <v>31209.959697999999</v>
      </c>
      <c r="BO6" s="80">
        <f>BN4+BC63</f>
        <v>32494.959697999999</v>
      </c>
      <c r="BP6" s="83"/>
      <c r="BQ6" s="79">
        <f>BQ4+BE63</f>
        <v>54932.799223130001</v>
      </c>
      <c r="BR6" s="80">
        <f>BQ4+BF63</f>
        <v>57630.799223130001</v>
      </c>
      <c r="BS6" s="83"/>
      <c r="BT6" s="79">
        <f>BT4+BH63</f>
        <v>32740.078800299998</v>
      </c>
      <c r="BU6" s="80">
        <f>BT4+BI63</f>
        <v>32740.078800299998</v>
      </c>
      <c r="BV6" s="84"/>
      <c r="BW6" s="81">
        <f>BW4</f>
        <v>1655.5893954000001</v>
      </c>
      <c r="BX6" s="82"/>
      <c r="BZ6" s="79">
        <f>BZ4+BN63</f>
        <v>31209.959697999999</v>
      </c>
      <c r="CA6" s="80">
        <f>BZ4+BO63</f>
        <v>32494.959697999999</v>
      </c>
      <c r="CB6" s="83"/>
      <c r="CC6" s="79">
        <f>CC4+BQ63</f>
        <v>54932.799223130001</v>
      </c>
      <c r="CD6" s="80">
        <f>CC4+BR63</f>
        <v>57630.799223130001</v>
      </c>
      <c r="CE6" s="83"/>
      <c r="CF6" s="79">
        <f>CF4+BT63</f>
        <v>32740.078800299998</v>
      </c>
      <c r="CG6" s="80">
        <f>CF4+BU63</f>
        <v>32740.078800299998</v>
      </c>
      <c r="CH6" s="84"/>
      <c r="CI6" s="81">
        <f>CI4+BW63</f>
        <v>1655.5893954000001</v>
      </c>
      <c r="CJ6" s="82">
        <f>CJ4+BX48</f>
        <v>0</v>
      </c>
    </row>
    <row r="7" spans="1:88" ht="15" customHeight="1" thickBot="1" x14ac:dyDescent="0.25">
      <c r="D7" s="85"/>
      <c r="E7" s="85"/>
      <c r="F7" s="86"/>
      <c r="H7" s="87"/>
      <c r="I7" s="86"/>
      <c r="K7" s="87"/>
      <c r="L7" s="86"/>
      <c r="N7" s="87"/>
      <c r="R7" s="88"/>
      <c r="AP7" s="86"/>
      <c r="AR7" s="87"/>
      <c r="AS7" s="86"/>
      <c r="AU7" s="87"/>
      <c r="AV7" s="86"/>
      <c r="AX7" s="87"/>
    </row>
    <row r="8" spans="1:88" ht="15" customHeight="1" x14ac:dyDescent="0.2">
      <c r="B8" s="89" t="s">
        <v>12</v>
      </c>
      <c r="C8" s="90" t="s">
        <v>1</v>
      </c>
      <c r="D8" s="91" t="s">
        <v>13</v>
      </c>
      <c r="E8" s="92"/>
      <c r="F8" s="93"/>
      <c r="G8" s="94"/>
      <c r="H8" s="95"/>
      <c r="I8" s="93"/>
      <c r="J8" s="94"/>
      <c r="K8" s="95"/>
      <c r="L8" s="93"/>
      <c r="M8" s="94"/>
      <c r="N8" s="95"/>
      <c r="O8" s="96"/>
      <c r="P8" s="97"/>
      <c r="R8" s="93"/>
      <c r="S8" s="94"/>
      <c r="T8" s="95" t="str">
        <f t="shared" ref="T8:T24" si="0">IF(R8&lt;&gt;"",R8-S8,"")</f>
        <v/>
      </c>
      <c r="U8" s="93"/>
      <c r="V8" s="94"/>
      <c r="W8" s="95" t="str">
        <f>IF(U8&lt;&gt;"",U8-V8,"")</f>
        <v/>
      </c>
      <c r="X8" s="93"/>
      <c r="Y8" s="94"/>
      <c r="Z8" s="95" t="str">
        <f t="shared" ref="Z8:Z24" si="1">IF(X8&lt;&gt;"",X8-Y8,"")</f>
        <v/>
      </c>
      <c r="AA8" s="96"/>
      <c r="AB8" s="97"/>
      <c r="AD8" s="93"/>
      <c r="AE8" s="94"/>
      <c r="AF8" s="95" t="str">
        <f t="shared" ref="AF8:AF24" si="2">IF(AD8&lt;&gt;"",AD8-AE8,"")</f>
        <v/>
      </c>
      <c r="AG8" s="93"/>
      <c r="AH8" s="94"/>
      <c r="AI8" s="95" t="str">
        <f>IF(AG8&lt;&gt;"",AG8-AH8,"")</f>
        <v/>
      </c>
      <c r="AJ8" s="93"/>
      <c r="AK8" s="94"/>
      <c r="AL8" s="95" t="str">
        <f t="shared" ref="AL8:AL24" si="3">IF(AJ8&lt;&gt;"",AJ8-AK8,"")</f>
        <v/>
      </c>
      <c r="AM8" s="96"/>
      <c r="AN8" s="97"/>
      <c r="AP8" s="93"/>
      <c r="AQ8" s="94"/>
      <c r="AR8" s="95" t="str">
        <f t="shared" ref="AR8:AR24" si="4">IF(AP8&lt;&gt;"",AP8-AQ8,"")</f>
        <v/>
      </c>
      <c r="AS8" s="93"/>
      <c r="AT8" s="94"/>
      <c r="AU8" s="95" t="str">
        <f>IF(AS8&lt;&gt;"",AS8-AT8,"")</f>
        <v/>
      </c>
      <c r="AV8" s="93"/>
      <c r="AW8" s="94"/>
      <c r="AX8" s="95" t="str">
        <f t="shared" ref="AX8:AX24" si="5">IF(AV8&lt;&gt;"",AV8-AW8,"")</f>
        <v/>
      </c>
      <c r="AY8" s="96"/>
      <c r="AZ8" s="97"/>
      <c r="BB8" s="93"/>
      <c r="BC8" s="94"/>
      <c r="BD8" s="95" t="str">
        <f t="shared" ref="BD8:BD24" si="6">IF(BB8&lt;&gt;"",BB8-BC8,"")</f>
        <v/>
      </c>
      <c r="BE8" s="93"/>
      <c r="BF8" s="94"/>
      <c r="BG8" s="95" t="str">
        <f>IF(BE8&lt;&gt;"",BE8-BF8,"")</f>
        <v/>
      </c>
      <c r="BH8" s="93"/>
      <c r="BI8" s="94"/>
      <c r="BJ8" s="95" t="str">
        <f t="shared" ref="BJ8:BJ24" si="7">IF(BH8&lt;&gt;"",BH8-BI8,"")</f>
        <v/>
      </c>
      <c r="BK8" s="96"/>
      <c r="BL8" s="97"/>
      <c r="BN8" s="93"/>
      <c r="BO8" s="94"/>
      <c r="BP8" s="95" t="str">
        <f t="shared" ref="BP8:BP24" si="8">IF(BN8&lt;&gt;"",BN8-BO8,"")</f>
        <v/>
      </c>
      <c r="BQ8" s="93"/>
      <c r="BR8" s="94"/>
      <c r="BS8" s="95" t="str">
        <f t="shared" ref="BS8:BS24" si="9">IF(BQ8&lt;&gt;"",BQ8-BR8,"")</f>
        <v/>
      </c>
      <c r="BT8" s="93"/>
      <c r="BU8" s="94"/>
      <c r="BV8" s="95" t="str">
        <f t="shared" ref="BV8:BV24" si="10">IF(BT8&lt;&gt;"",BT8-BU8,"")</f>
        <v/>
      </c>
      <c r="BW8" s="96"/>
      <c r="BX8" s="97"/>
      <c r="BZ8" s="93"/>
      <c r="CA8" s="94"/>
      <c r="CB8" s="95" t="str">
        <f t="shared" ref="CB8:CB24" si="11">IF(BZ8&lt;&gt;"",BZ8-CA8,"")</f>
        <v/>
      </c>
      <c r="CC8" s="93"/>
      <c r="CD8" s="94"/>
      <c r="CE8" s="95" t="str">
        <f>IF(CC8&lt;&gt;"",CC8-CD8,"")</f>
        <v/>
      </c>
      <c r="CF8" s="93"/>
      <c r="CG8" s="94"/>
      <c r="CH8" s="95" t="str">
        <f t="shared" ref="CH8:CH24" si="12">IF(CF8&lt;&gt;"",CF8-CG8,"")</f>
        <v/>
      </c>
      <c r="CI8" s="96"/>
      <c r="CJ8" s="97"/>
    </row>
    <row r="9" spans="1:88" ht="15" customHeight="1" x14ac:dyDescent="0.2">
      <c r="B9" s="98"/>
      <c r="C9" s="99"/>
      <c r="D9" s="100" t="s">
        <v>14</v>
      </c>
      <c r="E9" s="101"/>
      <c r="F9" s="102"/>
      <c r="G9" s="103"/>
      <c r="H9" s="104"/>
      <c r="I9" s="102"/>
      <c r="J9" s="103"/>
      <c r="K9" s="104"/>
      <c r="L9" s="102"/>
      <c r="M9" s="103"/>
      <c r="N9" s="104"/>
      <c r="O9" s="105"/>
      <c r="P9" s="106"/>
      <c r="R9" s="102"/>
      <c r="S9" s="103"/>
      <c r="T9" s="104" t="str">
        <f t="shared" si="0"/>
        <v/>
      </c>
      <c r="U9" s="102"/>
      <c r="V9" s="103"/>
      <c r="W9" s="104" t="str">
        <f>IF(U9&lt;&gt;"",U9-V9,"")</f>
        <v/>
      </c>
      <c r="X9" s="102"/>
      <c r="Y9" s="103"/>
      <c r="Z9" s="104" t="str">
        <f t="shared" si="1"/>
        <v/>
      </c>
      <c r="AA9" s="105"/>
      <c r="AB9" s="106"/>
      <c r="AD9" s="102"/>
      <c r="AE9" s="103"/>
      <c r="AF9" s="104" t="str">
        <f t="shared" si="2"/>
        <v/>
      </c>
      <c r="AG9" s="102"/>
      <c r="AH9" s="103"/>
      <c r="AI9" s="104" t="str">
        <f>IF(AG9&lt;&gt;"",AG9-AH9,"")</f>
        <v/>
      </c>
      <c r="AJ9" s="102"/>
      <c r="AK9" s="103"/>
      <c r="AL9" s="104" t="str">
        <f t="shared" si="3"/>
        <v/>
      </c>
      <c r="AM9" s="105"/>
      <c r="AN9" s="106"/>
      <c r="AP9" s="102"/>
      <c r="AQ9" s="103"/>
      <c r="AR9" s="104" t="str">
        <f t="shared" si="4"/>
        <v/>
      </c>
      <c r="AS9" s="102"/>
      <c r="AT9" s="103"/>
      <c r="AU9" s="104" t="str">
        <f>IF(AS9&lt;&gt;"",AS9-AT9,"")</f>
        <v/>
      </c>
      <c r="AV9" s="102"/>
      <c r="AW9" s="103"/>
      <c r="AX9" s="104" t="str">
        <f t="shared" si="5"/>
        <v/>
      </c>
      <c r="AY9" s="105"/>
      <c r="AZ9" s="106"/>
      <c r="BB9" s="102"/>
      <c r="BC9" s="103"/>
      <c r="BD9" s="104" t="str">
        <f t="shared" si="6"/>
        <v/>
      </c>
      <c r="BE9" s="102"/>
      <c r="BF9" s="103"/>
      <c r="BG9" s="104" t="str">
        <f>IF(BE9&lt;&gt;"",BE9-BF9,"")</f>
        <v/>
      </c>
      <c r="BH9" s="102"/>
      <c r="BI9" s="103"/>
      <c r="BJ9" s="104" t="str">
        <f t="shared" si="7"/>
        <v/>
      </c>
      <c r="BK9" s="105"/>
      <c r="BL9" s="106"/>
      <c r="BN9" s="107"/>
      <c r="BO9" s="108"/>
      <c r="BP9" s="109" t="str">
        <f t="shared" si="8"/>
        <v/>
      </c>
      <c r="BQ9" s="107"/>
      <c r="BR9" s="108"/>
      <c r="BS9" s="109" t="str">
        <f t="shared" si="9"/>
        <v/>
      </c>
      <c r="BT9" s="107"/>
      <c r="BU9" s="108"/>
      <c r="BV9" s="109" t="str">
        <f t="shared" si="10"/>
        <v/>
      </c>
      <c r="BW9" s="105"/>
      <c r="BX9" s="106"/>
      <c r="BZ9" s="102"/>
      <c r="CA9" s="103"/>
      <c r="CB9" s="104" t="str">
        <f t="shared" si="11"/>
        <v/>
      </c>
      <c r="CC9" s="102"/>
      <c r="CD9" s="103"/>
      <c r="CE9" s="104" t="str">
        <f>IF(CC9&lt;&gt;"",CC9-CD9,"")</f>
        <v/>
      </c>
      <c r="CF9" s="102"/>
      <c r="CG9" s="103"/>
      <c r="CH9" s="104" t="str">
        <f t="shared" si="12"/>
        <v/>
      </c>
      <c r="CI9" s="105"/>
      <c r="CJ9" s="106"/>
    </row>
    <row r="10" spans="1:88" ht="15" customHeight="1" x14ac:dyDescent="0.2">
      <c r="B10" s="98"/>
      <c r="C10" s="99"/>
      <c r="D10" s="100" t="s">
        <v>15</v>
      </c>
      <c r="E10" s="110"/>
      <c r="F10" s="102"/>
      <c r="G10" s="103"/>
      <c r="H10" s="104"/>
      <c r="I10" s="102"/>
      <c r="J10" s="103"/>
      <c r="K10" s="104"/>
      <c r="L10" s="102"/>
      <c r="M10" s="103"/>
      <c r="N10" s="104"/>
      <c r="O10" s="105"/>
      <c r="P10" s="106"/>
      <c r="R10" s="102"/>
      <c r="S10" s="103"/>
      <c r="T10" s="104" t="str">
        <f t="shared" si="0"/>
        <v/>
      </c>
      <c r="U10" s="102"/>
      <c r="V10" s="103"/>
      <c r="W10" s="104" t="str">
        <f>IF(U10&lt;&gt;"",U10-V10,"")</f>
        <v/>
      </c>
      <c r="X10" s="102"/>
      <c r="Y10" s="103"/>
      <c r="Z10" s="104" t="str">
        <f t="shared" si="1"/>
        <v/>
      </c>
      <c r="AA10" s="105"/>
      <c r="AB10" s="106"/>
      <c r="AD10" s="107"/>
      <c r="AE10" s="108"/>
      <c r="AF10" s="109" t="str">
        <f t="shared" si="2"/>
        <v/>
      </c>
      <c r="AG10" s="107"/>
      <c r="AH10" s="108"/>
      <c r="AI10" s="109" t="str">
        <f>IF(AG10&lt;&gt;"",AG10-AH10,"")</f>
        <v/>
      </c>
      <c r="AJ10" s="107"/>
      <c r="AK10" s="108"/>
      <c r="AL10" s="109" t="str">
        <f t="shared" si="3"/>
        <v/>
      </c>
      <c r="AM10" s="105"/>
      <c r="AN10" s="106"/>
      <c r="AP10" s="102"/>
      <c r="AQ10" s="103"/>
      <c r="AR10" s="104" t="str">
        <f t="shared" si="4"/>
        <v/>
      </c>
      <c r="AS10" s="102"/>
      <c r="AT10" s="103"/>
      <c r="AU10" s="104" t="str">
        <f>IF(AS10&lt;&gt;"",AS10-AT10,"")</f>
        <v/>
      </c>
      <c r="AV10" s="102"/>
      <c r="AW10" s="103"/>
      <c r="AX10" s="104" t="str">
        <f t="shared" si="5"/>
        <v/>
      </c>
      <c r="AY10" s="105"/>
      <c r="AZ10" s="106"/>
      <c r="BB10" s="102"/>
      <c r="BC10" s="103"/>
      <c r="BD10" s="104" t="str">
        <f t="shared" si="6"/>
        <v/>
      </c>
      <c r="BE10" s="102"/>
      <c r="BF10" s="103"/>
      <c r="BG10" s="104" t="str">
        <f>IF(BE10&lt;&gt;"",BE10-BF10,"")</f>
        <v/>
      </c>
      <c r="BH10" s="102"/>
      <c r="BI10" s="103"/>
      <c r="BJ10" s="104" t="str">
        <f t="shared" si="7"/>
        <v/>
      </c>
      <c r="BK10" s="105"/>
      <c r="BL10" s="106"/>
      <c r="BN10" s="107"/>
      <c r="BO10" s="108"/>
      <c r="BP10" s="109" t="str">
        <f t="shared" si="8"/>
        <v/>
      </c>
      <c r="BQ10" s="107"/>
      <c r="BR10" s="108"/>
      <c r="BS10" s="109" t="str">
        <f t="shared" si="9"/>
        <v/>
      </c>
      <c r="BT10" s="107"/>
      <c r="BU10" s="108"/>
      <c r="BV10" s="109" t="str">
        <f t="shared" si="10"/>
        <v/>
      </c>
      <c r="BW10" s="105"/>
      <c r="BX10" s="106"/>
      <c r="BZ10" s="107"/>
      <c r="CA10" s="108"/>
      <c r="CB10" s="109" t="str">
        <f t="shared" si="11"/>
        <v/>
      </c>
      <c r="CC10" s="107"/>
      <c r="CD10" s="108"/>
      <c r="CE10" s="109" t="str">
        <f>IF(CC10&lt;&gt;"",CC10-CD10,"")</f>
        <v/>
      </c>
      <c r="CF10" s="107"/>
      <c r="CG10" s="108"/>
      <c r="CH10" s="109" t="str">
        <f t="shared" si="12"/>
        <v/>
      </c>
      <c r="CI10" s="105"/>
      <c r="CJ10" s="106"/>
    </row>
    <row r="11" spans="1:88" ht="15" customHeight="1" x14ac:dyDescent="0.2">
      <c r="B11" s="98"/>
      <c r="C11" s="99"/>
      <c r="D11" s="111"/>
      <c r="E11" s="112"/>
      <c r="F11" s="102"/>
      <c r="G11" s="103"/>
      <c r="H11" s="104"/>
      <c r="I11" s="102"/>
      <c r="J11" s="103"/>
      <c r="K11" s="104"/>
      <c r="L11" s="102"/>
      <c r="M11" s="103"/>
      <c r="N11" s="104"/>
      <c r="O11" s="105"/>
      <c r="P11" s="106"/>
      <c r="R11" s="107"/>
      <c r="S11" s="108"/>
      <c r="T11" s="109" t="str">
        <f t="shared" si="0"/>
        <v/>
      </c>
      <c r="U11" s="107"/>
      <c r="V11" s="108"/>
      <c r="W11" s="109" t="str">
        <f>IF(U11&lt;&gt;"",U11-V11,"")</f>
        <v/>
      </c>
      <c r="X11" s="107"/>
      <c r="Y11" s="108"/>
      <c r="Z11" s="109" t="str">
        <f t="shared" si="1"/>
        <v/>
      </c>
      <c r="AA11" s="105"/>
      <c r="AB11" s="106"/>
      <c r="AD11" s="102"/>
      <c r="AE11" s="103"/>
      <c r="AF11" s="104" t="str">
        <f t="shared" si="2"/>
        <v/>
      </c>
      <c r="AG11" s="102"/>
      <c r="AH11" s="103"/>
      <c r="AI11" s="104" t="str">
        <f>IF(AG11&lt;&gt;"",AG11-AH11,"")</f>
        <v/>
      </c>
      <c r="AJ11" s="102"/>
      <c r="AK11" s="103"/>
      <c r="AL11" s="104" t="str">
        <f t="shared" si="3"/>
        <v/>
      </c>
      <c r="AM11" s="105"/>
      <c r="AN11" s="106"/>
      <c r="AP11" s="102"/>
      <c r="AQ11" s="103"/>
      <c r="AR11" s="104" t="str">
        <f t="shared" si="4"/>
        <v/>
      </c>
      <c r="AS11" s="102"/>
      <c r="AT11" s="103"/>
      <c r="AU11" s="104" t="str">
        <f>IF(AS11&lt;&gt;"",AS11-AT11,"")</f>
        <v/>
      </c>
      <c r="AV11" s="102"/>
      <c r="AW11" s="103"/>
      <c r="AX11" s="104" t="str">
        <f t="shared" si="5"/>
        <v/>
      </c>
      <c r="AY11" s="105"/>
      <c r="AZ11" s="106"/>
      <c r="BB11" s="102"/>
      <c r="BC11" s="103"/>
      <c r="BD11" s="104" t="str">
        <f t="shared" si="6"/>
        <v/>
      </c>
      <c r="BE11" s="102"/>
      <c r="BF11" s="103"/>
      <c r="BG11" s="104" t="str">
        <f>IF(BE11&lt;&gt;"",BE11-BF11,"")</f>
        <v/>
      </c>
      <c r="BH11" s="102"/>
      <c r="BI11" s="103"/>
      <c r="BJ11" s="104" t="str">
        <f t="shared" si="7"/>
        <v/>
      </c>
      <c r="BK11" s="105"/>
      <c r="BL11" s="106"/>
      <c r="BN11" s="107"/>
      <c r="BO11" s="108"/>
      <c r="BP11" s="109" t="str">
        <f t="shared" si="8"/>
        <v/>
      </c>
      <c r="BQ11" s="107"/>
      <c r="BR11" s="108"/>
      <c r="BS11" s="109" t="str">
        <f t="shared" si="9"/>
        <v/>
      </c>
      <c r="BT11" s="107"/>
      <c r="BU11" s="108"/>
      <c r="BV11" s="109" t="str">
        <f t="shared" si="10"/>
        <v/>
      </c>
      <c r="BW11" s="105"/>
      <c r="BX11" s="106"/>
      <c r="BZ11" s="107"/>
      <c r="CA11" s="108"/>
      <c r="CB11" s="109" t="str">
        <f t="shared" si="11"/>
        <v/>
      </c>
      <c r="CC11" s="107"/>
      <c r="CD11" s="108"/>
      <c r="CE11" s="109" t="str">
        <f>IF(CC11&lt;&gt;"",CC11-CD11,"")</f>
        <v/>
      </c>
      <c r="CF11" s="107"/>
      <c r="CG11" s="108"/>
      <c r="CH11" s="109" t="str">
        <f t="shared" si="12"/>
        <v/>
      </c>
      <c r="CI11" s="105"/>
      <c r="CJ11" s="106"/>
    </row>
    <row r="12" spans="1:88" ht="15" customHeight="1" thickBot="1" x14ac:dyDescent="0.25">
      <c r="B12" s="98"/>
      <c r="C12" s="99"/>
      <c r="D12" s="113"/>
      <c r="E12" s="114"/>
      <c r="F12" s="107"/>
      <c r="G12" s="108"/>
      <c r="H12" s="109"/>
      <c r="I12" s="107"/>
      <c r="J12" s="108"/>
      <c r="K12" s="109"/>
      <c r="L12" s="107"/>
      <c r="M12" s="108"/>
      <c r="N12" s="109"/>
      <c r="O12" s="105"/>
      <c r="P12" s="106"/>
      <c r="R12" s="107"/>
      <c r="S12" s="108"/>
      <c r="T12" s="109" t="str">
        <f t="shared" si="0"/>
        <v/>
      </c>
      <c r="U12" s="107"/>
      <c r="V12" s="108"/>
      <c r="W12" s="109" t="str">
        <f>IF(U12&lt;&gt;"",U12-V12,"")</f>
        <v/>
      </c>
      <c r="X12" s="107"/>
      <c r="Y12" s="108"/>
      <c r="Z12" s="109" t="str">
        <f t="shared" si="1"/>
        <v/>
      </c>
      <c r="AA12" s="105"/>
      <c r="AB12" s="106"/>
      <c r="AD12" s="107"/>
      <c r="AE12" s="108"/>
      <c r="AF12" s="109" t="str">
        <f t="shared" si="2"/>
        <v/>
      </c>
      <c r="AG12" s="107"/>
      <c r="AH12" s="108"/>
      <c r="AI12" s="109" t="str">
        <f>IF(AG12&lt;&gt;"",AG12-AH12,"")</f>
        <v/>
      </c>
      <c r="AJ12" s="107"/>
      <c r="AK12" s="108"/>
      <c r="AL12" s="109" t="str">
        <f t="shared" si="3"/>
        <v/>
      </c>
      <c r="AM12" s="105"/>
      <c r="AN12" s="106"/>
      <c r="AP12" s="107"/>
      <c r="AQ12" s="108"/>
      <c r="AR12" s="109" t="str">
        <f t="shared" si="4"/>
        <v/>
      </c>
      <c r="AS12" s="107"/>
      <c r="AT12" s="108"/>
      <c r="AU12" s="109" t="str">
        <f>IF(AS12&lt;&gt;"",AS12-AT12,"")</f>
        <v/>
      </c>
      <c r="AV12" s="107"/>
      <c r="AW12" s="108"/>
      <c r="AX12" s="109" t="str">
        <f t="shared" si="5"/>
        <v/>
      </c>
      <c r="AY12" s="105"/>
      <c r="AZ12" s="106"/>
      <c r="BB12" s="107"/>
      <c r="BC12" s="108"/>
      <c r="BD12" s="109" t="str">
        <f t="shared" si="6"/>
        <v/>
      </c>
      <c r="BE12" s="107"/>
      <c r="BF12" s="108"/>
      <c r="BG12" s="109" t="str">
        <f>IF(BE12&lt;&gt;"",BE12-BF12,"")</f>
        <v/>
      </c>
      <c r="BH12" s="107"/>
      <c r="BI12" s="108"/>
      <c r="BJ12" s="109" t="str">
        <f t="shared" si="7"/>
        <v/>
      </c>
      <c r="BK12" s="105"/>
      <c r="BL12" s="106"/>
      <c r="BN12" s="107"/>
      <c r="BO12" s="108"/>
      <c r="BP12" s="109" t="str">
        <f t="shared" si="8"/>
        <v/>
      </c>
      <c r="BQ12" s="107"/>
      <c r="BR12" s="108"/>
      <c r="BS12" s="109" t="str">
        <f t="shared" si="9"/>
        <v/>
      </c>
      <c r="BT12" s="107"/>
      <c r="BU12" s="108"/>
      <c r="BV12" s="109" t="str">
        <f t="shared" si="10"/>
        <v/>
      </c>
      <c r="BW12" s="105"/>
      <c r="BX12" s="106"/>
      <c r="BZ12" s="107"/>
      <c r="CA12" s="108"/>
      <c r="CB12" s="109" t="str">
        <f t="shared" si="11"/>
        <v/>
      </c>
      <c r="CC12" s="107"/>
      <c r="CD12" s="108"/>
      <c r="CE12" s="109" t="str">
        <f>IF(CC12&lt;&gt;"",CC12-CD12,"")</f>
        <v/>
      </c>
      <c r="CF12" s="107"/>
      <c r="CG12" s="108"/>
      <c r="CH12" s="109" t="str">
        <f t="shared" si="12"/>
        <v/>
      </c>
      <c r="CI12" s="105"/>
      <c r="CJ12" s="106"/>
    </row>
    <row r="13" spans="1:88" ht="15" customHeight="1" x14ac:dyDescent="0.2">
      <c r="B13" s="98"/>
      <c r="C13" s="99"/>
      <c r="D13" s="113"/>
      <c r="E13" s="114"/>
      <c r="F13" s="115"/>
      <c r="G13" s="116"/>
      <c r="H13" s="109"/>
      <c r="I13" s="117"/>
      <c r="J13" s="116"/>
      <c r="K13" s="109"/>
      <c r="L13" s="115"/>
      <c r="M13" s="116"/>
      <c r="N13" s="109"/>
      <c r="O13" s="118"/>
      <c r="P13" s="119"/>
      <c r="R13" s="115"/>
      <c r="S13" s="116"/>
      <c r="T13" s="109" t="str">
        <f t="shared" si="0"/>
        <v/>
      </c>
      <c r="U13" s="117"/>
      <c r="V13" s="116"/>
      <c r="W13" s="109"/>
      <c r="X13" s="115"/>
      <c r="Y13" s="116"/>
      <c r="Z13" s="109" t="str">
        <f t="shared" si="1"/>
        <v/>
      </c>
      <c r="AA13" s="118"/>
      <c r="AB13" s="119"/>
      <c r="AD13" s="115"/>
      <c r="AE13" s="116"/>
      <c r="AF13" s="109" t="str">
        <f t="shared" si="2"/>
        <v/>
      </c>
      <c r="AG13" s="117"/>
      <c r="AH13" s="116"/>
      <c r="AI13" s="109"/>
      <c r="AJ13" s="115"/>
      <c r="AK13" s="116"/>
      <c r="AL13" s="109" t="str">
        <f t="shared" si="3"/>
        <v/>
      </c>
      <c r="AM13" s="118"/>
      <c r="AN13" s="119"/>
      <c r="AP13" s="115"/>
      <c r="AQ13" s="116"/>
      <c r="AR13" s="109" t="str">
        <f t="shared" si="4"/>
        <v/>
      </c>
      <c r="AS13" s="117"/>
      <c r="AT13" s="116"/>
      <c r="AU13" s="109"/>
      <c r="AV13" s="115"/>
      <c r="AW13" s="116"/>
      <c r="AX13" s="109" t="str">
        <f t="shared" si="5"/>
        <v/>
      </c>
      <c r="AY13" s="118"/>
      <c r="AZ13" s="119"/>
      <c r="BB13" s="115"/>
      <c r="BC13" s="116"/>
      <c r="BD13" s="109" t="str">
        <f t="shared" si="6"/>
        <v/>
      </c>
      <c r="BE13" s="117"/>
      <c r="BF13" s="116"/>
      <c r="BG13" s="109"/>
      <c r="BH13" s="115"/>
      <c r="BI13" s="116"/>
      <c r="BJ13" s="109" t="str">
        <f t="shared" si="7"/>
        <v/>
      </c>
      <c r="BK13" s="118"/>
      <c r="BL13" s="119"/>
      <c r="BN13" s="107"/>
      <c r="BO13" s="108"/>
      <c r="BP13" s="109" t="str">
        <f t="shared" si="8"/>
        <v/>
      </c>
      <c r="BQ13" s="107"/>
      <c r="BR13" s="108"/>
      <c r="BS13" s="109" t="str">
        <f t="shared" si="9"/>
        <v/>
      </c>
      <c r="BT13" s="107"/>
      <c r="BU13" s="108"/>
      <c r="BV13" s="109" t="str">
        <f t="shared" si="10"/>
        <v/>
      </c>
      <c r="BW13" s="105"/>
      <c r="BX13" s="106"/>
      <c r="BZ13" s="93"/>
      <c r="CA13" s="94"/>
      <c r="CB13" s="95" t="str">
        <f t="shared" si="11"/>
        <v/>
      </c>
      <c r="CC13" s="93"/>
      <c r="CD13" s="94"/>
      <c r="CE13" s="95"/>
      <c r="CF13" s="93"/>
      <c r="CG13" s="94"/>
      <c r="CH13" s="95" t="str">
        <f t="shared" si="12"/>
        <v/>
      </c>
      <c r="CI13" s="96"/>
      <c r="CJ13" s="97"/>
    </row>
    <row r="14" spans="1:88" s="120" customFormat="1" ht="15" customHeight="1" thickBot="1" x14ac:dyDescent="0.25">
      <c r="B14" s="98"/>
      <c r="C14" s="121"/>
      <c r="D14" s="122"/>
      <c r="E14" s="123"/>
      <c r="F14" s="124"/>
      <c r="G14" s="125"/>
      <c r="H14" s="126"/>
      <c r="I14" s="127"/>
      <c r="J14" s="125"/>
      <c r="K14" s="126"/>
      <c r="L14" s="124"/>
      <c r="M14" s="125"/>
      <c r="N14" s="109"/>
      <c r="O14" s="128"/>
      <c r="P14" s="129"/>
      <c r="Q14" s="2"/>
      <c r="R14" s="124"/>
      <c r="S14" s="125"/>
      <c r="T14" s="126" t="str">
        <f t="shared" si="0"/>
        <v/>
      </c>
      <c r="U14" s="127"/>
      <c r="V14" s="125"/>
      <c r="W14" s="126"/>
      <c r="X14" s="124"/>
      <c r="Y14" s="125"/>
      <c r="Z14" s="109" t="str">
        <f t="shared" si="1"/>
        <v/>
      </c>
      <c r="AA14" s="128"/>
      <c r="AB14" s="129"/>
      <c r="AC14" s="2"/>
      <c r="AD14" s="124"/>
      <c r="AE14" s="125"/>
      <c r="AF14" s="126" t="str">
        <f t="shared" si="2"/>
        <v/>
      </c>
      <c r="AG14" s="127"/>
      <c r="AH14" s="125"/>
      <c r="AI14" s="126"/>
      <c r="AJ14" s="124"/>
      <c r="AK14" s="125"/>
      <c r="AL14" s="109" t="str">
        <f t="shared" si="3"/>
        <v/>
      </c>
      <c r="AM14" s="128"/>
      <c r="AN14" s="129"/>
      <c r="AO14" s="2"/>
      <c r="AP14" s="124"/>
      <c r="AQ14" s="125"/>
      <c r="AR14" s="126" t="str">
        <f t="shared" si="4"/>
        <v/>
      </c>
      <c r="AS14" s="127"/>
      <c r="AT14" s="125"/>
      <c r="AU14" s="126"/>
      <c r="AV14" s="124"/>
      <c r="AW14" s="125"/>
      <c r="AX14" s="109" t="str">
        <f t="shared" si="5"/>
        <v/>
      </c>
      <c r="AY14" s="128"/>
      <c r="AZ14" s="129"/>
      <c r="BA14" s="2"/>
      <c r="BB14" s="124"/>
      <c r="BC14" s="125"/>
      <c r="BD14" s="126" t="str">
        <f t="shared" si="6"/>
        <v/>
      </c>
      <c r="BE14" s="127"/>
      <c r="BF14" s="125"/>
      <c r="BG14" s="126"/>
      <c r="BH14" s="124"/>
      <c r="BI14" s="125"/>
      <c r="BJ14" s="109" t="str">
        <f t="shared" si="7"/>
        <v/>
      </c>
      <c r="BK14" s="128"/>
      <c r="BL14" s="129"/>
      <c r="BM14" s="2"/>
      <c r="BN14" s="107"/>
      <c r="BO14" s="108"/>
      <c r="BP14" s="109" t="str">
        <f t="shared" si="8"/>
        <v/>
      </c>
      <c r="BQ14" s="107"/>
      <c r="BR14" s="108"/>
      <c r="BS14" s="109" t="str">
        <f t="shared" si="9"/>
        <v/>
      </c>
      <c r="BT14" s="107"/>
      <c r="BU14" s="108"/>
      <c r="BV14" s="109" t="str">
        <f t="shared" si="10"/>
        <v/>
      </c>
      <c r="BW14" s="105"/>
      <c r="BX14" s="106"/>
      <c r="BY14" s="2"/>
      <c r="BZ14" s="102"/>
      <c r="CA14" s="103"/>
      <c r="CB14" s="104" t="str">
        <f t="shared" si="11"/>
        <v/>
      </c>
      <c r="CC14" s="102"/>
      <c r="CD14" s="103"/>
      <c r="CE14" s="104"/>
      <c r="CF14" s="102"/>
      <c r="CG14" s="103"/>
      <c r="CH14" s="104" t="str">
        <f t="shared" si="12"/>
        <v/>
      </c>
      <c r="CI14" s="105"/>
      <c r="CJ14" s="106"/>
    </row>
    <row r="15" spans="1:88" ht="15" customHeight="1" x14ac:dyDescent="0.2">
      <c r="B15" s="98"/>
      <c r="C15" s="130" t="s">
        <v>2</v>
      </c>
      <c r="D15" s="131" t="s">
        <v>13</v>
      </c>
      <c r="E15" s="132"/>
      <c r="F15" s="93"/>
      <c r="G15" s="94"/>
      <c r="H15" s="95"/>
      <c r="I15" s="93"/>
      <c r="J15" s="94"/>
      <c r="K15" s="95"/>
      <c r="L15" s="93"/>
      <c r="M15" s="94"/>
      <c r="N15" s="95"/>
      <c r="O15" s="96"/>
      <c r="P15" s="97"/>
      <c r="R15" s="93"/>
      <c r="S15" s="94"/>
      <c r="T15" s="95" t="str">
        <f t="shared" si="0"/>
        <v/>
      </c>
      <c r="U15" s="93"/>
      <c r="V15" s="94"/>
      <c r="W15" s="95" t="str">
        <f t="shared" ref="W15:W24" si="13">IF(U15&lt;&gt;"",U15-V15,"")</f>
        <v/>
      </c>
      <c r="X15" s="93"/>
      <c r="Y15" s="94"/>
      <c r="Z15" s="95" t="str">
        <f t="shared" si="1"/>
        <v/>
      </c>
      <c r="AA15" s="96"/>
      <c r="AB15" s="97"/>
      <c r="AD15" s="93"/>
      <c r="AE15" s="94"/>
      <c r="AF15" s="95" t="str">
        <f t="shared" si="2"/>
        <v/>
      </c>
      <c r="AG15" s="93"/>
      <c r="AH15" s="94"/>
      <c r="AI15" s="95" t="str">
        <f t="shared" ref="AI15:AI24" si="14">IF(AG15&lt;&gt;"",AG15-AH15,"")</f>
        <v/>
      </c>
      <c r="AJ15" s="93"/>
      <c r="AK15" s="94"/>
      <c r="AL15" s="95" t="str">
        <f t="shared" si="3"/>
        <v/>
      </c>
      <c r="AM15" s="96"/>
      <c r="AN15" s="97"/>
      <c r="AP15" s="93"/>
      <c r="AQ15" s="94"/>
      <c r="AR15" s="95" t="str">
        <f t="shared" si="4"/>
        <v/>
      </c>
      <c r="AS15" s="93"/>
      <c r="AT15" s="94"/>
      <c r="AU15" s="95" t="str">
        <f t="shared" ref="AU15:AU24" si="15">IF(AS15&lt;&gt;"",AS15-AT15,"")</f>
        <v/>
      </c>
      <c r="AV15" s="93"/>
      <c r="AW15" s="94"/>
      <c r="AX15" s="95" t="str">
        <f t="shared" si="5"/>
        <v/>
      </c>
      <c r="AY15" s="96"/>
      <c r="AZ15" s="97"/>
      <c r="BB15" s="93"/>
      <c r="BC15" s="94"/>
      <c r="BD15" s="95" t="str">
        <f t="shared" si="6"/>
        <v/>
      </c>
      <c r="BE15" s="93"/>
      <c r="BF15" s="94"/>
      <c r="BG15" s="95" t="str">
        <f t="shared" ref="BG15:BG24" si="16">IF(BE15&lt;&gt;"",BE15-BF15,"")</f>
        <v/>
      </c>
      <c r="BH15" s="93"/>
      <c r="BI15" s="94"/>
      <c r="BJ15" s="95" t="str">
        <f t="shared" si="7"/>
        <v/>
      </c>
      <c r="BK15" s="96"/>
      <c r="BL15" s="97"/>
      <c r="BN15" s="93"/>
      <c r="BO15" s="94"/>
      <c r="BP15" s="95" t="str">
        <f t="shared" si="8"/>
        <v/>
      </c>
      <c r="BQ15" s="93"/>
      <c r="BR15" s="94"/>
      <c r="BS15" s="95" t="str">
        <f t="shared" si="9"/>
        <v/>
      </c>
      <c r="BT15" s="93"/>
      <c r="BU15" s="94"/>
      <c r="BV15" s="95" t="str">
        <f t="shared" si="10"/>
        <v/>
      </c>
      <c r="BW15" s="96"/>
      <c r="BX15" s="97"/>
      <c r="BZ15" s="107"/>
      <c r="CA15" s="108"/>
      <c r="CB15" s="109" t="str">
        <f t="shared" si="11"/>
        <v/>
      </c>
      <c r="CC15" s="107"/>
      <c r="CD15" s="108"/>
      <c r="CE15" s="109" t="str">
        <f t="shared" ref="CE15:CE24" si="17">IF(CC15&lt;&gt;"",CC15-CD15,"")</f>
        <v/>
      </c>
      <c r="CF15" s="107"/>
      <c r="CG15" s="108"/>
      <c r="CH15" s="109" t="str">
        <f t="shared" si="12"/>
        <v/>
      </c>
      <c r="CI15" s="105"/>
      <c r="CJ15" s="106"/>
    </row>
    <row r="16" spans="1:88" ht="15" customHeight="1" x14ac:dyDescent="0.2">
      <c r="B16" s="98"/>
      <c r="C16" s="130"/>
      <c r="D16" s="133" t="s">
        <v>14</v>
      </c>
      <c r="E16" s="134"/>
      <c r="F16" s="102"/>
      <c r="G16" s="103"/>
      <c r="H16" s="104"/>
      <c r="I16" s="102"/>
      <c r="J16" s="103"/>
      <c r="K16" s="104"/>
      <c r="L16" s="102"/>
      <c r="M16" s="103"/>
      <c r="N16" s="104"/>
      <c r="O16" s="105"/>
      <c r="P16" s="106"/>
      <c r="R16" s="102"/>
      <c r="S16" s="103"/>
      <c r="T16" s="104" t="str">
        <f t="shared" si="0"/>
        <v/>
      </c>
      <c r="U16" s="102"/>
      <c r="V16" s="103"/>
      <c r="W16" s="104" t="str">
        <f t="shared" si="13"/>
        <v/>
      </c>
      <c r="X16" s="102"/>
      <c r="Y16" s="103"/>
      <c r="Z16" s="104" t="str">
        <f t="shared" si="1"/>
        <v/>
      </c>
      <c r="AA16" s="105"/>
      <c r="AB16" s="106"/>
      <c r="AD16" s="107"/>
      <c r="AE16" s="108"/>
      <c r="AF16" s="109" t="str">
        <f t="shared" si="2"/>
        <v/>
      </c>
      <c r="AG16" s="107"/>
      <c r="AH16" s="108"/>
      <c r="AI16" s="109" t="str">
        <f t="shared" si="14"/>
        <v/>
      </c>
      <c r="AJ16" s="107"/>
      <c r="AK16" s="108"/>
      <c r="AL16" s="109" t="str">
        <f t="shared" si="3"/>
        <v/>
      </c>
      <c r="AM16" s="105"/>
      <c r="AN16" s="106"/>
      <c r="AP16" s="102"/>
      <c r="AQ16" s="103"/>
      <c r="AR16" s="104" t="str">
        <f t="shared" si="4"/>
        <v/>
      </c>
      <c r="AS16" s="102"/>
      <c r="AT16" s="103"/>
      <c r="AU16" s="104" t="str">
        <f t="shared" si="15"/>
        <v/>
      </c>
      <c r="AV16" s="102"/>
      <c r="AW16" s="103"/>
      <c r="AX16" s="104" t="str">
        <f t="shared" si="5"/>
        <v/>
      </c>
      <c r="AY16" s="105"/>
      <c r="AZ16" s="106"/>
      <c r="BB16" s="102"/>
      <c r="BC16" s="103"/>
      <c r="BD16" s="104" t="str">
        <f t="shared" si="6"/>
        <v/>
      </c>
      <c r="BE16" s="102"/>
      <c r="BF16" s="103"/>
      <c r="BG16" s="104" t="str">
        <f t="shared" si="16"/>
        <v/>
      </c>
      <c r="BH16" s="102"/>
      <c r="BI16" s="103"/>
      <c r="BJ16" s="104" t="str">
        <f t="shared" si="7"/>
        <v/>
      </c>
      <c r="BK16" s="105"/>
      <c r="BL16" s="106"/>
      <c r="BN16" s="102"/>
      <c r="BO16" s="103"/>
      <c r="BP16" s="104" t="str">
        <f t="shared" si="8"/>
        <v/>
      </c>
      <c r="BQ16" s="102"/>
      <c r="BR16" s="103"/>
      <c r="BS16" s="104" t="str">
        <f t="shared" si="9"/>
        <v/>
      </c>
      <c r="BT16" s="102"/>
      <c r="BU16" s="103"/>
      <c r="BV16" s="104" t="str">
        <f t="shared" si="10"/>
        <v/>
      </c>
      <c r="BW16" s="105"/>
      <c r="BX16" s="106"/>
      <c r="BZ16" s="107"/>
      <c r="CA16" s="108"/>
      <c r="CB16" s="109" t="str">
        <f t="shared" si="11"/>
        <v/>
      </c>
      <c r="CC16" s="107"/>
      <c r="CD16" s="108"/>
      <c r="CE16" s="109" t="str">
        <f t="shared" si="17"/>
        <v/>
      </c>
      <c r="CF16" s="107"/>
      <c r="CG16" s="108"/>
      <c r="CH16" s="109" t="str">
        <f t="shared" si="12"/>
        <v/>
      </c>
      <c r="CI16" s="105"/>
      <c r="CJ16" s="106"/>
    </row>
    <row r="17" spans="2:88" ht="15" customHeight="1" thickBot="1" x14ac:dyDescent="0.25">
      <c r="B17" s="98"/>
      <c r="C17" s="130"/>
      <c r="D17" s="133" t="s">
        <v>15</v>
      </c>
      <c r="E17" s="135"/>
      <c r="F17" s="107"/>
      <c r="G17" s="108"/>
      <c r="H17" s="109"/>
      <c r="I17" s="107"/>
      <c r="J17" s="108"/>
      <c r="K17" s="109"/>
      <c r="L17" s="107"/>
      <c r="M17" s="108"/>
      <c r="N17" s="109"/>
      <c r="O17" s="105"/>
      <c r="P17" s="106"/>
      <c r="R17" s="102"/>
      <c r="S17" s="103"/>
      <c r="T17" s="104" t="str">
        <f t="shared" si="0"/>
        <v/>
      </c>
      <c r="U17" s="102"/>
      <c r="V17" s="103"/>
      <c r="W17" s="104" t="str">
        <f t="shared" si="13"/>
        <v/>
      </c>
      <c r="X17" s="102"/>
      <c r="Y17" s="103"/>
      <c r="Z17" s="104" t="str">
        <f t="shared" si="1"/>
        <v/>
      </c>
      <c r="AA17" s="105"/>
      <c r="AB17" s="106"/>
      <c r="AD17" s="102"/>
      <c r="AE17" s="103"/>
      <c r="AF17" s="104" t="str">
        <f t="shared" si="2"/>
        <v/>
      </c>
      <c r="AG17" s="102"/>
      <c r="AH17" s="103"/>
      <c r="AI17" s="104" t="str">
        <f t="shared" si="14"/>
        <v/>
      </c>
      <c r="AJ17" s="102"/>
      <c r="AK17" s="103"/>
      <c r="AL17" s="104" t="str">
        <f t="shared" si="3"/>
        <v/>
      </c>
      <c r="AM17" s="105"/>
      <c r="AN17" s="106"/>
      <c r="AP17" s="102"/>
      <c r="AQ17" s="103"/>
      <c r="AR17" s="104" t="str">
        <f t="shared" si="4"/>
        <v/>
      </c>
      <c r="AS17" s="102"/>
      <c r="AT17" s="103"/>
      <c r="AU17" s="104" t="str">
        <f t="shared" si="15"/>
        <v/>
      </c>
      <c r="AV17" s="102"/>
      <c r="AW17" s="103"/>
      <c r="AX17" s="104" t="str">
        <f t="shared" si="5"/>
        <v/>
      </c>
      <c r="AY17" s="105"/>
      <c r="AZ17" s="106"/>
      <c r="BB17" s="102"/>
      <c r="BC17" s="103"/>
      <c r="BD17" s="104" t="str">
        <f t="shared" si="6"/>
        <v/>
      </c>
      <c r="BE17" s="102"/>
      <c r="BF17" s="103"/>
      <c r="BG17" s="104" t="str">
        <f t="shared" si="16"/>
        <v/>
      </c>
      <c r="BH17" s="102"/>
      <c r="BI17" s="103"/>
      <c r="BJ17" s="104" t="str">
        <f t="shared" si="7"/>
        <v/>
      </c>
      <c r="BK17" s="105"/>
      <c r="BL17" s="106"/>
      <c r="BN17" s="107"/>
      <c r="BO17" s="108"/>
      <c r="BP17" s="109" t="str">
        <f t="shared" si="8"/>
        <v/>
      </c>
      <c r="BQ17" s="107"/>
      <c r="BR17" s="108"/>
      <c r="BS17" s="109" t="str">
        <f t="shared" si="9"/>
        <v/>
      </c>
      <c r="BT17" s="107"/>
      <c r="BU17" s="108"/>
      <c r="BV17" s="109" t="str">
        <f t="shared" si="10"/>
        <v/>
      </c>
      <c r="BW17" s="105"/>
      <c r="BX17" s="106"/>
      <c r="BZ17" s="107"/>
      <c r="CA17" s="108"/>
      <c r="CB17" s="109" t="str">
        <f t="shared" si="11"/>
        <v/>
      </c>
      <c r="CC17" s="107"/>
      <c r="CD17" s="108"/>
      <c r="CE17" s="109" t="str">
        <f t="shared" si="17"/>
        <v/>
      </c>
      <c r="CF17" s="107"/>
      <c r="CG17" s="108"/>
      <c r="CH17" s="109" t="str">
        <f t="shared" si="12"/>
        <v/>
      </c>
      <c r="CI17" s="105"/>
      <c r="CJ17" s="106"/>
    </row>
    <row r="18" spans="2:88" ht="15" customHeight="1" x14ac:dyDescent="0.2">
      <c r="B18" s="98"/>
      <c r="C18" s="130"/>
      <c r="D18" s="136"/>
      <c r="E18" s="137"/>
      <c r="F18" s="102"/>
      <c r="G18" s="103"/>
      <c r="H18" s="104"/>
      <c r="I18" s="102"/>
      <c r="J18" s="103"/>
      <c r="K18" s="104"/>
      <c r="L18" s="102"/>
      <c r="M18" s="103"/>
      <c r="N18" s="104"/>
      <c r="O18" s="105"/>
      <c r="P18" s="106"/>
      <c r="R18" s="102"/>
      <c r="S18" s="103"/>
      <c r="T18" s="104" t="str">
        <f t="shared" si="0"/>
        <v/>
      </c>
      <c r="U18" s="102"/>
      <c r="V18" s="103"/>
      <c r="W18" s="104" t="str">
        <f t="shared" si="13"/>
        <v/>
      </c>
      <c r="X18" s="102"/>
      <c r="Y18" s="103"/>
      <c r="Z18" s="104" t="str">
        <f t="shared" si="1"/>
        <v/>
      </c>
      <c r="AA18" s="105"/>
      <c r="AB18" s="106"/>
      <c r="AD18" s="102"/>
      <c r="AE18" s="103"/>
      <c r="AF18" s="104" t="str">
        <f t="shared" si="2"/>
        <v/>
      </c>
      <c r="AG18" s="102"/>
      <c r="AH18" s="103"/>
      <c r="AI18" s="104" t="str">
        <f t="shared" si="14"/>
        <v/>
      </c>
      <c r="AJ18" s="102"/>
      <c r="AK18" s="103"/>
      <c r="AL18" s="104" t="str">
        <f t="shared" si="3"/>
        <v/>
      </c>
      <c r="AM18" s="105"/>
      <c r="AN18" s="106"/>
      <c r="AP18" s="102"/>
      <c r="AQ18" s="103"/>
      <c r="AR18" s="104" t="str">
        <f t="shared" si="4"/>
        <v/>
      </c>
      <c r="AS18" s="102"/>
      <c r="AT18" s="103"/>
      <c r="AU18" s="104" t="str">
        <f t="shared" si="15"/>
        <v/>
      </c>
      <c r="AV18" s="102"/>
      <c r="AW18" s="103"/>
      <c r="AX18" s="104" t="str">
        <f t="shared" si="5"/>
        <v/>
      </c>
      <c r="AY18" s="105"/>
      <c r="AZ18" s="106"/>
      <c r="BB18" s="102"/>
      <c r="BC18" s="103"/>
      <c r="BD18" s="104" t="str">
        <f t="shared" si="6"/>
        <v/>
      </c>
      <c r="BE18" s="102"/>
      <c r="BF18" s="103"/>
      <c r="BG18" s="104" t="str">
        <f t="shared" si="16"/>
        <v/>
      </c>
      <c r="BH18" s="102"/>
      <c r="BI18" s="103"/>
      <c r="BJ18" s="104" t="str">
        <f t="shared" si="7"/>
        <v/>
      </c>
      <c r="BK18" s="105"/>
      <c r="BL18" s="106"/>
      <c r="BN18" s="107"/>
      <c r="BO18" s="108"/>
      <c r="BP18" s="109" t="str">
        <f t="shared" si="8"/>
        <v/>
      </c>
      <c r="BQ18" s="107"/>
      <c r="BR18" s="108"/>
      <c r="BS18" s="109" t="str">
        <f t="shared" si="9"/>
        <v/>
      </c>
      <c r="BT18" s="107"/>
      <c r="BU18" s="108"/>
      <c r="BV18" s="109" t="str">
        <f t="shared" si="10"/>
        <v/>
      </c>
      <c r="BW18" s="105"/>
      <c r="BX18" s="106"/>
      <c r="BZ18" s="93"/>
      <c r="CA18" s="94"/>
      <c r="CB18" s="95" t="str">
        <f t="shared" si="11"/>
        <v/>
      </c>
      <c r="CC18" s="93"/>
      <c r="CD18" s="94"/>
      <c r="CE18" s="95" t="str">
        <f t="shared" si="17"/>
        <v/>
      </c>
      <c r="CF18" s="93"/>
      <c r="CG18" s="94"/>
      <c r="CH18" s="95" t="str">
        <f t="shared" si="12"/>
        <v/>
      </c>
      <c r="CI18" s="96"/>
      <c r="CJ18" s="97"/>
    </row>
    <row r="19" spans="2:88" ht="15" customHeight="1" thickBot="1" x14ac:dyDescent="0.25">
      <c r="B19" s="98"/>
      <c r="C19" s="130"/>
      <c r="D19" s="138"/>
      <c r="E19" s="139"/>
      <c r="F19" s="140"/>
      <c r="G19" s="141"/>
      <c r="H19" s="126"/>
      <c r="I19" s="140"/>
      <c r="J19" s="141"/>
      <c r="K19" s="126"/>
      <c r="L19" s="140"/>
      <c r="M19" s="141"/>
      <c r="N19" s="126"/>
      <c r="O19" s="142"/>
      <c r="P19" s="143"/>
      <c r="R19" s="140"/>
      <c r="S19" s="141"/>
      <c r="T19" s="126" t="str">
        <f t="shared" si="0"/>
        <v/>
      </c>
      <c r="U19" s="140"/>
      <c r="V19" s="141"/>
      <c r="W19" s="126" t="str">
        <f t="shared" si="13"/>
        <v/>
      </c>
      <c r="X19" s="140"/>
      <c r="Y19" s="141"/>
      <c r="Z19" s="126" t="str">
        <f t="shared" si="1"/>
        <v/>
      </c>
      <c r="AA19" s="142"/>
      <c r="AB19" s="143"/>
      <c r="AD19" s="140"/>
      <c r="AE19" s="141"/>
      <c r="AF19" s="126" t="str">
        <f t="shared" si="2"/>
        <v/>
      </c>
      <c r="AG19" s="140"/>
      <c r="AH19" s="141"/>
      <c r="AI19" s="126" t="str">
        <f t="shared" si="14"/>
        <v/>
      </c>
      <c r="AJ19" s="140"/>
      <c r="AK19" s="141"/>
      <c r="AL19" s="126" t="str">
        <f t="shared" si="3"/>
        <v/>
      </c>
      <c r="AM19" s="142"/>
      <c r="AN19" s="143"/>
      <c r="AP19" s="140"/>
      <c r="AQ19" s="141"/>
      <c r="AR19" s="126" t="str">
        <f t="shared" si="4"/>
        <v/>
      </c>
      <c r="AS19" s="140"/>
      <c r="AT19" s="141"/>
      <c r="AU19" s="126" t="str">
        <f t="shared" si="15"/>
        <v/>
      </c>
      <c r="AV19" s="140"/>
      <c r="AW19" s="141"/>
      <c r="AX19" s="126" t="str">
        <f t="shared" si="5"/>
        <v/>
      </c>
      <c r="AY19" s="142"/>
      <c r="AZ19" s="143"/>
      <c r="BB19" s="140"/>
      <c r="BC19" s="141"/>
      <c r="BD19" s="126" t="str">
        <f t="shared" si="6"/>
        <v/>
      </c>
      <c r="BE19" s="140"/>
      <c r="BF19" s="141"/>
      <c r="BG19" s="126" t="str">
        <f t="shared" si="16"/>
        <v/>
      </c>
      <c r="BH19" s="140"/>
      <c r="BI19" s="141"/>
      <c r="BJ19" s="126" t="str">
        <f t="shared" si="7"/>
        <v/>
      </c>
      <c r="BK19" s="142"/>
      <c r="BL19" s="143"/>
      <c r="BN19" s="107"/>
      <c r="BO19" s="108"/>
      <c r="BP19" s="109" t="str">
        <f t="shared" si="8"/>
        <v/>
      </c>
      <c r="BQ19" s="107"/>
      <c r="BR19" s="108"/>
      <c r="BS19" s="109" t="str">
        <f t="shared" si="9"/>
        <v/>
      </c>
      <c r="BT19" s="107"/>
      <c r="BU19" s="108"/>
      <c r="BV19" s="109" t="str">
        <f t="shared" si="10"/>
        <v/>
      </c>
      <c r="BW19" s="105"/>
      <c r="BX19" s="106"/>
      <c r="BZ19" s="102"/>
      <c r="CA19" s="103"/>
      <c r="CB19" s="104" t="str">
        <f t="shared" si="11"/>
        <v/>
      </c>
      <c r="CC19" s="102"/>
      <c r="CD19" s="103"/>
      <c r="CE19" s="104" t="str">
        <f t="shared" si="17"/>
        <v/>
      </c>
      <c r="CF19" s="102"/>
      <c r="CG19" s="103"/>
      <c r="CH19" s="104" t="str">
        <f t="shared" si="12"/>
        <v/>
      </c>
      <c r="CI19" s="105"/>
      <c r="CJ19" s="106"/>
    </row>
    <row r="20" spans="2:88" ht="15" customHeight="1" x14ac:dyDescent="0.2">
      <c r="B20" s="98"/>
      <c r="C20" s="144" t="s">
        <v>16</v>
      </c>
      <c r="D20" s="91" t="s">
        <v>13</v>
      </c>
      <c r="E20" s="145"/>
      <c r="F20" s="93"/>
      <c r="G20" s="94"/>
      <c r="H20" s="95"/>
      <c r="I20" s="93"/>
      <c r="J20" s="94"/>
      <c r="K20" s="95"/>
      <c r="L20" s="93"/>
      <c r="M20" s="94"/>
      <c r="N20" s="95"/>
      <c r="O20" s="96"/>
      <c r="P20" s="97"/>
      <c r="R20" s="93"/>
      <c r="S20" s="94"/>
      <c r="T20" s="95" t="str">
        <f t="shared" si="0"/>
        <v/>
      </c>
      <c r="U20" s="93"/>
      <c r="V20" s="94"/>
      <c r="W20" s="95" t="str">
        <f t="shared" si="13"/>
        <v/>
      </c>
      <c r="X20" s="93"/>
      <c r="Y20" s="94"/>
      <c r="Z20" s="95" t="str">
        <f t="shared" si="1"/>
        <v/>
      </c>
      <c r="AA20" s="96"/>
      <c r="AB20" s="97"/>
      <c r="AD20" s="93"/>
      <c r="AE20" s="94"/>
      <c r="AF20" s="95" t="str">
        <f t="shared" si="2"/>
        <v/>
      </c>
      <c r="AG20" s="93"/>
      <c r="AH20" s="94"/>
      <c r="AI20" s="95" t="str">
        <f t="shared" si="14"/>
        <v/>
      </c>
      <c r="AJ20" s="93"/>
      <c r="AK20" s="94"/>
      <c r="AL20" s="95" t="str">
        <f t="shared" si="3"/>
        <v/>
      </c>
      <c r="AM20" s="96"/>
      <c r="AN20" s="97"/>
      <c r="AP20" s="93"/>
      <c r="AQ20" s="94"/>
      <c r="AR20" s="95" t="str">
        <f t="shared" si="4"/>
        <v/>
      </c>
      <c r="AS20" s="93"/>
      <c r="AT20" s="94"/>
      <c r="AU20" s="95" t="str">
        <f t="shared" si="15"/>
        <v/>
      </c>
      <c r="AV20" s="93"/>
      <c r="AW20" s="94"/>
      <c r="AX20" s="95" t="str">
        <f t="shared" si="5"/>
        <v/>
      </c>
      <c r="AY20" s="96"/>
      <c r="AZ20" s="97"/>
      <c r="BB20" s="93"/>
      <c r="BC20" s="94"/>
      <c r="BD20" s="95" t="str">
        <f t="shared" si="6"/>
        <v/>
      </c>
      <c r="BE20" s="93"/>
      <c r="BF20" s="94"/>
      <c r="BG20" s="95" t="str">
        <f t="shared" si="16"/>
        <v/>
      </c>
      <c r="BH20" s="93"/>
      <c r="BI20" s="94"/>
      <c r="BJ20" s="95" t="str">
        <f t="shared" si="7"/>
        <v/>
      </c>
      <c r="BK20" s="96"/>
      <c r="BL20" s="97"/>
      <c r="BN20" s="93"/>
      <c r="BO20" s="94"/>
      <c r="BP20" s="95" t="str">
        <f t="shared" si="8"/>
        <v/>
      </c>
      <c r="BQ20" s="93"/>
      <c r="BR20" s="94"/>
      <c r="BS20" s="95" t="str">
        <f t="shared" si="9"/>
        <v/>
      </c>
      <c r="BT20" s="93"/>
      <c r="BU20" s="94"/>
      <c r="BV20" s="95" t="str">
        <f t="shared" si="10"/>
        <v/>
      </c>
      <c r="BW20" s="96"/>
      <c r="BX20" s="97"/>
      <c r="BZ20" s="107"/>
      <c r="CA20" s="108"/>
      <c r="CB20" s="109" t="str">
        <f t="shared" si="11"/>
        <v/>
      </c>
      <c r="CC20" s="107"/>
      <c r="CD20" s="108"/>
      <c r="CE20" s="109" t="str">
        <f t="shared" si="17"/>
        <v/>
      </c>
      <c r="CF20" s="107"/>
      <c r="CG20" s="108"/>
      <c r="CH20" s="109" t="str">
        <f t="shared" si="12"/>
        <v/>
      </c>
      <c r="CI20" s="105"/>
      <c r="CJ20" s="106"/>
    </row>
    <row r="21" spans="2:88" ht="15" customHeight="1" x14ac:dyDescent="0.2">
      <c r="B21" s="98"/>
      <c r="C21" s="146"/>
      <c r="D21" s="100" t="s">
        <v>14</v>
      </c>
      <c r="E21" s="147"/>
      <c r="F21" s="102"/>
      <c r="G21" s="103"/>
      <c r="H21" s="104"/>
      <c r="I21" s="105"/>
      <c r="J21" s="103"/>
      <c r="K21" s="148"/>
      <c r="L21" s="102"/>
      <c r="M21" s="103"/>
      <c r="N21" s="104"/>
      <c r="O21" s="149"/>
      <c r="P21" s="150"/>
      <c r="R21" s="102"/>
      <c r="S21" s="103"/>
      <c r="T21" s="104" t="str">
        <f t="shared" si="0"/>
        <v/>
      </c>
      <c r="U21" s="105"/>
      <c r="V21" s="103"/>
      <c r="W21" s="148" t="str">
        <f t="shared" si="13"/>
        <v/>
      </c>
      <c r="X21" s="102"/>
      <c r="Y21" s="103"/>
      <c r="Z21" s="104" t="str">
        <f t="shared" si="1"/>
        <v/>
      </c>
      <c r="AA21" s="149"/>
      <c r="AB21" s="150"/>
      <c r="AD21" s="102"/>
      <c r="AE21" s="103"/>
      <c r="AF21" s="104" t="str">
        <f t="shared" si="2"/>
        <v/>
      </c>
      <c r="AG21" s="105"/>
      <c r="AH21" s="103"/>
      <c r="AI21" s="148" t="str">
        <f t="shared" si="14"/>
        <v/>
      </c>
      <c r="AJ21" s="102"/>
      <c r="AK21" s="103"/>
      <c r="AL21" s="104" t="str">
        <f t="shared" si="3"/>
        <v/>
      </c>
      <c r="AM21" s="149"/>
      <c r="AN21" s="150"/>
      <c r="AP21" s="102"/>
      <c r="AQ21" s="103"/>
      <c r="AR21" s="104" t="str">
        <f t="shared" si="4"/>
        <v/>
      </c>
      <c r="AS21" s="105"/>
      <c r="AT21" s="103"/>
      <c r="AU21" s="148" t="str">
        <f t="shared" si="15"/>
        <v/>
      </c>
      <c r="AV21" s="102"/>
      <c r="AW21" s="103"/>
      <c r="AX21" s="104" t="str">
        <f t="shared" si="5"/>
        <v/>
      </c>
      <c r="AY21" s="149"/>
      <c r="AZ21" s="150"/>
      <c r="BB21" s="102"/>
      <c r="BC21" s="103"/>
      <c r="BD21" s="104" t="str">
        <f t="shared" si="6"/>
        <v/>
      </c>
      <c r="BE21" s="105"/>
      <c r="BF21" s="103"/>
      <c r="BG21" s="148" t="str">
        <f t="shared" si="16"/>
        <v/>
      </c>
      <c r="BH21" s="102"/>
      <c r="BI21" s="103"/>
      <c r="BJ21" s="104" t="str">
        <f t="shared" si="7"/>
        <v/>
      </c>
      <c r="BK21" s="149"/>
      <c r="BL21" s="150"/>
      <c r="BN21" s="102"/>
      <c r="BO21" s="103"/>
      <c r="BP21" s="104" t="str">
        <f t="shared" si="8"/>
        <v/>
      </c>
      <c r="BQ21" s="105"/>
      <c r="BR21" s="103"/>
      <c r="BS21" s="148" t="str">
        <f t="shared" si="9"/>
        <v/>
      </c>
      <c r="BT21" s="102"/>
      <c r="BU21" s="103"/>
      <c r="BV21" s="104" t="str">
        <f t="shared" si="10"/>
        <v/>
      </c>
      <c r="BW21" s="149"/>
      <c r="BX21" s="150"/>
      <c r="BZ21" s="107"/>
      <c r="CA21" s="108"/>
      <c r="CB21" s="109" t="str">
        <f t="shared" si="11"/>
        <v/>
      </c>
      <c r="CC21" s="107"/>
      <c r="CD21" s="108"/>
      <c r="CE21" s="109" t="str">
        <f t="shared" si="17"/>
        <v/>
      </c>
      <c r="CF21" s="107"/>
      <c r="CG21" s="108"/>
      <c r="CH21" s="109" t="str">
        <f t="shared" si="12"/>
        <v/>
      </c>
      <c r="CI21" s="105"/>
      <c r="CJ21" s="106"/>
    </row>
    <row r="22" spans="2:88" ht="15" customHeight="1" thickBot="1" x14ac:dyDescent="0.25">
      <c r="B22" s="98"/>
      <c r="C22" s="146"/>
      <c r="D22" s="151" t="s">
        <v>15</v>
      </c>
      <c r="E22" s="152"/>
      <c r="F22" s="102"/>
      <c r="G22" s="103"/>
      <c r="H22" s="104"/>
      <c r="I22" s="105"/>
      <c r="J22" s="103"/>
      <c r="K22" s="148"/>
      <c r="L22" s="102"/>
      <c r="M22" s="103"/>
      <c r="N22" s="104"/>
      <c r="O22" s="149"/>
      <c r="P22" s="150"/>
      <c r="R22" s="102"/>
      <c r="S22" s="103"/>
      <c r="T22" s="104" t="str">
        <f t="shared" si="0"/>
        <v/>
      </c>
      <c r="U22" s="105"/>
      <c r="V22" s="103"/>
      <c r="W22" s="148" t="str">
        <f t="shared" si="13"/>
        <v/>
      </c>
      <c r="X22" s="102"/>
      <c r="Y22" s="103"/>
      <c r="Z22" s="104" t="str">
        <f t="shared" si="1"/>
        <v/>
      </c>
      <c r="AA22" s="149"/>
      <c r="AB22" s="150"/>
      <c r="AD22" s="102"/>
      <c r="AE22" s="103"/>
      <c r="AF22" s="104" t="str">
        <f t="shared" si="2"/>
        <v/>
      </c>
      <c r="AG22" s="105"/>
      <c r="AH22" s="103"/>
      <c r="AI22" s="148" t="str">
        <f t="shared" si="14"/>
        <v/>
      </c>
      <c r="AJ22" s="102"/>
      <c r="AK22" s="103"/>
      <c r="AL22" s="104" t="str">
        <f t="shared" si="3"/>
        <v/>
      </c>
      <c r="AM22" s="149"/>
      <c r="AN22" s="150"/>
      <c r="AP22" s="102"/>
      <c r="AQ22" s="103"/>
      <c r="AR22" s="104" t="str">
        <f t="shared" si="4"/>
        <v/>
      </c>
      <c r="AS22" s="105"/>
      <c r="AT22" s="103"/>
      <c r="AU22" s="148" t="str">
        <f t="shared" si="15"/>
        <v/>
      </c>
      <c r="AV22" s="102"/>
      <c r="AW22" s="103"/>
      <c r="AX22" s="104" t="str">
        <f t="shared" si="5"/>
        <v/>
      </c>
      <c r="AY22" s="149"/>
      <c r="AZ22" s="150"/>
      <c r="BB22" s="102"/>
      <c r="BC22" s="103"/>
      <c r="BD22" s="104" t="str">
        <f t="shared" si="6"/>
        <v/>
      </c>
      <c r="BE22" s="105"/>
      <c r="BF22" s="103"/>
      <c r="BG22" s="148" t="str">
        <f t="shared" si="16"/>
        <v/>
      </c>
      <c r="BH22" s="102"/>
      <c r="BI22" s="103"/>
      <c r="BJ22" s="104" t="str">
        <f t="shared" si="7"/>
        <v/>
      </c>
      <c r="BK22" s="149"/>
      <c r="BL22" s="150"/>
      <c r="BN22" s="102"/>
      <c r="BO22" s="103"/>
      <c r="BP22" s="104" t="str">
        <f t="shared" si="8"/>
        <v/>
      </c>
      <c r="BQ22" s="105"/>
      <c r="BR22" s="103"/>
      <c r="BS22" s="148" t="str">
        <f t="shared" si="9"/>
        <v/>
      </c>
      <c r="BT22" s="102"/>
      <c r="BU22" s="103"/>
      <c r="BV22" s="104" t="str">
        <f t="shared" si="10"/>
        <v/>
      </c>
      <c r="BW22" s="149"/>
      <c r="BX22" s="150"/>
      <c r="BZ22" s="140"/>
      <c r="CA22" s="141"/>
      <c r="CB22" s="126" t="str">
        <f t="shared" si="11"/>
        <v/>
      </c>
      <c r="CC22" s="140"/>
      <c r="CD22" s="141"/>
      <c r="CE22" s="126" t="str">
        <f t="shared" si="17"/>
        <v/>
      </c>
      <c r="CF22" s="140"/>
      <c r="CG22" s="141"/>
      <c r="CH22" s="126" t="str">
        <f t="shared" si="12"/>
        <v/>
      </c>
      <c r="CI22" s="153"/>
      <c r="CJ22" s="154"/>
    </row>
    <row r="23" spans="2:88" ht="15" customHeight="1" x14ac:dyDescent="0.2">
      <c r="B23" s="89"/>
      <c r="C23" s="155" t="s">
        <v>17</v>
      </c>
      <c r="D23" s="156"/>
      <c r="E23" s="157"/>
      <c r="F23" s="93"/>
      <c r="G23" s="94"/>
      <c r="H23" s="95"/>
      <c r="I23" s="93"/>
      <c r="J23" s="94"/>
      <c r="K23" s="95"/>
      <c r="L23" s="93"/>
      <c r="M23" s="94"/>
      <c r="N23" s="95"/>
      <c r="O23" s="96"/>
      <c r="P23" s="97"/>
      <c r="R23" s="93"/>
      <c r="S23" s="94"/>
      <c r="T23" s="95" t="str">
        <f t="shared" si="0"/>
        <v/>
      </c>
      <c r="U23" s="93"/>
      <c r="V23" s="94"/>
      <c r="W23" s="95" t="str">
        <f t="shared" si="13"/>
        <v/>
      </c>
      <c r="X23" s="93"/>
      <c r="Y23" s="94"/>
      <c r="Z23" s="95" t="str">
        <f t="shared" si="1"/>
        <v/>
      </c>
      <c r="AA23" s="96"/>
      <c r="AB23" s="97"/>
      <c r="AD23" s="93"/>
      <c r="AE23" s="94"/>
      <c r="AF23" s="95" t="str">
        <f t="shared" si="2"/>
        <v/>
      </c>
      <c r="AG23" s="93"/>
      <c r="AH23" s="94"/>
      <c r="AI23" s="95" t="str">
        <f t="shared" si="14"/>
        <v/>
      </c>
      <c r="AJ23" s="93"/>
      <c r="AK23" s="94"/>
      <c r="AL23" s="95" t="str">
        <f t="shared" si="3"/>
        <v/>
      </c>
      <c r="AM23" s="96"/>
      <c r="AN23" s="97"/>
      <c r="AP23" s="93"/>
      <c r="AQ23" s="94"/>
      <c r="AR23" s="95" t="str">
        <f t="shared" si="4"/>
        <v/>
      </c>
      <c r="AS23" s="93"/>
      <c r="AT23" s="94"/>
      <c r="AU23" s="95" t="str">
        <f t="shared" si="15"/>
        <v/>
      </c>
      <c r="AV23" s="93"/>
      <c r="AW23" s="94"/>
      <c r="AX23" s="95" t="str">
        <f t="shared" si="5"/>
        <v/>
      </c>
      <c r="AY23" s="96"/>
      <c r="AZ23" s="97"/>
      <c r="BB23" s="93"/>
      <c r="BC23" s="94"/>
      <c r="BD23" s="95" t="str">
        <f t="shared" si="6"/>
        <v/>
      </c>
      <c r="BE23" s="93"/>
      <c r="BF23" s="94"/>
      <c r="BG23" s="95" t="str">
        <f t="shared" si="16"/>
        <v/>
      </c>
      <c r="BH23" s="93"/>
      <c r="BI23" s="94"/>
      <c r="BJ23" s="95" t="str">
        <f t="shared" si="7"/>
        <v/>
      </c>
      <c r="BK23" s="96"/>
      <c r="BL23" s="97"/>
      <c r="BN23" s="93"/>
      <c r="BO23" s="94"/>
      <c r="BP23" s="95" t="str">
        <f t="shared" si="8"/>
        <v/>
      </c>
      <c r="BQ23" s="93"/>
      <c r="BR23" s="94"/>
      <c r="BS23" s="95" t="str">
        <f t="shared" si="9"/>
        <v/>
      </c>
      <c r="BT23" s="93"/>
      <c r="BU23" s="94"/>
      <c r="BV23" s="95" t="str">
        <f t="shared" si="10"/>
        <v/>
      </c>
      <c r="BW23" s="96"/>
      <c r="BX23" s="97"/>
      <c r="BZ23" s="158"/>
      <c r="CA23" s="159"/>
      <c r="CB23" s="160" t="str">
        <f t="shared" si="11"/>
        <v/>
      </c>
      <c r="CC23" s="158"/>
      <c r="CD23" s="159"/>
      <c r="CE23" s="160" t="str">
        <f t="shared" si="17"/>
        <v/>
      </c>
      <c r="CF23" s="158"/>
      <c r="CG23" s="159"/>
      <c r="CH23" s="160" t="str">
        <f t="shared" si="12"/>
        <v/>
      </c>
      <c r="CI23" s="96"/>
      <c r="CJ23" s="97"/>
    </row>
    <row r="24" spans="2:88" ht="15" customHeight="1" thickBot="1" x14ac:dyDescent="0.25">
      <c r="B24" s="161"/>
      <c r="C24" s="162"/>
      <c r="D24" s="163"/>
      <c r="E24" s="164"/>
      <c r="F24" s="140"/>
      <c r="G24" s="141"/>
      <c r="H24" s="126"/>
      <c r="I24" s="153"/>
      <c r="J24" s="141"/>
      <c r="K24" s="165"/>
      <c r="L24" s="140"/>
      <c r="M24" s="141"/>
      <c r="N24" s="126"/>
      <c r="O24" s="166"/>
      <c r="P24" s="167"/>
      <c r="R24" s="140"/>
      <c r="S24" s="141"/>
      <c r="T24" s="126" t="str">
        <f t="shared" si="0"/>
        <v/>
      </c>
      <c r="U24" s="153"/>
      <c r="V24" s="141"/>
      <c r="W24" s="165" t="str">
        <f t="shared" si="13"/>
        <v/>
      </c>
      <c r="X24" s="140"/>
      <c r="Y24" s="141"/>
      <c r="Z24" s="126" t="str">
        <f t="shared" si="1"/>
        <v/>
      </c>
      <c r="AA24" s="166"/>
      <c r="AB24" s="167"/>
      <c r="AD24" s="140"/>
      <c r="AE24" s="141"/>
      <c r="AF24" s="126" t="str">
        <f t="shared" si="2"/>
        <v/>
      </c>
      <c r="AG24" s="153"/>
      <c r="AH24" s="141"/>
      <c r="AI24" s="165" t="str">
        <f t="shared" si="14"/>
        <v/>
      </c>
      <c r="AJ24" s="140"/>
      <c r="AK24" s="141"/>
      <c r="AL24" s="126" t="str">
        <f t="shared" si="3"/>
        <v/>
      </c>
      <c r="AM24" s="166"/>
      <c r="AN24" s="167"/>
      <c r="AP24" s="140"/>
      <c r="AQ24" s="141"/>
      <c r="AR24" s="126" t="str">
        <f t="shared" si="4"/>
        <v/>
      </c>
      <c r="AS24" s="153"/>
      <c r="AT24" s="141"/>
      <c r="AU24" s="165" t="str">
        <f t="shared" si="15"/>
        <v/>
      </c>
      <c r="AV24" s="140"/>
      <c r="AW24" s="141"/>
      <c r="AX24" s="126" t="str">
        <f t="shared" si="5"/>
        <v/>
      </c>
      <c r="AY24" s="166"/>
      <c r="AZ24" s="167"/>
      <c r="BB24" s="140"/>
      <c r="BC24" s="141"/>
      <c r="BD24" s="126" t="str">
        <f t="shared" si="6"/>
        <v/>
      </c>
      <c r="BE24" s="153"/>
      <c r="BF24" s="141"/>
      <c r="BG24" s="165" t="str">
        <f t="shared" si="16"/>
        <v/>
      </c>
      <c r="BH24" s="140"/>
      <c r="BI24" s="141"/>
      <c r="BJ24" s="126" t="str">
        <f t="shared" si="7"/>
        <v/>
      </c>
      <c r="BK24" s="166"/>
      <c r="BL24" s="167"/>
      <c r="BN24" s="140"/>
      <c r="BO24" s="141"/>
      <c r="BP24" s="126" t="str">
        <f t="shared" si="8"/>
        <v/>
      </c>
      <c r="BQ24" s="153"/>
      <c r="BR24" s="141"/>
      <c r="BS24" s="165" t="str">
        <f t="shared" si="9"/>
        <v/>
      </c>
      <c r="BT24" s="140"/>
      <c r="BU24" s="141"/>
      <c r="BV24" s="126" t="str">
        <f t="shared" si="10"/>
        <v/>
      </c>
      <c r="BW24" s="166"/>
      <c r="BX24" s="167"/>
      <c r="BZ24" s="140"/>
      <c r="CA24" s="141"/>
      <c r="CB24" s="126" t="str">
        <f t="shared" si="11"/>
        <v/>
      </c>
      <c r="CC24" s="140"/>
      <c r="CD24" s="141"/>
      <c r="CE24" s="126" t="str">
        <f t="shared" si="17"/>
        <v/>
      </c>
      <c r="CF24" s="140"/>
      <c r="CG24" s="141"/>
      <c r="CH24" s="126" t="str">
        <f t="shared" si="12"/>
        <v/>
      </c>
      <c r="CI24" s="153"/>
      <c r="CJ24" s="154"/>
    </row>
    <row r="25" spans="2:88" ht="15" customHeight="1" thickBot="1" x14ac:dyDescent="0.25">
      <c r="B25" s="168"/>
      <c r="F25" s="169"/>
      <c r="G25" s="170"/>
      <c r="H25" s="171"/>
      <c r="I25" s="172"/>
      <c r="J25" s="172"/>
      <c r="K25" s="171"/>
      <c r="L25" s="173"/>
      <c r="M25" s="174"/>
      <c r="N25" s="171"/>
      <c r="O25" s="169"/>
      <c r="P25" s="169"/>
      <c r="R25" s="169"/>
      <c r="S25" s="170"/>
      <c r="T25" s="171">
        <f>SUM(T8:T24)</f>
        <v>0</v>
      </c>
      <c r="U25" s="172"/>
      <c r="V25" s="172"/>
      <c r="W25" s="171">
        <f>SUM(W8:W24)</f>
        <v>0</v>
      </c>
      <c r="X25" s="173"/>
      <c r="Y25" s="174"/>
      <c r="Z25" s="171">
        <f>SUM(Z8:Z24)</f>
        <v>0</v>
      </c>
      <c r="AA25" s="169"/>
      <c r="AB25" s="169"/>
      <c r="AD25" s="169"/>
      <c r="AE25" s="170"/>
      <c r="AF25" s="171">
        <f>SUM(AF8:AF24)</f>
        <v>0</v>
      </c>
      <c r="AG25" s="172"/>
      <c r="AH25" s="172"/>
      <c r="AI25" s="171">
        <f>SUM(AI8:AI24)</f>
        <v>0</v>
      </c>
      <c r="AJ25" s="173"/>
      <c r="AK25" s="175"/>
      <c r="AL25" s="171">
        <f>SUM(AL8:AL24)</f>
        <v>0</v>
      </c>
      <c r="AM25" s="169"/>
      <c r="AN25" s="172"/>
      <c r="AP25" s="169"/>
      <c r="AQ25" s="170"/>
      <c r="AR25" s="171">
        <f>SUM(AR8:AR24)</f>
        <v>0</v>
      </c>
      <c r="AS25" s="172"/>
      <c r="AT25" s="172"/>
      <c r="AU25" s="171">
        <f>SUM(AU8:AU24)</f>
        <v>0</v>
      </c>
      <c r="AV25" s="173"/>
      <c r="AW25" s="174"/>
      <c r="AX25" s="171">
        <f>SUM(AX8:AX24)</f>
        <v>0</v>
      </c>
      <c r="AY25" s="169"/>
      <c r="AZ25" s="169"/>
      <c r="BB25" s="169"/>
      <c r="BC25" s="170"/>
      <c r="BD25" s="171">
        <f>SUM(BD8:BD24)</f>
        <v>0</v>
      </c>
      <c r="BE25" s="172"/>
      <c r="BF25" s="172"/>
      <c r="BG25" s="171">
        <f>SUM(BG8:BG24)</f>
        <v>0</v>
      </c>
      <c r="BH25" s="173"/>
      <c r="BI25" s="174"/>
      <c r="BJ25" s="171">
        <f>SUM(BJ8:BJ24)</f>
        <v>0</v>
      </c>
      <c r="BK25" s="169"/>
      <c r="BL25" s="169"/>
      <c r="BN25" s="169"/>
      <c r="BO25" s="170"/>
      <c r="BP25" s="171">
        <f>SUM(BP8:BP24)</f>
        <v>0</v>
      </c>
      <c r="BQ25" s="172"/>
      <c r="BR25" s="172"/>
      <c r="BS25" s="171">
        <f>SUM(BS8:BS24)</f>
        <v>0</v>
      </c>
      <c r="BT25" s="173"/>
      <c r="BU25" s="174"/>
      <c r="BV25" s="171">
        <f>SUM(BV8:BV24)</f>
        <v>0</v>
      </c>
      <c r="BW25" s="169"/>
      <c r="BX25" s="169"/>
      <c r="BZ25" s="176"/>
      <c r="CA25" s="177"/>
      <c r="CB25" s="171">
        <f>SUM(CB8:CB24)</f>
        <v>0</v>
      </c>
      <c r="CC25" s="177"/>
      <c r="CD25" s="177"/>
      <c r="CE25" s="171">
        <f>SUM(CE8:CE24)</f>
        <v>0</v>
      </c>
      <c r="CF25" s="177"/>
      <c r="CG25" s="177"/>
      <c r="CH25" s="171">
        <f>SUM(CH8:CH24)</f>
        <v>0</v>
      </c>
      <c r="CI25" s="169"/>
      <c r="CJ25" s="170"/>
    </row>
    <row r="26" spans="2:88" ht="15" customHeight="1" thickBot="1" x14ac:dyDescent="0.3">
      <c r="D26" s="178" t="s">
        <v>18</v>
      </c>
      <c r="E26" s="179"/>
      <c r="F26" s="180"/>
      <c r="G26" s="181"/>
      <c r="H26" s="181"/>
      <c r="I26" s="181"/>
      <c r="J26" s="181"/>
      <c r="K26" s="181"/>
      <c r="L26" s="181"/>
      <c r="M26" s="181"/>
      <c r="N26" s="181"/>
      <c r="O26" s="182"/>
      <c r="P26" s="183"/>
      <c r="R26" s="180"/>
      <c r="S26" s="181"/>
      <c r="T26" s="181"/>
      <c r="U26" s="181"/>
      <c r="V26" s="181"/>
      <c r="W26" s="181"/>
      <c r="X26" s="181"/>
      <c r="Y26" s="181"/>
      <c r="Z26" s="181"/>
      <c r="AA26" s="182"/>
      <c r="AB26" s="183"/>
      <c r="AD26" s="184"/>
      <c r="AE26" s="185"/>
      <c r="AF26" s="185"/>
      <c r="AG26" s="185"/>
      <c r="AH26" s="185"/>
      <c r="AI26" s="185"/>
      <c r="AJ26" s="185"/>
      <c r="AK26" s="185"/>
      <c r="AL26" s="185"/>
      <c r="AM26" s="182"/>
      <c r="AN26" s="183"/>
      <c r="AP26" s="180"/>
      <c r="AQ26" s="181"/>
      <c r="AR26" s="181"/>
      <c r="AS26" s="181"/>
      <c r="AT26" s="181"/>
      <c r="AU26" s="181"/>
      <c r="AV26" s="181"/>
      <c r="AW26" s="181"/>
      <c r="AX26" s="181"/>
      <c r="AY26" s="182"/>
      <c r="AZ26" s="183"/>
      <c r="BB26" s="180"/>
      <c r="BC26" s="181"/>
      <c r="BD26" s="181"/>
      <c r="BE26" s="181"/>
      <c r="BF26" s="181"/>
      <c r="BG26" s="181"/>
      <c r="BH26" s="181"/>
      <c r="BI26" s="181"/>
      <c r="BJ26" s="181"/>
      <c r="BK26" s="182"/>
      <c r="BL26" s="183"/>
      <c r="BN26" s="180"/>
      <c r="BO26" s="181"/>
      <c r="BP26" s="181"/>
      <c r="BQ26" s="181"/>
      <c r="BR26" s="181"/>
      <c r="BS26" s="181"/>
      <c r="BT26" s="181"/>
      <c r="BU26" s="181"/>
      <c r="BV26" s="181"/>
      <c r="BW26" s="182"/>
      <c r="BX26" s="183"/>
      <c r="BZ26" s="180"/>
      <c r="CA26" s="186"/>
      <c r="CB26" s="187"/>
      <c r="CC26" s="180"/>
      <c r="CD26" s="186"/>
      <c r="CE26" s="187"/>
      <c r="CF26" s="180"/>
      <c r="CG26" s="186"/>
      <c r="CH26" s="187"/>
      <c r="CI26" s="182"/>
      <c r="CJ26" s="183"/>
    </row>
    <row r="27" spans="2:88" ht="15" customHeight="1" thickBot="1" x14ac:dyDescent="0.3">
      <c r="D27" s="188"/>
      <c r="E27" s="188"/>
    </row>
    <row r="28" spans="2:88" s="189" customFormat="1" ht="14.25" customHeight="1" thickBot="1" x14ac:dyDescent="0.25">
      <c r="D28" s="190" t="s">
        <v>19</v>
      </c>
      <c r="E28" s="190"/>
      <c r="F28" s="191">
        <f>F6-SUM(F8:F26)</f>
        <v>4308.0726174000001</v>
      </c>
      <c r="G28" s="192">
        <f>G6-SUM(G8:G26)</f>
        <v>5593.0726174000001</v>
      </c>
      <c r="H28" s="192"/>
      <c r="I28" s="191">
        <f>I6-SUM(I8:I26)</f>
        <v>6039.4744655350005</v>
      </c>
      <c r="J28" s="193">
        <f>J6-SUM(J8:J26)</f>
        <v>8737.4744655350005</v>
      </c>
      <c r="K28" s="194"/>
      <c r="L28" s="191">
        <f>L6-SUM(L8:L26)</f>
        <v>5111.8677158999999</v>
      </c>
      <c r="M28" s="193">
        <f>M6-SUM(M8:M26)</f>
        <v>5111.8677158999999</v>
      </c>
      <c r="N28" s="194"/>
      <c r="O28" s="191">
        <f>O6-SUM(O8:O26)</f>
        <v>1932.0292471</v>
      </c>
      <c r="P28" s="193"/>
      <c r="Q28" s="2"/>
      <c r="R28" s="191">
        <f>R6-SUM(R8:R26)</f>
        <v>9557.3202125999996</v>
      </c>
      <c r="S28" s="192">
        <f>S6-SUM(S8:S26)</f>
        <v>10842.3202126</v>
      </c>
      <c r="T28" s="192"/>
      <c r="U28" s="191">
        <f>U6-SUM(U8:U26)</f>
        <v>15227.595000885001</v>
      </c>
      <c r="V28" s="193">
        <f>V6-SUM(V8:V26)</f>
        <v>17925.595000885001</v>
      </c>
      <c r="W28" s="194"/>
      <c r="X28" s="191">
        <f>X6-SUM(X8:X26)</f>
        <v>10408.522955299999</v>
      </c>
      <c r="Y28" s="193">
        <f>Y6-SUM(Y8:Y26)</f>
        <v>10408.522955299999</v>
      </c>
      <c r="Z28" s="194"/>
      <c r="AA28" s="191">
        <f>AA6-SUM(AA8:AA26)</f>
        <v>1938.6332358</v>
      </c>
      <c r="AB28" s="193"/>
      <c r="AC28" s="2"/>
      <c r="AD28" s="191">
        <f>AD6-SUM(AD8:AD26)</f>
        <v>14712.820047199999</v>
      </c>
      <c r="AE28" s="192">
        <f>AE6-SUM(AE8:AE26)</f>
        <v>15997.820047199999</v>
      </c>
      <c r="AF28" s="192"/>
      <c r="AG28" s="191">
        <f>AG6-SUM(AG8:AG26)</f>
        <v>24821.727278000002</v>
      </c>
      <c r="AH28" s="193">
        <f>AH6-SUM(AH8:AH26)</f>
        <v>27519.727278000002</v>
      </c>
      <c r="AI28" s="194"/>
      <c r="AJ28" s="191">
        <f>AJ6-SUM(AJ8:AJ26)</f>
        <v>15852.982590399999</v>
      </c>
      <c r="AK28" s="193">
        <f>AK6-SUM(AK8:AK26)</f>
        <v>15852.982590399999</v>
      </c>
      <c r="AL28" s="194"/>
      <c r="AM28" s="191">
        <f>AM6-SUM(AM8:AM26)</f>
        <v>2250.5602606000002</v>
      </c>
      <c r="AN28" s="193"/>
      <c r="AO28" s="2"/>
      <c r="AP28" s="191">
        <f>AP6-SUM(AP8:AP26)</f>
        <v>20814.631625299997</v>
      </c>
      <c r="AQ28" s="192">
        <f>AQ6-SUM(AQ8:AQ26)</f>
        <v>22099.631625299997</v>
      </c>
      <c r="AR28" s="192"/>
      <c r="AS28" s="191">
        <f>AS6-SUM(AS8:AS26)</f>
        <v>36180.56011631</v>
      </c>
      <c r="AT28" s="193">
        <f>AT6-SUM(AT8:AT26)</f>
        <v>38878.56011631</v>
      </c>
      <c r="AU28" s="194"/>
      <c r="AV28" s="191">
        <f>AV6-SUM(AV8:AV26)</f>
        <v>22411.966545799998</v>
      </c>
      <c r="AW28" s="193">
        <f>AW6-SUM(AW8:AW26)</f>
        <v>22411.966545799998</v>
      </c>
      <c r="AX28" s="194"/>
      <c r="AY28" s="191">
        <f>AY6-SUM(AY8:AY26)</f>
        <v>3251.4074113000001</v>
      </c>
      <c r="AZ28" s="193"/>
      <c r="BA28" s="2"/>
      <c r="BB28" s="191">
        <f>BB6-SUM(BB8:BB26)</f>
        <v>26594.417374199998</v>
      </c>
      <c r="BC28" s="192">
        <f>BC6-SUM(BC8:BC26)</f>
        <v>27879.417374199998</v>
      </c>
      <c r="BD28" s="192"/>
      <c r="BE28" s="191">
        <f>BE6-SUM(BE8:BE26)</f>
        <v>47041.0081116</v>
      </c>
      <c r="BF28" s="193">
        <f>BF6-SUM(BF8:BF26)</f>
        <v>49739.0081116</v>
      </c>
      <c r="BG28" s="194"/>
      <c r="BH28" s="191">
        <f>BH6-SUM(BH8:BH26)</f>
        <v>28464.708030799997</v>
      </c>
      <c r="BI28" s="193">
        <f>BI6-SUM(BI8:BI26)</f>
        <v>28464.708030799997</v>
      </c>
      <c r="BJ28" s="194"/>
      <c r="BK28" s="191">
        <f>BK6-SUM(BK8:BK26)</f>
        <v>2966.3454783000002</v>
      </c>
      <c r="BL28" s="193"/>
      <c r="BM28" s="2"/>
      <c r="BN28" s="191">
        <f>BN6-SUM(BN8:BN26)</f>
        <v>31209.959697999999</v>
      </c>
      <c r="BO28" s="192">
        <f>BO6-SUM(BO8:BO26)</f>
        <v>32494.959697999999</v>
      </c>
      <c r="BP28" s="192"/>
      <c r="BQ28" s="191">
        <f>BQ6-SUM(BQ8:BQ26)</f>
        <v>54932.799223130001</v>
      </c>
      <c r="BR28" s="193">
        <f>BR6-SUM(BR8:BR26)</f>
        <v>57630.799223130001</v>
      </c>
      <c r="BS28" s="194"/>
      <c r="BT28" s="191">
        <f>BT6-SUM(BT8:BT26)</f>
        <v>32740.078800299998</v>
      </c>
      <c r="BU28" s="193">
        <f>BU6-SUM(BU8:BU26)</f>
        <v>32740.078800299998</v>
      </c>
      <c r="BV28" s="194"/>
      <c r="BW28" s="191">
        <f>BW6-SUM(BW8:BW26)</f>
        <v>1655.5893954000001</v>
      </c>
      <c r="BX28" s="193"/>
      <c r="BY28" s="2">
        <f>BY6-SUM(BY8:BY26)</f>
        <v>0</v>
      </c>
      <c r="BZ28" s="191">
        <f>BZ6-SUM(BZ8:BZ26)</f>
        <v>31209.959697999999</v>
      </c>
      <c r="CA28" s="195">
        <f>CA6-SUM(CA8:CA26)</f>
        <v>32494.959697999999</v>
      </c>
      <c r="CB28" s="196"/>
      <c r="CC28" s="191">
        <f>CC6-SUM(CC8:CC26)</f>
        <v>54932.799223130001</v>
      </c>
      <c r="CD28" s="195">
        <f>CD6-SUM(CD8:CD26)</f>
        <v>57630.799223130001</v>
      </c>
      <c r="CE28" s="196"/>
      <c r="CF28" s="191">
        <f>CF6-SUM(CF8:CF26)</f>
        <v>32740.078800299998</v>
      </c>
      <c r="CG28" s="195">
        <f>CG6-SUM(CG8:CG26)</f>
        <v>32740.078800299998</v>
      </c>
      <c r="CH28" s="196"/>
      <c r="CI28" s="191">
        <f>CI6-SUM(CI8:CI26)</f>
        <v>1655.5893954000001</v>
      </c>
      <c r="CJ28" s="193"/>
    </row>
    <row r="29" spans="2:88" ht="15" customHeight="1" thickBot="1" x14ac:dyDescent="0.25">
      <c r="I29" s="197">
        <f>I4-I28</f>
        <v>2698</v>
      </c>
      <c r="U29" s="197">
        <f>U4-U28</f>
        <v>-6039.4744655350005</v>
      </c>
      <c r="AG29" s="197">
        <f>AG4-AG28</f>
        <v>-15227.595000885001</v>
      </c>
      <c r="AS29" s="197">
        <f>AS4-AS28</f>
        <v>-24821.727277999998</v>
      </c>
      <c r="BE29" s="197">
        <f>BE4-BE28</f>
        <v>-36180.56011631</v>
      </c>
      <c r="BQ29" s="197">
        <f>BQ4-BQ28</f>
        <v>-47041.0081116</v>
      </c>
      <c r="CC29" s="197">
        <f>BQ4-CC28</f>
        <v>-47041.0081116</v>
      </c>
    </row>
    <row r="30" spans="2:88" ht="15" customHeight="1" x14ac:dyDescent="0.2">
      <c r="B30" s="198" t="s">
        <v>20</v>
      </c>
      <c r="C30" s="199" t="s">
        <v>1</v>
      </c>
      <c r="D30" s="200"/>
      <c r="E30" s="201"/>
      <c r="F30" s="93"/>
      <c r="G30" s="94"/>
      <c r="H30" s="95" t="str">
        <f t="shared" ref="H30:H45" si="18">IF(F30&lt;&gt;"",F30-G30,"")</f>
        <v/>
      </c>
      <c r="I30" s="93"/>
      <c r="J30" s="94"/>
      <c r="K30" s="95" t="str">
        <f t="shared" ref="K30:K45" si="19">IF(I30&lt;&gt;"",I30-J30,"")</f>
        <v/>
      </c>
      <c r="L30" s="93"/>
      <c r="M30" s="94"/>
      <c r="N30" s="95" t="str">
        <f t="shared" ref="N30:N45" si="20">IF(L30&lt;&gt;"",L30-M30,"")</f>
        <v/>
      </c>
      <c r="O30" s="96"/>
      <c r="P30" s="97"/>
      <c r="R30" s="93"/>
      <c r="S30" s="94"/>
      <c r="T30" s="95" t="str">
        <f>IF(R30&lt;&gt;"",R30-S30,"")</f>
        <v/>
      </c>
      <c r="U30" s="93"/>
      <c r="V30" s="94"/>
      <c r="W30" s="95" t="str">
        <f t="shared" ref="W30:W45" si="21">IF(U30&lt;&gt;"",U30-V30,"")</f>
        <v/>
      </c>
      <c r="X30" s="93"/>
      <c r="Y30" s="94"/>
      <c r="Z30" s="95" t="str">
        <f t="shared" ref="Z30:Z45" si="22">IF(X30&lt;&gt;"",X30-Y30,"")</f>
        <v/>
      </c>
      <c r="AA30" s="96"/>
      <c r="AB30" s="97"/>
      <c r="AD30" s="93"/>
      <c r="AE30" s="94"/>
      <c r="AF30" s="95" t="str">
        <f t="shared" ref="AF30:AF45" si="23">IF(AD30&lt;&gt;"",AD30-AE30,"")</f>
        <v/>
      </c>
      <c r="AG30" s="93"/>
      <c r="AH30" s="94"/>
      <c r="AI30" s="95" t="str">
        <f t="shared" ref="AI30:AI45" si="24">IF(AG30&lt;&gt;"",AG30-AH30,"")</f>
        <v/>
      </c>
      <c r="AJ30" s="93"/>
      <c r="AK30" s="94"/>
      <c r="AL30" s="95" t="str">
        <f t="shared" ref="AL30:AL45" si="25">IF(AJ30&lt;&gt;"",AJ30-AK30,"")</f>
        <v/>
      </c>
      <c r="AM30" s="96"/>
      <c r="AN30" s="97"/>
      <c r="AP30" s="93"/>
      <c r="AQ30" s="94"/>
      <c r="AR30" s="95" t="str">
        <f t="shared" ref="AR30:AR45" si="26">IF(AP30&lt;&gt;"",AP30-AQ30,"")</f>
        <v/>
      </c>
      <c r="AS30" s="93"/>
      <c r="AT30" s="94"/>
      <c r="AU30" s="95" t="str">
        <f t="shared" ref="AU30:AU45" si="27">IF(AS30&lt;&gt;"",AS30-AT30,"")</f>
        <v/>
      </c>
      <c r="AV30" s="93"/>
      <c r="AW30" s="94"/>
      <c r="AX30" s="95" t="str">
        <f t="shared" ref="AX30:AX45" si="28">IF(AV30&lt;&gt;"",AV30-AW30,"")</f>
        <v/>
      </c>
      <c r="AY30" s="96"/>
      <c r="AZ30" s="97"/>
      <c r="BB30" s="93"/>
      <c r="BC30" s="94"/>
      <c r="BD30" s="95" t="str">
        <f t="shared" ref="BD30:BD45" si="29">IF(BB30&lt;&gt;"",BB30-BC30,"")</f>
        <v/>
      </c>
      <c r="BE30" s="93"/>
      <c r="BF30" s="94"/>
      <c r="BG30" s="95" t="str">
        <f t="shared" ref="BG30:BG45" si="30">IF(BE30&lt;&gt;"",BE30-BF30,"")</f>
        <v/>
      </c>
      <c r="BH30" s="93"/>
      <c r="BI30" s="94"/>
      <c r="BJ30" s="95" t="str">
        <f t="shared" ref="BJ30:BJ45" si="31">IF(BH30&lt;&gt;"",BH30-BI30,"")</f>
        <v/>
      </c>
      <c r="BK30" s="96"/>
      <c r="BL30" s="97"/>
      <c r="BN30" s="202"/>
      <c r="BO30" s="203"/>
      <c r="BP30" s="204" t="str">
        <f>IF(BN30&lt;&gt;"",BN30-BO30,"")</f>
        <v/>
      </c>
      <c r="BQ30" s="205"/>
      <c r="BR30" s="203"/>
      <c r="BS30" s="206" t="str">
        <f>IF(BQ30&lt;&gt;"",BQ30-BR30,"")</f>
        <v/>
      </c>
      <c r="BT30" s="202"/>
      <c r="BU30" s="203"/>
      <c r="BV30" s="204" t="str">
        <f>IF(BT30&lt;&gt;"",BT30-BU30,"")</f>
        <v/>
      </c>
      <c r="BW30" s="202"/>
      <c r="BX30" s="207"/>
      <c r="BZ30" s="93"/>
      <c r="CA30" s="94"/>
      <c r="CB30" s="95" t="str">
        <f>IF(BZ30&lt;&gt;"",BZ30-CA30,"")</f>
        <v/>
      </c>
      <c r="CC30" s="93"/>
      <c r="CD30" s="94"/>
      <c r="CE30" s="95" t="str">
        <f>IF(CC30&lt;&gt;"",CC30-CD30,"")</f>
        <v/>
      </c>
      <c r="CF30" s="93"/>
      <c r="CG30" s="94"/>
      <c r="CH30" s="95" t="str">
        <f>IF(CF30&lt;&gt;"",CF30-CG30,"")</f>
        <v/>
      </c>
      <c r="CI30" s="96"/>
      <c r="CJ30" s="97"/>
    </row>
    <row r="31" spans="2:88" ht="15" customHeight="1" x14ac:dyDescent="0.2">
      <c r="B31" s="208"/>
      <c r="C31" s="209"/>
      <c r="D31" s="210"/>
      <c r="E31" s="211"/>
      <c r="F31" s="102"/>
      <c r="G31" s="103"/>
      <c r="H31" s="104" t="str">
        <f t="shared" si="18"/>
        <v/>
      </c>
      <c r="I31" s="102"/>
      <c r="J31" s="103"/>
      <c r="K31" s="104" t="str">
        <f t="shared" si="19"/>
        <v/>
      </c>
      <c r="L31" s="102"/>
      <c r="M31" s="103"/>
      <c r="N31" s="104" t="str">
        <f t="shared" si="20"/>
        <v/>
      </c>
      <c r="O31" s="105"/>
      <c r="P31" s="106"/>
      <c r="R31" s="102"/>
      <c r="S31" s="103"/>
      <c r="T31" s="104" t="str">
        <f>IF(R31&lt;&gt;"",R31-S31,"")</f>
        <v/>
      </c>
      <c r="U31" s="102"/>
      <c r="V31" s="103"/>
      <c r="W31" s="104" t="str">
        <f t="shared" si="21"/>
        <v/>
      </c>
      <c r="X31" s="102"/>
      <c r="Y31" s="103"/>
      <c r="Z31" s="104" t="str">
        <f t="shared" si="22"/>
        <v/>
      </c>
      <c r="AA31" s="105"/>
      <c r="AB31" s="106"/>
      <c r="AD31" s="102"/>
      <c r="AE31" s="103"/>
      <c r="AF31" s="104" t="str">
        <f t="shared" si="23"/>
        <v/>
      </c>
      <c r="AG31" s="102"/>
      <c r="AH31" s="103"/>
      <c r="AI31" s="104" t="str">
        <f t="shared" si="24"/>
        <v/>
      </c>
      <c r="AJ31" s="102"/>
      <c r="AK31" s="103"/>
      <c r="AL31" s="104" t="str">
        <f t="shared" si="25"/>
        <v/>
      </c>
      <c r="AM31" s="105"/>
      <c r="AN31" s="106"/>
      <c r="AP31" s="102"/>
      <c r="AQ31" s="103"/>
      <c r="AR31" s="104" t="str">
        <f t="shared" si="26"/>
        <v/>
      </c>
      <c r="AS31" s="105"/>
      <c r="AT31" s="103"/>
      <c r="AU31" s="148" t="str">
        <f t="shared" si="27"/>
        <v/>
      </c>
      <c r="AV31" s="102"/>
      <c r="AW31" s="103"/>
      <c r="AX31" s="104" t="str">
        <f t="shared" si="28"/>
        <v/>
      </c>
      <c r="AY31" s="102"/>
      <c r="AZ31" s="106"/>
      <c r="BB31" s="102"/>
      <c r="BC31" s="103"/>
      <c r="BD31" s="104" t="str">
        <f t="shared" si="29"/>
        <v/>
      </c>
      <c r="BE31" s="102"/>
      <c r="BF31" s="103"/>
      <c r="BG31" s="104" t="str">
        <f t="shared" si="30"/>
        <v/>
      </c>
      <c r="BH31" s="102"/>
      <c r="BI31" s="103"/>
      <c r="BJ31" s="104" t="str">
        <f t="shared" si="31"/>
        <v/>
      </c>
      <c r="BK31" s="105"/>
      <c r="BL31" s="106"/>
      <c r="BN31" s="212"/>
      <c r="BO31" s="213"/>
      <c r="BP31" s="214" t="str">
        <f>IF(BN31&lt;&gt;"",BN31-BO31,"")</f>
        <v/>
      </c>
      <c r="BQ31" s="215"/>
      <c r="BR31" s="213"/>
      <c r="BS31" s="216" t="str">
        <f>IF(BQ31&lt;&gt;"",BQ31-BR31,"")</f>
        <v/>
      </c>
      <c r="BT31" s="212"/>
      <c r="BU31" s="213"/>
      <c r="BV31" s="214" t="str">
        <f>IF(BT31&lt;&gt;"",BT31-BU31,"")</f>
        <v/>
      </c>
      <c r="BW31" s="212"/>
      <c r="BX31" s="217"/>
      <c r="BZ31" s="102"/>
      <c r="CA31" s="103"/>
      <c r="CB31" s="104" t="str">
        <f>IF(BZ31&lt;&gt;"",BZ31-CA31,"")</f>
        <v/>
      </c>
      <c r="CC31" s="102"/>
      <c r="CD31" s="103"/>
      <c r="CE31" s="104" t="str">
        <f>IF(CC31&lt;&gt;"",CC31-CD31,"")</f>
        <v/>
      </c>
      <c r="CF31" s="102"/>
      <c r="CG31" s="103"/>
      <c r="CH31" s="104" t="str">
        <f>IF(CF31&lt;&gt;"",CF31-CG31,"")</f>
        <v/>
      </c>
      <c r="CI31" s="105"/>
      <c r="CJ31" s="106"/>
    </row>
    <row r="32" spans="2:88" ht="15" customHeight="1" x14ac:dyDescent="0.25">
      <c r="B32" s="208"/>
      <c r="C32" s="209"/>
      <c r="D32" s="218"/>
      <c r="E32" s="218"/>
      <c r="F32" s="102"/>
      <c r="G32" s="103"/>
      <c r="H32" s="104" t="str">
        <f t="shared" si="18"/>
        <v/>
      </c>
      <c r="I32" s="102"/>
      <c r="J32" s="103"/>
      <c r="K32" s="104" t="str">
        <f t="shared" si="19"/>
        <v/>
      </c>
      <c r="L32" s="102"/>
      <c r="M32" s="103"/>
      <c r="N32" s="104" t="str">
        <f t="shared" si="20"/>
        <v/>
      </c>
      <c r="O32" s="105"/>
      <c r="P32" s="106"/>
      <c r="R32" s="102"/>
      <c r="S32" s="103"/>
      <c r="T32" s="104" t="str">
        <f>IF(R32&lt;&gt;"",R32-#REF!,"")</f>
        <v/>
      </c>
      <c r="U32" s="102"/>
      <c r="V32" s="103"/>
      <c r="W32" s="104" t="str">
        <f t="shared" si="21"/>
        <v/>
      </c>
      <c r="X32" s="102"/>
      <c r="Y32" s="103"/>
      <c r="Z32" s="104" t="str">
        <f t="shared" si="22"/>
        <v/>
      </c>
      <c r="AA32" s="105"/>
      <c r="AB32" s="106"/>
      <c r="AD32" s="102"/>
      <c r="AE32" s="103"/>
      <c r="AF32" s="104" t="str">
        <f t="shared" si="23"/>
        <v/>
      </c>
      <c r="AG32" s="102"/>
      <c r="AH32" s="103"/>
      <c r="AI32" s="104" t="str">
        <f t="shared" si="24"/>
        <v/>
      </c>
      <c r="AJ32" s="102"/>
      <c r="AK32" s="103"/>
      <c r="AL32" s="104" t="str">
        <f t="shared" si="25"/>
        <v/>
      </c>
      <c r="AM32" s="105"/>
      <c r="AN32" s="106"/>
      <c r="AP32" s="102"/>
      <c r="AQ32" s="103"/>
      <c r="AR32" s="104" t="str">
        <f t="shared" si="26"/>
        <v/>
      </c>
      <c r="AS32" s="105"/>
      <c r="AT32" s="103"/>
      <c r="AU32" s="148" t="str">
        <f t="shared" si="27"/>
        <v/>
      </c>
      <c r="AV32" s="102"/>
      <c r="AW32" s="103"/>
      <c r="AX32" s="104" t="str">
        <f t="shared" si="28"/>
        <v/>
      </c>
      <c r="AY32" s="102"/>
      <c r="AZ32" s="106"/>
      <c r="BB32" s="102"/>
      <c r="BC32" s="103"/>
      <c r="BD32" s="104" t="str">
        <f t="shared" si="29"/>
        <v/>
      </c>
      <c r="BE32" s="102"/>
      <c r="BF32" s="103"/>
      <c r="BG32" s="104" t="str">
        <f t="shared" si="30"/>
        <v/>
      </c>
      <c r="BH32" s="102"/>
      <c r="BI32" s="103"/>
      <c r="BJ32" s="104" t="str">
        <f t="shared" si="31"/>
        <v/>
      </c>
      <c r="BK32" s="105"/>
      <c r="BL32" s="106"/>
      <c r="BN32" s="212"/>
      <c r="BO32" s="213"/>
      <c r="BP32" s="214" t="str">
        <f>IF(BN32&lt;&gt;"",BN32-BO32,"")</f>
        <v/>
      </c>
      <c r="BQ32" s="215"/>
      <c r="BR32" s="213"/>
      <c r="BS32" s="216" t="str">
        <f>IF(BQ32&lt;&gt;"",BQ32-BR32,"")</f>
        <v/>
      </c>
      <c r="BT32" s="212"/>
      <c r="BU32" s="213"/>
      <c r="BV32" s="214" t="str">
        <f>IF(BT32&lt;&gt;"",BT32-BU32,"")</f>
        <v/>
      </c>
      <c r="BW32" s="212"/>
      <c r="BX32" s="217"/>
      <c r="BZ32" s="107"/>
      <c r="CA32" s="108"/>
      <c r="CB32" s="109" t="str">
        <f>IF(BZ32&lt;&gt;"",BZ32-CA32,"")</f>
        <v/>
      </c>
      <c r="CC32" s="107"/>
      <c r="CD32" s="108"/>
      <c r="CE32" s="109" t="str">
        <f>IF(CC32&lt;&gt;"",CC32-CD32,"")</f>
        <v/>
      </c>
      <c r="CF32" s="107"/>
      <c r="CG32" s="108"/>
      <c r="CH32" s="109" t="str">
        <f>IF(CF32&lt;&gt;"",CF32-CG32,"")</f>
        <v/>
      </c>
      <c r="CI32" s="105"/>
      <c r="CJ32" s="106"/>
    </row>
    <row r="33" spans="2:88" ht="15" customHeight="1" x14ac:dyDescent="0.25">
      <c r="B33" s="208"/>
      <c r="C33" s="209"/>
      <c r="D33" s="218"/>
      <c r="E33" s="218"/>
      <c r="F33" s="102"/>
      <c r="G33" s="103"/>
      <c r="H33" s="104" t="str">
        <f t="shared" si="18"/>
        <v/>
      </c>
      <c r="I33" s="102"/>
      <c r="J33" s="103"/>
      <c r="K33" s="104" t="str">
        <f t="shared" si="19"/>
        <v/>
      </c>
      <c r="L33" s="102"/>
      <c r="M33" s="103"/>
      <c r="N33" s="104" t="str">
        <f t="shared" si="20"/>
        <v/>
      </c>
      <c r="O33" s="105"/>
      <c r="P33" s="106"/>
      <c r="R33" s="102"/>
      <c r="T33" s="104" t="str">
        <f>IF(R33&lt;&gt;"",R33-S32,"")</f>
        <v/>
      </c>
      <c r="U33" s="102"/>
      <c r="V33" s="103"/>
      <c r="W33" s="104" t="str">
        <f t="shared" si="21"/>
        <v/>
      </c>
      <c r="X33" s="102"/>
      <c r="Y33" s="103"/>
      <c r="Z33" s="104" t="str">
        <f t="shared" si="22"/>
        <v/>
      </c>
      <c r="AA33" s="105"/>
      <c r="AB33" s="106"/>
      <c r="AD33" s="102"/>
      <c r="AE33" s="103"/>
      <c r="AF33" s="104" t="str">
        <f t="shared" si="23"/>
        <v/>
      </c>
      <c r="AG33" s="102"/>
      <c r="AH33" s="103"/>
      <c r="AI33" s="104" t="str">
        <f t="shared" si="24"/>
        <v/>
      </c>
      <c r="AJ33" s="102"/>
      <c r="AK33" s="103"/>
      <c r="AL33" s="104" t="str">
        <f t="shared" si="25"/>
        <v/>
      </c>
      <c r="AM33" s="105"/>
      <c r="AN33" s="106"/>
      <c r="AP33" s="102"/>
      <c r="AQ33" s="103"/>
      <c r="AR33" s="104" t="str">
        <f t="shared" si="26"/>
        <v/>
      </c>
      <c r="AS33" s="102"/>
      <c r="AT33" s="103"/>
      <c r="AU33" s="104" t="str">
        <f t="shared" si="27"/>
        <v/>
      </c>
      <c r="AV33" s="102"/>
      <c r="AW33" s="103"/>
      <c r="AX33" s="104" t="str">
        <f t="shared" si="28"/>
        <v/>
      </c>
      <c r="AY33" s="105"/>
      <c r="AZ33" s="106"/>
      <c r="BB33" s="102"/>
      <c r="BC33" s="103"/>
      <c r="BD33" s="104" t="str">
        <f t="shared" si="29"/>
        <v/>
      </c>
      <c r="BE33" s="102"/>
      <c r="BF33" s="103"/>
      <c r="BG33" s="104" t="str">
        <f t="shared" si="30"/>
        <v/>
      </c>
      <c r="BH33" s="102"/>
      <c r="BI33" s="103"/>
      <c r="BJ33" s="104" t="str">
        <f t="shared" si="31"/>
        <v/>
      </c>
      <c r="BK33" s="105"/>
      <c r="BL33" s="106"/>
      <c r="BN33" s="212"/>
      <c r="BO33" s="213"/>
      <c r="BP33" s="214"/>
      <c r="BQ33" s="215"/>
      <c r="BR33" s="213"/>
      <c r="BS33" s="216"/>
      <c r="BT33" s="212"/>
      <c r="BU33" s="213"/>
      <c r="BV33" s="214"/>
      <c r="BW33" s="212"/>
      <c r="BX33" s="217"/>
      <c r="BZ33" s="107"/>
      <c r="CA33" s="108"/>
      <c r="CB33" s="109"/>
      <c r="CC33" s="107"/>
      <c r="CD33" s="108"/>
      <c r="CE33" s="109"/>
      <c r="CF33" s="107"/>
      <c r="CG33" s="108"/>
      <c r="CH33" s="109"/>
      <c r="CI33" s="105"/>
      <c r="CJ33" s="106"/>
    </row>
    <row r="34" spans="2:88" ht="15" customHeight="1" thickBot="1" x14ac:dyDescent="0.3">
      <c r="B34" s="208"/>
      <c r="C34" s="209"/>
      <c r="D34" s="218"/>
      <c r="E34" s="218"/>
      <c r="F34" s="102"/>
      <c r="G34" s="103"/>
      <c r="H34" s="104" t="str">
        <f t="shared" si="18"/>
        <v/>
      </c>
      <c r="I34" s="102"/>
      <c r="J34" s="103"/>
      <c r="K34" s="104" t="str">
        <f t="shared" si="19"/>
        <v/>
      </c>
      <c r="L34" s="102"/>
      <c r="M34" s="103"/>
      <c r="N34" s="104" t="str">
        <f t="shared" si="20"/>
        <v/>
      </c>
      <c r="O34" s="105"/>
      <c r="P34" s="106"/>
      <c r="R34" s="102"/>
      <c r="S34" s="103"/>
      <c r="T34" s="104" t="str">
        <f t="shared" ref="T34:T45" si="32">IF(R34&lt;&gt;"",R34-S34,"")</f>
        <v/>
      </c>
      <c r="U34" s="102"/>
      <c r="V34" s="103"/>
      <c r="W34" s="104" t="str">
        <f t="shared" si="21"/>
        <v/>
      </c>
      <c r="X34" s="102"/>
      <c r="Y34" s="103"/>
      <c r="Z34" s="104" t="str">
        <f t="shared" si="22"/>
        <v/>
      </c>
      <c r="AA34" s="105"/>
      <c r="AB34" s="106"/>
      <c r="AD34" s="102"/>
      <c r="AE34" s="103"/>
      <c r="AF34" s="104" t="str">
        <f t="shared" si="23"/>
        <v/>
      </c>
      <c r="AG34" s="102"/>
      <c r="AH34" s="103"/>
      <c r="AI34" s="104" t="str">
        <f t="shared" si="24"/>
        <v/>
      </c>
      <c r="AJ34" s="102"/>
      <c r="AK34" s="103"/>
      <c r="AL34" s="104" t="str">
        <f t="shared" si="25"/>
        <v/>
      </c>
      <c r="AM34" s="105"/>
      <c r="AN34" s="106"/>
      <c r="AP34" s="102"/>
      <c r="AQ34" s="103"/>
      <c r="AR34" s="104" t="str">
        <f t="shared" si="26"/>
        <v/>
      </c>
      <c r="AS34" s="102"/>
      <c r="AT34" s="103"/>
      <c r="AU34" s="104" t="str">
        <f t="shared" si="27"/>
        <v/>
      </c>
      <c r="AV34" s="102"/>
      <c r="AW34" s="103"/>
      <c r="AX34" s="104" t="str">
        <f t="shared" si="28"/>
        <v/>
      </c>
      <c r="AY34" s="105"/>
      <c r="AZ34" s="106"/>
      <c r="BB34" s="102"/>
      <c r="BC34" s="103"/>
      <c r="BD34" s="104" t="str">
        <f t="shared" si="29"/>
        <v/>
      </c>
      <c r="BE34" s="102"/>
      <c r="BF34" s="103"/>
      <c r="BG34" s="104" t="str">
        <f t="shared" si="30"/>
        <v/>
      </c>
      <c r="BH34" s="102"/>
      <c r="BI34" s="103"/>
      <c r="BJ34" s="104" t="str">
        <f t="shared" si="31"/>
        <v/>
      </c>
      <c r="BK34" s="105"/>
      <c r="BL34" s="106"/>
      <c r="BN34" s="212"/>
      <c r="BO34" s="213"/>
      <c r="BP34" s="214"/>
      <c r="BQ34" s="215"/>
      <c r="BR34" s="213"/>
      <c r="BS34" s="216"/>
      <c r="BT34" s="212"/>
      <c r="BU34" s="213"/>
      <c r="BV34" s="214"/>
      <c r="BW34" s="212"/>
      <c r="BX34" s="217"/>
      <c r="BZ34" s="107"/>
      <c r="CA34" s="108"/>
      <c r="CB34" s="109"/>
      <c r="CC34" s="107"/>
      <c r="CD34" s="108"/>
      <c r="CE34" s="109"/>
      <c r="CF34" s="107"/>
      <c r="CG34" s="108"/>
      <c r="CH34" s="109"/>
      <c r="CI34" s="105"/>
      <c r="CJ34" s="106"/>
    </row>
    <row r="35" spans="2:88" ht="15" customHeight="1" x14ac:dyDescent="0.2">
      <c r="B35" s="208"/>
      <c r="C35" s="209"/>
      <c r="D35" s="219"/>
      <c r="E35" s="220"/>
      <c r="F35" s="102"/>
      <c r="G35" s="103"/>
      <c r="H35" s="104" t="str">
        <f t="shared" si="18"/>
        <v/>
      </c>
      <c r="I35" s="102"/>
      <c r="J35" s="103"/>
      <c r="K35" s="104" t="str">
        <f t="shared" si="19"/>
        <v/>
      </c>
      <c r="L35" s="102"/>
      <c r="M35" s="103"/>
      <c r="N35" s="104" t="str">
        <f t="shared" si="20"/>
        <v/>
      </c>
      <c r="O35" s="105"/>
      <c r="P35" s="106"/>
      <c r="R35" s="102"/>
      <c r="S35" s="103"/>
      <c r="T35" s="104" t="str">
        <f t="shared" si="32"/>
        <v/>
      </c>
      <c r="U35" s="102"/>
      <c r="V35" s="103"/>
      <c r="W35" s="104" t="str">
        <f t="shared" si="21"/>
        <v/>
      </c>
      <c r="X35" s="102"/>
      <c r="Y35" s="103"/>
      <c r="Z35" s="104" t="str">
        <f t="shared" si="22"/>
        <v/>
      </c>
      <c r="AA35" s="105"/>
      <c r="AB35" s="106"/>
      <c r="AD35" s="102"/>
      <c r="AE35" s="103"/>
      <c r="AF35" s="104" t="str">
        <f t="shared" si="23"/>
        <v/>
      </c>
      <c r="AG35" s="102"/>
      <c r="AH35" s="103"/>
      <c r="AI35" s="104" t="str">
        <f t="shared" si="24"/>
        <v/>
      </c>
      <c r="AJ35" s="102"/>
      <c r="AK35" s="103"/>
      <c r="AL35" s="104" t="str">
        <f t="shared" si="25"/>
        <v/>
      </c>
      <c r="AM35" s="105"/>
      <c r="AN35" s="106"/>
      <c r="AP35" s="102"/>
      <c r="AQ35" s="103"/>
      <c r="AR35" s="104" t="str">
        <f t="shared" si="26"/>
        <v/>
      </c>
      <c r="AS35" s="102"/>
      <c r="AT35" s="103"/>
      <c r="AU35" s="104" t="str">
        <f t="shared" si="27"/>
        <v/>
      </c>
      <c r="AV35" s="102"/>
      <c r="AW35" s="103"/>
      <c r="AX35" s="104" t="str">
        <f t="shared" si="28"/>
        <v/>
      </c>
      <c r="AY35" s="105"/>
      <c r="AZ35" s="106"/>
      <c r="BB35" s="102"/>
      <c r="BC35" s="103"/>
      <c r="BD35" s="104" t="str">
        <f t="shared" si="29"/>
        <v/>
      </c>
      <c r="BE35" s="102"/>
      <c r="BF35" s="103"/>
      <c r="BG35" s="104" t="str">
        <f t="shared" si="30"/>
        <v/>
      </c>
      <c r="BH35" s="102"/>
      <c r="BI35" s="103"/>
      <c r="BJ35" s="104" t="str">
        <f t="shared" si="31"/>
        <v/>
      </c>
      <c r="BK35" s="105"/>
      <c r="BL35" s="106"/>
      <c r="BN35" s="212"/>
      <c r="BO35" s="213"/>
      <c r="BP35" s="214"/>
      <c r="BQ35" s="215"/>
      <c r="BR35" s="213"/>
      <c r="BS35" s="216"/>
      <c r="BT35" s="212"/>
      <c r="BU35" s="213"/>
      <c r="BV35" s="214"/>
      <c r="BW35" s="212"/>
      <c r="BX35" s="217"/>
      <c r="BZ35" s="93"/>
      <c r="CA35" s="94"/>
      <c r="CB35" s="95"/>
      <c r="CC35" s="93"/>
      <c r="CD35" s="94"/>
      <c r="CE35" s="95"/>
      <c r="CF35" s="93"/>
      <c r="CG35" s="94"/>
      <c r="CH35" s="95"/>
      <c r="CI35" s="96"/>
      <c r="CJ35" s="97"/>
    </row>
    <row r="36" spans="2:88" ht="15" customHeight="1" x14ac:dyDescent="0.25">
      <c r="B36" s="208"/>
      <c r="C36" s="209"/>
      <c r="D36" s="218"/>
      <c r="E36" s="220"/>
      <c r="F36" s="102"/>
      <c r="G36" s="103"/>
      <c r="H36" s="104" t="str">
        <f t="shared" si="18"/>
        <v/>
      </c>
      <c r="I36" s="102"/>
      <c r="J36" s="103"/>
      <c r="K36" s="104" t="str">
        <f t="shared" si="19"/>
        <v/>
      </c>
      <c r="L36" s="102"/>
      <c r="M36" s="103"/>
      <c r="N36" s="104" t="str">
        <f t="shared" si="20"/>
        <v/>
      </c>
      <c r="O36" s="105"/>
      <c r="P36" s="106"/>
      <c r="R36" s="102"/>
      <c r="S36" s="103"/>
      <c r="T36" s="104" t="str">
        <f t="shared" si="32"/>
        <v/>
      </c>
      <c r="U36" s="102"/>
      <c r="V36" s="103"/>
      <c r="W36" s="104" t="str">
        <f t="shared" si="21"/>
        <v/>
      </c>
      <c r="X36" s="102"/>
      <c r="Y36" s="103"/>
      <c r="Z36" s="104" t="str">
        <f t="shared" si="22"/>
        <v/>
      </c>
      <c r="AA36" s="105"/>
      <c r="AB36" s="106"/>
      <c r="AD36" s="102"/>
      <c r="AE36" s="103"/>
      <c r="AF36" s="104" t="str">
        <f t="shared" si="23"/>
        <v/>
      </c>
      <c r="AG36" s="102"/>
      <c r="AH36" s="103"/>
      <c r="AI36" s="104" t="str">
        <f t="shared" si="24"/>
        <v/>
      </c>
      <c r="AJ36" s="102"/>
      <c r="AK36" s="103"/>
      <c r="AL36" s="104" t="str">
        <f t="shared" si="25"/>
        <v/>
      </c>
      <c r="AM36" s="105"/>
      <c r="AN36" s="106"/>
      <c r="AP36" s="102"/>
      <c r="AQ36" s="103"/>
      <c r="AR36" s="104" t="str">
        <f t="shared" si="26"/>
        <v/>
      </c>
      <c r="AS36" s="102"/>
      <c r="AT36" s="103"/>
      <c r="AU36" s="104" t="str">
        <f t="shared" si="27"/>
        <v/>
      </c>
      <c r="AV36" s="102"/>
      <c r="AW36" s="103"/>
      <c r="AX36" s="104" t="str">
        <f t="shared" si="28"/>
        <v/>
      </c>
      <c r="AY36" s="105"/>
      <c r="AZ36" s="106"/>
      <c r="BB36" s="102"/>
      <c r="BC36" s="103"/>
      <c r="BD36" s="104" t="str">
        <f t="shared" si="29"/>
        <v/>
      </c>
      <c r="BE36" s="102"/>
      <c r="BF36" s="103"/>
      <c r="BG36" s="104" t="str">
        <f t="shared" si="30"/>
        <v/>
      </c>
      <c r="BH36" s="102"/>
      <c r="BI36" s="103"/>
      <c r="BJ36" s="104" t="str">
        <f t="shared" si="31"/>
        <v/>
      </c>
      <c r="BK36" s="105"/>
      <c r="BL36" s="106"/>
      <c r="BN36" s="212"/>
      <c r="BO36" s="213"/>
      <c r="BP36" s="214"/>
      <c r="BQ36" s="215"/>
      <c r="BR36" s="213"/>
      <c r="BS36" s="216"/>
      <c r="BT36" s="212"/>
      <c r="BU36" s="213"/>
      <c r="BV36" s="214"/>
      <c r="BW36" s="212"/>
      <c r="BX36" s="217"/>
      <c r="BZ36" s="102"/>
      <c r="CA36" s="103"/>
      <c r="CB36" s="104"/>
      <c r="CC36" s="102"/>
      <c r="CD36" s="103"/>
      <c r="CE36" s="104"/>
      <c r="CF36" s="102"/>
      <c r="CG36" s="103"/>
      <c r="CH36" s="104"/>
      <c r="CI36" s="105"/>
      <c r="CJ36" s="106"/>
    </row>
    <row r="37" spans="2:88" ht="15" customHeight="1" x14ac:dyDescent="0.2">
      <c r="B37" s="208"/>
      <c r="C37" s="209"/>
      <c r="D37" s="219"/>
      <c r="E37" s="220"/>
      <c r="F37" s="102"/>
      <c r="G37" s="103"/>
      <c r="H37" s="104" t="str">
        <f t="shared" si="18"/>
        <v/>
      </c>
      <c r="I37" s="102"/>
      <c r="J37" s="103"/>
      <c r="K37" s="104" t="str">
        <f t="shared" si="19"/>
        <v/>
      </c>
      <c r="L37" s="102"/>
      <c r="M37" s="103"/>
      <c r="N37" s="104" t="str">
        <f t="shared" si="20"/>
        <v/>
      </c>
      <c r="O37" s="105"/>
      <c r="P37" s="106"/>
      <c r="R37" s="102"/>
      <c r="S37" s="103"/>
      <c r="T37" s="104" t="str">
        <f t="shared" si="32"/>
        <v/>
      </c>
      <c r="U37" s="102"/>
      <c r="V37" s="103"/>
      <c r="W37" s="104" t="str">
        <f t="shared" si="21"/>
        <v/>
      </c>
      <c r="X37" s="102"/>
      <c r="Y37" s="103"/>
      <c r="Z37" s="104" t="str">
        <f t="shared" si="22"/>
        <v/>
      </c>
      <c r="AA37" s="105"/>
      <c r="AB37" s="106"/>
      <c r="AD37" s="102"/>
      <c r="AE37" s="103"/>
      <c r="AF37" s="104" t="str">
        <f t="shared" si="23"/>
        <v/>
      </c>
      <c r="AG37" s="102"/>
      <c r="AH37" s="103"/>
      <c r="AI37" s="104" t="str">
        <f t="shared" si="24"/>
        <v/>
      </c>
      <c r="AJ37" s="102"/>
      <c r="AK37" s="103"/>
      <c r="AL37" s="104" t="str">
        <f t="shared" si="25"/>
        <v/>
      </c>
      <c r="AM37" s="105"/>
      <c r="AN37" s="106"/>
      <c r="AP37" s="102"/>
      <c r="AQ37" s="103"/>
      <c r="AR37" s="104" t="str">
        <f t="shared" si="26"/>
        <v/>
      </c>
      <c r="AS37" s="102"/>
      <c r="AT37" s="103"/>
      <c r="AU37" s="104" t="str">
        <f t="shared" si="27"/>
        <v/>
      </c>
      <c r="AV37" s="102"/>
      <c r="AW37" s="103"/>
      <c r="AX37" s="104" t="str">
        <f t="shared" si="28"/>
        <v/>
      </c>
      <c r="AY37" s="105"/>
      <c r="AZ37" s="106"/>
      <c r="BB37" s="102"/>
      <c r="BC37" s="103"/>
      <c r="BD37" s="104" t="str">
        <f t="shared" si="29"/>
        <v/>
      </c>
      <c r="BE37" s="102"/>
      <c r="BF37" s="103"/>
      <c r="BG37" s="104" t="str">
        <f t="shared" si="30"/>
        <v/>
      </c>
      <c r="BH37" s="102"/>
      <c r="BI37" s="103"/>
      <c r="BJ37" s="104" t="str">
        <f t="shared" si="31"/>
        <v/>
      </c>
      <c r="BK37" s="105"/>
      <c r="BL37" s="106"/>
      <c r="BN37" s="212"/>
      <c r="BO37" s="213"/>
      <c r="BP37" s="214"/>
      <c r="BQ37" s="215"/>
      <c r="BR37" s="213"/>
      <c r="BS37" s="216"/>
      <c r="BT37" s="212"/>
      <c r="BU37" s="213"/>
      <c r="BV37" s="214"/>
      <c r="BW37" s="212"/>
      <c r="BX37" s="217"/>
      <c r="BZ37" s="107"/>
      <c r="CA37" s="108"/>
      <c r="CB37" s="109"/>
      <c r="CC37" s="107"/>
      <c r="CD37" s="108"/>
      <c r="CE37" s="109"/>
      <c r="CF37" s="107"/>
      <c r="CG37" s="108"/>
      <c r="CH37" s="109"/>
      <c r="CI37" s="105"/>
      <c r="CJ37" s="106"/>
    </row>
    <row r="38" spans="2:88" ht="15" customHeight="1" x14ac:dyDescent="0.2">
      <c r="B38" s="208"/>
      <c r="C38" s="209"/>
      <c r="D38" s="219"/>
      <c r="E38" s="220"/>
      <c r="F38" s="102"/>
      <c r="G38" s="103"/>
      <c r="H38" s="104" t="str">
        <f t="shared" si="18"/>
        <v/>
      </c>
      <c r="I38" s="102"/>
      <c r="J38" s="103"/>
      <c r="K38" s="104" t="str">
        <f t="shared" si="19"/>
        <v/>
      </c>
      <c r="L38" s="102"/>
      <c r="M38" s="103"/>
      <c r="N38" s="104" t="str">
        <f t="shared" si="20"/>
        <v/>
      </c>
      <c r="O38" s="105"/>
      <c r="P38" s="106"/>
      <c r="R38" s="102"/>
      <c r="S38" s="103"/>
      <c r="T38" s="104" t="str">
        <f t="shared" si="32"/>
        <v/>
      </c>
      <c r="U38" s="102"/>
      <c r="V38" s="103"/>
      <c r="W38" s="104" t="str">
        <f t="shared" si="21"/>
        <v/>
      </c>
      <c r="X38" s="102"/>
      <c r="Y38" s="103"/>
      <c r="Z38" s="104" t="str">
        <f t="shared" si="22"/>
        <v/>
      </c>
      <c r="AA38" s="105"/>
      <c r="AB38" s="106"/>
      <c r="AD38" s="102"/>
      <c r="AE38" s="103"/>
      <c r="AF38" s="104" t="str">
        <f t="shared" si="23"/>
        <v/>
      </c>
      <c r="AG38" s="102"/>
      <c r="AH38" s="103"/>
      <c r="AI38" s="104" t="str">
        <f t="shared" si="24"/>
        <v/>
      </c>
      <c r="AJ38" s="102"/>
      <c r="AK38" s="103"/>
      <c r="AL38" s="104" t="str">
        <f t="shared" si="25"/>
        <v/>
      </c>
      <c r="AM38" s="105"/>
      <c r="AN38" s="106"/>
      <c r="AP38" s="102"/>
      <c r="AQ38" s="103"/>
      <c r="AR38" s="104" t="str">
        <f t="shared" si="26"/>
        <v/>
      </c>
      <c r="AS38" s="102"/>
      <c r="AT38" s="103"/>
      <c r="AU38" s="104" t="str">
        <f t="shared" si="27"/>
        <v/>
      </c>
      <c r="AV38" s="102"/>
      <c r="AW38" s="103"/>
      <c r="AX38" s="104" t="str">
        <f t="shared" si="28"/>
        <v/>
      </c>
      <c r="AY38" s="105"/>
      <c r="AZ38" s="106"/>
      <c r="BB38" s="102"/>
      <c r="BC38" s="103"/>
      <c r="BD38" s="104" t="str">
        <f t="shared" si="29"/>
        <v/>
      </c>
      <c r="BE38" s="102"/>
      <c r="BF38" s="103"/>
      <c r="BG38" s="104" t="str">
        <f t="shared" si="30"/>
        <v/>
      </c>
      <c r="BH38" s="102"/>
      <c r="BI38" s="103"/>
      <c r="BJ38" s="104" t="str">
        <f t="shared" si="31"/>
        <v/>
      </c>
      <c r="BK38" s="105"/>
      <c r="BL38" s="106"/>
      <c r="BN38" s="212"/>
      <c r="BO38" s="213"/>
      <c r="BP38" s="214"/>
      <c r="BQ38" s="215"/>
      <c r="BR38" s="213"/>
      <c r="BS38" s="216"/>
      <c r="BT38" s="212"/>
      <c r="BU38" s="213"/>
      <c r="BV38" s="214"/>
      <c r="BW38" s="212"/>
      <c r="BX38" s="217"/>
      <c r="BZ38" s="107"/>
      <c r="CA38" s="108"/>
      <c r="CB38" s="109"/>
      <c r="CC38" s="107"/>
      <c r="CD38" s="108"/>
      <c r="CE38" s="109"/>
      <c r="CF38" s="107"/>
      <c r="CG38" s="108"/>
      <c r="CH38" s="109"/>
      <c r="CI38" s="105"/>
      <c r="CJ38" s="106"/>
    </row>
    <row r="39" spans="2:88" ht="15" customHeight="1" thickBot="1" x14ac:dyDescent="0.25">
      <c r="B39" s="208"/>
      <c r="C39" s="221"/>
      <c r="D39" s="222"/>
      <c r="E39" s="223"/>
      <c r="F39" s="102"/>
      <c r="G39" s="103"/>
      <c r="H39" s="104" t="str">
        <f t="shared" si="18"/>
        <v/>
      </c>
      <c r="I39" s="102"/>
      <c r="J39" s="103"/>
      <c r="K39" s="104" t="str">
        <f t="shared" si="19"/>
        <v/>
      </c>
      <c r="L39" s="102"/>
      <c r="M39" s="103"/>
      <c r="N39" s="104" t="str">
        <f t="shared" si="20"/>
        <v/>
      </c>
      <c r="O39" s="105"/>
      <c r="P39" s="106"/>
      <c r="R39" s="102"/>
      <c r="S39" s="103"/>
      <c r="T39" s="104" t="str">
        <f t="shared" si="32"/>
        <v/>
      </c>
      <c r="U39" s="102"/>
      <c r="V39" s="103"/>
      <c r="W39" s="104" t="str">
        <f t="shared" si="21"/>
        <v/>
      </c>
      <c r="X39" s="102"/>
      <c r="Y39" s="103"/>
      <c r="Z39" s="104" t="str">
        <f t="shared" si="22"/>
        <v/>
      </c>
      <c r="AA39" s="105"/>
      <c r="AB39" s="106"/>
      <c r="AD39" s="102"/>
      <c r="AE39" s="103"/>
      <c r="AF39" s="104" t="str">
        <f t="shared" si="23"/>
        <v/>
      </c>
      <c r="AG39" s="102"/>
      <c r="AH39" s="103"/>
      <c r="AI39" s="104" t="str">
        <f t="shared" si="24"/>
        <v/>
      </c>
      <c r="AJ39" s="102"/>
      <c r="AK39" s="103"/>
      <c r="AL39" s="104" t="str">
        <f t="shared" si="25"/>
        <v/>
      </c>
      <c r="AM39" s="105"/>
      <c r="AN39" s="106"/>
      <c r="AP39" s="102"/>
      <c r="AQ39" s="103"/>
      <c r="AR39" s="104" t="str">
        <f t="shared" si="26"/>
        <v/>
      </c>
      <c r="AS39" s="102"/>
      <c r="AT39" s="103"/>
      <c r="AU39" s="104" t="str">
        <f t="shared" si="27"/>
        <v/>
      </c>
      <c r="AV39" s="102"/>
      <c r="AW39" s="103"/>
      <c r="AX39" s="104" t="str">
        <f t="shared" si="28"/>
        <v/>
      </c>
      <c r="AY39" s="105"/>
      <c r="AZ39" s="106"/>
      <c r="BB39" s="102"/>
      <c r="BC39" s="103"/>
      <c r="BD39" s="104" t="str">
        <f t="shared" si="29"/>
        <v/>
      </c>
      <c r="BE39" s="102"/>
      <c r="BF39" s="103"/>
      <c r="BG39" s="104" t="str">
        <f t="shared" si="30"/>
        <v/>
      </c>
      <c r="BH39" s="102"/>
      <c r="BI39" s="103"/>
      <c r="BJ39" s="104" t="str">
        <f t="shared" si="31"/>
        <v/>
      </c>
      <c r="BK39" s="105"/>
      <c r="BL39" s="106"/>
      <c r="BN39" s="224"/>
      <c r="BO39" s="225"/>
      <c r="BP39" s="226" t="str">
        <f t="shared" ref="BP39:BP45" si="33">IF(BN39&lt;&gt;"",BN39-BO39,"")</f>
        <v/>
      </c>
      <c r="BQ39" s="227"/>
      <c r="BR39" s="225"/>
      <c r="BS39" s="228" t="str">
        <f t="shared" ref="BS39:BS45" si="34">IF(BQ39&lt;&gt;"",BQ39-BR39,"")</f>
        <v/>
      </c>
      <c r="BT39" s="224"/>
      <c r="BU39" s="225"/>
      <c r="BV39" s="226" t="str">
        <f t="shared" ref="BV39:BV45" si="35">IF(BT39&lt;&gt;"",BT39-BU39,"")</f>
        <v/>
      </c>
      <c r="BW39" s="224"/>
      <c r="BX39" s="229"/>
      <c r="BZ39" s="107"/>
      <c r="CA39" s="108"/>
      <c r="CB39" s="109"/>
      <c r="CC39" s="107"/>
      <c r="CD39" s="108"/>
      <c r="CE39" s="109"/>
      <c r="CF39" s="107"/>
      <c r="CG39" s="108"/>
      <c r="CH39" s="109"/>
      <c r="CI39" s="105"/>
      <c r="CJ39" s="106"/>
    </row>
    <row r="40" spans="2:88" ht="15" customHeight="1" x14ac:dyDescent="0.2">
      <c r="B40" s="98"/>
      <c r="C40" s="230" t="s">
        <v>2</v>
      </c>
      <c r="D40" s="156"/>
      <c r="E40" s="231"/>
      <c r="F40" s="93"/>
      <c r="G40" s="94"/>
      <c r="H40" s="95" t="str">
        <f t="shared" si="18"/>
        <v/>
      </c>
      <c r="I40" s="93"/>
      <c r="J40" s="94"/>
      <c r="K40" s="95" t="str">
        <f t="shared" si="19"/>
        <v/>
      </c>
      <c r="L40" s="93"/>
      <c r="M40" s="94"/>
      <c r="N40" s="95" t="str">
        <f t="shared" si="20"/>
        <v/>
      </c>
      <c r="O40" s="96"/>
      <c r="P40" s="97"/>
      <c r="R40" s="93"/>
      <c r="S40" s="94"/>
      <c r="T40" s="95" t="str">
        <f t="shared" si="32"/>
        <v/>
      </c>
      <c r="U40" s="96"/>
      <c r="V40" s="94"/>
      <c r="W40" s="232" t="str">
        <f t="shared" si="21"/>
        <v/>
      </c>
      <c r="X40" s="93"/>
      <c r="Y40" s="94"/>
      <c r="Z40" s="95" t="str">
        <f t="shared" si="22"/>
        <v/>
      </c>
      <c r="AA40" s="233"/>
      <c r="AB40" s="234"/>
      <c r="AD40" s="93"/>
      <c r="AE40" s="94"/>
      <c r="AF40" s="95" t="str">
        <f t="shared" si="23"/>
        <v/>
      </c>
      <c r="AG40" s="96"/>
      <c r="AH40" s="94"/>
      <c r="AI40" s="232" t="str">
        <f t="shared" si="24"/>
        <v/>
      </c>
      <c r="AJ40" s="93"/>
      <c r="AK40" s="94"/>
      <c r="AL40" s="95" t="str">
        <f t="shared" si="25"/>
        <v/>
      </c>
      <c r="AM40" s="233"/>
      <c r="AN40" s="234"/>
      <c r="AP40" s="93"/>
      <c r="AQ40" s="94"/>
      <c r="AR40" s="95" t="str">
        <f t="shared" si="26"/>
        <v/>
      </c>
      <c r="AS40" s="96"/>
      <c r="AT40" s="94"/>
      <c r="AU40" s="232" t="str">
        <f t="shared" si="27"/>
        <v/>
      </c>
      <c r="AV40" s="93"/>
      <c r="AW40" s="94"/>
      <c r="AX40" s="95" t="str">
        <f t="shared" si="28"/>
        <v/>
      </c>
      <c r="AY40" s="233"/>
      <c r="AZ40" s="234"/>
      <c r="BB40" s="93"/>
      <c r="BC40" s="94"/>
      <c r="BD40" s="95" t="str">
        <f t="shared" si="29"/>
        <v/>
      </c>
      <c r="BE40" s="93"/>
      <c r="BF40" s="94"/>
      <c r="BG40" s="95" t="str">
        <f t="shared" si="30"/>
        <v/>
      </c>
      <c r="BH40" s="96"/>
      <c r="BI40" s="94"/>
      <c r="BJ40" s="232" t="str">
        <f t="shared" si="31"/>
        <v/>
      </c>
      <c r="BK40" s="233"/>
      <c r="BL40" s="234"/>
      <c r="BN40" s="202"/>
      <c r="BO40" s="203"/>
      <c r="BP40" s="204" t="str">
        <f t="shared" si="33"/>
        <v/>
      </c>
      <c r="BQ40" s="205"/>
      <c r="BR40" s="203"/>
      <c r="BS40" s="206" t="str">
        <f t="shared" si="34"/>
        <v/>
      </c>
      <c r="BT40" s="202"/>
      <c r="BU40" s="203"/>
      <c r="BV40" s="204" t="str">
        <f t="shared" si="35"/>
        <v/>
      </c>
      <c r="BW40" s="235"/>
      <c r="BX40" s="236"/>
      <c r="BZ40" s="93"/>
      <c r="CA40" s="94"/>
      <c r="CB40" s="95"/>
      <c r="CC40" s="93"/>
      <c r="CD40" s="94"/>
      <c r="CE40" s="95"/>
      <c r="CF40" s="93"/>
      <c r="CG40" s="94"/>
      <c r="CH40" s="95"/>
      <c r="CI40" s="96"/>
      <c r="CJ40" s="97"/>
    </row>
    <row r="41" spans="2:88" ht="15" customHeight="1" x14ac:dyDescent="0.2">
      <c r="B41" s="98"/>
      <c r="C41" s="237"/>
      <c r="D41" s="133"/>
      <c r="E41" s="238"/>
      <c r="F41" s="102"/>
      <c r="G41" s="103"/>
      <c r="H41" s="104" t="str">
        <f t="shared" si="18"/>
        <v/>
      </c>
      <c r="I41" s="105"/>
      <c r="J41" s="103"/>
      <c r="K41" s="148" t="str">
        <f t="shared" si="19"/>
        <v/>
      </c>
      <c r="L41" s="102"/>
      <c r="M41" s="103"/>
      <c r="N41" s="104" t="str">
        <f t="shared" si="20"/>
        <v/>
      </c>
      <c r="O41" s="149"/>
      <c r="P41" s="150"/>
      <c r="R41" s="102"/>
      <c r="S41" s="103"/>
      <c r="T41" s="104" t="str">
        <f t="shared" si="32"/>
        <v/>
      </c>
      <c r="U41" s="105"/>
      <c r="V41" s="103"/>
      <c r="W41" s="148" t="str">
        <f t="shared" si="21"/>
        <v/>
      </c>
      <c r="X41" s="102"/>
      <c r="Y41" s="103"/>
      <c r="Z41" s="104" t="str">
        <f t="shared" si="22"/>
        <v/>
      </c>
      <c r="AA41" s="149"/>
      <c r="AB41" s="150"/>
      <c r="AD41" s="102"/>
      <c r="AE41" s="103"/>
      <c r="AF41" s="104" t="str">
        <f t="shared" si="23"/>
        <v/>
      </c>
      <c r="AG41" s="105"/>
      <c r="AH41" s="103"/>
      <c r="AI41" s="148" t="str">
        <f t="shared" si="24"/>
        <v/>
      </c>
      <c r="AJ41" s="102"/>
      <c r="AK41" s="103"/>
      <c r="AL41" s="104" t="str">
        <f t="shared" si="25"/>
        <v/>
      </c>
      <c r="AM41" s="149"/>
      <c r="AN41" s="150"/>
      <c r="AP41" s="102"/>
      <c r="AQ41" s="103"/>
      <c r="AR41" s="104" t="str">
        <f t="shared" si="26"/>
        <v/>
      </c>
      <c r="AS41" s="102"/>
      <c r="AT41" s="103"/>
      <c r="AU41" s="104" t="str">
        <f t="shared" si="27"/>
        <v/>
      </c>
      <c r="AV41" s="102"/>
      <c r="AW41" s="103"/>
      <c r="AX41" s="104" t="str">
        <f t="shared" si="28"/>
        <v/>
      </c>
      <c r="AY41" s="105"/>
      <c r="AZ41" s="106"/>
      <c r="BB41" s="102"/>
      <c r="BC41" s="103"/>
      <c r="BD41" s="104" t="str">
        <f t="shared" si="29"/>
        <v/>
      </c>
      <c r="BE41" s="102"/>
      <c r="BF41" s="103"/>
      <c r="BG41" s="104" t="str">
        <f t="shared" si="30"/>
        <v/>
      </c>
      <c r="BH41" s="102"/>
      <c r="BI41" s="103"/>
      <c r="BJ41" s="104" t="str">
        <f t="shared" si="31"/>
        <v/>
      </c>
      <c r="BK41" s="105"/>
      <c r="BL41" s="106"/>
      <c r="BN41" s="212"/>
      <c r="BO41" s="213"/>
      <c r="BP41" s="214" t="str">
        <f t="shared" si="33"/>
        <v/>
      </c>
      <c r="BQ41" s="215"/>
      <c r="BR41" s="213"/>
      <c r="BS41" s="216" t="str">
        <f t="shared" si="34"/>
        <v/>
      </c>
      <c r="BT41" s="212"/>
      <c r="BU41" s="213"/>
      <c r="BV41" s="214" t="str">
        <f t="shared" si="35"/>
        <v/>
      </c>
      <c r="BW41" s="239"/>
      <c r="BX41" s="240"/>
      <c r="BZ41" s="102"/>
      <c r="CA41" s="103"/>
      <c r="CB41" s="104"/>
      <c r="CC41" s="102"/>
      <c r="CD41" s="103"/>
      <c r="CE41" s="104"/>
      <c r="CF41" s="102"/>
      <c r="CG41" s="103"/>
      <c r="CH41" s="104"/>
      <c r="CI41" s="105"/>
      <c r="CJ41" s="106"/>
    </row>
    <row r="42" spans="2:88" ht="15" customHeight="1" x14ac:dyDescent="0.2">
      <c r="B42" s="98"/>
      <c r="C42" s="237"/>
      <c r="D42" s="133"/>
      <c r="E42" s="241"/>
      <c r="F42" s="102"/>
      <c r="G42" s="103"/>
      <c r="H42" s="104" t="str">
        <f t="shared" si="18"/>
        <v/>
      </c>
      <c r="I42" s="105"/>
      <c r="J42" s="103"/>
      <c r="K42" s="148" t="str">
        <f t="shared" si="19"/>
        <v/>
      </c>
      <c r="L42" s="102"/>
      <c r="M42" s="103"/>
      <c r="N42" s="104" t="str">
        <f t="shared" si="20"/>
        <v/>
      </c>
      <c r="O42" s="149"/>
      <c r="P42" s="150"/>
      <c r="R42" s="102"/>
      <c r="S42" s="103"/>
      <c r="T42" s="104" t="str">
        <f t="shared" si="32"/>
        <v/>
      </c>
      <c r="U42" s="105"/>
      <c r="V42" s="103"/>
      <c r="W42" s="148" t="str">
        <f t="shared" si="21"/>
        <v/>
      </c>
      <c r="X42" s="102"/>
      <c r="Y42" s="103"/>
      <c r="Z42" s="104" t="str">
        <f t="shared" si="22"/>
        <v/>
      </c>
      <c r="AA42" s="149"/>
      <c r="AB42" s="150"/>
      <c r="AD42" s="102"/>
      <c r="AE42" s="103"/>
      <c r="AF42" s="104" t="str">
        <f t="shared" si="23"/>
        <v/>
      </c>
      <c r="AG42" s="102"/>
      <c r="AH42" s="103"/>
      <c r="AI42" s="104" t="str">
        <f t="shared" si="24"/>
        <v/>
      </c>
      <c r="AJ42" s="102"/>
      <c r="AK42" s="103"/>
      <c r="AL42" s="104" t="str">
        <f t="shared" si="25"/>
        <v/>
      </c>
      <c r="AM42" s="105"/>
      <c r="AN42" s="106"/>
      <c r="AP42" s="102"/>
      <c r="AQ42" s="103"/>
      <c r="AR42" s="104" t="str">
        <f t="shared" si="26"/>
        <v/>
      </c>
      <c r="AS42" s="105"/>
      <c r="AT42" s="103"/>
      <c r="AU42" s="148" t="str">
        <f t="shared" si="27"/>
        <v/>
      </c>
      <c r="AV42" s="102"/>
      <c r="AW42" s="103"/>
      <c r="AX42" s="104" t="str">
        <f t="shared" si="28"/>
        <v/>
      </c>
      <c r="AY42" s="149"/>
      <c r="AZ42" s="150"/>
      <c r="BB42" s="102"/>
      <c r="BC42" s="103"/>
      <c r="BD42" s="104" t="str">
        <f t="shared" si="29"/>
        <v/>
      </c>
      <c r="BE42" s="102"/>
      <c r="BF42" s="103"/>
      <c r="BG42" s="104" t="str">
        <f t="shared" si="30"/>
        <v/>
      </c>
      <c r="BH42" s="105"/>
      <c r="BI42" s="103"/>
      <c r="BJ42" s="148" t="str">
        <f t="shared" si="31"/>
        <v/>
      </c>
      <c r="BK42" s="149"/>
      <c r="BL42" s="150"/>
      <c r="BN42" s="212"/>
      <c r="BO42" s="213"/>
      <c r="BP42" s="214" t="str">
        <f t="shared" si="33"/>
        <v/>
      </c>
      <c r="BQ42" s="215"/>
      <c r="BR42" s="213"/>
      <c r="BS42" s="216" t="str">
        <f t="shared" si="34"/>
        <v/>
      </c>
      <c r="BT42" s="212"/>
      <c r="BU42" s="213"/>
      <c r="BV42" s="214" t="str">
        <f t="shared" si="35"/>
        <v/>
      </c>
      <c r="BW42" s="239"/>
      <c r="BX42" s="240"/>
      <c r="BZ42" s="107"/>
      <c r="CA42" s="108"/>
      <c r="CB42" s="109"/>
      <c r="CC42" s="107"/>
      <c r="CD42" s="108"/>
      <c r="CE42" s="109"/>
      <c r="CF42" s="107"/>
      <c r="CG42" s="108"/>
      <c r="CH42" s="109"/>
      <c r="CI42" s="105"/>
      <c r="CJ42" s="106"/>
    </row>
    <row r="43" spans="2:88" ht="15" customHeight="1" thickBot="1" x14ac:dyDescent="0.25">
      <c r="B43" s="98"/>
      <c r="C43" s="242"/>
      <c r="D43" s="243"/>
      <c r="E43" s="244"/>
      <c r="F43" s="102"/>
      <c r="G43" s="103"/>
      <c r="H43" s="104" t="str">
        <f t="shared" si="18"/>
        <v/>
      </c>
      <c r="I43" s="102"/>
      <c r="J43" s="103"/>
      <c r="K43" s="104" t="str">
        <f t="shared" si="19"/>
        <v/>
      </c>
      <c r="L43" s="102"/>
      <c r="M43" s="103"/>
      <c r="N43" s="104" t="str">
        <f t="shared" si="20"/>
        <v/>
      </c>
      <c r="O43" s="105"/>
      <c r="P43" s="106"/>
      <c r="R43" s="140"/>
      <c r="S43" s="141"/>
      <c r="T43" s="126" t="str">
        <f t="shared" si="32"/>
        <v/>
      </c>
      <c r="U43" s="153"/>
      <c r="V43" s="141"/>
      <c r="W43" s="165" t="str">
        <f t="shared" si="21"/>
        <v/>
      </c>
      <c r="X43" s="140"/>
      <c r="Y43" s="141"/>
      <c r="Z43" s="126" t="str">
        <f t="shared" si="22"/>
        <v/>
      </c>
      <c r="AA43" s="166"/>
      <c r="AB43" s="167"/>
      <c r="AD43" s="140"/>
      <c r="AE43" s="141"/>
      <c r="AF43" s="126" t="str">
        <f t="shared" si="23"/>
        <v/>
      </c>
      <c r="AG43" s="153"/>
      <c r="AH43" s="141"/>
      <c r="AI43" s="165" t="str">
        <f t="shared" si="24"/>
        <v/>
      </c>
      <c r="AJ43" s="140"/>
      <c r="AK43" s="141"/>
      <c r="AL43" s="126" t="str">
        <f t="shared" si="25"/>
        <v/>
      </c>
      <c r="AM43" s="166"/>
      <c r="AN43" s="167"/>
      <c r="AP43" s="140"/>
      <c r="AQ43" s="141"/>
      <c r="AR43" s="126" t="str">
        <f t="shared" si="26"/>
        <v/>
      </c>
      <c r="AS43" s="153"/>
      <c r="AT43" s="141"/>
      <c r="AU43" s="165" t="str">
        <f t="shared" si="27"/>
        <v/>
      </c>
      <c r="AV43" s="140"/>
      <c r="AW43" s="141"/>
      <c r="AX43" s="126" t="str">
        <f t="shared" si="28"/>
        <v/>
      </c>
      <c r="AY43" s="166"/>
      <c r="AZ43" s="167"/>
      <c r="BB43" s="140"/>
      <c r="BC43" s="141"/>
      <c r="BD43" s="126" t="str">
        <f t="shared" si="29"/>
        <v/>
      </c>
      <c r="BE43" s="140"/>
      <c r="BF43" s="141"/>
      <c r="BG43" s="126" t="str">
        <f t="shared" si="30"/>
        <v/>
      </c>
      <c r="BH43" s="153"/>
      <c r="BI43" s="141"/>
      <c r="BJ43" s="165" t="str">
        <f t="shared" si="31"/>
        <v/>
      </c>
      <c r="BK43" s="166"/>
      <c r="BL43" s="167"/>
      <c r="BN43" s="245"/>
      <c r="BO43" s="246"/>
      <c r="BP43" s="247" t="str">
        <f t="shared" si="33"/>
        <v/>
      </c>
      <c r="BQ43" s="248"/>
      <c r="BR43" s="246"/>
      <c r="BS43" s="249" t="str">
        <f t="shared" si="34"/>
        <v/>
      </c>
      <c r="BT43" s="245"/>
      <c r="BU43" s="246"/>
      <c r="BV43" s="247" t="str">
        <f t="shared" si="35"/>
        <v/>
      </c>
      <c r="BW43" s="250"/>
      <c r="BX43" s="251"/>
      <c r="BZ43" s="107"/>
      <c r="CA43" s="108"/>
      <c r="CB43" s="109"/>
      <c r="CC43" s="107"/>
      <c r="CD43" s="108"/>
      <c r="CE43" s="109"/>
      <c r="CF43" s="107"/>
      <c r="CG43" s="108"/>
      <c r="CH43" s="109"/>
      <c r="CI43" s="105"/>
      <c r="CJ43" s="106"/>
    </row>
    <row r="44" spans="2:88" ht="15" customHeight="1" x14ac:dyDescent="0.2">
      <c r="B44" s="98"/>
      <c r="C44" s="252" t="s">
        <v>21</v>
      </c>
      <c r="D44" s="253"/>
      <c r="E44" s="254"/>
      <c r="F44" s="93"/>
      <c r="G44" s="94"/>
      <c r="H44" s="95" t="str">
        <f t="shared" si="18"/>
        <v/>
      </c>
      <c r="I44" s="93"/>
      <c r="J44" s="94"/>
      <c r="K44" s="95" t="str">
        <f t="shared" si="19"/>
        <v/>
      </c>
      <c r="L44" s="93"/>
      <c r="M44" s="94"/>
      <c r="N44" s="95" t="str">
        <f t="shared" si="20"/>
        <v/>
      </c>
      <c r="O44" s="96"/>
      <c r="P44" s="97"/>
      <c r="R44" s="255"/>
      <c r="S44" s="256"/>
      <c r="T44" s="257" t="str">
        <f t="shared" si="32"/>
        <v/>
      </c>
      <c r="U44" s="258"/>
      <c r="V44" s="256"/>
      <c r="W44" s="259" t="str">
        <f t="shared" si="21"/>
        <v/>
      </c>
      <c r="X44" s="255"/>
      <c r="Y44" s="256"/>
      <c r="Z44" s="257" t="str">
        <f t="shared" si="22"/>
        <v/>
      </c>
      <c r="AA44" s="260"/>
      <c r="AB44" s="261"/>
      <c r="AD44" s="255"/>
      <c r="AE44" s="256"/>
      <c r="AF44" s="257" t="str">
        <f t="shared" si="23"/>
        <v/>
      </c>
      <c r="AG44" s="258"/>
      <c r="AH44" s="256"/>
      <c r="AI44" s="259" t="str">
        <f t="shared" si="24"/>
        <v/>
      </c>
      <c r="AJ44" s="255"/>
      <c r="AK44" s="256"/>
      <c r="AL44" s="257" t="str">
        <f t="shared" si="25"/>
        <v/>
      </c>
      <c r="AM44" s="260"/>
      <c r="AN44" s="261"/>
      <c r="AP44" s="255"/>
      <c r="AQ44" s="256"/>
      <c r="AR44" s="257" t="str">
        <f t="shared" si="26"/>
        <v/>
      </c>
      <c r="AS44" s="258"/>
      <c r="AT44" s="256"/>
      <c r="AU44" s="259" t="str">
        <f t="shared" si="27"/>
        <v/>
      </c>
      <c r="AV44" s="255"/>
      <c r="AW44" s="256"/>
      <c r="AX44" s="257" t="str">
        <f t="shared" si="28"/>
        <v/>
      </c>
      <c r="AY44" s="260"/>
      <c r="AZ44" s="261"/>
      <c r="BB44" s="255"/>
      <c r="BC44" s="256"/>
      <c r="BD44" s="257" t="str">
        <f t="shared" si="29"/>
        <v/>
      </c>
      <c r="BE44" s="255"/>
      <c r="BF44" s="256"/>
      <c r="BG44" s="257" t="str">
        <f t="shared" si="30"/>
        <v/>
      </c>
      <c r="BH44" s="258"/>
      <c r="BI44" s="256"/>
      <c r="BJ44" s="259" t="str">
        <f t="shared" si="31"/>
        <v/>
      </c>
      <c r="BK44" s="260"/>
      <c r="BL44" s="261"/>
      <c r="BN44" s="262"/>
      <c r="BO44" s="263"/>
      <c r="BP44" s="264" t="str">
        <f t="shared" si="33"/>
        <v/>
      </c>
      <c r="BQ44" s="265"/>
      <c r="BR44" s="263"/>
      <c r="BS44" s="266" t="str">
        <f t="shared" si="34"/>
        <v/>
      </c>
      <c r="BT44" s="262"/>
      <c r="BU44" s="263"/>
      <c r="BV44" s="264" t="str">
        <f t="shared" si="35"/>
        <v/>
      </c>
      <c r="BW44" s="267"/>
      <c r="BX44" s="268"/>
      <c r="BZ44" s="107"/>
      <c r="CA44" s="108"/>
      <c r="CB44" s="109"/>
      <c r="CC44" s="107"/>
      <c r="CD44" s="108"/>
      <c r="CE44" s="109"/>
      <c r="CF44" s="107"/>
      <c r="CG44" s="108"/>
      <c r="CH44" s="109"/>
      <c r="CI44" s="105"/>
      <c r="CJ44" s="106"/>
    </row>
    <row r="45" spans="2:88" ht="15" customHeight="1" thickBot="1" x14ac:dyDescent="0.25">
      <c r="B45" s="161"/>
      <c r="C45" s="269"/>
      <c r="D45" s="270"/>
      <c r="E45" s="271"/>
      <c r="F45" s="140"/>
      <c r="G45" s="141"/>
      <c r="H45" s="126" t="str">
        <f t="shared" si="18"/>
        <v/>
      </c>
      <c r="I45" s="153"/>
      <c r="J45" s="141"/>
      <c r="K45" s="165" t="str">
        <f t="shared" si="19"/>
        <v/>
      </c>
      <c r="L45" s="140"/>
      <c r="M45" s="141"/>
      <c r="N45" s="126" t="str">
        <f t="shared" si="20"/>
        <v/>
      </c>
      <c r="O45" s="166"/>
      <c r="P45" s="167"/>
      <c r="R45" s="140"/>
      <c r="S45" s="141"/>
      <c r="T45" s="126" t="str">
        <f t="shared" si="32"/>
        <v/>
      </c>
      <c r="U45" s="153"/>
      <c r="V45" s="141"/>
      <c r="W45" s="165" t="str">
        <f t="shared" si="21"/>
        <v/>
      </c>
      <c r="X45" s="140"/>
      <c r="Y45" s="141"/>
      <c r="Z45" s="126" t="str">
        <f t="shared" si="22"/>
        <v/>
      </c>
      <c r="AA45" s="166"/>
      <c r="AB45" s="167"/>
      <c r="AC45" s="272"/>
      <c r="AD45" s="140"/>
      <c r="AE45" s="141"/>
      <c r="AF45" s="126" t="str">
        <f t="shared" si="23"/>
        <v/>
      </c>
      <c r="AG45" s="153"/>
      <c r="AH45" s="141"/>
      <c r="AI45" s="165" t="str">
        <f t="shared" si="24"/>
        <v/>
      </c>
      <c r="AJ45" s="140"/>
      <c r="AK45" s="141"/>
      <c r="AL45" s="126" t="str">
        <f t="shared" si="25"/>
        <v/>
      </c>
      <c r="AM45" s="166"/>
      <c r="AN45" s="167"/>
      <c r="AO45" s="272"/>
      <c r="AP45" s="140"/>
      <c r="AQ45" s="141"/>
      <c r="AR45" s="126" t="str">
        <f t="shared" si="26"/>
        <v/>
      </c>
      <c r="AS45" s="153"/>
      <c r="AT45" s="141"/>
      <c r="AU45" s="165" t="str">
        <f t="shared" si="27"/>
        <v/>
      </c>
      <c r="AV45" s="140"/>
      <c r="AW45" s="141"/>
      <c r="AX45" s="126" t="str">
        <f t="shared" si="28"/>
        <v/>
      </c>
      <c r="AY45" s="166"/>
      <c r="AZ45" s="167"/>
      <c r="BA45" s="272"/>
      <c r="BB45" s="140"/>
      <c r="BC45" s="141"/>
      <c r="BD45" s="126" t="str">
        <f t="shared" si="29"/>
        <v/>
      </c>
      <c r="BE45" s="140"/>
      <c r="BF45" s="141"/>
      <c r="BG45" s="126" t="str">
        <f t="shared" si="30"/>
        <v/>
      </c>
      <c r="BH45" s="153"/>
      <c r="BI45" s="141"/>
      <c r="BJ45" s="165" t="str">
        <f t="shared" si="31"/>
        <v/>
      </c>
      <c r="BK45" s="166"/>
      <c r="BL45" s="167"/>
      <c r="BM45" s="272"/>
      <c r="BN45" s="245"/>
      <c r="BO45" s="246"/>
      <c r="BP45" s="247" t="str">
        <f t="shared" si="33"/>
        <v/>
      </c>
      <c r="BQ45" s="248"/>
      <c r="BR45" s="246"/>
      <c r="BS45" s="249" t="str">
        <f t="shared" si="34"/>
        <v/>
      </c>
      <c r="BT45" s="245"/>
      <c r="BU45" s="246"/>
      <c r="BV45" s="247" t="str">
        <f t="shared" si="35"/>
        <v/>
      </c>
      <c r="BW45" s="250"/>
      <c r="BX45" s="251"/>
      <c r="BY45" s="272"/>
      <c r="BZ45" s="140"/>
      <c r="CA45" s="141"/>
      <c r="CB45" s="126"/>
      <c r="CC45" s="140"/>
      <c r="CD45" s="141"/>
      <c r="CE45" s="126"/>
      <c r="CF45" s="140"/>
      <c r="CG45" s="141"/>
      <c r="CH45" s="126"/>
      <c r="CI45" s="153"/>
      <c r="CJ45" s="154"/>
    </row>
    <row r="46" spans="2:88" ht="15" customHeight="1" thickBot="1" x14ac:dyDescent="0.25">
      <c r="B46" s="168"/>
      <c r="C46" s="168"/>
      <c r="H46" s="273">
        <f>SUM(H30:H45)</f>
        <v>0</v>
      </c>
      <c r="K46" s="273">
        <f>SUM(K30:K45)</f>
        <v>0</v>
      </c>
      <c r="N46" s="273">
        <f>SUM(N30:N45)</f>
        <v>0</v>
      </c>
      <c r="T46" s="273">
        <f>SUM(T30:T45)</f>
        <v>0</v>
      </c>
      <c r="W46" s="273">
        <f>SUM(W30:W45)</f>
        <v>0</v>
      </c>
      <c r="Z46" s="273">
        <f>SUM(Z30:Z45)</f>
        <v>0</v>
      </c>
      <c r="AF46" s="273">
        <f>SUM(AF30:AF45)</f>
        <v>0</v>
      </c>
      <c r="AI46" s="273">
        <f>SUM(AI30:AI45)</f>
        <v>0</v>
      </c>
      <c r="AL46" s="273">
        <f>SUM(AL30:AL45)</f>
        <v>0</v>
      </c>
      <c r="AR46" s="273">
        <f>SUM(AR30:AR45)</f>
        <v>0</v>
      </c>
      <c r="AU46" s="273">
        <f>SUM(AU30:AU45)</f>
        <v>0</v>
      </c>
      <c r="AX46" s="273">
        <f>SUM(AX30:AX45)</f>
        <v>0</v>
      </c>
      <c r="BD46" s="273">
        <f>SUM(BD30:BD45)</f>
        <v>0</v>
      </c>
      <c r="BG46" s="273">
        <f>SUM(BG30:BG45)</f>
        <v>0</v>
      </c>
      <c r="BJ46" s="273">
        <f>SUM(BJ30:BJ45)</f>
        <v>0</v>
      </c>
      <c r="BP46" s="273">
        <f>SUM(BP30:BP45)</f>
        <v>0</v>
      </c>
      <c r="BS46" s="273">
        <f>SUM(BS30:BS45)</f>
        <v>0</v>
      </c>
      <c r="BV46" s="273">
        <f>SUM(BV30:BV45)</f>
        <v>0</v>
      </c>
      <c r="CB46" s="273">
        <f>SUM(CB30:CB45)</f>
        <v>0</v>
      </c>
      <c r="CE46" s="273">
        <f>SUM(CE30:CE45)</f>
        <v>0</v>
      </c>
      <c r="CH46" s="273">
        <f>SUM(CH30:CH45)</f>
        <v>0</v>
      </c>
    </row>
    <row r="47" spans="2:88" ht="15" customHeight="1" thickBot="1" x14ac:dyDescent="0.3">
      <c r="D47" s="178" t="s">
        <v>18</v>
      </c>
      <c r="E47" s="274"/>
      <c r="F47" s="180"/>
      <c r="G47" s="275"/>
      <c r="H47" s="187"/>
      <c r="I47" s="180"/>
      <c r="J47" s="275"/>
      <c r="K47" s="187"/>
      <c r="L47" s="180"/>
      <c r="M47" s="187"/>
      <c r="N47" s="187"/>
      <c r="O47" s="187"/>
      <c r="P47" s="186"/>
      <c r="R47" s="180"/>
      <c r="S47" s="275"/>
      <c r="T47" s="187"/>
      <c r="U47" s="180"/>
      <c r="V47" s="275"/>
      <c r="W47" s="187"/>
      <c r="X47" s="180"/>
      <c r="Y47" s="187"/>
      <c r="Z47" s="187"/>
      <c r="AA47" s="187"/>
      <c r="AB47" s="186"/>
      <c r="AD47" s="180"/>
      <c r="AE47" s="275"/>
      <c r="AF47" s="187"/>
      <c r="AG47" s="180"/>
      <c r="AH47" s="275"/>
      <c r="AI47" s="187"/>
      <c r="AJ47" s="180"/>
      <c r="AK47" s="187"/>
      <c r="AL47" s="187"/>
      <c r="AM47" s="187"/>
      <c r="AN47" s="186"/>
      <c r="AP47" s="180"/>
      <c r="AQ47" s="275"/>
      <c r="AR47" s="187"/>
      <c r="AS47" s="180"/>
      <c r="AT47" s="275"/>
      <c r="AU47" s="187"/>
      <c r="AV47" s="180"/>
      <c r="AW47" s="187"/>
      <c r="AX47" s="187"/>
      <c r="AY47" s="187"/>
      <c r="AZ47" s="186"/>
      <c r="BB47" s="180"/>
      <c r="BC47" s="275"/>
      <c r="BD47" s="187"/>
      <c r="BE47" s="180"/>
      <c r="BF47" s="275"/>
      <c r="BG47" s="187"/>
      <c r="BH47" s="180"/>
      <c r="BI47" s="187"/>
      <c r="BJ47" s="187"/>
      <c r="BK47" s="187"/>
      <c r="BL47" s="186"/>
      <c r="BN47" s="180"/>
      <c r="BO47" s="275"/>
      <c r="BP47" s="187"/>
      <c r="BQ47" s="180"/>
      <c r="BR47" s="275"/>
      <c r="BS47" s="187"/>
      <c r="BT47" s="180"/>
      <c r="BU47" s="187"/>
      <c r="BV47" s="187"/>
      <c r="BW47" s="187"/>
      <c r="BX47" s="186"/>
      <c r="BZ47" s="180"/>
      <c r="CA47" s="276"/>
      <c r="CB47" s="276"/>
      <c r="CC47" s="181"/>
      <c r="CD47" s="181"/>
      <c r="CE47" s="181"/>
      <c r="CF47" s="181"/>
      <c r="CG47" s="277"/>
      <c r="CH47" s="187"/>
      <c r="CI47" s="187"/>
      <c r="CJ47" s="186"/>
    </row>
    <row r="48" spans="2:88" ht="15" customHeight="1" thickBot="1" x14ac:dyDescent="0.25">
      <c r="D48" s="278" t="s">
        <v>19</v>
      </c>
      <c r="E48" s="278"/>
      <c r="F48" s="191">
        <f>F28-SUM(F30:F47)</f>
        <v>4308.0726174000001</v>
      </c>
      <c r="G48" s="279">
        <f>G28-SUM(G30:G47)</f>
        <v>5593.0726174000001</v>
      </c>
      <c r="H48" s="279"/>
      <c r="I48" s="191">
        <f>I28-SUM(I30:I47)</f>
        <v>6039.4744655350005</v>
      </c>
      <c r="J48" s="279">
        <f>J28-SUM(J30:J47)</f>
        <v>8737.4744655350005</v>
      </c>
      <c r="K48" s="279"/>
      <c r="L48" s="279">
        <f>L28-SUM(L30:L47)</f>
        <v>5111.8677158999999</v>
      </c>
      <c r="M48" s="279">
        <f>M28-SUM(M30:M47)</f>
        <v>5111.8677158999999</v>
      </c>
      <c r="N48" s="279"/>
      <c r="O48" s="279">
        <f>O28-SUM(O30:O47)</f>
        <v>1932.0292471</v>
      </c>
      <c r="P48" s="280">
        <f>P28-SUM(P30:P47)</f>
        <v>0</v>
      </c>
      <c r="Q48" s="281"/>
      <c r="R48" s="191">
        <f>R28-SUM(R30:R47)</f>
        <v>9557.3202125999996</v>
      </c>
      <c r="S48" s="279">
        <f>S28-SUM(S30:S47)</f>
        <v>10842.3202126</v>
      </c>
      <c r="T48" s="279"/>
      <c r="U48" s="191">
        <f>U28-SUM(U30:U47)</f>
        <v>15227.595000885001</v>
      </c>
      <c r="V48" s="279">
        <f>V28-SUM(V30:V47)</f>
        <v>17925.595000885001</v>
      </c>
      <c r="W48" s="279"/>
      <c r="X48" s="279">
        <f>X28-SUM(X30:X47)</f>
        <v>10408.522955299999</v>
      </c>
      <c r="Y48" s="279">
        <f>Y28-SUM(Y30:Y47)</f>
        <v>10408.522955299999</v>
      </c>
      <c r="Z48" s="279"/>
      <c r="AA48" s="279">
        <f>AA28-SUM(AA30:AA47)</f>
        <v>1938.6332358</v>
      </c>
      <c r="AB48" s="280">
        <f>AB28-SUM(AB30:AB47)</f>
        <v>0</v>
      </c>
      <c r="AC48" s="281"/>
      <c r="AD48" s="191">
        <f>AD28-SUM(AD30:AD47)</f>
        <v>14712.820047199999</v>
      </c>
      <c r="AE48" s="279">
        <f>AE28-SUM(AE30:AE47)</f>
        <v>15997.820047199999</v>
      </c>
      <c r="AF48" s="279"/>
      <c r="AG48" s="191">
        <f>AG28-SUM(AG30:AG47)</f>
        <v>24821.727278000002</v>
      </c>
      <c r="AH48" s="279">
        <f>AH28-SUM(AH30:AH47)</f>
        <v>27519.727278000002</v>
      </c>
      <c r="AI48" s="279"/>
      <c r="AJ48" s="279">
        <f>AJ28-SUM(AJ30:AJ47)</f>
        <v>15852.982590399999</v>
      </c>
      <c r="AK48" s="279">
        <f>AK28-SUM(AK30:AK47)</f>
        <v>15852.982590399999</v>
      </c>
      <c r="AL48" s="279"/>
      <c r="AM48" s="279">
        <f>AM28-SUM(AM30:AM47)</f>
        <v>2250.5602606000002</v>
      </c>
      <c r="AN48" s="280">
        <f>AN28-SUM(AN30:AN47)</f>
        <v>0</v>
      </c>
      <c r="AO48" s="281"/>
      <c r="AP48" s="191">
        <f>AP28-SUM(AP30:AP47)</f>
        <v>20814.631625299997</v>
      </c>
      <c r="AQ48" s="279">
        <f>AQ28-SUM(AQ30:AQ47)</f>
        <v>22099.631625299997</v>
      </c>
      <c r="AR48" s="279"/>
      <c r="AS48" s="191">
        <f>AS28-SUM(AS30:AS47)</f>
        <v>36180.56011631</v>
      </c>
      <c r="AT48" s="279">
        <f>AT28-SUM(AT30:AT47)</f>
        <v>38878.56011631</v>
      </c>
      <c r="AU48" s="279"/>
      <c r="AV48" s="279">
        <f>AV28-SUM(AV30:AV47)</f>
        <v>22411.966545799998</v>
      </c>
      <c r="AW48" s="279">
        <f>AW28-SUM(AW30:AW47)</f>
        <v>22411.966545799998</v>
      </c>
      <c r="AX48" s="279"/>
      <c r="AY48" s="279">
        <f>AY28-SUM(AY30:AY47)</f>
        <v>3251.4074113000001</v>
      </c>
      <c r="AZ48" s="280">
        <f>AZ28-SUM(AZ30:AZ47)</f>
        <v>0</v>
      </c>
      <c r="BA48" s="281"/>
      <c r="BB48" s="191">
        <f>BB28-SUM(BB30:BB47)</f>
        <v>26594.417374199998</v>
      </c>
      <c r="BC48" s="279">
        <f>BC28-SUM(BC30:BC47)</f>
        <v>27879.417374199998</v>
      </c>
      <c r="BD48" s="279"/>
      <c r="BE48" s="191">
        <f>BE28-SUM(BE30:BE47)</f>
        <v>47041.0081116</v>
      </c>
      <c r="BF48" s="279">
        <f>BF28-SUM(BF30:BF47)</f>
        <v>49739.0081116</v>
      </c>
      <c r="BG48" s="279"/>
      <c r="BH48" s="279">
        <f>BH28-SUM(BH30:BH47)</f>
        <v>28464.708030799997</v>
      </c>
      <c r="BI48" s="279">
        <f>BI28-SUM(BI30:BI47)</f>
        <v>28464.708030799997</v>
      </c>
      <c r="BJ48" s="279"/>
      <c r="BK48" s="279">
        <f>BK28-SUM(BK30:BK47)</f>
        <v>2966.3454783000002</v>
      </c>
      <c r="BL48" s="280">
        <f>BL28-SUM(BL30:BL47)</f>
        <v>0</v>
      </c>
      <c r="BM48" s="281"/>
      <c r="BN48" s="191">
        <f>BN28-SUM(BN30:BN47)</f>
        <v>31209.959697999999</v>
      </c>
      <c r="BO48" s="279">
        <f>BO28-SUM(BO30:BO47)</f>
        <v>32494.959697999999</v>
      </c>
      <c r="BP48" s="279"/>
      <c r="BQ48" s="191">
        <f>BQ28-SUM(BQ30:BQ47)</f>
        <v>54932.799223130001</v>
      </c>
      <c r="BR48" s="279">
        <f>BR28-SUM(BR30:BR47)</f>
        <v>57630.799223130001</v>
      </c>
      <c r="BS48" s="279"/>
      <c r="BT48" s="279">
        <f>BT28-SUM(BT30:BT47)</f>
        <v>32740.078800299998</v>
      </c>
      <c r="BU48" s="279">
        <f>BU28-SUM(BU30:BU47)</f>
        <v>32740.078800299998</v>
      </c>
      <c r="BV48" s="279"/>
      <c r="BW48" s="279">
        <f>BW28-SUM(BW30:BW47)</f>
        <v>1655.5893954000001</v>
      </c>
      <c r="BX48" s="280">
        <f>BX28-SUM(BX30:BX47)</f>
        <v>0</v>
      </c>
      <c r="BY48" s="281">
        <f>BY28-SUM(BY30:BY47)</f>
        <v>0</v>
      </c>
      <c r="BZ48" s="191">
        <f>BZ28-SUM(BZ30:BZ47)</f>
        <v>31209.959697999999</v>
      </c>
      <c r="CA48" s="191">
        <f>CA28-SUM(CA30:CA47)</f>
        <v>32494.959697999999</v>
      </c>
      <c r="CB48" s="191"/>
      <c r="CC48" s="191">
        <f>CC28-SUM(CC30:CC47)</f>
        <v>54932.799223130001</v>
      </c>
      <c r="CD48" s="191">
        <f>CD28-SUM(CD30:CD47)</f>
        <v>57630.799223130001</v>
      </c>
      <c r="CE48" s="191"/>
      <c r="CF48" s="191">
        <f>CF28-SUM(CF30:CF47)</f>
        <v>32740.078800299998</v>
      </c>
      <c r="CG48" s="191">
        <f>CG28-SUM(CG30:CG47)</f>
        <v>32740.078800299998</v>
      </c>
      <c r="CH48" s="191"/>
      <c r="CI48" s="279">
        <f>CI28-SUM(CI30:CI47)</f>
        <v>1655.5893954000001</v>
      </c>
      <c r="CJ48" s="280">
        <f>CJ28-SUM(CJ30:CJ47)</f>
        <v>0</v>
      </c>
    </row>
    <row r="49" spans="2:109" ht="15" customHeight="1" x14ac:dyDescent="0.2">
      <c r="D49" s="282"/>
      <c r="E49" s="282"/>
      <c r="F49" s="281"/>
      <c r="G49" s="281"/>
      <c r="H49" s="281"/>
      <c r="I49" s="281"/>
      <c r="J49" s="281"/>
      <c r="K49" s="281"/>
      <c r="L49" s="281"/>
      <c r="M49" s="281"/>
      <c r="N49" s="281"/>
      <c r="O49" s="281"/>
      <c r="P49" s="281"/>
      <c r="Q49" s="281"/>
      <c r="R49" s="281"/>
      <c r="S49" s="281"/>
      <c r="T49" s="281"/>
      <c r="U49" s="281"/>
      <c r="V49" s="281"/>
      <c r="W49" s="281"/>
      <c r="X49" s="281"/>
      <c r="Y49" s="281"/>
      <c r="Z49" s="281"/>
      <c r="AA49" s="281"/>
      <c r="AB49" s="281"/>
      <c r="AC49" s="281"/>
      <c r="AD49" s="281"/>
      <c r="AE49" s="281"/>
      <c r="AF49" s="281"/>
      <c r="AG49" s="281"/>
      <c r="AH49" s="281"/>
      <c r="AI49" s="281"/>
      <c r="AJ49" s="281"/>
      <c r="AK49" s="281"/>
      <c r="AL49" s="281"/>
      <c r="AM49" s="281"/>
      <c r="AN49" s="281"/>
      <c r="AO49" s="281"/>
      <c r="AP49" s="281"/>
      <c r="AQ49" s="281"/>
      <c r="AR49" s="281"/>
      <c r="AS49" s="281"/>
      <c r="AT49" s="281"/>
      <c r="AU49" s="281"/>
      <c r="AV49" s="281"/>
      <c r="AW49" s="281"/>
      <c r="AX49" s="281"/>
      <c r="AY49" s="281"/>
      <c r="AZ49" s="281"/>
      <c r="BA49" s="281"/>
      <c r="BB49" s="281"/>
      <c r="BC49" s="281"/>
      <c r="BD49" s="281"/>
      <c r="BE49" s="281"/>
      <c r="BF49" s="281"/>
      <c r="BG49" s="281"/>
      <c r="BH49" s="281"/>
      <c r="BI49" s="281"/>
      <c r="BJ49" s="281"/>
      <c r="BK49" s="281"/>
      <c r="BL49" s="281"/>
      <c r="BM49" s="281"/>
      <c r="BN49" s="281"/>
      <c r="BO49" s="281"/>
      <c r="BP49" s="281"/>
      <c r="BQ49" s="281"/>
      <c r="BR49" s="281"/>
      <c r="BS49" s="281"/>
      <c r="BT49" s="281"/>
      <c r="BU49" s="281"/>
      <c r="BV49" s="281"/>
      <c r="BW49" s="281"/>
      <c r="BX49" s="281"/>
      <c r="BY49" s="281"/>
      <c r="BZ49" s="281"/>
      <c r="CA49" s="281"/>
      <c r="CB49" s="281"/>
      <c r="CC49" s="281"/>
      <c r="CD49" s="281"/>
      <c r="CE49" s="281"/>
      <c r="CF49" s="281"/>
      <c r="CG49" s="281"/>
      <c r="CH49" s="281"/>
      <c r="CI49" s="281"/>
      <c r="CJ49" s="281"/>
      <c r="CK49" s="281"/>
      <c r="CL49" s="281"/>
      <c r="CM49" s="281"/>
      <c r="CN49" s="281"/>
      <c r="CO49" s="281"/>
      <c r="CP49" s="281"/>
      <c r="CQ49" s="281"/>
      <c r="CR49" s="281"/>
      <c r="CS49" s="281"/>
      <c r="CT49" s="281"/>
      <c r="CU49" s="281"/>
      <c r="CV49" s="281"/>
      <c r="CW49" s="281"/>
      <c r="CX49" s="281"/>
      <c r="CY49" s="281"/>
      <c r="CZ49" s="281"/>
      <c r="DA49" s="281"/>
      <c r="DB49" s="281"/>
      <c r="DC49" s="281"/>
      <c r="DD49" s="281"/>
      <c r="DE49" s="281"/>
    </row>
    <row r="50" spans="2:109" ht="15" customHeight="1" thickBot="1" x14ac:dyDescent="0.25">
      <c r="D50" s="282"/>
      <c r="E50" s="282"/>
      <c r="F50" s="281"/>
      <c r="G50" s="281"/>
      <c r="H50" s="281"/>
      <c r="I50" s="281"/>
      <c r="J50" s="281"/>
      <c r="K50" s="281"/>
      <c r="L50" s="281"/>
      <c r="M50" s="281"/>
      <c r="N50" s="281"/>
      <c r="O50" s="281"/>
      <c r="P50" s="281"/>
      <c r="Q50" s="281"/>
      <c r="R50" s="281"/>
      <c r="S50" s="281"/>
      <c r="T50" s="281"/>
      <c r="U50" s="281"/>
      <c r="V50" s="281"/>
      <c r="W50" s="281"/>
      <c r="X50" s="281"/>
      <c r="Y50" s="281"/>
      <c r="Z50" s="281"/>
      <c r="AA50" s="281"/>
      <c r="AB50" s="281"/>
      <c r="AC50" s="281"/>
      <c r="AD50" s="281"/>
      <c r="AE50" s="281"/>
      <c r="AF50" s="281"/>
      <c r="AG50" s="281"/>
      <c r="AH50" s="281"/>
      <c r="AI50" s="281"/>
      <c r="AJ50" s="281"/>
      <c r="AK50" s="281"/>
      <c r="AL50" s="281"/>
      <c r="AM50" s="281"/>
      <c r="AN50" s="281"/>
      <c r="AO50" s="281"/>
      <c r="AP50" s="281"/>
      <c r="AQ50" s="281"/>
      <c r="AR50" s="281"/>
      <c r="AS50" s="281"/>
      <c r="AT50" s="281"/>
      <c r="AU50" s="281"/>
      <c r="AV50" s="281"/>
      <c r="AW50" s="281"/>
      <c r="AX50" s="281"/>
      <c r="AY50" s="281"/>
      <c r="AZ50" s="281"/>
      <c r="BA50" s="281"/>
      <c r="BB50" s="281"/>
      <c r="BC50" s="281"/>
      <c r="BD50" s="281"/>
      <c r="BE50" s="281"/>
      <c r="BF50" s="281"/>
      <c r="BG50" s="281"/>
      <c r="BH50" s="281"/>
      <c r="BI50" s="281"/>
      <c r="BJ50" s="281"/>
      <c r="BK50" s="281"/>
      <c r="BL50" s="281"/>
      <c r="BM50" s="281"/>
      <c r="BN50" s="281"/>
      <c r="BO50" s="281"/>
      <c r="BP50" s="281"/>
      <c r="BQ50" s="281"/>
      <c r="BR50" s="281"/>
      <c r="BS50" s="281"/>
      <c r="BT50" s="281"/>
      <c r="BU50" s="281"/>
      <c r="BV50" s="281"/>
      <c r="BW50" s="281"/>
      <c r="BX50" s="281"/>
      <c r="BY50" s="281"/>
      <c r="BZ50" s="281"/>
      <c r="CA50" s="281"/>
      <c r="CB50" s="281"/>
      <c r="CC50" s="281"/>
      <c r="CD50" s="281"/>
      <c r="CE50" s="281"/>
      <c r="CF50" s="281"/>
      <c r="CG50" s="281"/>
      <c r="CH50" s="281"/>
      <c r="CI50" s="281"/>
      <c r="CJ50" s="281"/>
      <c r="CK50" s="281"/>
      <c r="CL50" s="281"/>
      <c r="CM50" s="281"/>
      <c r="CN50" s="281"/>
      <c r="CO50" s="281"/>
      <c r="CP50" s="281"/>
      <c r="CQ50" s="281"/>
      <c r="CR50" s="281"/>
      <c r="CS50" s="281"/>
      <c r="CT50" s="281"/>
      <c r="CU50" s="281"/>
      <c r="CV50" s="281"/>
      <c r="CW50" s="281"/>
      <c r="CX50" s="281"/>
      <c r="CY50" s="281"/>
      <c r="CZ50" s="281"/>
      <c r="DA50" s="281"/>
      <c r="DB50" s="281"/>
      <c r="DC50" s="281"/>
      <c r="DD50" s="281"/>
      <c r="DE50" s="281"/>
    </row>
    <row r="51" spans="2:109" ht="15" customHeight="1" x14ac:dyDescent="0.2">
      <c r="B51" s="89" t="s">
        <v>22</v>
      </c>
      <c r="C51" s="283" t="s">
        <v>1</v>
      </c>
      <c r="D51" s="91"/>
      <c r="E51" s="284"/>
      <c r="F51" s="93"/>
      <c r="G51" s="94"/>
      <c r="H51" s="95" t="str">
        <f t="shared" ref="H51:H60" si="36">IF(F51&lt;&gt;"",F51-G51,"")</f>
        <v/>
      </c>
      <c r="I51" s="93"/>
      <c r="J51" s="94"/>
      <c r="K51" s="95" t="str">
        <f t="shared" ref="K51:K60" si="37">IF(I51&lt;&gt;"",I51-J51,"")</f>
        <v/>
      </c>
      <c r="L51" s="93"/>
      <c r="M51" s="94"/>
      <c r="N51" s="95" t="str">
        <f t="shared" ref="N51:N60" si="38">IF(L51&lt;&gt;"",L51-M51,"")</f>
        <v/>
      </c>
      <c r="O51" s="96"/>
      <c r="P51" s="97"/>
      <c r="R51" s="93"/>
      <c r="S51" s="94"/>
      <c r="T51" s="95" t="str">
        <f t="shared" ref="T51:T60" si="39">IF(R51&lt;&gt;"",R51-S51,"")</f>
        <v/>
      </c>
      <c r="U51" s="93"/>
      <c r="V51" s="94"/>
      <c r="W51" s="95" t="str">
        <f t="shared" ref="W51:W60" si="40">IF(U51&lt;&gt;"",U51-V51,"")</f>
        <v/>
      </c>
      <c r="X51" s="93"/>
      <c r="Y51" s="94"/>
      <c r="Z51" s="95" t="str">
        <f t="shared" ref="Z51:Z60" si="41">IF(X51&lt;&gt;"",X51-Y51,"")</f>
        <v/>
      </c>
      <c r="AA51" s="96"/>
      <c r="AB51" s="97"/>
      <c r="AD51" s="93"/>
      <c r="AE51" s="94"/>
      <c r="AF51" s="95" t="str">
        <f t="shared" ref="AF51:AF60" si="42">IF(AD51&lt;&gt;"",AD51-AE51,"")</f>
        <v/>
      </c>
      <c r="AG51" s="93"/>
      <c r="AH51" s="94"/>
      <c r="AI51" s="95" t="str">
        <f t="shared" ref="AI51:AI60" si="43">IF(AG51&lt;&gt;"",AG51-AH51,"")</f>
        <v/>
      </c>
      <c r="AJ51" s="93"/>
      <c r="AK51" s="94"/>
      <c r="AL51" s="95" t="str">
        <f t="shared" ref="AL51:AL60" si="44">IF(AJ51&lt;&gt;"",AJ51-AK51,"")</f>
        <v/>
      </c>
      <c r="AM51" s="96"/>
      <c r="AN51" s="97"/>
      <c r="AP51" s="93"/>
      <c r="AQ51" s="94"/>
      <c r="AR51" s="95" t="str">
        <f t="shared" ref="AR51:AR60" si="45">IF(AP51&lt;&gt;"",AP51-AQ51,"")</f>
        <v/>
      </c>
      <c r="AS51" s="93"/>
      <c r="AT51" s="94"/>
      <c r="AU51" s="95" t="str">
        <f t="shared" ref="AU51:AU60" si="46">IF(AS51&lt;&gt;"",AS51-AT51,"")</f>
        <v/>
      </c>
      <c r="AV51" s="93"/>
      <c r="AW51" s="94"/>
      <c r="AX51" s="95" t="str">
        <f t="shared" ref="AX51:AX60" si="47">IF(AV51&lt;&gt;"",AV51-AW51,"")</f>
        <v/>
      </c>
      <c r="AY51" s="96"/>
      <c r="AZ51" s="97"/>
      <c r="BB51" s="93"/>
      <c r="BC51" s="94"/>
      <c r="BD51" s="95" t="str">
        <f t="shared" ref="BD51:BD60" si="48">IF(BB51&lt;&gt;"",BB51-BC51,"")</f>
        <v/>
      </c>
      <c r="BE51" s="93"/>
      <c r="BF51" s="94"/>
      <c r="BG51" s="95" t="str">
        <f t="shared" ref="BG51:BG60" si="49">IF(BE51&lt;&gt;"",BE51-BF51,"")</f>
        <v/>
      </c>
      <c r="BH51" s="93"/>
      <c r="BI51" s="94"/>
      <c r="BJ51" s="95" t="str">
        <f t="shared" ref="BJ51:BJ60" si="50">IF(BH51&lt;&gt;"",BH51-BI51,"")</f>
        <v/>
      </c>
      <c r="BK51" s="96"/>
      <c r="BL51" s="97"/>
      <c r="BN51" s="202"/>
      <c r="BO51" s="203"/>
      <c r="BP51" s="204" t="str">
        <f t="shared" ref="BP51:BP60" si="51">IF(BN51&lt;&gt;"",BN51-BO51,"")</f>
        <v/>
      </c>
      <c r="BQ51" s="202"/>
      <c r="BR51" s="203"/>
      <c r="BS51" s="204" t="str">
        <f t="shared" ref="BS51:BS60" si="52">IF(BQ51&lt;&gt;"",BQ51-BR51,"")</f>
        <v/>
      </c>
      <c r="BT51" s="202"/>
      <c r="BU51" s="203"/>
      <c r="BV51" s="204" t="str">
        <f t="shared" ref="BV51:BV60" si="53">IF(BT51&lt;&gt;"",BT51-BU51,"")</f>
        <v/>
      </c>
      <c r="BW51" s="205"/>
      <c r="BX51" s="207"/>
      <c r="BZ51" s="93"/>
      <c r="CA51" s="94"/>
      <c r="CB51" s="95" t="str">
        <f>IF(BZ51&lt;&gt;"",BZ51-CA51,"")</f>
        <v/>
      </c>
      <c r="CC51" s="93"/>
      <c r="CD51" s="94"/>
      <c r="CE51" s="95" t="str">
        <f>IF(CC51&lt;&gt;"",CC51-CD51,"")</f>
        <v/>
      </c>
      <c r="CF51" s="93"/>
      <c r="CG51" s="94"/>
      <c r="CH51" s="95" t="str">
        <f>IF(CF51&lt;&gt;"",CF51-CG51,"")</f>
        <v/>
      </c>
      <c r="CI51" s="96"/>
      <c r="CJ51" s="97"/>
    </row>
    <row r="52" spans="2:109" ht="15" customHeight="1" x14ac:dyDescent="0.2">
      <c r="B52" s="98"/>
      <c r="C52" s="285"/>
      <c r="D52" s="100"/>
      <c r="E52" s="286"/>
      <c r="F52" s="102"/>
      <c r="G52" s="103"/>
      <c r="H52" s="104" t="str">
        <f t="shared" si="36"/>
        <v/>
      </c>
      <c r="I52" s="102"/>
      <c r="J52" s="103"/>
      <c r="K52" s="104" t="str">
        <f t="shared" si="37"/>
        <v/>
      </c>
      <c r="L52" s="102"/>
      <c r="M52" s="103"/>
      <c r="N52" s="104" t="str">
        <f t="shared" si="38"/>
        <v/>
      </c>
      <c r="O52" s="105"/>
      <c r="P52" s="106"/>
      <c r="R52" s="102"/>
      <c r="S52" s="103"/>
      <c r="T52" s="104" t="str">
        <f t="shared" si="39"/>
        <v/>
      </c>
      <c r="U52" s="102"/>
      <c r="V52" s="103"/>
      <c r="W52" s="104" t="str">
        <f t="shared" si="40"/>
        <v/>
      </c>
      <c r="X52" s="102"/>
      <c r="Y52" s="103"/>
      <c r="Z52" s="104" t="str">
        <f t="shared" si="41"/>
        <v/>
      </c>
      <c r="AA52" s="105"/>
      <c r="AB52" s="106"/>
      <c r="AD52" s="102"/>
      <c r="AE52" s="103"/>
      <c r="AF52" s="104" t="str">
        <f t="shared" si="42"/>
        <v/>
      </c>
      <c r="AG52" s="102"/>
      <c r="AH52" s="103"/>
      <c r="AI52" s="104" t="str">
        <f t="shared" si="43"/>
        <v/>
      </c>
      <c r="AJ52" s="102"/>
      <c r="AK52" s="103"/>
      <c r="AL52" s="104" t="str">
        <f t="shared" si="44"/>
        <v/>
      </c>
      <c r="AM52" s="105"/>
      <c r="AN52" s="106"/>
      <c r="AP52" s="102"/>
      <c r="AQ52" s="103"/>
      <c r="AR52" s="104" t="str">
        <f t="shared" si="45"/>
        <v/>
      </c>
      <c r="AS52" s="102"/>
      <c r="AT52" s="103"/>
      <c r="AU52" s="104" t="str">
        <f t="shared" si="46"/>
        <v/>
      </c>
      <c r="AV52" s="102"/>
      <c r="AW52" s="103"/>
      <c r="AX52" s="104" t="str">
        <f t="shared" si="47"/>
        <v/>
      </c>
      <c r="AY52" s="105"/>
      <c r="AZ52" s="106"/>
      <c r="BB52" s="102"/>
      <c r="BC52" s="103"/>
      <c r="BD52" s="104" t="str">
        <f t="shared" si="48"/>
        <v/>
      </c>
      <c r="BE52" s="102"/>
      <c r="BF52" s="103"/>
      <c r="BG52" s="104" t="str">
        <f t="shared" si="49"/>
        <v/>
      </c>
      <c r="BH52" s="102"/>
      <c r="BI52" s="103"/>
      <c r="BJ52" s="104" t="str">
        <f t="shared" si="50"/>
        <v/>
      </c>
      <c r="BK52" s="105"/>
      <c r="BL52" s="106"/>
      <c r="BN52" s="212"/>
      <c r="BO52" s="213"/>
      <c r="BP52" s="214" t="str">
        <f t="shared" si="51"/>
        <v/>
      </c>
      <c r="BQ52" s="212"/>
      <c r="BR52" s="213"/>
      <c r="BS52" s="214" t="str">
        <f t="shared" si="52"/>
        <v/>
      </c>
      <c r="BT52" s="212"/>
      <c r="BU52" s="213"/>
      <c r="BV52" s="214" t="str">
        <f t="shared" si="53"/>
        <v/>
      </c>
      <c r="BW52" s="215"/>
      <c r="BX52" s="217"/>
      <c r="BZ52" s="102"/>
      <c r="CA52" s="103"/>
      <c r="CB52" s="104"/>
      <c r="CC52" s="102"/>
      <c r="CD52" s="103"/>
      <c r="CE52" s="104"/>
      <c r="CF52" s="102"/>
      <c r="CG52" s="103"/>
      <c r="CH52" s="104"/>
      <c r="CI52" s="105"/>
      <c r="CJ52" s="106"/>
    </row>
    <row r="53" spans="2:109" ht="15" customHeight="1" thickBot="1" x14ac:dyDescent="0.25">
      <c r="B53" s="98"/>
      <c r="C53" s="285"/>
      <c r="D53" s="100"/>
      <c r="E53" s="287"/>
      <c r="F53" s="140"/>
      <c r="G53" s="141"/>
      <c r="H53" s="126" t="str">
        <f t="shared" si="36"/>
        <v/>
      </c>
      <c r="I53" s="140"/>
      <c r="J53" s="141"/>
      <c r="K53" s="126" t="str">
        <f t="shared" si="37"/>
        <v/>
      </c>
      <c r="L53" s="140"/>
      <c r="M53" s="141"/>
      <c r="N53" s="126" t="str">
        <f t="shared" si="38"/>
        <v/>
      </c>
      <c r="O53" s="153"/>
      <c r="P53" s="154"/>
      <c r="R53" s="140"/>
      <c r="S53" s="141"/>
      <c r="T53" s="126" t="str">
        <f t="shared" si="39"/>
        <v/>
      </c>
      <c r="U53" s="140"/>
      <c r="V53" s="141"/>
      <c r="W53" s="126" t="str">
        <f t="shared" si="40"/>
        <v/>
      </c>
      <c r="X53" s="140"/>
      <c r="Y53" s="141"/>
      <c r="Z53" s="126" t="str">
        <f t="shared" si="41"/>
        <v/>
      </c>
      <c r="AA53" s="153"/>
      <c r="AB53" s="154"/>
      <c r="AD53" s="140"/>
      <c r="AE53" s="141"/>
      <c r="AF53" s="126" t="str">
        <f t="shared" si="42"/>
        <v/>
      </c>
      <c r="AG53" s="140"/>
      <c r="AH53" s="141"/>
      <c r="AI53" s="126" t="str">
        <f t="shared" si="43"/>
        <v/>
      </c>
      <c r="AJ53" s="140"/>
      <c r="AK53" s="141"/>
      <c r="AL53" s="126" t="str">
        <f t="shared" si="44"/>
        <v/>
      </c>
      <c r="AM53" s="153"/>
      <c r="AN53" s="154"/>
      <c r="AP53" s="140"/>
      <c r="AQ53" s="141"/>
      <c r="AR53" s="126" t="str">
        <f t="shared" si="45"/>
        <v/>
      </c>
      <c r="AS53" s="140"/>
      <c r="AT53" s="141"/>
      <c r="AU53" s="126" t="str">
        <f t="shared" si="46"/>
        <v/>
      </c>
      <c r="AV53" s="140"/>
      <c r="AW53" s="141"/>
      <c r="AX53" s="126" t="str">
        <f t="shared" si="47"/>
        <v/>
      </c>
      <c r="AY53" s="153"/>
      <c r="AZ53" s="154"/>
      <c r="BB53" s="140"/>
      <c r="BC53" s="141"/>
      <c r="BD53" s="126" t="str">
        <f t="shared" si="48"/>
        <v/>
      </c>
      <c r="BE53" s="140"/>
      <c r="BF53" s="141"/>
      <c r="BG53" s="126" t="str">
        <f t="shared" si="49"/>
        <v/>
      </c>
      <c r="BH53" s="140"/>
      <c r="BI53" s="141"/>
      <c r="BJ53" s="126" t="str">
        <f t="shared" si="50"/>
        <v/>
      </c>
      <c r="BK53" s="153"/>
      <c r="BL53" s="154"/>
      <c r="BN53" s="245"/>
      <c r="BO53" s="246"/>
      <c r="BP53" s="247" t="str">
        <f t="shared" si="51"/>
        <v/>
      </c>
      <c r="BQ53" s="245"/>
      <c r="BR53" s="246"/>
      <c r="BS53" s="247" t="str">
        <f t="shared" si="52"/>
        <v/>
      </c>
      <c r="BT53" s="245"/>
      <c r="BU53" s="246"/>
      <c r="BV53" s="247" t="str">
        <f t="shared" si="53"/>
        <v/>
      </c>
      <c r="BW53" s="215"/>
      <c r="BX53" s="217"/>
      <c r="BZ53" s="107"/>
      <c r="CA53" s="108"/>
      <c r="CB53" s="109"/>
      <c r="CC53" s="107"/>
      <c r="CD53" s="108"/>
      <c r="CE53" s="109"/>
      <c r="CF53" s="107"/>
      <c r="CG53" s="108"/>
      <c r="CH53" s="109"/>
      <c r="CI53" s="105"/>
      <c r="CJ53" s="106"/>
    </row>
    <row r="54" spans="2:109" ht="15" customHeight="1" x14ac:dyDescent="0.2">
      <c r="B54" s="98"/>
      <c r="C54" s="288" t="s">
        <v>2</v>
      </c>
      <c r="D54" s="289"/>
      <c r="E54" s="290"/>
      <c r="F54" s="93"/>
      <c r="G54" s="94"/>
      <c r="H54" s="95" t="str">
        <f t="shared" si="36"/>
        <v/>
      </c>
      <c r="I54" s="93"/>
      <c r="J54" s="94"/>
      <c r="K54" s="95" t="str">
        <f t="shared" si="37"/>
        <v/>
      </c>
      <c r="L54" s="93"/>
      <c r="M54" s="94"/>
      <c r="N54" s="95" t="str">
        <f t="shared" si="38"/>
        <v/>
      </c>
      <c r="O54" s="96"/>
      <c r="P54" s="97"/>
      <c r="R54" s="93"/>
      <c r="S54" s="94"/>
      <c r="T54" s="95" t="str">
        <f t="shared" si="39"/>
        <v/>
      </c>
      <c r="U54" s="93"/>
      <c r="V54" s="94"/>
      <c r="W54" s="95" t="str">
        <f t="shared" si="40"/>
        <v/>
      </c>
      <c r="X54" s="93"/>
      <c r="Y54" s="94"/>
      <c r="Z54" s="95" t="str">
        <f t="shared" si="41"/>
        <v/>
      </c>
      <c r="AA54" s="96"/>
      <c r="AB54" s="97"/>
      <c r="AD54" s="93"/>
      <c r="AE54" s="94"/>
      <c r="AF54" s="95" t="str">
        <f t="shared" si="42"/>
        <v/>
      </c>
      <c r="AG54" s="93"/>
      <c r="AH54" s="94"/>
      <c r="AI54" s="95" t="str">
        <f t="shared" si="43"/>
        <v/>
      </c>
      <c r="AJ54" s="93"/>
      <c r="AK54" s="94"/>
      <c r="AL54" s="95" t="str">
        <f t="shared" si="44"/>
        <v/>
      </c>
      <c r="AM54" s="96"/>
      <c r="AN54" s="97"/>
      <c r="AP54" s="93"/>
      <c r="AQ54" s="94"/>
      <c r="AR54" s="95" t="str">
        <f t="shared" si="45"/>
        <v/>
      </c>
      <c r="AS54" s="93"/>
      <c r="AT54" s="94"/>
      <c r="AU54" s="95" t="str">
        <f t="shared" si="46"/>
        <v/>
      </c>
      <c r="AV54" s="93"/>
      <c r="AW54" s="94"/>
      <c r="AX54" s="95" t="str">
        <f t="shared" si="47"/>
        <v/>
      </c>
      <c r="AY54" s="96"/>
      <c r="AZ54" s="97"/>
      <c r="BB54" s="93"/>
      <c r="BC54" s="94"/>
      <c r="BD54" s="95" t="str">
        <f t="shared" si="48"/>
        <v/>
      </c>
      <c r="BE54" s="93"/>
      <c r="BF54" s="94"/>
      <c r="BG54" s="95" t="str">
        <f t="shared" si="49"/>
        <v/>
      </c>
      <c r="BH54" s="93"/>
      <c r="BI54" s="94"/>
      <c r="BJ54" s="95" t="str">
        <f t="shared" si="50"/>
        <v/>
      </c>
      <c r="BK54" s="96"/>
      <c r="BL54" s="97"/>
      <c r="BN54" s="202"/>
      <c r="BO54" s="203"/>
      <c r="BP54" s="204" t="str">
        <f t="shared" si="51"/>
        <v/>
      </c>
      <c r="BQ54" s="202"/>
      <c r="BR54" s="203"/>
      <c r="BS54" s="204" t="str">
        <f t="shared" si="52"/>
        <v/>
      </c>
      <c r="BT54" s="202"/>
      <c r="BU54" s="203"/>
      <c r="BV54" s="204" t="str">
        <f t="shared" si="53"/>
        <v/>
      </c>
      <c r="BW54" s="205"/>
      <c r="BX54" s="207"/>
      <c r="BZ54" s="107"/>
      <c r="CA54" s="108"/>
      <c r="CB54" s="109" t="str">
        <f t="shared" ref="CB54:CB60" si="54">IF(BZ54&lt;&gt;"",BZ54-CA54,"")</f>
        <v/>
      </c>
      <c r="CC54" s="107"/>
      <c r="CD54" s="108"/>
      <c r="CE54" s="109" t="str">
        <f t="shared" ref="CE54:CE60" si="55">IF(CC54&lt;&gt;"",CC54-CD54,"")</f>
        <v/>
      </c>
      <c r="CF54" s="107"/>
      <c r="CG54" s="108"/>
      <c r="CH54" s="109" t="str">
        <f t="shared" ref="CH54:CH60" si="56">IF(CF54&lt;&gt;"",CF54-CG54,"")</f>
        <v/>
      </c>
      <c r="CI54" s="105"/>
      <c r="CJ54" s="106"/>
    </row>
    <row r="55" spans="2:109" ht="15" customHeight="1" x14ac:dyDescent="0.2">
      <c r="B55" s="98"/>
      <c r="C55" s="291"/>
      <c r="D55" s="136"/>
      <c r="E55" s="292"/>
      <c r="F55" s="102"/>
      <c r="G55" s="103"/>
      <c r="H55" s="104" t="str">
        <f t="shared" si="36"/>
        <v/>
      </c>
      <c r="I55" s="102"/>
      <c r="J55" s="103"/>
      <c r="K55" s="104" t="str">
        <f t="shared" si="37"/>
        <v/>
      </c>
      <c r="L55" s="102"/>
      <c r="M55" s="103"/>
      <c r="N55" s="104" t="str">
        <f t="shared" si="38"/>
        <v/>
      </c>
      <c r="O55" s="105"/>
      <c r="P55" s="106"/>
      <c r="R55" s="102"/>
      <c r="S55" s="103"/>
      <c r="T55" s="104" t="str">
        <f t="shared" si="39"/>
        <v/>
      </c>
      <c r="U55" s="102"/>
      <c r="V55" s="103"/>
      <c r="W55" s="104" t="str">
        <f t="shared" si="40"/>
        <v/>
      </c>
      <c r="X55" s="102"/>
      <c r="Y55" s="103"/>
      <c r="Z55" s="104" t="str">
        <f t="shared" si="41"/>
        <v/>
      </c>
      <c r="AA55" s="105"/>
      <c r="AB55" s="106"/>
      <c r="AD55" s="102"/>
      <c r="AE55" s="103"/>
      <c r="AF55" s="104" t="str">
        <f t="shared" si="42"/>
        <v/>
      </c>
      <c r="AG55" s="102"/>
      <c r="AH55" s="103"/>
      <c r="AI55" s="104" t="str">
        <f t="shared" si="43"/>
        <v/>
      </c>
      <c r="AJ55" s="102"/>
      <c r="AK55" s="103"/>
      <c r="AL55" s="104" t="str">
        <f t="shared" si="44"/>
        <v/>
      </c>
      <c r="AM55" s="105"/>
      <c r="AN55" s="106"/>
      <c r="AP55" s="102"/>
      <c r="AQ55" s="103"/>
      <c r="AR55" s="104" t="str">
        <f t="shared" si="45"/>
        <v/>
      </c>
      <c r="AS55" s="102"/>
      <c r="AT55" s="103"/>
      <c r="AU55" s="104" t="str">
        <f t="shared" si="46"/>
        <v/>
      </c>
      <c r="AV55" s="102"/>
      <c r="AW55" s="103"/>
      <c r="AX55" s="104" t="str">
        <f t="shared" si="47"/>
        <v/>
      </c>
      <c r="AY55" s="105"/>
      <c r="AZ55" s="106"/>
      <c r="BB55" s="102"/>
      <c r="BC55" s="103"/>
      <c r="BD55" s="104" t="str">
        <f t="shared" si="48"/>
        <v/>
      </c>
      <c r="BE55" s="102"/>
      <c r="BF55" s="103"/>
      <c r="BG55" s="104" t="str">
        <f t="shared" si="49"/>
        <v/>
      </c>
      <c r="BH55" s="102"/>
      <c r="BI55" s="103"/>
      <c r="BJ55" s="104" t="str">
        <f t="shared" si="50"/>
        <v/>
      </c>
      <c r="BK55" s="105"/>
      <c r="BL55" s="106"/>
      <c r="BN55" s="212"/>
      <c r="BO55" s="213"/>
      <c r="BP55" s="214" t="str">
        <f t="shared" si="51"/>
        <v/>
      </c>
      <c r="BQ55" s="212"/>
      <c r="BR55" s="213"/>
      <c r="BS55" s="214" t="str">
        <f t="shared" si="52"/>
        <v/>
      </c>
      <c r="BT55" s="212"/>
      <c r="BU55" s="213"/>
      <c r="BV55" s="214" t="str">
        <f t="shared" si="53"/>
        <v/>
      </c>
      <c r="BW55" s="215"/>
      <c r="BX55" s="217"/>
      <c r="BZ55" s="107"/>
      <c r="CA55" s="108"/>
      <c r="CB55" s="109" t="str">
        <f t="shared" si="54"/>
        <v/>
      </c>
      <c r="CC55" s="107"/>
      <c r="CD55" s="108"/>
      <c r="CE55" s="109" t="str">
        <f t="shared" si="55"/>
        <v/>
      </c>
      <c r="CF55" s="107"/>
      <c r="CG55" s="108"/>
      <c r="CH55" s="109" t="str">
        <f t="shared" si="56"/>
        <v/>
      </c>
      <c r="CI55" s="105"/>
      <c r="CJ55" s="106"/>
    </row>
    <row r="56" spans="2:109" ht="15" customHeight="1" thickBot="1" x14ac:dyDescent="0.25">
      <c r="B56" s="98"/>
      <c r="C56" s="291"/>
      <c r="D56" s="293"/>
      <c r="E56" s="294"/>
      <c r="F56" s="140"/>
      <c r="G56" s="141"/>
      <c r="H56" s="126" t="str">
        <f t="shared" si="36"/>
        <v/>
      </c>
      <c r="I56" s="140"/>
      <c r="J56" s="141"/>
      <c r="K56" s="126" t="str">
        <f t="shared" si="37"/>
        <v/>
      </c>
      <c r="L56" s="140"/>
      <c r="M56" s="141"/>
      <c r="N56" s="126" t="str">
        <f t="shared" si="38"/>
        <v/>
      </c>
      <c r="O56" s="105"/>
      <c r="P56" s="106"/>
      <c r="R56" s="140"/>
      <c r="S56" s="141"/>
      <c r="T56" s="126" t="str">
        <f t="shared" si="39"/>
        <v/>
      </c>
      <c r="U56" s="140"/>
      <c r="V56" s="141"/>
      <c r="W56" s="126" t="str">
        <f t="shared" si="40"/>
        <v/>
      </c>
      <c r="X56" s="140"/>
      <c r="Y56" s="141"/>
      <c r="Z56" s="126" t="str">
        <f t="shared" si="41"/>
        <v/>
      </c>
      <c r="AA56" s="105"/>
      <c r="AB56" s="106"/>
      <c r="AD56" s="140"/>
      <c r="AE56" s="141"/>
      <c r="AF56" s="126" t="str">
        <f t="shared" si="42"/>
        <v/>
      </c>
      <c r="AG56" s="140"/>
      <c r="AH56" s="141"/>
      <c r="AI56" s="126" t="str">
        <f t="shared" si="43"/>
        <v/>
      </c>
      <c r="AJ56" s="140"/>
      <c r="AK56" s="141"/>
      <c r="AL56" s="126" t="str">
        <f t="shared" si="44"/>
        <v/>
      </c>
      <c r="AM56" s="105"/>
      <c r="AN56" s="106"/>
      <c r="AP56" s="140"/>
      <c r="AQ56" s="141"/>
      <c r="AR56" s="126" t="str">
        <f t="shared" si="45"/>
        <v/>
      </c>
      <c r="AS56" s="140"/>
      <c r="AT56" s="141"/>
      <c r="AU56" s="126" t="str">
        <f t="shared" si="46"/>
        <v/>
      </c>
      <c r="AV56" s="140"/>
      <c r="AW56" s="141"/>
      <c r="AX56" s="126" t="str">
        <f t="shared" si="47"/>
        <v/>
      </c>
      <c r="AY56" s="105"/>
      <c r="AZ56" s="106"/>
      <c r="BB56" s="140"/>
      <c r="BC56" s="141"/>
      <c r="BD56" s="126" t="str">
        <f t="shared" si="48"/>
        <v/>
      </c>
      <c r="BE56" s="140"/>
      <c r="BF56" s="141"/>
      <c r="BG56" s="126" t="str">
        <f t="shared" si="49"/>
        <v/>
      </c>
      <c r="BH56" s="140"/>
      <c r="BI56" s="141"/>
      <c r="BJ56" s="126" t="str">
        <f t="shared" si="50"/>
        <v/>
      </c>
      <c r="BK56" s="105"/>
      <c r="BL56" s="106"/>
      <c r="BN56" s="245"/>
      <c r="BO56" s="246"/>
      <c r="BP56" s="247" t="str">
        <f t="shared" si="51"/>
        <v/>
      </c>
      <c r="BQ56" s="245"/>
      <c r="BR56" s="246"/>
      <c r="BS56" s="247" t="str">
        <f t="shared" si="52"/>
        <v/>
      </c>
      <c r="BT56" s="245"/>
      <c r="BU56" s="246"/>
      <c r="BV56" s="247" t="str">
        <f t="shared" si="53"/>
        <v/>
      </c>
      <c r="BW56" s="215"/>
      <c r="BX56" s="217"/>
      <c r="BZ56" s="140"/>
      <c r="CA56" s="141"/>
      <c r="CB56" s="126" t="str">
        <f t="shared" si="54"/>
        <v/>
      </c>
      <c r="CC56" s="140"/>
      <c r="CD56" s="141"/>
      <c r="CE56" s="126" t="str">
        <f t="shared" si="55"/>
        <v/>
      </c>
      <c r="CF56" s="140"/>
      <c r="CG56" s="141"/>
      <c r="CH56" s="126" t="str">
        <f t="shared" si="56"/>
        <v/>
      </c>
      <c r="CI56" s="153"/>
      <c r="CJ56" s="154"/>
    </row>
    <row r="57" spans="2:109" ht="15" customHeight="1" x14ac:dyDescent="0.2">
      <c r="B57" s="98"/>
      <c r="C57" s="283" t="s">
        <v>23</v>
      </c>
      <c r="D57" s="295"/>
      <c r="E57" s="296"/>
      <c r="F57" s="93"/>
      <c r="G57" s="94"/>
      <c r="H57" s="95" t="str">
        <f t="shared" si="36"/>
        <v/>
      </c>
      <c r="I57" s="93"/>
      <c r="J57" s="94"/>
      <c r="K57" s="95" t="str">
        <f t="shared" si="37"/>
        <v/>
      </c>
      <c r="L57" s="93"/>
      <c r="M57" s="94"/>
      <c r="N57" s="95" t="str">
        <f t="shared" si="38"/>
        <v/>
      </c>
      <c r="O57" s="297"/>
      <c r="P57" s="234"/>
      <c r="R57" s="93"/>
      <c r="S57" s="94"/>
      <c r="T57" s="95" t="str">
        <f t="shared" si="39"/>
        <v/>
      </c>
      <c r="U57" s="93"/>
      <c r="V57" s="94"/>
      <c r="W57" s="95" t="str">
        <f t="shared" si="40"/>
        <v/>
      </c>
      <c r="X57" s="93"/>
      <c r="Y57" s="94"/>
      <c r="Z57" s="95" t="str">
        <f t="shared" si="41"/>
        <v/>
      </c>
      <c r="AA57" s="297"/>
      <c r="AB57" s="234"/>
      <c r="AD57" s="93"/>
      <c r="AE57" s="94"/>
      <c r="AF57" s="95" t="str">
        <f t="shared" si="42"/>
        <v/>
      </c>
      <c r="AG57" s="93"/>
      <c r="AH57" s="94"/>
      <c r="AI57" s="95" t="str">
        <f t="shared" si="43"/>
        <v/>
      </c>
      <c r="AJ57" s="93"/>
      <c r="AK57" s="94"/>
      <c r="AL57" s="95" t="str">
        <f t="shared" si="44"/>
        <v/>
      </c>
      <c r="AM57" s="297"/>
      <c r="AN57" s="234"/>
      <c r="AP57" s="93"/>
      <c r="AQ57" s="94"/>
      <c r="AR57" s="95" t="str">
        <f t="shared" si="45"/>
        <v/>
      </c>
      <c r="AS57" s="93"/>
      <c r="AT57" s="94"/>
      <c r="AU57" s="95" t="str">
        <f t="shared" si="46"/>
        <v/>
      </c>
      <c r="AV57" s="93"/>
      <c r="AW57" s="94"/>
      <c r="AX57" s="95" t="str">
        <f t="shared" si="47"/>
        <v/>
      </c>
      <c r="AY57" s="297"/>
      <c r="AZ57" s="234"/>
      <c r="BB57" s="93"/>
      <c r="BC57" s="94"/>
      <c r="BD57" s="95" t="str">
        <f t="shared" si="48"/>
        <v/>
      </c>
      <c r="BE57" s="93"/>
      <c r="BF57" s="94"/>
      <c r="BG57" s="95" t="str">
        <f t="shared" si="49"/>
        <v/>
      </c>
      <c r="BH57" s="93"/>
      <c r="BI57" s="94"/>
      <c r="BJ57" s="95" t="str">
        <f t="shared" si="50"/>
        <v/>
      </c>
      <c r="BK57" s="297"/>
      <c r="BL57" s="234"/>
      <c r="BN57" s="202"/>
      <c r="BO57" s="203"/>
      <c r="BP57" s="204" t="str">
        <f t="shared" si="51"/>
        <v/>
      </c>
      <c r="BQ57" s="202"/>
      <c r="BR57" s="203"/>
      <c r="BS57" s="204" t="str">
        <f t="shared" si="52"/>
        <v/>
      </c>
      <c r="BT57" s="202"/>
      <c r="BU57" s="203"/>
      <c r="BV57" s="204" t="str">
        <f t="shared" si="53"/>
        <v/>
      </c>
      <c r="BW57" s="298"/>
      <c r="BX57" s="236"/>
      <c r="BZ57" s="93"/>
      <c r="CA57" s="94"/>
      <c r="CB57" s="95" t="str">
        <f t="shared" si="54"/>
        <v/>
      </c>
      <c r="CC57" s="93"/>
      <c r="CD57" s="94"/>
      <c r="CE57" s="95" t="str">
        <f t="shared" si="55"/>
        <v/>
      </c>
      <c r="CF57" s="93"/>
      <c r="CG57" s="94"/>
      <c r="CH57" s="95" t="str">
        <f t="shared" si="56"/>
        <v/>
      </c>
      <c r="CI57" s="96"/>
      <c r="CJ57" s="97"/>
    </row>
    <row r="58" spans="2:109" ht="15" customHeight="1" x14ac:dyDescent="0.2">
      <c r="B58" s="98"/>
      <c r="C58" s="285"/>
      <c r="D58" s="299"/>
      <c r="E58" s="300"/>
      <c r="F58" s="102"/>
      <c r="G58" s="103"/>
      <c r="H58" s="104" t="str">
        <f t="shared" si="36"/>
        <v/>
      </c>
      <c r="I58" s="102"/>
      <c r="J58" s="103"/>
      <c r="K58" s="104" t="str">
        <f t="shared" si="37"/>
        <v/>
      </c>
      <c r="L58" s="102"/>
      <c r="M58" s="103"/>
      <c r="N58" s="104" t="str">
        <f t="shared" si="38"/>
        <v/>
      </c>
      <c r="O58" s="301"/>
      <c r="P58" s="150"/>
      <c r="R58" s="102"/>
      <c r="S58" s="103"/>
      <c r="T58" s="104" t="str">
        <f t="shared" si="39"/>
        <v/>
      </c>
      <c r="U58" s="102"/>
      <c r="V58" s="103"/>
      <c r="W58" s="104" t="str">
        <f t="shared" si="40"/>
        <v/>
      </c>
      <c r="X58" s="102"/>
      <c r="Y58" s="103"/>
      <c r="Z58" s="104" t="str">
        <f t="shared" si="41"/>
        <v/>
      </c>
      <c r="AA58" s="301"/>
      <c r="AB58" s="150"/>
      <c r="AD58" s="102"/>
      <c r="AE58" s="103"/>
      <c r="AF58" s="104" t="str">
        <f t="shared" si="42"/>
        <v/>
      </c>
      <c r="AG58" s="102"/>
      <c r="AH58" s="103"/>
      <c r="AI58" s="104" t="str">
        <f t="shared" si="43"/>
        <v/>
      </c>
      <c r="AJ58" s="102"/>
      <c r="AK58" s="103"/>
      <c r="AL58" s="104" t="str">
        <f t="shared" si="44"/>
        <v/>
      </c>
      <c r="AM58" s="301"/>
      <c r="AN58" s="150"/>
      <c r="AP58" s="102"/>
      <c r="AQ58" s="103"/>
      <c r="AR58" s="104" t="str">
        <f t="shared" si="45"/>
        <v/>
      </c>
      <c r="AS58" s="102"/>
      <c r="AT58" s="103"/>
      <c r="AU58" s="104" t="str">
        <f t="shared" si="46"/>
        <v/>
      </c>
      <c r="AV58" s="102"/>
      <c r="AW58" s="103"/>
      <c r="AX58" s="104" t="str">
        <f t="shared" si="47"/>
        <v/>
      </c>
      <c r="AY58" s="301"/>
      <c r="AZ58" s="150"/>
      <c r="BB58" s="102"/>
      <c r="BC58" s="103"/>
      <c r="BD58" s="104" t="str">
        <f t="shared" si="48"/>
        <v/>
      </c>
      <c r="BE58" s="102"/>
      <c r="BF58" s="103"/>
      <c r="BG58" s="104" t="str">
        <f t="shared" si="49"/>
        <v/>
      </c>
      <c r="BH58" s="102"/>
      <c r="BI58" s="103"/>
      <c r="BJ58" s="104" t="str">
        <f t="shared" si="50"/>
        <v/>
      </c>
      <c r="BK58" s="301"/>
      <c r="BL58" s="150"/>
      <c r="BN58" s="212"/>
      <c r="BO58" s="213"/>
      <c r="BP58" s="214" t="str">
        <f t="shared" si="51"/>
        <v/>
      </c>
      <c r="BQ58" s="212"/>
      <c r="BR58" s="213"/>
      <c r="BS58" s="214" t="str">
        <f t="shared" si="52"/>
        <v/>
      </c>
      <c r="BT58" s="212"/>
      <c r="BU58" s="213"/>
      <c r="BV58" s="214" t="str">
        <f t="shared" si="53"/>
        <v/>
      </c>
      <c r="BW58" s="302"/>
      <c r="BX58" s="240"/>
      <c r="BZ58" s="107"/>
      <c r="CA58" s="108"/>
      <c r="CB58" s="109" t="str">
        <f t="shared" si="54"/>
        <v/>
      </c>
      <c r="CC58" s="107"/>
      <c r="CD58" s="108"/>
      <c r="CE58" s="109" t="str">
        <f t="shared" si="55"/>
        <v/>
      </c>
      <c r="CF58" s="107"/>
      <c r="CG58" s="108"/>
      <c r="CH58" s="109" t="str">
        <f t="shared" si="56"/>
        <v/>
      </c>
      <c r="CI58" s="105"/>
      <c r="CJ58" s="106"/>
    </row>
    <row r="59" spans="2:109" ht="15" customHeight="1" thickBot="1" x14ac:dyDescent="0.25">
      <c r="B59" s="98"/>
      <c r="C59" s="285"/>
      <c r="D59" s="303"/>
      <c r="E59" s="300"/>
      <c r="F59" s="140"/>
      <c r="G59" s="141"/>
      <c r="H59" s="126" t="str">
        <f t="shared" si="36"/>
        <v/>
      </c>
      <c r="I59" s="140"/>
      <c r="J59" s="141"/>
      <c r="K59" s="126" t="str">
        <f t="shared" si="37"/>
        <v/>
      </c>
      <c r="L59" s="140"/>
      <c r="M59" s="141"/>
      <c r="N59" s="126" t="str">
        <f t="shared" si="38"/>
        <v/>
      </c>
      <c r="O59" s="301"/>
      <c r="P59" s="150"/>
      <c r="R59" s="140"/>
      <c r="S59" s="141"/>
      <c r="T59" s="126" t="str">
        <f t="shared" si="39"/>
        <v/>
      </c>
      <c r="U59" s="140"/>
      <c r="V59" s="141"/>
      <c r="W59" s="126" t="str">
        <f t="shared" si="40"/>
        <v/>
      </c>
      <c r="X59" s="140"/>
      <c r="Y59" s="141"/>
      <c r="Z59" s="126" t="str">
        <f t="shared" si="41"/>
        <v/>
      </c>
      <c r="AA59" s="301"/>
      <c r="AB59" s="150"/>
      <c r="AD59" s="140"/>
      <c r="AE59" s="141"/>
      <c r="AF59" s="126" t="str">
        <f t="shared" si="42"/>
        <v/>
      </c>
      <c r="AG59" s="140"/>
      <c r="AH59" s="141"/>
      <c r="AI59" s="126" t="str">
        <f t="shared" si="43"/>
        <v/>
      </c>
      <c r="AJ59" s="140"/>
      <c r="AK59" s="141"/>
      <c r="AL59" s="126" t="str">
        <f t="shared" si="44"/>
        <v/>
      </c>
      <c r="AM59" s="301"/>
      <c r="AN59" s="150"/>
      <c r="AP59" s="140"/>
      <c r="AQ59" s="141"/>
      <c r="AR59" s="126" t="str">
        <f t="shared" si="45"/>
        <v/>
      </c>
      <c r="AS59" s="140"/>
      <c r="AT59" s="141"/>
      <c r="AU59" s="126" t="str">
        <f t="shared" si="46"/>
        <v/>
      </c>
      <c r="AV59" s="140"/>
      <c r="AW59" s="141"/>
      <c r="AX59" s="126" t="str">
        <f t="shared" si="47"/>
        <v/>
      </c>
      <c r="AY59" s="301"/>
      <c r="AZ59" s="150"/>
      <c r="BB59" s="140"/>
      <c r="BC59" s="141"/>
      <c r="BD59" s="126" t="str">
        <f t="shared" si="48"/>
        <v/>
      </c>
      <c r="BE59" s="140"/>
      <c r="BF59" s="141"/>
      <c r="BG59" s="126" t="str">
        <f t="shared" si="49"/>
        <v/>
      </c>
      <c r="BH59" s="140"/>
      <c r="BI59" s="141"/>
      <c r="BJ59" s="126" t="str">
        <f t="shared" si="50"/>
        <v/>
      </c>
      <c r="BK59" s="301"/>
      <c r="BL59" s="150"/>
      <c r="BN59" s="245"/>
      <c r="BO59" s="246"/>
      <c r="BP59" s="247" t="str">
        <f t="shared" si="51"/>
        <v/>
      </c>
      <c r="BQ59" s="245"/>
      <c r="BR59" s="246"/>
      <c r="BS59" s="247" t="str">
        <f t="shared" si="52"/>
        <v/>
      </c>
      <c r="BT59" s="245"/>
      <c r="BU59" s="246"/>
      <c r="BV59" s="247" t="str">
        <f t="shared" si="53"/>
        <v/>
      </c>
      <c r="BW59" s="302"/>
      <c r="BX59" s="240"/>
      <c r="BZ59" s="140"/>
      <c r="CA59" s="141"/>
      <c r="CB59" s="126" t="str">
        <f t="shared" si="54"/>
        <v/>
      </c>
      <c r="CC59" s="140"/>
      <c r="CD59" s="141"/>
      <c r="CE59" s="126" t="str">
        <f t="shared" si="55"/>
        <v/>
      </c>
      <c r="CF59" s="140"/>
      <c r="CG59" s="141"/>
      <c r="CH59" s="126" t="str">
        <f t="shared" si="56"/>
        <v/>
      </c>
      <c r="CI59" s="153"/>
      <c r="CJ59" s="154"/>
    </row>
    <row r="60" spans="2:109" ht="15" customHeight="1" thickBot="1" x14ac:dyDescent="0.25">
      <c r="B60" s="161"/>
      <c r="C60" s="304" t="s">
        <v>21</v>
      </c>
      <c r="D60" s="305"/>
      <c r="E60" s="306"/>
      <c r="F60" s="307"/>
      <c r="G60" s="308"/>
      <c r="H60" s="309" t="str">
        <f t="shared" si="36"/>
        <v/>
      </c>
      <c r="I60" s="307"/>
      <c r="J60" s="308"/>
      <c r="K60" s="309" t="str">
        <f t="shared" si="37"/>
        <v/>
      </c>
      <c r="L60" s="307"/>
      <c r="M60" s="308"/>
      <c r="N60" s="309" t="str">
        <f t="shared" si="38"/>
        <v/>
      </c>
      <c r="O60" s="310"/>
      <c r="P60" s="311"/>
      <c r="R60" s="307"/>
      <c r="S60" s="308"/>
      <c r="T60" s="309" t="str">
        <f t="shared" si="39"/>
        <v/>
      </c>
      <c r="U60" s="307"/>
      <c r="V60" s="308"/>
      <c r="W60" s="309" t="str">
        <f t="shared" si="40"/>
        <v/>
      </c>
      <c r="X60" s="307"/>
      <c r="Y60" s="308"/>
      <c r="Z60" s="309" t="str">
        <f t="shared" si="41"/>
        <v/>
      </c>
      <c r="AA60" s="310"/>
      <c r="AB60" s="311"/>
      <c r="AD60" s="307"/>
      <c r="AE60" s="308"/>
      <c r="AF60" s="309" t="str">
        <f t="shared" si="42"/>
        <v/>
      </c>
      <c r="AG60" s="307"/>
      <c r="AH60" s="308"/>
      <c r="AI60" s="309" t="str">
        <f t="shared" si="43"/>
        <v/>
      </c>
      <c r="AJ60" s="307"/>
      <c r="AK60" s="308"/>
      <c r="AL60" s="309" t="str">
        <f t="shared" si="44"/>
        <v/>
      </c>
      <c r="AM60" s="310"/>
      <c r="AN60" s="311"/>
      <c r="AP60" s="307"/>
      <c r="AQ60" s="308"/>
      <c r="AR60" s="309" t="str">
        <f t="shared" si="45"/>
        <v/>
      </c>
      <c r="AS60" s="307"/>
      <c r="AT60" s="308"/>
      <c r="AU60" s="309" t="str">
        <f t="shared" si="46"/>
        <v/>
      </c>
      <c r="AV60" s="307"/>
      <c r="AW60" s="308"/>
      <c r="AX60" s="309" t="str">
        <f t="shared" si="47"/>
        <v/>
      </c>
      <c r="AY60" s="310"/>
      <c r="AZ60" s="311"/>
      <c r="BB60" s="307"/>
      <c r="BC60" s="308"/>
      <c r="BD60" s="309" t="str">
        <f t="shared" si="48"/>
        <v/>
      </c>
      <c r="BE60" s="307"/>
      <c r="BF60" s="308"/>
      <c r="BG60" s="309" t="str">
        <f t="shared" si="49"/>
        <v/>
      </c>
      <c r="BH60" s="307"/>
      <c r="BI60" s="308"/>
      <c r="BJ60" s="309" t="str">
        <f t="shared" si="50"/>
        <v/>
      </c>
      <c r="BK60" s="310"/>
      <c r="BL60" s="311"/>
      <c r="BN60" s="312"/>
      <c r="BO60" s="313"/>
      <c r="BP60" s="314" t="str">
        <f t="shared" si="51"/>
        <v/>
      </c>
      <c r="BQ60" s="312"/>
      <c r="BR60" s="313"/>
      <c r="BS60" s="314" t="str">
        <f t="shared" si="52"/>
        <v/>
      </c>
      <c r="BT60" s="312"/>
      <c r="BU60" s="313"/>
      <c r="BV60" s="314" t="str">
        <f t="shared" si="53"/>
        <v/>
      </c>
      <c r="BW60" s="315"/>
      <c r="BX60" s="316"/>
      <c r="BZ60" s="307"/>
      <c r="CA60" s="308"/>
      <c r="CB60" s="309" t="str">
        <f t="shared" si="54"/>
        <v/>
      </c>
      <c r="CC60" s="307"/>
      <c r="CD60" s="308"/>
      <c r="CE60" s="309" t="str">
        <f t="shared" si="55"/>
        <v/>
      </c>
      <c r="CF60" s="307"/>
      <c r="CG60" s="308"/>
      <c r="CH60" s="309" t="str">
        <f t="shared" si="56"/>
        <v/>
      </c>
      <c r="CI60" s="317"/>
      <c r="CJ60" s="318"/>
    </row>
    <row r="61" spans="2:109" ht="15" customHeight="1" thickBot="1" x14ac:dyDescent="0.25">
      <c r="B61" s="168"/>
      <c r="C61" s="168"/>
      <c r="H61" s="273">
        <f>SUM(H44:H60)</f>
        <v>0</v>
      </c>
      <c r="K61" s="273">
        <f>SUM(K44:K60)</f>
        <v>0</v>
      </c>
      <c r="N61" s="273">
        <f>SUM(N44:N60)</f>
        <v>0</v>
      </c>
      <c r="T61" s="273">
        <f>SUM(T44:T60)</f>
        <v>0</v>
      </c>
      <c r="W61" s="273">
        <f>SUM(W44:W60)</f>
        <v>0</v>
      </c>
      <c r="Z61" s="273">
        <f>SUM(Z44:Z60)</f>
        <v>0</v>
      </c>
      <c r="AF61" s="273">
        <f>SUM(AF44:AF60)</f>
        <v>0</v>
      </c>
      <c r="AI61" s="273">
        <f>SUM(AI44:AI60)</f>
        <v>0</v>
      </c>
      <c r="AL61" s="273">
        <f>SUM(AL44:AL60)</f>
        <v>0</v>
      </c>
      <c r="AR61" s="273">
        <f>SUM(AR44:AR60)</f>
        <v>0</v>
      </c>
      <c r="AU61" s="273">
        <f>SUM(AU44:AU60)</f>
        <v>0</v>
      </c>
      <c r="AX61" s="273">
        <f>SUM(AX44:AX60)</f>
        <v>0</v>
      </c>
      <c r="BD61" s="273">
        <f>SUM(BD44:BD60)</f>
        <v>0</v>
      </c>
      <c r="BG61" s="273">
        <f>SUM(BG44:BG60)</f>
        <v>0</v>
      </c>
      <c r="BJ61" s="273">
        <f>SUM(BJ44:BJ60)</f>
        <v>0</v>
      </c>
      <c r="BP61" s="273">
        <f>SUM(BP44:BP60)</f>
        <v>0</v>
      </c>
      <c r="BS61" s="273">
        <f>SUM(BS44:BS60)</f>
        <v>0</v>
      </c>
      <c r="BV61" s="273">
        <f>SUM(BV44:BV60)</f>
        <v>0</v>
      </c>
      <c r="CB61" s="273">
        <f>SUM(CB44:CB60)</f>
        <v>0</v>
      </c>
      <c r="CE61" s="273">
        <f>SUM(CE44:CE60)</f>
        <v>0</v>
      </c>
      <c r="CH61" s="273">
        <f>SUM(CH44:CH60)</f>
        <v>0</v>
      </c>
    </row>
    <row r="62" spans="2:109" ht="15" customHeight="1" thickBot="1" x14ac:dyDescent="0.3">
      <c r="D62" s="178" t="s">
        <v>18</v>
      </c>
      <c r="E62" s="274"/>
      <c r="F62" s="180"/>
      <c r="G62" s="275"/>
      <c r="H62" s="187"/>
      <c r="I62" s="180"/>
      <c r="J62" s="275"/>
      <c r="K62" s="187"/>
      <c r="L62" s="180"/>
      <c r="M62" s="187"/>
      <c r="N62" s="187"/>
      <c r="O62" s="187"/>
      <c r="P62" s="186"/>
      <c r="R62" s="180"/>
      <c r="S62" s="275"/>
      <c r="T62" s="187"/>
      <c r="U62" s="180"/>
      <c r="V62" s="275"/>
      <c r="W62" s="187"/>
      <c r="X62" s="180"/>
      <c r="Y62" s="187"/>
      <c r="Z62" s="187"/>
      <c r="AA62" s="187"/>
      <c r="AB62" s="186"/>
      <c r="AD62" s="180"/>
      <c r="AE62" s="275"/>
      <c r="AF62" s="187"/>
      <c r="AG62" s="180"/>
      <c r="AH62" s="275"/>
      <c r="AI62" s="187"/>
      <c r="AJ62" s="180"/>
      <c r="AK62" s="187"/>
      <c r="AL62" s="187"/>
      <c r="AM62" s="187"/>
      <c r="AN62" s="186"/>
      <c r="AP62" s="180"/>
      <c r="AQ62" s="275"/>
      <c r="AR62" s="187"/>
      <c r="AS62" s="180"/>
      <c r="AT62" s="275"/>
      <c r="AU62" s="187"/>
      <c r="AV62" s="180"/>
      <c r="AW62" s="187"/>
      <c r="AX62" s="187"/>
      <c r="AY62" s="187"/>
      <c r="AZ62" s="186"/>
      <c r="BB62" s="180"/>
      <c r="BC62" s="275"/>
      <c r="BD62" s="187"/>
      <c r="BE62" s="180"/>
      <c r="BF62" s="275"/>
      <c r="BG62" s="187"/>
      <c r="BH62" s="180"/>
      <c r="BI62" s="187"/>
      <c r="BJ62" s="187"/>
      <c r="BK62" s="187"/>
      <c r="BL62" s="186"/>
      <c r="BN62" s="180"/>
      <c r="BO62" s="275"/>
      <c r="BP62" s="187"/>
      <c r="BQ62" s="180"/>
      <c r="BR62" s="275"/>
      <c r="BS62" s="187"/>
      <c r="BT62" s="180"/>
      <c r="BU62" s="187"/>
      <c r="BV62" s="187"/>
      <c r="BW62" s="187"/>
      <c r="BX62" s="186"/>
      <c r="BZ62" s="180"/>
      <c r="CA62" s="276"/>
      <c r="CB62" s="276"/>
      <c r="CC62" s="181"/>
      <c r="CD62" s="181"/>
      <c r="CE62" s="181"/>
      <c r="CF62" s="181"/>
      <c r="CG62" s="277"/>
      <c r="CH62" s="187"/>
      <c r="CI62" s="187"/>
      <c r="CJ62" s="186"/>
    </row>
    <row r="63" spans="2:109" ht="15" customHeight="1" thickBot="1" x14ac:dyDescent="0.25">
      <c r="D63" s="278" t="s">
        <v>19</v>
      </c>
      <c r="E63" s="278"/>
      <c r="F63" s="191">
        <f>F48-SUM(F51:F60)</f>
        <v>4308.0726174000001</v>
      </c>
      <c r="G63" s="279">
        <f>G48-SUM(G51:G62)</f>
        <v>5593.0726174000001</v>
      </c>
      <c r="H63" s="279"/>
      <c r="I63" s="191">
        <f>I48-SUM(I51:I60)</f>
        <v>6039.4744655350005</v>
      </c>
      <c r="J63" s="279">
        <f>J48-SUM(J51:J62)</f>
        <v>8737.4744655350005</v>
      </c>
      <c r="K63" s="279"/>
      <c r="L63" s="191">
        <f>L48-SUM(L51:L60)</f>
        <v>5111.8677158999999</v>
      </c>
      <c r="M63" s="279">
        <f>M48-SUM(M51:M62)</f>
        <v>5111.8677158999999</v>
      </c>
      <c r="N63" s="279"/>
      <c r="O63" s="191">
        <f>O48-SUM(O51:O60)</f>
        <v>1932.0292471</v>
      </c>
      <c r="P63" s="279">
        <f>P48-SUM(P51:P62)</f>
        <v>0</v>
      </c>
      <c r="Q63" s="281"/>
      <c r="R63" s="191">
        <f>R48-SUM(R51:R60)</f>
        <v>9557.3202125999996</v>
      </c>
      <c r="S63" s="279">
        <f>S48-SUM(S51:S62)</f>
        <v>10842.3202126</v>
      </c>
      <c r="T63" s="279"/>
      <c r="U63" s="191">
        <f>U48-SUM(U51:U60)</f>
        <v>15227.595000885001</v>
      </c>
      <c r="V63" s="279">
        <f>V48-SUM(V51:V62)</f>
        <v>17925.595000885001</v>
      </c>
      <c r="W63" s="279"/>
      <c r="X63" s="191">
        <f>X48-SUM(X51:X60)</f>
        <v>10408.522955299999</v>
      </c>
      <c r="Y63" s="279">
        <f>Y48-SUM(Y51:Y62)</f>
        <v>10408.522955299999</v>
      </c>
      <c r="Z63" s="279"/>
      <c r="AA63" s="279">
        <f>AA48-SUM(AA51:AA62)</f>
        <v>1938.6332358</v>
      </c>
      <c r="AB63" s="279">
        <f>AB48-SUM(AB51:AB62)</f>
        <v>0</v>
      </c>
      <c r="AC63" s="281"/>
      <c r="AD63" s="191">
        <f>AD48-SUM(AD51:AD60)</f>
        <v>14712.820047199999</v>
      </c>
      <c r="AE63" s="279">
        <f>AE48-SUM(AE51:AE62)</f>
        <v>15997.820047199999</v>
      </c>
      <c r="AF63" s="279"/>
      <c r="AG63" s="191">
        <f>AG48-SUM(AG51:AG60)</f>
        <v>24821.727278000002</v>
      </c>
      <c r="AH63" s="279">
        <f>AH48-SUM(AH51:AH62)</f>
        <v>27519.727278000002</v>
      </c>
      <c r="AI63" s="279"/>
      <c r="AJ63" s="191">
        <f>AJ48-SUM(AJ51:AJ60)</f>
        <v>15852.982590399999</v>
      </c>
      <c r="AK63" s="279">
        <f>AK48-SUM(AK51:AK62)</f>
        <v>15852.982590399999</v>
      </c>
      <c r="AL63" s="279"/>
      <c r="AM63" s="191">
        <f>AM48-SUM(AM51:AM60)</f>
        <v>2250.5602606000002</v>
      </c>
      <c r="AN63" s="279">
        <f>AN48-SUM(AN51:AN62)</f>
        <v>0</v>
      </c>
      <c r="AO63" s="281"/>
      <c r="AP63" s="191">
        <f>AP48-SUM(AP51:AP60)</f>
        <v>20814.631625299997</v>
      </c>
      <c r="AQ63" s="279">
        <f>AQ48-SUM(AQ51:AQ62)</f>
        <v>22099.631625299997</v>
      </c>
      <c r="AR63" s="279"/>
      <c r="AS63" s="191">
        <f>AS48-SUM(AS51:AS60)</f>
        <v>36180.56011631</v>
      </c>
      <c r="AT63" s="279">
        <f>AT48-SUM(AT51:AT62)</f>
        <v>38878.56011631</v>
      </c>
      <c r="AU63" s="279"/>
      <c r="AV63" s="191">
        <f>AV48-SUM(AV51:AV60)</f>
        <v>22411.966545799998</v>
      </c>
      <c r="AW63" s="279">
        <f>AW48-SUM(AW51:AW62)</f>
        <v>22411.966545799998</v>
      </c>
      <c r="AX63" s="279"/>
      <c r="AY63" s="279">
        <f>AY48-SUM(AY51:AY62)</f>
        <v>3251.4074113000001</v>
      </c>
      <c r="AZ63" s="279">
        <f>AZ48-SUM(AZ51:AZ62)</f>
        <v>0</v>
      </c>
      <c r="BA63" s="281"/>
      <c r="BB63" s="191">
        <f>BB48-SUM(BB51:BB60)</f>
        <v>26594.417374199998</v>
      </c>
      <c r="BC63" s="279">
        <f>BC48-SUM(BC51:BC62)</f>
        <v>27879.417374199998</v>
      </c>
      <c r="BD63" s="279"/>
      <c r="BE63" s="191">
        <f>BE48-SUM(BE51:BE60)</f>
        <v>47041.0081116</v>
      </c>
      <c r="BF63" s="279">
        <f>BF48-SUM(BF51:BF62)</f>
        <v>49739.0081116</v>
      </c>
      <c r="BG63" s="279"/>
      <c r="BH63" s="191">
        <f>BH48-SUM(BH51:BH60)</f>
        <v>28464.708030799997</v>
      </c>
      <c r="BI63" s="279">
        <f>BI48-SUM(BI51:BI62)</f>
        <v>28464.708030799997</v>
      </c>
      <c r="BJ63" s="279"/>
      <c r="BK63" s="191">
        <f>BK48-SUM(BK51:BK60)</f>
        <v>2966.3454783000002</v>
      </c>
      <c r="BL63" s="279">
        <f>BL48-SUM(BL51:BL62)</f>
        <v>0</v>
      </c>
      <c r="BM63" s="281"/>
      <c r="BN63" s="191">
        <f>BN48-SUM(BN51:BN60)</f>
        <v>31209.959697999999</v>
      </c>
      <c r="BO63" s="279">
        <f>BO48-SUM(BO51:BO62)</f>
        <v>32494.959697999999</v>
      </c>
      <c r="BP63" s="279"/>
      <c r="BQ63" s="191">
        <f>BQ48-SUM(BQ51:BQ60)</f>
        <v>54932.799223130001</v>
      </c>
      <c r="BR63" s="279">
        <f>BR48-SUM(BR51:BR62)</f>
        <v>57630.799223130001</v>
      </c>
      <c r="BS63" s="279"/>
      <c r="BT63" s="191">
        <f>BT48-SUM(BT51:BT60)</f>
        <v>32740.078800299998</v>
      </c>
      <c r="BU63" s="279">
        <f>BU48-SUM(BU51:BU62)</f>
        <v>32740.078800299998</v>
      </c>
      <c r="BV63" s="279"/>
      <c r="BW63" s="191">
        <f>BW48-SUM(BW51:BW60)</f>
        <v>1655.5893954000001</v>
      </c>
      <c r="BX63" s="279">
        <f>BX48-SUM(BX51:BX62)</f>
        <v>0</v>
      </c>
      <c r="BY63" s="281">
        <f>CO49-SUM(BY51:BY62)</f>
        <v>0</v>
      </c>
      <c r="BZ63" s="191">
        <f>BZ48-SUM(BZ51:BZ60)</f>
        <v>31209.959697999999</v>
      </c>
      <c r="CA63" s="279">
        <f>CA48-SUM(CA51:CA62)</f>
        <v>32494.959697999999</v>
      </c>
      <c r="CB63" s="191"/>
      <c r="CC63" s="191">
        <f>CC48-SUM(CC51:CC60)</f>
        <v>54932.799223130001</v>
      </c>
      <c r="CD63" s="279">
        <f>CD48-SUM(CD51:CD62)</f>
        <v>57630.799223130001</v>
      </c>
      <c r="CE63" s="191"/>
      <c r="CF63" s="191">
        <f>CF48-SUM(CF51:CF60)</f>
        <v>32740.078800299998</v>
      </c>
      <c r="CG63" s="279">
        <f>CG48-SUM(CG51:CG62)</f>
        <v>32740.078800299998</v>
      </c>
      <c r="CH63" s="191"/>
      <c r="CI63" s="191">
        <f>CI48-SUM(CI51:CI60)</f>
        <v>1655.5893954000001</v>
      </c>
      <c r="CJ63" s="279">
        <f>CJ48-SUM(CJ51:CJ62)</f>
        <v>0</v>
      </c>
    </row>
    <row r="64" spans="2:109" ht="15" customHeight="1" thickBot="1" x14ac:dyDescent="0.25"/>
    <row r="65" spans="1:88" s="320" customFormat="1" ht="15" customHeight="1" thickBot="1" x14ac:dyDescent="0.25">
      <c r="A65" s="319"/>
      <c r="D65" s="320" t="s">
        <v>24</v>
      </c>
      <c r="F65" s="321">
        <f>F63-G63</f>
        <v>-1285</v>
      </c>
      <c r="G65" s="322"/>
      <c r="H65" s="323"/>
      <c r="I65" s="321">
        <f>I63-J63</f>
        <v>-2698</v>
      </c>
      <c r="J65" s="322"/>
      <c r="K65" s="323"/>
      <c r="L65" s="321">
        <f>L63-M63</f>
        <v>0</v>
      </c>
      <c r="M65" s="322"/>
      <c r="N65" s="323"/>
      <c r="O65" s="321">
        <f>O63-P63</f>
        <v>1932.0292471</v>
      </c>
      <c r="P65" s="322"/>
      <c r="Q65" s="324"/>
      <c r="R65" s="321">
        <f>R63-S63</f>
        <v>-1285</v>
      </c>
      <c r="S65" s="322"/>
      <c r="T65" s="323"/>
      <c r="U65" s="321">
        <f>U63-V63</f>
        <v>-2698</v>
      </c>
      <c r="V65" s="322"/>
      <c r="W65" s="323"/>
      <c r="X65" s="321">
        <f>X63-Y63</f>
        <v>0</v>
      </c>
      <c r="Y65" s="322"/>
      <c r="Z65" s="323"/>
      <c r="AA65" s="321">
        <f>AA63-AB63</f>
        <v>1938.6332358</v>
      </c>
      <c r="AB65" s="322"/>
      <c r="AC65" s="324"/>
      <c r="AD65" s="321">
        <f>AD63-AE63</f>
        <v>-1285</v>
      </c>
      <c r="AE65" s="322"/>
      <c r="AF65" s="323"/>
      <c r="AG65" s="321">
        <f>AG63-AH63</f>
        <v>-2698</v>
      </c>
      <c r="AH65" s="322"/>
      <c r="AI65" s="323"/>
      <c r="AJ65" s="321">
        <f>AJ63-AK63</f>
        <v>0</v>
      </c>
      <c r="AK65" s="322"/>
      <c r="AL65" s="323"/>
      <c r="AM65" s="321">
        <f>AM63-AN63</f>
        <v>2250.5602606000002</v>
      </c>
      <c r="AN65" s="322"/>
      <c r="AO65" s="324"/>
      <c r="AP65" s="321">
        <f>AP63-AQ63</f>
        <v>-1285</v>
      </c>
      <c r="AQ65" s="322"/>
      <c r="AR65" s="323"/>
      <c r="AS65" s="321">
        <f>AS63-AT63</f>
        <v>-2698</v>
      </c>
      <c r="AT65" s="322"/>
      <c r="AU65" s="323"/>
      <c r="AV65" s="321">
        <f>AV63-AW63</f>
        <v>0</v>
      </c>
      <c r="AW65" s="322"/>
      <c r="AX65" s="323"/>
      <c r="AY65" s="321">
        <f>AY63-AZ63</f>
        <v>3251.4074113000001</v>
      </c>
      <c r="AZ65" s="322"/>
      <c r="BA65" s="324"/>
      <c r="BB65" s="321">
        <f>BB63-BC63</f>
        <v>-1285</v>
      </c>
      <c r="BC65" s="322"/>
      <c r="BD65" s="323"/>
      <c r="BE65" s="321">
        <f>BE63-BF63</f>
        <v>-2698</v>
      </c>
      <c r="BF65" s="322"/>
      <c r="BG65" s="323"/>
      <c r="BH65" s="321">
        <f>BH63-BI63</f>
        <v>0</v>
      </c>
      <c r="BI65" s="322"/>
      <c r="BJ65" s="323"/>
      <c r="BK65" s="321">
        <f>BK63-BL63</f>
        <v>2966.3454783000002</v>
      </c>
      <c r="BL65" s="322"/>
      <c r="BM65" s="324"/>
      <c r="BN65" s="321">
        <f>BN63-BO63</f>
        <v>-1285</v>
      </c>
      <c r="BO65" s="322"/>
      <c r="BP65" s="323"/>
      <c r="BQ65" s="321">
        <f>BQ63-BR63</f>
        <v>-2698</v>
      </c>
      <c r="BR65" s="322"/>
      <c r="BS65" s="323"/>
      <c r="BT65" s="321">
        <f>BT63-BU63</f>
        <v>0</v>
      </c>
      <c r="BU65" s="322"/>
      <c r="BV65" s="323"/>
      <c r="BW65" s="321">
        <f>BW63-BX63</f>
        <v>1655.5893954000001</v>
      </c>
      <c r="BX65" s="322"/>
      <c r="BY65" s="324"/>
      <c r="BZ65" s="321">
        <f>BZ63-CA63</f>
        <v>-1285</v>
      </c>
      <c r="CA65" s="322"/>
      <c r="CB65" s="323"/>
      <c r="CC65" s="321">
        <f>CC63-CD63</f>
        <v>-2698</v>
      </c>
      <c r="CD65" s="322"/>
      <c r="CE65" s="323"/>
      <c r="CF65" s="321">
        <f>CF63-CG63</f>
        <v>0</v>
      </c>
      <c r="CG65" s="322"/>
      <c r="CH65" s="323"/>
      <c r="CI65" s="321">
        <f>CI63-CJ63</f>
        <v>1655.5893954000001</v>
      </c>
      <c r="CJ65" s="322"/>
    </row>
    <row r="66" spans="1:88" ht="15" customHeight="1" x14ac:dyDescent="0.2"/>
    <row r="67" spans="1:88" ht="15" customHeight="1" x14ac:dyDescent="0.2"/>
    <row r="68" spans="1:88" ht="15" customHeight="1" x14ac:dyDescent="0.25">
      <c r="D68" s="325"/>
      <c r="E68" s="325"/>
    </row>
    <row r="69" spans="1:88" ht="15" customHeight="1" x14ac:dyDescent="0.25">
      <c r="D69" s="325"/>
      <c r="E69" s="325"/>
    </row>
    <row r="70" spans="1:88" ht="15" customHeight="1" x14ac:dyDescent="0.25">
      <c r="D70" s="325"/>
      <c r="E70" s="325"/>
    </row>
    <row r="71" spans="1:88" ht="15" customHeight="1" x14ac:dyDescent="0.2"/>
    <row r="72" spans="1:88" ht="15" customHeight="1" x14ac:dyDescent="0.2"/>
    <row r="73" spans="1:88" ht="15" customHeight="1" x14ac:dyDescent="0.25">
      <c r="A73" s="325"/>
      <c r="B73" s="325"/>
    </row>
    <row r="74" spans="1:88" ht="15" customHeight="1" x14ac:dyDescent="0.25">
      <c r="A74" s="325"/>
      <c r="B74" s="325"/>
    </row>
    <row r="75" spans="1:88" ht="15" customHeight="1" x14ac:dyDescent="0.25">
      <c r="A75" s="325"/>
      <c r="B75" s="325"/>
    </row>
    <row r="76" spans="1:88" ht="15" customHeight="1" x14ac:dyDescent="0.25">
      <c r="A76" s="319"/>
      <c r="B76" s="319"/>
      <c r="S76" s="326"/>
      <c r="T76" s="327" t="s">
        <v>25</v>
      </c>
      <c r="U76" s="326"/>
      <c r="V76" s="326"/>
    </row>
    <row r="77" spans="1:88" ht="15" customHeight="1" thickBot="1" x14ac:dyDescent="0.25"/>
    <row r="78" spans="1:88" ht="15" customHeight="1" thickBot="1" x14ac:dyDescent="0.3">
      <c r="AB78" s="328"/>
      <c r="AC78" s="328"/>
      <c r="AD78" s="328"/>
      <c r="AE78" s="328"/>
      <c r="AF78" s="328"/>
      <c r="AG78" s="328"/>
      <c r="AH78" s="328"/>
      <c r="BB78" s="329">
        <v>0.55000000000000004</v>
      </c>
    </row>
    <row r="79" spans="1:88" ht="15" customHeight="1" x14ac:dyDescent="0.2">
      <c r="AB79" s="330"/>
      <c r="AC79" s="330"/>
      <c r="AD79" s="328"/>
      <c r="AE79" s="330"/>
      <c r="AF79" s="330"/>
      <c r="AG79" s="330"/>
      <c r="AH79" s="328"/>
      <c r="AM79" s="331"/>
      <c r="AN79" s="331"/>
      <c r="AO79" s="331"/>
      <c r="AP79" s="331"/>
      <c r="AQ79" s="331"/>
      <c r="AR79" s="331"/>
      <c r="AS79" s="331"/>
      <c r="AT79" s="331"/>
      <c r="AU79" s="331"/>
      <c r="AV79" s="332"/>
      <c r="AW79" s="332"/>
      <c r="AX79" s="331"/>
      <c r="AY79" s="331"/>
      <c r="AZ79" s="331"/>
      <c r="BA79" s="331"/>
      <c r="BB79" s="331"/>
      <c r="BC79" s="331"/>
      <c r="BD79" s="331"/>
      <c r="BE79" s="331"/>
      <c r="BF79" s="328"/>
      <c r="BG79" s="328"/>
      <c r="BI79" s="328"/>
    </row>
    <row r="80" spans="1:88" ht="15" customHeight="1" x14ac:dyDescent="0.2">
      <c r="AB80" s="330"/>
      <c r="AC80" s="330"/>
      <c r="AD80" s="328"/>
      <c r="AE80" s="330"/>
      <c r="AF80" s="330"/>
      <c r="AG80" s="330"/>
      <c r="AH80" s="328"/>
      <c r="AM80" s="333"/>
      <c r="AN80" s="333"/>
      <c r="AO80" s="333"/>
      <c r="AP80" s="333"/>
      <c r="AQ80" s="333"/>
      <c r="AR80" s="333"/>
      <c r="AS80" s="333"/>
      <c r="AT80" s="333"/>
      <c r="AU80" s="333"/>
      <c r="AV80" s="334"/>
      <c r="AW80" s="334"/>
      <c r="AX80" s="331"/>
      <c r="AY80" s="333"/>
      <c r="AZ80" s="333"/>
      <c r="BA80" s="333"/>
      <c r="BB80" s="333"/>
      <c r="BC80" s="333"/>
      <c r="BD80" s="333"/>
      <c r="BE80" s="331"/>
      <c r="BF80" s="335"/>
      <c r="BG80" s="335"/>
      <c r="BI80" s="330"/>
    </row>
    <row r="81" spans="5:61" ht="15" customHeight="1" x14ac:dyDescent="0.2">
      <c r="AB81" s="330"/>
      <c r="AC81" s="330"/>
      <c r="AD81" s="328"/>
      <c r="AE81" s="330"/>
      <c r="AF81" s="330"/>
      <c r="AG81" s="330"/>
      <c r="AH81" s="328"/>
      <c r="BI81" s="330"/>
    </row>
    <row r="82" spans="5:61" ht="15" customHeight="1" x14ac:dyDescent="0.2">
      <c r="G82" s="336" t="s">
        <v>26</v>
      </c>
      <c r="H82" s="337" t="s">
        <v>27</v>
      </c>
      <c r="I82" s="338"/>
      <c r="J82" s="338"/>
      <c r="K82" s="339"/>
      <c r="L82" s="337" t="s">
        <v>28</v>
      </c>
      <c r="M82" s="338"/>
      <c r="N82" s="338"/>
      <c r="O82" s="338"/>
      <c r="P82" s="339"/>
      <c r="Q82" s="337" t="s">
        <v>29</v>
      </c>
      <c r="R82" s="338"/>
      <c r="S82" s="339"/>
      <c r="T82" s="340" t="s">
        <v>30</v>
      </c>
      <c r="U82" s="341"/>
      <c r="V82" s="341"/>
      <c r="W82" s="341"/>
      <c r="X82" s="341"/>
      <c r="Y82" s="342"/>
      <c r="Z82" s="340" t="s">
        <v>31</v>
      </c>
      <c r="AA82" s="341"/>
      <c r="AB82" s="341"/>
      <c r="AD82" s="328"/>
      <c r="AE82" s="330"/>
      <c r="AF82" s="330"/>
      <c r="AG82" s="330"/>
      <c r="AH82" s="328"/>
      <c r="BI82" s="330"/>
    </row>
    <row r="83" spans="5:61" ht="15" customHeight="1" x14ac:dyDescent="0.2">
      <c r="E83" s="319"/>
      <c r="G83" s="343"/>
      <c r="H83" s="337" t="s">
        <v>32</v>
      </c>
      <c r="I83" s="338"/>
      <c r="J83" s="339"/>
      <c r="K83" s="344" t="s">
        <v>26</v>
      </c>
      <c r="L83" s="337" t="s">
        <v>33</v>
      </c>
      <c r="M83" s="339"/>
      <c r="N83" s="337" t="s">
        <v>34</v>
      </c>
      <c r="O83" s="339"/>
      <c r="P83" s="344" t="s">
        <v>26</v>
      </c>
      <c r="Q83" s="337" t="s">
        <v>35</v>
      </c>
      <c r="R83" s="339"/>
      <c r="S83" s="344" t="s">
        <v>26</v>
      </c>
      <c r="T83" s="337" t="s">
        <v>36</v>
      </c>
      <c r="U83" s="338"/>
      <c r="V83" s="339"/>
      <c r="W83" s="340" t="s">
        <v>37</v>
      </c>
      <c r="X83" s="342"/>
      <c r="Y83" s="344" t="s">
        <v>26</v>
      </c>
      <c r="Z83" s="340" t="s">
        <v>38</v>
      </c>
      <c r="AA83" s="342"/>
      <c r="AB83" s="345" t="s">
        <v>26</v>
      </c>
      <c r="AD83" s="328"/>
      <c r="AE83" s="330"/>
      <c r="AF83" s="330"/>
      <c r="AG83" s="330"/>
      <c r="AH83" s="328"/>
      <c r="BI83" s="330"/>
    </row>
    <row r="84" spans="5:61" ht="15" customHeight="1" thickBot="1" x14ac:dyDescent="0.25">
      <c r="G84" s="346"/>
      <c r="H84" s="347" t="s">
        <v>39</v>
      </c>
      <c r="I84" s="347" t="s">
        <v>40</v>
      </c>
      <c r="J84" s="347" t="s">
        <v>41</v>
      </c>
      <c r="K84" s="348"/>
      <c r="L84" s="347" t="s">
        <v>39</v>
      </c>
      <c r="M84" s="347" t="s">
        <v>41</v>
      </c>
      <c r="N84" s="347" t="s">
        <v>39</v>
      </c>
      <c r="O84" s="347" t="s">
        <v>41</v>
      </c>
      <c r="P84" s="348"/>
      <c r="Q84" s="347" t="s">
        <v>39</v>
      </c>
      <c r="R84" s="347" t="s">
        <v>41</v>
      </c>
      <c r="S84" s="348"/>
      <c r="T84" s="347" t="s">
        <v>39</v>
      </c>
      <c r="U84" s="347" t="s">
        <v>40</v>
      </c>
      <c r="V84" s="347" t="s">
        <v>41</v>
      </c>
      <c r="W84" s="347" t="s">
        <v>39</v>
      </c>
      <c r="X84" s="347" t="s">
        <v>41</v>
      </c>
      <c r="Y84" s="348"/>
      <c r="Z84" s="347" t="s">
        <v>39</v>
      </c>
      <c r="AA84" s="347" t="s">
        <v>41</v>
      </c>
      <c r="AB84" s="349"/>
      <c r="AD84" s="328"/>
      <c r="AE84" s="330"/>
      <c r="AF84" s="330"/>
      <c r="AG84" s="330"/>
      <c r="AH84" s="328"/>
      <c r="BI84" s="330"/>
    </row>
    <row r="85" spans="5:61" ht="15" customHeight="1" thickBot="1" x14ac:dyDescent="0.25">
      <c r="E85" s="350" t="s">
        <v>42</v>
      </c>
      <c r="F85" s="351" t="s">
        <v>43</v>
      </c>
      <c r="G85" s="352">
        <v>22923.886382500001</v>
      </c>
      <c r="H85" s="353">
        <v>5609.0726174000001</v>
      </c>
      <c r="I85" s="353">
        <v>16</v>
      </c>
      <c r="J85" s="353">
        <v>5593.0726174000001</v>
      </c>
      <c r="K85" s="354">
        <v>5609.0726174000001</v>
      </c>
      <c r="L85" s="353">
        <v>2927.5008607</v>
      </c>
      <c r="M85" s="353">
        <v>2927.5008607</v>
      </c>
      <c r="N85" s="353">
        <v>2184.3668551999999</v>
      </c>
      <c r="O85" s="353">
        <v>2184.3668551999999</v>
      </c>
      <c r="P85" s="354">
        <v>5111.8677158999999</v>
      </c>
      <c r="Q85" s="353">
        <v>1932.0292471</v>
      </c>
      <c r="R85" s="353">
        <v>1932.0292471</v>
      </c>
      <c r="S85" s="354">
        <v>1932.0292471</v>
      </c>
      <c r="T85" s="353">
        <v>6909.1920680000003</v>
      </c>
      <c r="U85" s="353">
        <v>0</v>
      </c>
      <c r="V85" s="353">
        <v>6909.1920680000003</v>
      </c>
      <c r="W85" s="353">
        <v>3324.1498136999999</v>
      </c>
      <c r="X85" s="353">
        <v>3324.1498136999999</v>
      </c>
      <c r="Y85" s="354">
        <v>10233.3418817</v>
      </c>
      <c r="Z85" s="353">
        <v>37.574920400000003</v>
      </c>
      <c r="AA85" s="353">
        <v>37.574920400000003</v>
      </c>
      <c r="AB85" s="354">
        <v>37.574920400000003</v>
      </c>
      <c r="AC85" s="354">
        <v>40.299337999999999</v>
      </c>
      <c r="AD85" s="328"/>
      <c r="AE85" s="330"/>
      <c r="AF85" s="330"/>
      <c r="AG85" s="330"/>
      <c r="AH85" s="328"/>
      <c r="BI85" s="330"/>
    </row>
    <row r="86" spans="5:61" ht="15" customHeight="1" thickBot="1" x14ac:dyDescent="0.25">
      <c r="E86" s="355"/>
      <c r="F86" s="351" t="s">
        <v>44</v>
      </c>
      <c r="G86" s="352">
        <v>23196.2491262</v>
      </c>
      <c r="H86" s="353">
        <v>5264.2475952000004</v>
      </c>
      <c r="I86" s="353">
        <v>15</v>
      </c>
      <c r="J86" s="353">
        <v>5249.2475952000004</v>
      </c>
      <c r="K86" s="354">
        <v>5264.2475952000004</v>
      </c>
      <c r="L86" s="353">
        <v>3094.3772866999998</v>
      </c>
      <c r="M86" s="353">
        <v>3094.3772866999998</v>
      </c>
      <c r="N86" s="353">
        <v>2202.2779526999998</v>
      </c>
      <c r="O86" s="353">
        <v>2202.2779526999998</v>
      </c>
      <c r="P86" s="354">
        <v>5296.6552394</v>
      </c>
      <c r="Q86" s="353">
        <v>1938.6332358</v>
      </c>
      <c r="R86" s="353">
        <v>1938.6332358</v>
      </c>
      <c r="S86" s="354">
        <v>1938.6332358</v>
      </c>
      <c r="T86" s="353">
        <v>7388.6724052</v>
      </c>
      <c r="U86" s="353">
        <v>6</v>
      </c>
      <c r="V86" s="353">
        <v>7064.6724052</v>
      </c>
      <c r="W86" s="353">
        <v>3271.7238729999999</v>
      </c>
      <c r="X86" s="353">
        <v>3271.7238729999999</v>
      </c>
      <c r="Y86" s="354">
        <v>10660.3962782</v>
      </c>
      <c r="Z86" s="353">
        <v>36.316777600000002</v>
      </c>
      <c r="AA86" s="353">
        <v>36.316777600000002</v>
      </c>
      <c r="AB86" s="354">
        <v>36.316777600000002</v>
      </c>
      <c r="AC86" s="354">
        <v>45.607254900000001</v>
      </c>
      <c r="AD86" s="328"/>
      <c r="AE86" s="330"/>
      <c r="AF86" s="330"/>
      <c r="AG86" s="330"/>
      <c r="AH86" s="328"/>
      <c r="BI86" s="330"/>
    </row>
    <row r="87" spans="5:61" ht="15" customHeight="1" thickBot="1" x14ac:dyDescent="0.25">
      <c r="E87" s="355"/>
      <c r="F87" s="351" t="s">
        <v>45</v>
      </c>
      <c r="G87" s="352">
        <v>24089.919258499998</v>
      </c>
      <c r="H87" s="353">
        <v>5168.4998346000002</v>
      </c>
      <c r="I87" s="353">
        <v>13</v>
      </c>
      <c r="J87" s="353">
        <v>5155.4998346000002</v>
      </c>
      <c r="K87" s="354">
        <v>5168.4998346000002</v>
      </c>
      <c r="L87" s="353">
        <v>2962.6902934</v>
      </c>
      <c r="M87" s="353">
        <v>2962.6902934</v>
      </c>
      <c r="N87" s="353">
        <v>2481.7693417</v>
      </c>
      <c r="O87" s="353">
        <v>2481.7693417</v>
      </c>
      <c r="P87" s="354">
        <v>5444.4596351</v>
      </c>
      <c r="Q87" s="353">
        <v>2250.5602606000002</v>
      </c>
      <c r="R87" s="353">
        <v>2250.5602606000002</v>
      </c>
      <c r="S87" s="354">
        <v>2250.5602606000002</v>
      </c>
      <c r="T87" s="353">
        <v>7648.4941940999997</v>
      </c>
      <c r="U87" s="353">
        <v>0</v>
      </c>
      <c r="V87" s="353">
        <v>7648.4941940999997</v>
      </c>
      <c r="W87" s="353">
        <v>3537.5237873000001</v>
      </c>
      <c r="X87" s="353">
        <v>3537.5237873000001</v>
      </c>
      <c r="Y87" s="354">
        <v>11186.0179814</v>
      </c>
      <c r="Z87" s="353">
        <v>40.381546800000002</v>
      </c>
      <c r="AA87" s="353">
        <v>40.381546800000002</v>
      </c>
      <c r="AB87" s="354">
        <v>40.381546800000002</v>
      </c>
      <c r="AC87" s="354">
        <v>48.281628400000002</v>
      </c>
      <c r="AD87" s="328"/>
      <c r="AE87" s="330"/>
      <c r="AF87" s="330"/>
      <c r="AG87" s="330"/>
      <c r="AH87" s="328"/>
      <c r="BI87" s="330"/>
    </row>
    <row r="88" spans="5:61" ht="15" customHeight="1" thickBot="1" x14ac:dyDescent="0.25">
      <c r="E88" s="355"/>
      <c r="F88" s="351" t="s">
        <v>46</v>
      </c>
      <c r="G88" s="352">
        <v>29214.162596499998</v>
      </c>
      <c r="H88" s="353">
        <v>6126.8115780999997</v>
      </c>
      <c r="I88" s="353">
        <v>25</v>
      </c>
      <c r="J88" s="353">
        <v>6101.8115780999997</v>
      </c>
      <c r="K88" s="354">
        <v>6126.8115780999997</v>
      </c>
      <c r="L88" s="353">
        <v>3301.4255327999999</v>
      </c>
      <c r="M88" s="353">
        <v>3301.4255327999999</v>
      </c>
      <c r="N88" s="353">
        <v>3257.5584226000001</v>
      </c>
      <c r="O88" s="353">
        <v>3257.5584226000001</v>
      </c>
      <c r="P88" s="354">
        <v>6558.9839554</v>
      </c>
      <c r="Q88" s="353">
        <v>3251.4074113000001</v>
      </c>
      <c r="R88" s="353">
        <v>3251.4074113000001</v>
      </c>
      <c r="S88" s="354">
        <v>3251.4074113000001</v>
      </c>
      <c r="T88" s="353">
        <v>9070.2870555999998</v>
      </c>
      <c r="U88" s="353">
        <v>2</v>
      </c>
      <c r="V88" s="353">
        <v>8962.2870555999998</v>
      </c>
      <c r="W88" s="353">
        <v>4160.9923322000004</v>
      </c>
      <c r="X88" s="353">
        <v>4160.9923322000004</v>
      </c>
      <c r="Y88" s="354">
        <v>13231.279387799999</v>
      </c>
      <c r="Z88" s="353">
        <v>45.6802639</v>
      </c>
      <c r="AA88" s="353">
        <v>45.6802639</v>
      </c>
      <c r="AB88" s="354">
        <v>45.6802639</v>
      </c>
      <c r="AC88" s="354">
        <v>14.413035799999999</v>
      </c>
      <c r="AD88" s="328"/>
      <c r="AE88" s="330"/>
      <c r="AF88" s="330"/>
      <c r="AG88" s="330"/>
      <c r="AH88" s="328"/>
      <c r="BI88" s="330"/>
    </row>
    <row r="89" spans="5:61" ht="15" customHeight="1" thickBot="1" x14ac:dyDescent="0.25">
      <c r="E89" s="355"/>
      <c r="F89" s="351" t="s">
        <v>47</v>
      </c>
      <c r="G89" s="352">
        <v>27532.321943399998</v>
      </c>
      <c r="H89" s="353">
        <v>5802.7857488999998</v>
      </c>
      <c r="I89" s="353">
        <v>23</v>
      </c>
      <c r="J89" s="353">
        <v>5779.7857488999998</v>
      </c>
      <c r="K89" s="354">
        <v>5802.7857488999998</v>
      </c>
      <c r="L89" s="353">
        <v>3043.9388107999998</v>
      </c>
      <c r="M89" s="353">
        <v>3043.9388107999998</v>
      </c>
      <c r="N89" s="353">
        <v>3008.8026742000002</v>
      </c>
      <c r="O89" s="353">
        <v>3008.8026742000002</v>
      </c>
      <c r="P89" s="354">
        <v>6052.7414849999996</v>
      </c>
      <c r="Q89" s="353">
        <v>2966.3454783000002</v>
      </c>
      <c r="R89" s="353">
        <v>2966.3454783000002</v>
      </c>
      <c r="S89" s="354">
        <v>2966.3454783000002</v>
      </c>
      <c r="T89" s="353">
        <v>8656.5271069999999</v>
      </c>
      <c r="U89" s="353">
        <v>1</v>
      </c>
      <c r="V89" s="353">
        <v>8602.5271069999999</v>
      </c>
      <c r="W89" s="353">
        <v>4007.1288878</v>
      </c>
      <c r="X89" s="353">
        <v>4007.1288878</v>
      </c>
      <c r="Y89" s="354">
        <v>12663.655994799999</v>
      </c>
      <c r="Z89" s="353">
        <v>46.793236399999998</v>
      </c>
      <c r="AA89" s="353">
        <v>46.793236399999998</v>
      </c>
      <c r="AB89" s="354">
        <v>46.793236399999998</v>
      </c>
      <c r="AC89" s="354">
        <v>13.147301799999999</v>
      </c>
      <c r="AD89" s="328"/>
      <c r="AE89" s="330"/>
      <c r="AF89" s="330"/>
      <c r="AG89" s="330"/>
      <c r="AH89" s="328"/>
      <c r="BI89" s="330"/>
    </row>
    <row r="90" spans="5:61" ht="15" customHeight="1" thickBot="1" x14ac:dyDescent="0.25">
      <c r="E90" s="355"/>
      <c r="F90" s="351" t="s">
        <v>48</v>
      </c>
      <c r="G90" s="352">
        <v>19681.4839422</v>
      </c>
      <c r="H90" s="353">
        <v>4615.5423238000003</v>
      </c>
      <c r="I90" s="353">
        <v>13</v>
      </c>
      <c r="J90" s="353">
        <v>4602.5423238000003</v>
      </c>
      <c r="K90" s="354">
        <v>4615.5423238000003</v>
      </c>
      <c r="L90" s="353">
        <v>2314.9733795000002</v>
      </c>
      <c r="M90" s="353">
        <v>2314.9733795000002</v>
      </c>
      <c r="N90" s="353">
        <v>1960.3973900000001</v>
      </c>
      <c r="O90" s="353">
        <v>1960.3973900000001</v>
      </c>
      <c r="P90" s="354">
        <v>4275.3707695000003</v>
      </c>
      <c r="Q90" s="353">
        <v>1655.5893954000001</v>
      </c>
      <c r="R90" s="353">
        <v>1655.5893954000001</v>
      </c>
      <c r="S90" s="354">
        <v>1655.5893954000001</v>
      </c>
      <c r="T90" s="353">
        <v>6415.3631218999999</v>
      </c>
      <c r="U90" s="353">
        <v>0</v>
      </c>
      <c r="V90" s="353">
        <v>6415.3631218999999</v>
      </c>
      <c r="W90" s="353">
        <v>2684.4145266</v>
      </c>
      <c r="X90" s="353">
        <v>2684.4145266</v>
      </c>
      <c r="Y90" s="354">
        <v>9099.7776484999995</v>
      </c>
      <c r="Z90" s="353">
        <v>35.203805000000003</v>
      </c>
      <c r="AA90" s="353">
        <v>35.203805000000003</v>
      </c>
      <c r="AB90" s="354">
        <v>35.203805000000003</v>
      </c>
      <c r="AC90" s="354">
        <v>42.402089699999998</v>
      </c>
      <c r="AD90" s="328"/>
      <c r="AE90" s="330"/>
      <c r="AF90" s="330"/>
      <c r="AG90" s="330"/>
      <c r="AH90" s="328"/>
      <c r="BI90" s="330"/>
    </row>
    <row r="91" spans="5:61" ht="15" customHeight="1" thickBot="1" x14ac:dyDescent="0.25">
      <c r="E91" s="355"/>
      <c r="F91" s="351" t="s">
        <v>49</v>
      </c>
      <c r="G91" s="352">
        <v>0</v>
      </c>
      <c r="H91" s="353">
        <v>0</v>
      </c>
      <c r="I91" s="353">
        <v>0</v>
      </c>
      <c r="J91" s="353">
        <v>0</v>
      </c>
      <c r="K91" s="354">
        <v>0</v>
      </c>
      <c r="L91" s="353">
        <v>0</v>
      </c>
      <c r="M91" s="353">
        <v>0</v>
      </c>
      <c r="N91" s="353">
        <v>0</v>
      </c>
      <c r="O91" s="353">
        <v>0</v>
      </c>
      <c r="P91" s="354">
        <v>0</v>
      </c>
      <c r="Q91" s="353">
        <v>0</v>
      </c>
      <c r="R91" s="353">
        <v>0</v>
      </c>
      <c r="S91" s="354">
        <v>0</v>
      </c>
      <c r="T91" s="353">
        <v>0</v>
      </c>
      <c r="U91" s="353">
        <v>0</v>
      </c>
      <c r="V91" s="353">
        <v>0</v>
      </c>
      <c r="W91" s="353">
        <v>0</v>
      </c>
      <c r="X91" s="353">
        <v>0</v>
      </c>
      <c r="Y91" s="354">
        <v>0</v>
      </c>
      <c r="Z91" s="353">
        <v>0</v>
      </c>
      <c r="AA91" s="353">
        <v>0</v>
      </c>
      <c r="AB91" s="354">
        <v>0</v>
      </c>
      <c r="AC91" s="354">
        <v>0</v>
      </c>
      <c r="AD91" s="330"/>
      <c r="AE91" s="330"/>
      <c r="AF91" s="328"/>
      <c r="BI91" s="330"/>
    </row>
    <row r="92" spans="5:61" ht="15" customHeight="1" thickBot="1" x14ac:dyDescent="0.25">
      <c r="E92" s="356"/>
      <c r="F92" s="357" t="s">
        <v>26</v>
      </c>
      <c r="G92" s="358">
        <v>146638.02324929999</v>
      </c>
      <c r="H92" s="359">
        <v>32586.959697999999</v>
      </c>
      <c r="I92" s="359">
        <v>105</v>
      </c>
      <c r="J92" s="359">
        <v>32481.959697999999</v>
      </c>
      <c r="K92" s="360">
        <v>32586.959697999999</v>
      </c>
      <c r="L92" s="359">
        <v>17644.906163899999</v>
      </c>
      <c r="M92" s="359">
        <v>17644.906163899999</v>
      </c>
      <c r="N92" s="359">
        <v>15095.172636400001</v>
      </c>
      <c r="O92" s="359">
        <v>15095.172636400001</v>
      </c>
      <c r="P92" s="360">
        <v>32740.078800300002</v>
      </c>
      <c r="Q92" s="359">
        <v>13994.565028499999</v>
      </c>
      <c r="R92" s="359">
        <v>13994.565028499999</v>
      </c>
      <c r="S92" s="360">
        <v>13994.565028499999</v>
      </c>
      <c r="T92" s="359">
        <v>46088.535951799997</v>
      </c>
      <c r="U92" s="359">
        <v>9</v>
      </c>
      <c r="V92" s="359">
        <v>45602.535951799997</v>
      </c>
      <c r="W92" s="359">
        <v>20985.9332206</v>
      </c>
      <c r="X92" s="359">
        <v>20985.9332206</v>
      </c>
      <c r="Y92" s="360">
        <v>67074.4691724</v>
      </c>
      <c r="Z92" s="359">
        <v>241.95055009999999</v>
      </c>
      <c r="AA92" s="359">
        <v>241.95055009999999</v>
      </c>
      <c r="AB92" s="360">
        <v>241.95055009999999</v>
      </c>
      <c r="AC92" s="360">
        <v>204.15064860000001</v>
      </c>
      <c r="AD92" s="330"/>
      <c r="AE92" s="330"/>
      <c r="AF92" s="328"/>
      <c r="BI92" s="330"/>
    </row>
    <row r="93" spans="5:61" ht="15" customHeight="1" x14ac:dyDescent="0.25">
      <c r="E93"/>
      <c r="F93" s="361"/>
      <c r="G93" s="362"/>
      <c r="H93" s="363"/>
      <c r="I93" s="363"/>
      <c r="J93" s="363"/>
      <c r="K93" s="364"/>
      <c r="L93" s="363"/>
      <c r="M93" s="363"/>
      <c r="N93" s="363"/>
      <c r="O93" s="363"/>
      <c r="P93" s="364"/>
      <c r="Q93" s="363"/>
      <c r="R93" s="363"/>
      <c r="S93" s="364"/>
      <c r="T93" s="363"/>
      <c r="U93" s="363"/>
      <c r="V93" s="363"/>
      <c r="W93" s="363"/>
      <c r="X93" s="363"/>
      <c r="Y93" s="364"/>
      <c r="Z93" s="363"/>
      <c r="AA93" s="363"/>
      <c r="AB93" s="364"/>
      <c r="AC93" s="364"/>
      <c r="AD93" s="330"/>
      <c r="AE93" s="330"/>
      <c r="AF93" s="328"/>
      <c r="BI93" s="330"/>
    </row>
    <row r="94" spans="5:61" ht="15" customHeight="1" thickBot="1" x14ac:dyDescent="0.3">
      <c r="E94"/>
      <c r="F94" s="361"/>
      <c r="G94" s="362"/>
      <c r="H94" s="363"/>
      <c r="I94" s="363"/>
      <c r="J94" s="363"/>
      <c r="K94" s="364"/>
      <c r="L94" s="363"/>
      <c r="M94" s="363"/>
      <c r="N94" s="363"/>
      <c r="O94" s="363"/>
      <c r="P94" s="364"/>
      <c r="Q94" s="363"/>
      <c r="R94" s="363"/>
      <c r="S94" s="364"/>
      <c r="T94" s="363"/>
      <c r="U94" s="363"/>
      <c r="V94" s="363"/>
      <c r="W94" s="363"/>
      <c r="X94" s="363"/>
      <c r="Y94" s="364"/>
      <c r="Z94" s="363"/>
      <c r="AA94" s="363"/>
      <c r="AB94" s="364"/>
      <c r="AC94" s="364"/>
      <c r="AD94" s="330"/>
      <c r="AE94" s="330"/>
      <c r="AF94" s="328"/>
      <c r="BI94" s="330"/>
    </row>
    <row r="95" spans="5:61" ht="15" customHeight="1" thickBot="1" x14ac:dyDescent="0.25">
      <c r="G95" s="365" t="s">
        <v>50</v>
      </c>
      <c r="H95" s="366"/>
      <c r="I95" s="365" t="s">
        <v>51</v>
      </c>
      <c r="J95" s="366"/>
      <c r="K95" s="365" t="s">
        <v>16</v>
      </c>
      <c r="L95" s="366"/>
      <c r="M95" s="365" t="s">
        <v>52</v>
      </c>
      <c r="N95" s="366"/>
      <c r="AB95" s="330"/>
      <c r="AC95" s="330"/>
      <c r="AD95" s="330"/>
      <c r="AE95" s="330"/>
      <c r="AF95" s="328"/>
      <c r="BI95" s="330"/>
    </row>
    <row r="96" spans="5:61" ht="15" customHeight="1" x14ac:dyDescent="0.2">
      <c r="E96" s="367" t="str">
        <f t="shared" ref="E96:E102" si="57">+F85</f>
        <v>Mon 16/01</v>
      </c>
      <c r="F96" s="368"/>
      <c r="G96" s="369">
        <f>F4-J85</f>
        <v>0</v>
      </c>
      <c r="H96" s="370">
        <f t="shared" ref="H96:H101" si="58">+G96/J85</f>
        <v>0</v>
      </c>
      <c r="I96" s="371">
        <f>I4-(T85+W85*$BB$78)</f>
        <v>0</v>
      </c>
      <c r="J96" s="370">
        <f t="shared" ref="J96:J101" si="59">+I96/T85</f>
        <v>0</v>
      </c>
      <c r="K96" s="371">
        <f>L4-P85</f>
        <v>0</v>
      </c>
      <c r="L96" s="370">
        <f t="shared" ref="L96:L101" si="60">+K96/P85</f>
        <v>0</v>
      </c>
      <c r="M96" s="371">
        <f>O4-R85</f>
        <v>0</v>
      </c>
      <c r="N96" s="372">
        <f t="shared" ref="N96:N101" si="61">+M96/R85</f>
        <v>0</v>
      </c>
      <c r="AB96" s="330"/>
      <c r="AC96" s="330"/>
      <c r="AD96" s="330"/>
      <c r="AE96" s="330"/>
      <c r="AF96" s="328"/>
      <c r="BI96" s="330"/>
    </row>
    <row r="97" spans="5:61" ht="15" customHeight="1" x14ac:dyDescent="0.2">
      <c r="E97" s="367" t="str">
        <f t="shared" si="57"/>
        <v>Tue 17/01</v>
      </c>
      <c r="F97" s="368"/>
      <c r="G97" s="373">
        <f>R4-J86</f>
        <v>0</v>
      </c>
      <c r="H97" s="374">
        <f t="shared" si="58"/>
        <v>0</v>
      </c>
      <c r="I97" s="375">
        <f>U4-(T86+W86*$BB$78)</f>
        <v>0</v>
      </c>
      <c r="J97" s="374">
        <f t="shared" si="59"/>
        <v>0</v>
      </c>
      <c r="K97" s="375">
        <f>X4-P86</f>
        <v>0</v>
      </c>
      <c r="L97" s="374">
        <f t="shared" si="60"/>
        <v>0</v>
      </c>
      <c r="M97" s="375">
        <f>AA4-R86</f>
        <v>0</v>
      </c>
      <c r="N97" s="376">
        <f t="shared" si="61"/>
        <v>0</v>
      </c>
      <c r="AB97" s="330"/>
      <c r="AC97" s="330"/>
      <c r="BI97" s="330"/>
    </row>
    <row r="98" spans="5:61" ht="15" customHeight="1" x14ac:dyDescent="0.2">
      <c r="E98" s="367" t="str">
        <f t="shared" si="57"/>
        <v>Wed 18/01</v>
      </c>
      <c r="F98" s="368"/>
      <c r="G98" s="373">
        <f>AD4-J87</f>
        <v>0</v>
      </c>
      <c r="H98" s="374">
        <f t="shared" si="58"/>
        <v>0</v>
      </c>
      <c r="I98" s="375">
        <f>AG4-(T87+W87*$BB$78)</f>
        <v>0</v>
      </c>
      <c r="J98" s="374">
        <f t="shared" si="59"/>
        <v>0</v>
      </c>
      <c r="K98" s="375">
        <f>AJ4-P87</f>
        <v>0</v>
      </c>
      <c r="L98" s="374">
        <f t="shared" si="60"/>
        <v>0</v>
      </c>
      <c r="M98" s="375">
        <f>AM4-R87</f>
        <v>0</v>
      </c>
      <c r="N98" s="376">
        <f t="shared" si="61"/>
        <v>0</v>
      </c>
      <c r="AB98" s="330"/>
      <c r="AC98" s="330"/>
    </row>
    <row r="99" spans="5:61" ht="15" customHeight="1" x14ac:dyDescent="0.2">
      <c r="E99" s="367" t="str">
        <f t="shared" si="57"/>
        <v>Thu 19/01</v>
      </c>
      <c r="F99" s="368"/>
      <c r="G99" s="373">
        <f>AP4-J88</f>
        <v>0</v>
      </c>
      <c r="H99" s="374">
        <f t="shared" si="58"/>
        <v>0</v>
      </c>
      <c r="I99" s="375">
        <f>AS4-(T88+W88*$BB$78)</f>
        <v>0</v>
      </c>
      <c r="J99" s="374">
        <f t="shared" si="59"/>
        <v>0</v>
      </c>
      <c r="K99" s="375">
        <f>AV4-P88</f>
        <v>0</v>
      </c>
      <c r="L99" s="374">
        <f t="shared" si="60"/>
        <v>0</v>
      </c>
      <c r="M99" s="375">
        <f>AY4-R88</f>
        <v>0</v>
      </c>
      <c r="N99" s="376">
        <f t="shared" si="61"/>
        <v>0</v>
      </c>
    </row>
    <row r="100" spans="5:61" ht="15" customHeight="1" x14ac:dyDescent="0.2">
      <c r="E100" s="367" t="str">
        <f t="shared" si="57"/>
        <v>Fri 20/01</v>
      </c>
      <c r="F100" s="368"/>
      <c r="G100" s="373">
        <f>BB4-J89</f>
        <v>0</v>
      </c>
      <c r="H100" s="374">
        <f t="shared" si="58"/>
        <v>0</v>
      </c>
      <c r="I100" s="375">
        <f>BE4-(T89+W89*$BB$78)</f>
        <v>0</v>
      </c>
      <c r="J100" s="374">
        <f t="shared" si="59"/>
        <v>0</v>
      </c>
      <c r="K100" s="375">
        <f>BH4-P89</f>
        <v>0</v>
      </c>
      <c r="L100" s="374">
        <f t="shared" si="60"/>
        <v>0</v>
      </c>
      <c r="M100" s="375">
        <f>BK4-R89</f>
        <v>0</v>
      </c>
      <c r="N100" s="376">
        <f t="shared" si="61"/>
        <v>0</v>
      </c>
    </row>
    <row r="101" spans="5:61" ht="15" customHeight="1" x14ac:dyDescent="0.2">
      <c r="E101" s="367" t="str">
        <f t="shared" si="57"/>
        <v>Sat 21/01</v>
      </c>
      <c r="F101" s="368"/>
      <c r="G101" s="373">
        <f>BN4-K90</f>
        <v>0</v>
      </c>
      <c r="H101" s="374">
        <f t="shared" si="58"/>
        <v>0</v>
      </c>
      <c r="I101" s="375">
        <f>BQ4-(V90+W90*BB78)</f>
        <v>0</v>
      </c>
      <c r="J101" s="374">
        <f t="shared" si="59"/>
        <v>0</v>
      </c>
      <c r="K101" s="375">
        <f>BT4-P90</f>
        <v>0</v>
      </c>
      <c r="L101" s="374">
        <f t="shared" si="60"/>
        <v>0</v>
      </c>
      <c r="M101" s="375">
        <f>BW4-S90</f>
        <v>0</v>
      </c>
      <c r="N101" s="376">
        <f t="shared" si="61"/>
        <v>0</v>
      </c>
    </row>
    <row r="102" spans="5:61" ht="15" customHeight="1" thickBot="1" x14ac:dyDescent="0.25">
      <c r="E102" s="367" t="str">
        <f t="shared" si="57"/>
        <v>Sun 22/01</v>
      </c>
      <c r="F102" s="368"/>
      <c r="G102" s="377"/>
      <c r="H102" s="378"/>
      <c r="I102" s="379"/>
      <c r="J102" s="378"/>
      <c r="K102" s="379"/>
      <c r="L102" s="378"/>
      <c r="M102" s="379"/>
      <c r="N102" s="380"/>
    </row>
    <row r="103" spans="5:61" ht="15" customHeight="1" x14ac:dyDescent="0.2">
      <c r="G103" s="2">
        <f>SUM(G96:G102)</f>
        <v>0</v>
      </c>
      <c r="I103" s="2">
        <f>SUM(I96:I102)</f>
        <v>0</v>
      </c>
      <c r="K103" s="2">
        <f>SUM(K96:K102)</f>
        <v>0</v>
      </c>
      <c r="M103" s="54">
        <f>SUM(M96:M102)</f>
        <v>0</v>
      </c>
      <c r="O103" s="381">
        <f>SUM(G103:N103)</f>
        <v>0</v>
      </c>
      <c r="P103" s="382"/>
    </row>
  </sheetData>
  <mergeCells count="140">
    <mergeCell ref="E102:F102"/>
    <mergeCell ref="O103:P103"/>
    <mergeCell ref="E96:F96"/>
    <mergeCell ref="E97:F97"/>
    <mergeCell ref="E98:F98"/>
    <mergeCell ref="E99:F99"/>
    <mergeCell ref="E100:F100"/>
    <mergeCell ref="E101:F101"/>
    <mergeCell ref="Y83:Y84"/>
    <mergeCell ref="Z83:AA83"/>
    <mergeCell ref="AB83:AB84"/>
    <mergeCell ref="E85:E92"/>
    <mergeCell ref="G95:H95"/>
    <mergeCell ref="I95:J95"/>
    <mergeCell ref="K95:L95"/>
    <mergeCell ref="M95:N95"/>
    <mergeCell ref="N83:O83"/>
    <mergeCell ref="P83:P84"/>
    <mergeCell ref="Q83:R83"/>
    <mergeCell ref="S83:S84"/>
    <mergeCell ref="T83:V83"/>
    <mergeCell ref="W83:X83"/>
    <mergeCell ref="BB80:BD80"/>
    <mergeCell ref="G82:G84"/>
    <mergeCell ref="H82:K82"/>
    <mergeCell ref="L82:P82"/>
    <mergeCell ref="Q82:S82"/>
    <mergeCell ref="T82:Y82"/>
    <mergeCell ref="Z82:AB82"/>
    <mergeCell ref="H83:J83"/>
    <mergeCell ref="K83:K84"/>
    <mergeCell ref="L83:M83"/>
    <mergeCell ref="D62:E62"/>
    <mergeCell ref="D63:E63"/>
    <mergeCell ref="AM79:AU79"/>
    <mergeCell ref="AX79:AX80"/>
    <mergeCell ref="AY79:BD79"/>
    <mergeCell ref="BE79:BE80"/>
    <mergeCell ref="AM80:AO80"/>
    <mergeCell ref="AP80:AR80"/>
    <mergeCell ref="AS80:AU80"/>
    <mergeCell ref="AY80:BA80"/>
    <mergeCell ref="D47:E47"/>
    <mergeCell ref="D48:E48"/>
    <mergeCell ref="B51:B60"/>
    <mergeCell ref="C51:C53"/>
    <mergeCell ref="C54:C56"/>
    <mergeCell ref="C57:C59"/>
    <mergeCell ref="D26:E26"/>
    <mergeCell ref="D28:E28"/>
    <mergeCell ref="B30:B45"/>
    <mergeCell ref="C30:C39"/>
    <mergeCell ref="C40:C43"/>
    <mergeCell ref="C44:C45"/>
    <mergeCell ref="B8:B22"/>
    <mergeCell ref="C8:C14"/>
    <mergeCell ref="C15:C19"/>
    <mergeCell ref="C20:C22"/>
    <mergeCell ref="B23:B24"/>
    <mergeCell ref="C23:C24"/>
    <mergeCell ref="BW5:BX5"/>
    <mergeCell ref="CI5:CJ5"/>
    <mergeCell ref="D6:E6"/>
    <mergeCell ref="O6:P6"/>
    <mergeCell ref="AA6:AB6"/>
    <mergeCell ref="AM6:AN6"/>
    <mergeCell ref="AY6:AZ6"/>
    <mergeCell ref="BK6:BL6"/>
    <mergeCell ref="BW6:BX6"/>
    <mergeCell ref="CI6:CJ6"/>
    <mergeCell ref="BW4:BX4"/>
    <mergeCell ref="BZ4:CB4"/>
    <mergeCell ref="CC4:CE4"/>
    <mergeCell ref="CF4:CH4"/>
    <mergeCell ref="CI4:CJ4"/>
    <mergeCell ref="O5:P5"/>
    <mergeCell ref="AA5:AB5"/>
    <mergeCell ref="AM5:AN5"/>
    <mergeCell ref="AY5:AZ5"/>
    <mergeCell ref="BK5:BL5"/>
    <mergeCell ref="BE4:BG4"/>
    <mergeCell ref="BH4:BJ4"/>
    <mergeCell ref="BK4:BL4"/>
    <mergeCell ref="BN4:BP4"/>
    <mergeCell ref="BQ4:BS4"/>
    <mergeCell ref="BT4:BV4"/>
    <mergeCell ref="AM4:AN4"/>
    <mergeCell ref="AP4:AR4"/>
    <mergeCell ref="AS4:AU4"/>
    <mergeCell ref="AV4:AX4"/>
    <mergeCell ref="AY4:AZ4"/>
    <mergeCell ref="BB4:BD4"/>
    <mergeCell ref="U4:W4"/>
    <mergeCell ref="X4:Z4"/>
    <mergeCell ref="AA4:AB4"/>
    <mergeCell ref="AD4:AF4"/>
    <mergeCell ref="AG4:AI4"/>
    <mergeCell ref="AJ4:AL4"/>
    <mergeCell ref="BW2:BX3"/>
    <mergeCell ref="BZ2:CB3"/>
    <mergeCell ref="CC2:CE3"/>
    <mergeCell ref="CF2:CH3"/>
    <mergeCell ref="CI2:CJ3"/>
    <mergeCell ref="F4:H4"/>
    <mergeCell ref="I4:K4"/>
    <mergeCell ref="L4:N4"/>
    <mergeCell ref="O4:P4"/>
    <mergeCell ref="R4:T4"/>
    <mergeCell ref="BE2:BG3"/>
    <mergeCell ref="BH2:BJ3"/>
    <mergeCell ref="BK2:BL3"/>
    <mergeCell ref="BN2:BP3"/>
    <mergeCell ref="BQ2:BS3"/>
    <mergeCell ref="BT2:BV3"/>
    <mergeCell ref="AM2:AN3"/>
    <mergeCell ref="AP2:AR3"/>
    <mergeCell ref="AS2:AU3"/>
    <mergeCell ref="AV2:AX3"/>
    <mergeCell ref="AY2:AZ3"/>
    <mergeCell ref="BB2:BD3"/>
    <mergeCell ref="BN1:BX1"/>
    <mergeCell ref="BZ1:CJ1"/>
    <mergeCell ref="A2:C2"/>
    <mergeCell ref="F2:H3"/>
    <mergeCell ref="I2:K3"/>
    <mergeCell ref="L2:N3"/>
    <mergeCell ref="O2:P3"/>
    <mergeCell ref="R2:T3"/>
    <mergeCell ref="U2:W3"/>
    <mergeCell ref="X2:Z3"/>
    <mergeCell ref="D1:E4"/>
    <mergeCell ref="F1:P1"/>
    <mergeCell ref="R1:AB1"/>
    <mergeCell ref="AD1:AN1"/>
    <mergeCell ref="AP1:AZ1"/>
    <mergeCell ref="BB1:BL1"/>
    <mergeCell ref="AA2:AB3"/>
    <mergeCell ref="AD2:AF3"/>
    <mergeCell ref="AG2:AI3"/>
    <mergeCell ref="AJ2:AL3"/>
  </mergeCells>
  <conditionalFormatting sqref="W53">
    <cfRule type="cellIs" dxfId="219" priority="169" stopIfTrue="1" operator="lessThan">
      <formula>0</formula>
    </cfRule>
  </conditionalFormatting>
  <conditionalFormatting sqref="BX48">
    <cfRule type="cellIs" dxfId="218" priority="215" stopIfTrue="1" operator="greaterThan">
      <formula>0</formula>
    </cfRule>
  </conditionalFormatting>
  <conditionalFormatting sqref="BN48:BW48">
    <cfRule type="cellIs" dxfId="217" priority="214" stopIfTrue="1" operator="greaterThan">
      <formula>0</formula>
    </cfRule>
  </conditionalFormatting>
  <conditionalFormatting sqref="BY48">
    <cfRule type="cellIs" dxfId="216" priority="213" stopIfTrue="1" operator="greaterThan">
      <formula>0</formula>
    </cfRule>
  </conditionalFormatting>
  <conditionalFormatting sqref="BL48">
    <cfRule type="cellIs" dxfId="215" priority="212" stopIfTrue="1" operator="greaterThan">
      <formula>0</formula>
    </cfRule>
  </conditionalFormatting>
  <conditionalFormatting sqref="BB48:BK48">
    <cfRule type="cellIs" dxfId="214" priority="211" stopIfTrue="1" operator="greaterThan">
      <formula>0</formula>
    </cfRule>
  </conditionalFormatting>
  <conditionalFormatting sqref="BM48">
    <cfRule type="cellIs" dxfId="213" priority="210" stopIfTrue="1" operator="greaterThan">
      <formula>0</formula>
    </cfRule>
  </conditionalFormatting>
  <conditionalFormatting sqref="AZ48">
    <cfRule type="cellIs" dxfId="212" priority="209" stopIfTrue="1" operator="greaterThan">
      <formula>0</formula>
    </cfRule>
  </conditionalFormatting>
  <conditionalFormatting sqref="H13:H14 K13:K14 Z40:Z42 W40:W42 T40:T42 AL40:AL41 AI40:AI41 AF40:AF41 AX31:AX32 AU31:AU32 AR31:AR32 BJ40 BG40 BD40 BV30:BV34 BS30:BS34 BP30:BP34 H41:H42 K41:K42 N41:N42 AR40 AU40 AX40 BP39:BP42 BS39:BS42 BV39:BV42 BD42 BG42 BJ42 AX42 AU42 AR42">
    <cfRule type="cellIs" dxfId="211" priority="189" stopIfTrue="1" operator="lessThan">
      <formula>0</formula>
    </cfRule>
  </conditionalFormatting>
  <conditionalFormatting sqref="H54:H60 Z54:Z60 AF54:AF60 K54:K60 N54:N60 T54:T60 W54:W60 AI54:AI60 AL54:AL60 AR54:AR60 AU54 AX54:AX60 BD54:BD60 BG54:BG60 BJ54:BJ60 BP54:BP60 BS54:BS60 BV54:BV60 AU56:AU60">
    <cfRule type="cellIs" dxfId="210" priority="186" stopIfTrue="1" operator="lessThan">
      <formula>0</formula>
    </cfRule>
  </conditionalFormatting>
  <conditionalFormatting sqref="H52:H53">
    <cfRule type="cellIs" dxfId="209" priority="184" stopIfTrue="1" operator="lessThan">
      <formula>0</formula>
    </cfRule>
  </conditionalFormatting>
  <conditionalFormatting sqref="K52:K53">
    <cfRule type="cellIs" dxfId="208" priority="172" stopIfTrue="1" operator="lessThan">
      <formula>0</formula>
    </cfRule>
  </conditionalFormatting>
  <conditionalFormatting sqref="N52:N53">
    <cfRule type="cellIs" dxfId="207" priority="171" stopIfTrue="1" operator="lessThan">
      <formula>0</formula>
    </cfRule>
  </conditionalFormatting>
  <conditionalFormatting sqref="T53">
    <cfRule type="cellIs" dxfId="206" priority="170" stopIfTrue="1" operator="lessThan">
      <formula>0</formula>
    </cfRule>
  </conditionalFormatting>
  <conditionalFormatting sqref="G63">
    <cfRule type="cellIs" dxfId="205" priority="157" stopIfTrue="1" operator="greaterThan">
      <formula>0</formula>
    </cfRule>
  </conditionalFormatting>
  <conditionalFormatting sqref="F63">
    <cfRule type="cellIs" dxfId="204" priority="156" stopIfTrue="1" operator="greaterThan">
      <formula>0</formula>
    </cfRule>
  </conditionalFormatting>
  <conditionalFormatting sqref="J63">
    <cfRule type="cellIs" dxfId="203" priority="155" stopIfTrue="1" operator="greaterThan">
      <formula>0</formula>
    </cfRule>
  </conditionalFormatting>
  <conditionalFormatting sqref="M63">
    <cfRule type="cellIs" dxfId="202" priority="154" stopIfTrue="1" operator="greaterThan">
      <formula>0</formula>
    </cfRule>
  </conditionalFormatting>
  <conditionalFormatting sqref="P63">
    <cfRule type="cellIs" dxfId="201" priority="153" stopIfTrue="1" operator="greaterThan">
      <formula>0</formula>
    </cfRule>
  </conditionalFormatting>
  <conditionalFormatting sqref="I63">
    <cfRule type="cellIs" dxfId="200" priority="152" stopIfTrue="1" operator="greaterThan">
      <formula>0</formula>
    </cfRule>
  </conditionalFormatting>
  <conditionalFormatting sqref="L63">
    <cfRule type="cellIs" dxfId="199" priority="151" stopIfTrue="1" operator="greaterThan">
      <formula>0</formula>
    </cfRule>
  </conditionalFormatting>
  <conditionalFormatting sqref="O63">
    <cfRule type="cellIs" dxfId="198" priority="150" stopIfTrue="1" operator="greaterThan">
      <formula>0</formula>
    </cfRule>
  </conditionalFormatting>
  <conditionalFormatting sqref="R63">
    <cfRule type="cellIs" dxfId="197" priority="149" stopIfTrue="1" operator="greaterThan">
      <formula>0</formula>
    </cfRule>
  </conditionalFormatting>
  <conditionalFormatting sqref="U63">
    <cfRule type="cellIs" dxfId="196" priority="148" stopIfTrue="1" operator="greaterThan">
      <formula>0</formula>
    </cfRule>
  </conditionalFormatting>
  <conditionalFormatting sqref="X63">
    <cfRule type="cellIs" dxfId="195" priority="147" stopIfTrue="1" operator="greaterThan">
      <formula>0</formula>
    </cfRule>
  </conditionalFormatting>
  <conditionalFormatting sqref="AD63">
    <cfRule type="cellIs" dxfId="194" priority="146" stopIfTrue="1" operator="greaterThan">
      <formula>0</formula>
    </cfRule>
  </conditionalFormatting>
  <conditionalFormatting sqref="AG63">
    <cfRule type="cellIs" dxfId="193" priority="145" stopIfTrue="1" operator="greaterThan">
      <formula>0</formula>
    </cfRule>
  </conditionalFormatting>
  <conditionalFormatting sqref="AP63">
    <cfRule type="cellIs" dxfId="192" priority="144" stopIfTrue="1" operator="greaterThan">
      <formula>0</formula>
    </cfRule>
  </conditionalFormatting>
  <conditionalFormatting sqref="AS63">
    <cfRule type="cellIs" dxfId="191" priority="143" stopIfTrue="1" operator="greaterThan">
      <formula>0</formula>
    </cfRule>
  </conditionalFormatting>
  <conditionalFormatting sqref="AV63">
    <cfRule type="cellIs" dxfId="190" priority="142" stopIfTrue="1" operator="greaterThan">
      <formula>0</formula>
    </cfRule>
  </conditionalFormatting>
  <conditionalFormatting sqref="AM63">
    <cfRule type="cellIs" dxfId="189" priority="141" stopIfTrue="1" operator="greaterThan">
      <formula>0</formula>
    </cfRule>
  </conditionalFormatting>
  <conditionalFormatting sqref="AJ63">
    <cfRule type="cellIs" dxfId="188" priority="140" stopIfTrue="1" operator="greaterThan">
      <formula>0</formula>
    </cfRule>
  </conditionalFormatting>
  <conditionalFormatting sqref="BB63">
    <cfRule type="cellIs" dxfId="187" priority="139" stopIfTrue="1" operator="greaterThan">
      <formula>0</formula>
    </cfRule>
  </conditionalFormatting>
  <conditionalFormatting sqref="BE63">
    <cfRule type="cellIs" dxfId="186" priority="138" stopIfTrue="1" operator="greaterThan">
      <formula>0</formula>
    </cfRule>
  </conditionalFormatting>
  <conditionalFormatting sqref="BH63">
    <cfRule type="cellIs" dxfId="185" priority="137" stopIfTrue="1" operator="greaterThan">
      <formula>0</formula>
    </cfRule>
  </conditionalFormatting>
  <conditionalFormatting sqref="BK63">
    <cfRule type="cellIs" dxfId="184" priority="136" stopIfTrue="1" operator="greaterThan">
      <formula>0</formula>
    </cfRule>
  </conditionalFormatting>
  <conditionalFormatting sqref="BN63">
    <cfRule type="cellIs" dxfId="183" priority="135" stopIfTrue="1" operator="greaterThan">
      <formula>0</formula>
    </cfRule>
  </conditionalFormatting>
  <conditionalFormatting sqref="BQ63">
    <cfRule type="cellIs" dxfId="182" priority="134" stopIfTrue="1" operator="greaterThan">
      <formula>0</formula>
    </cfRule>
  </conditionalFormatting>
  <conditionalFormatting sqref="BT63">
    <cfRule type="cellIs" dxfId="181" priority="133" stopIfTrue="1" operator="greaterThan">
      <formula>0</formula>
    </cfRule>
  </conditionalFormatting>
  <conditionalFormatting sqref="BW63">
    <cfRule type="cellIs" dxfId="180" priority="132" stopIfTrue="1" operator="greaterThan">
      <formula>0</formula>
    </cfRule>
  </conditionalFormatting>
  <conditionalFormatting sqref="BZ63">
    <cfRule type="cellIs" dxfId="179" priority="131" stopIfTrue="1" operator="greaterThan">
      <formula>0</formula>
    </cfRule>
  </conditionalFormatting>
  <conditionalFormatting sqref="CC63">
    <cfRule type="cellIs" dxfId="178" priority="130" stopIfTrue="1" operator="greaterThan">
      <formula>0</formula>
    </cfRule>
  </conditionalFormatting>
  <conditionalFormatting sqref="CF63">
    <cfRule type="cellIs" dxfId="177" priority="129" stopIfTrue="1" operator="greaterThan">
      <formula>0</formula>
    </cfRule>
  </conditionalFormatting>
  <conditionalFormatting sqref="CI63">
    <cfRule type="cellIs" dxfId="176" priority="128" stopIfTrue="1" operator="greaterThan">
      <formula>0</formula>
    </cfRule>
  </conditionalFormatting>
  <conditionalFormatting sqref="S63">
    <cfRule type="cellIs" dxfId="175" priority="127" stopIfTrue="1" operator="greaterThan">
      <formula>0</formula>
    </cfRule>
  </conditionalFormatting>
  <conditionalFormatting sqref="V63">
    <cfRule type="cellIs" dxfId="174" priority="126" stopIfTrue="1" operator="greaterThan">
      <formula>0</formula>
    </cfRule>
  </conditionalFormatting>
  <conditionalFormatting sqref="Y63">
    <cfRule type="cellIs" dxfId="173" priority="125" stopIfTrue="1" operator="greaterThan">
      <formula>0</formula>
    </cfRule>
  </conditionalFormatting>
  <conditionalFormatting sqref="AB63">
    <cfRule type="cellIs" dxfId="172" priority="124" stopIfTrue="1" operator="greaterThan">
      <formula>0</formula>
    </cfRule>
  </conditionalFormatting>
  <conditionalFormatting sqref="AE63">
    <cfRule type="cellIs" dxfId="171" priority="123" stopIfTrue="1" operator="greaterThan">
      <formula>0</formula>
    </cfRule>
  </conditionalFormatting>
  <conditionalFormatting sqref="AH63">
    <cfRule type="cellIs" dxfId="170" priority="122" stopIfTrue="1" operator="greaterThan">
      <formula>0</formula>
    </cfRule>
  </conditionalFormatting>
  <conditionalFormatting sqref="AK63">
    <cfRule type="cellIs" dxfId="169" priority="121" stopIfTrue="1" operator="greaterThan">
      <formula>0</formula>
    </cfRule>
  </conditionalFormatting>
  <conditionalFormatting sqref="AN63">
    <cfRule type="cellIs" dxfId="168" priority="120" stopIfTrue="1" operator="greaterThan">
      <formula>0</formula>
    </cfRule>
  </conditionalFormatting>
  <conditionalFormatting sqref="AQ63">
    <cfRule type="cellIs" dxfId="167" priority="119" stopIfTrue="1" operator="greaterThan">
      <formula>0</formula>
    </cfRule>
  </conditionalFormatting>
  <conditionalFormatting sqref="AT63">
    <cfRule type="cellIs" dxfId="166" priority="118" stopIfTrue="1" operator="greaterThan">
      <formula>0</formula>
    </cfRule>
  </conditionalFormatting>
  <conditionalFormatting sqref="AW63">
    <cfRule type="cellIs" dxfId="165" priority="117" stopIfTrue="1" operator="greaterThan">
      <formula>0</formula>
    </cfRule>
  </conditionalFormatting>
  <conditionalFormatting sqref="AZ63">
    <cfRule type="cellIs" dxfId="164" priority="116" stopIfTrue="1" operator="greaterThan">
      <formula>0</formula>
    </cfRule>
  </conditionalFormatting>
  <conditionalFormatting sqref="BC63">
    <cfRule type="cellIs" dxfId="163" priority="115" stopIfTrue="1" operator="greaterThan">
      <formula>0</formula>
    </cfRule>
  </conditionalFormatting>
  <conditionalFormatting sqref="BF63">
    <cfRule type="cellIs" dxfId="162" priority="114" stopIfTrue="1" operator="greaterThan">
      <formula>0</formula>
    </cfRule>
  </conditionalFormatting>
  <conditionalFormatting sqref="BI63">
    <cfRule type="cellIs" dxfId="161" priority="113" stopIfTrue="1" operator="greaterThan">
      <formula>0</formula>
    </cfRule>
  </conditionalFormatting>
  <conditionalFormatting sqref="BL63">
    <cfRule type="cellIs" dxfId="160" priority="112" stopIfTrue="1" operator="greaterThan">
      <formula>0</formula>
    </cfRule>
  </conditionalFormatting>
  <conditionalFormatting sqref="BO63">
    <cfRule type="cellIs" dxfId="159" priority="111" stopIfTrue="1" operator="greaterThan">
      <formula>0</formula>
    </cfRule>
  </conditionalFormatting>
  <conditionalFormatting sqref="BR63">
    <cfRule type="cellIs" dxfId="158" priority="110" stopIfTrue="1" operator="greaterThan">
      <formula>0</formula>
    </cfRule>
  </conditionalFormatting>
  <conditionalFormatting sqref="BU63">
    <cfRule type="cellIs" dxfId="157" priority="109" stopIfTrue="1" operator="greaterThan">
      <formula>0</formula>
    </cfRule>
  </conditionalFormatting>
  <conditionalFormatting sqref="BX63">
    <cfRule type="cellIs" dxfId="156" priority="108" stopIfTrue="1" operator="greaterThan">
      <formula>0</formula>
    </cfRule>
  </conditionalFormatting>
  <conditionalFormatting sqref="CA63">
    <cfRule type="cellIs" dxfId="155" priority="107" stopIfTrue="1" operator="greaterThan">
      <formula>0</formula>
    </cfRule>
  </conditionalFormatting>
  <conditionalFormatting sqref="CD63">
    <cfRule type="cellIs" dxfId="154" priority="106" stopIfTrue="1" operator="greaterThan">
      <formula>0</formula>
    </cfRule>
  </conditionalFormatting>
  <conditionalFormatting sqref="CG63">
    <cfRule type="cellIs" dxfId="153" priority="105" stopIfTrue="1" operator="greaterThan">
      <formula>0</formula>
    </cfRule>
  </conditionalFormatting>
  <conditionalFormatting sqref="CJ63">
    <cfRule type="cellIs" dxfId="152" priority="104" stopIfTrue="1" operator="greaterThan">
      <formula>0</formula>
    </cfRule>
  </conditionalFormatting>
  <conditionalFormatting sqref="AN49:AP50">
    <cfRule type="cellIs" dxfId="151" priority="103" stopIfTrue="1" operator="greaterThan">
      <formula>0</formula>
    </cfRule>
  </conditionalFormatting>
  <conditionalFormatting sqref="BC49:BE50">
    <cfRule type="cellIs" dxfId="150" priority="102" stopIfTrue="1" operator="greaterThan">
      <formula>0</formula>
    </cfRule>
  </conditionalFormatting>
  <conditionalFormatting sqref="BR49:BT50">
    <cfRule type="cellIs" dxfId="149" priority="101" stopIfTrue="1" operator="greaterThan">
      <formula>0</formula>
    </cfRule>
  </conditionalFormatting>
  <conditionalFormatting sqref="CG49:CH50">
    <cfRule type="cellIs" dxfId="148" priority="100" stopIfTrue="1" operator="greaterThan">
      <formula>0</formula>
    </cfRule>
  </conditionalFormatting>
  <conditionalFormatting sqref="CV49:CX50">
    <cfRule type="cellIs" dxfId="147" priority="99" stopIfTrue="1" operator="greaterThan">
      <formula>0</formula>
    </cfRule>
  </conditionalFormatting>
  <conditionalFormatting sqref="AL43:AL45">
    <cfRule type="cellIs" dxfId="146" priority="95" stopIfTrue="1" operator="lessThan">
      <formula>0</formula>
    </cfRule>
  </conditionalFormatting>
  <conditionalFormatting sqref="H45">
    <cfRule type="cellIs" dxfId="145" priority="96" stopIfTrue="1" operator="lessThan">
      <formula>0</formula>
    </cfRule>
  </conditionalFormatting>
  <conditionalFormatting sqref="K45">
    <cfRule type="cellIs" dxfId="144" priority="97" stopIfTrue="1" operator="lessThan">
      <formula>0</formula>
    </cfRule>
  </conditionalFormatting>
  <conditionalFormatting sqref="N45">
    <cfRule type="cellIs" dxfId="143" priority="98" stopIfTrue="1" operator="lessThan">
      <formula>0</formula>
    </cfRule>
  </conditionalFormatting>
  <conditionalFormatting sqref="AU43:AU45">
    <cfRule type="cellIs" dxfId="142" priority="91" stopIfTrue="1" operator="lessThan">
      <formula>0</formula>
    </cfRule>
  </conditionalFormatting>
  <conditionalFormatting sqref="AX43:AX45">
    <cfRule type="cellIs" dxfId="141" priority="92" stopIfTrue="1" operator="lessThan">
      <formula>0</formula>
    </cfRule>
  </conditionalFormatting>
  <conditionalFormatting sqref="AF43:AF45">
    <cfRule type="cellIs" dxfId="140" priority="93" stopIfTrue="1" operator="lessThan">
      <formula>0</formula>
    </cfRule>
  </conditionalFormatting>
  <conditionalFormatting sqref="AI43:AI45">
    <cfRule type="cellIs" dxfId="139" priority="94" stopIfTrue="1" operator="lessThan">
      <formula>0</formula>
    </cfRule>
  </conditionalFormatting>
  <conditionalFormatting sqref="BD43:BD45">
    <cfRule type="cellIs" dxfId="138" priority="87" stopIfTrue="1" operator="lessThan">
      <formula>0</formula>
    </cfRule>
  </conditionalFormatting>
  <conditionalFormatting sqref="BG43:BG45">
    <cfRule type="cellIs" dxfId="137" priority="88" stopIfTrue="1" operator="lessThan">
      <formula>0</formula>
    </cfRule>
  </conditionalFormatting>
  <conditionalFormatting sqref="BJ43:BJ45">
    <cfRule type="cellIs" dxfId="136" priority="89" stopIfTrue="1" operator="lessThan">
      <formula>0</formula>
    </cfRule>
  </conditionalFormatting>
  <conditionalFormatting sqref="AR43:AR45">
    <cfRule type="cellIs" dxfId="135" priority="90" stopIfTrue="1" operator="lessThan">
      <formula>0</formula>
    </cfRule>
  </conditionalFormatting>
  <conditionalFormatting sqref="K12 H12 N12:N14">
    <cfRule type="cellIs" dxfId="134" priority="83" stopIfTrue="1" operator="lessThan">
      <formula>0</formula>
    </cfRule>
  </conditionalFormatting>
  <conditionalFormatting sqref="BP43:BP45">
    <cfRule type="cellIs" dxfId="133" priority="84" stopIfTrue="1" operator="lessThan">
      <formula>0</formula>
    </cfRule>
  </conditionalFormatting>
  <conditionalFormatting sqref="BS43:BS45">
    <cfRule type="cellIs" dxfId="132" priority="85" stopIfTrue="1" operator="lessThan">
      <formula>0</formula>
    </cfRule>
  </conditionalFormatting>
  <conditionalFormatting sqref="BV43:BV45">
    <cfRule type="cellIs" dxfId="131" priority="86" stopIfTrue="1" operator="lessThan">
      <formula>0</formula>
    </cfRule>
  </conditionalFormatting>
  <conditionalFormatting sqref="W12 T12 Z12:Z14">
    <cfRule type="cellIs" dxfId="130" priority="79" stopIfTrue="1" operator="lessThan">
      <formula>0</formula>
    </cfRule>
  </conditionalFormatting>
  <conditionalFormatting sqref="T13:T14 W13:W14">
    <cfRule type="cellIs" dxfId="129" priority="80" stopIfTrue="1" operator="lessThan">
      <formula>0</formula>
    </cfRule>
  </conditionalFormatting>
  <conditionalFormatting sqref="H15:H16 K15:K16 N15:N16 N18:N19 K18:K19 H18:H19">
    <cfRule type="cellIs" dxfId="128" priority="81" stopIfTrue="1" operator="lessThan">
      <formula>0</formula>
    </cfRule>
  </conditionalFormatting>
  <conditionalFormatting sqref="H9:H11 K9:K11 N9:N11">
    <cfRule type="cellIs" dxfId="127" priority="82" stopIfTrue="1" operator="lessThan">
      <formula>0</formula>
    </cfRule>
  </conditionalFormatting>
  <conditionalFormatting sqref="AI12 AF12 AL12:AL14">
    <cfRule type="cellIs" dxfId="126" priority="75" stopIfTrue="1" operator="lessThan">
      <formula>0</formula>
    </cfRule>
  </conditionalFormatting>
  <conditionalFormatting sqref="AF13:AF14 AI13:AI14">
    <cfRule type="cellIs" dxfId="125" priority="76" stopIfTrue="1" operator="lessThan">
      <formula>0</formula>
    </cfRule>
  </conditionalFormatting>
  <conditionalFormatting sqref="T15:T19 W15:W19 Z15:Z19">
    <cfRule type="cellIs" dxfId="124" priority="77" stopIfTrue="1" operator="lessThan">
      <formula>0</formula>
    </cfRule>
  </conditionalFormatting>
  <conditionalFormatting sqref="T8:T10 W8:W10 Z8:Z10">
    <cfRule type="cellIs" dxfId="123" priority="78" stopIfTrue="1" operator="lessThan">
      <formula>0</formula>
    </cfRule>
  </conditionalFormatting>
  <conditionalFormatting sqref="AF15 AI15 AL15 AL17:AL19 AI17:AI19 AF17:AF19">
    <cfRule type="cellIs" dxfId="122" priority="73" stopIfTrue="1" operator="lessThan">
      <formula>0</formula>
    </cfRule>
  </conditionalFormatting>
  <conditionalFormatting sqref="AF8:AF9 AI8:AI9 AL8:AL9 AL11 AI11 AF11">
    <cfRule type="cellIs" dxfId="121" priority="74" stopIfTrue="1" operator="lessThan">
      <formula>0</formula>
    </cfRule>
  </conditionalFormatting>
  <conditionalFormatting sqref="AR13:AR14 AU13:AU14">
    <cfRule type="cellIs" dxfId="120" priority="72" stopIfTrue="1" operator="lessThan">
      <formula>0</formula>
    </cfRule>
  </conditionalFormatting>
  <conditionalFormatting sqref="AU12 AR12 AX12:AX14">
    <cfRule type="cellIs" dxfId="119" priority="71" stopIfTrue="1" operator="lessThan">
      <formula>0</formula>
    </cfRule>
  </conditionalFormatting>
  <conditionalFormatting sqref="AR15:AR19 AU15:AU19 AX15:AX19">
    <cfRule type="cellIs" dxfId="118" priority="69" stopIfTrue="1" operator="lessThan">
      <formula>0</formula>
    </cfRule>
  </conditionalFormatting>
  <conditionalFormatting sqref="AR8:AR11 AU8:AU11 AX8:AX11">
    <cfRule type="cellIs" dxfId="117" priority="70" stopIfTrue="1" operator="lessThan">
      <formula>0</formula>
    </cfRule>
  </conditionalFormatting>
  <conditionalFormatting sqref="BD13:BD14 BG13:BG14">
    <cfRule type="cellIs" dxfId="116" priority="68" stopIfTrue="1" operator="lessThan">
      <formula>0</formula>
    </cfRule>
  </conditionalFormatting>
  <conditionalFormatting sqref="BG12 BD12 BJ12:BJ14">
    <cfRule type="cellIs" dxfId="115" priority="67" stopIfTrue="1" operator="lessThan">
      <formula>0</formula>
    </cfRule>
  </conditionalFormatting>
  <conditionalFormatting sqref="BD16:BD19 BG16:BG19 BJ16:BJ19">
    <cfRule type="cellIs" dxfId="114" priority="65" stopIfTrue="1" operator="lessThan">
      <formula>0</formula>
    </cfRule>
  </conditionalFormatting>
  <conditionalFormatting sqref="BD8:BD11 BG8:BG11 BJ8:BJ11">
    <cfRule type="cellIs" dxfId="113" priority="66" stopIfTrue="1" operator="lessThan">
      <formula>0</formula>
    </cfRule>
  </conditionalFormatting>
  <conditionalFormatting sqref="BP8 BS8 BV8">
    <cfRule type="cellIs" dxfId="112" priority="64" stopIfTrue="1" operator="lessThan">
      <formula>0</formula>
    </cfRule>
  </conditionalFormatting>
  <conditionalFormatting sqref="BP15:BP16 BS15:BS16 BV15:BV16">
    <cfRule type="cellIs" dxfId="111" priority="63" stopIfTrue="1" operator="lessThan">
      <formula>0</formula>
    </cfRule>
  </conditionalFormatting>
  <conditionalFormatting sqref="H8 K8 N8">
    <cfRule type="cellIs" dxfId="110" priority="62" stopIfTrue="1" operator="lessThan">
      <formula>0</formula>
    </cfRule>
  </conditionalFormatting>
  <conditionalFormatting sqref="K17 H17 N17">
    <cfRule type="cellIs" dxfId="109" priority="61" stopIfTrue="1" operator="lessThan">
      <formula>0</formula>
    </cfRule>
  </conditionalFormatting>
  <conditionalFormatting sqref="AI10 AF10 AL10">
    <cfRule type="cellIs" dxfId="108" priority="59" stopIfTrue="1" operator="lessThan">
      <formula>0</formula>
    </cfRule>
  </conditionalFormatting>
  <conditionalFormatting sqref="W11 T11 Z11">
    <cfRule type="cellIs" dxfId="107" priority="60" stopIfTrue="1" operator="lessThan">
      <formula>0</formula>
    </cfRule>
  </conditionalFormatting>
  <conditionalFormatting sqref="AI16 AF16 AL16">
    <cfRule type="cellIs" dxfId="106" priority="58" stopIfTrue="1" operator="lessThan">
      <formula>0</formula>
    </cfRule>
  </conditionalFormatting>
  <conditionalFormatting sqref="BS9 BP9 BV9">
    <cfRule type="cellIs" dxfId="105" priority="57" stopIfTrue="1" operator="lessThan">
      <formula>0</formula>
    </cfRule>
  </conditionalFormatting>
  <conditionalFormatting sqref="BD15 BG15 BJ15">
    <cfRule type="cellIs" dxfId="104" priority="55" stopIfTrue="1" operator="lessThan">
      <formula>0</formula>
    </cfRule>
  </conditionalFormatting>
  <conditionalFormatting sqref="BS10:BS14 BP10:BP14 BV10:BV14">
    <cfRule type="cellIs" dxfId="103" priority="56" stopIfTrue="1" operator="lessThan">
      <formula>0</formula>
    </cfRule>
  </conditionalFormatting>
  <conditionalFormatting sqref="BS17:BS19 BP17:BP19 BV17:BV19">
    <cfRule type="cellIs" dxfId="102" priority="54" stopIfTrue="1" operator="lessThan">
      <formula>0</formula>
    </cfRule>
  </conditionalFormatting>
  <conditionalFormatting sqref="AR30 AU30 AX30">
    <cfRule type="cellIs" dxfId="101" priority="53" stopIfTrue="1" operator="lessThan">
      <formula>0</formula>
    </cfRule>
  </conditionalFormatting>
  <conditionalFormatting sqref="H40 K40 N40">
    <cfRule type="cellIs" dxfId="100" priority="52" stopIfTrue="1" operator="lessThan">
      <formula>0</formula>
    </cfRule>
  </conditionalFormatting>
  <conditionalFormatting sqref="BD31:BD33 BG31:BG33 BJ31:BJ33">
    <cfRule type="cellIs" dxfId="99" priority="50" stopIfTrue="1" operator="lessThan">
      <formula>0</formula>
    </cfRule>
  </conditionalFormatting>
  <conditionalFormatting sqref="H44 K44 N44">
    <cfRule type="cellIs" dxfId="98" priority="51" stopIfTrue="1" operator="lessThan">
      <formula>0</formula>
    </cfRule>
  </conditionalFormatting>
  <conditionalFormatting sqref="BD30 BG30 BJ30">
    <cfRule type="cellIs" dxfId="97" priority="49" stopIfTrue="1" operator="lessThan">
      <formula>0</formula>
    </cfRule>
  </conditionalFormatting>
  <conditionalFormatting sqref="AF31:AF33 AI31:AI33 AL31:AL33">
    <cfRule type="cellIs" dxfId="96" priority="48" stopIfTrue="1" operator="lessThan">
      <formula>0</formula>
    </cfRule>
  </conditionalFormatting>
  <conditionalFormatting sqref="H31:H33 K31:K33 N31:N33">
    <cfRule type="cellIs" dxfId="95" priority="46" stopIfTrue="1" operator="lessThan">
      <formula>0</formula>
    </cfRule>
  </conditionalFormatting>
  <conditionalFormatting sqref="AF30 AI30 AL30">
    <cfRule type="cellIs" dxfId="94" priority="47" stopIfTrue="1" operator="lessThan">
      <formula>0</formula>
    </cfRule>
  </conditionalFormatting>
  <conditionalFormatting sqref="H30 K30 N30">
    <cfRule type="cellIs" dxfId="93" priority="45" stopIfTrue="1" operator="lessThan">
      <formula>0</formula>
    </cfRule>
  </conditionalFormatting>
  <conditionalFormatting sqref="T31:T33 W31:W33 Z31:Z33">
    <cfRule type="cellIs" dxfId="92" priority="44" stopIfTrue="1" operator="lessThan">
      <formula>0</formula>
    </cfRule>
  </conditionalFormatting>
  <conditionalFormatting sqref="AR33:AR39 AU33:AU39 AX33:AX39 AF34:AF39 AI34:AI39 AL34:AL39 T34:T39 W34:W39 Z34:Z39 H34:H39 K34:K39 N34:N39">
    <cfRule type="cellIs" dxfId="91" priority="42" stopIfTrue="1" operator="lessThan">
      <formula>0</formula>
    </cfRule>
  </conditionalFormatting>
  <conditionalFormatting sqref="T30 W30 Z30">
    <cfRule type="cellIs" dxfId="90" priority="43" stopIfTrue="1" operator="lessThan">
      <formula>0</formula>
    </cfRule>
  </conditionalFormatting>
  <conditionalFormatting sqref="BD34:BD39 BG34:BG39 BJ34:BJ39">
    <cfRule type="cellIs" dxfId="89" priority="41" stopIfTrue="1" operator="lessThan">
      <formula>0</formula>
    </cfRule>
  </conditionalFormatting>
  <conditionalFormatting sqref="BV35:BV38 BS35:BS38 BP35:BP38">
    <cfRule type="cellIs" dxfId="88" priority="40" stopIfTrue="1" operator="lessThan">
      <formula>0</formula>
    </cfRule>
  </conditionalFormatting>
  <conditionalFormatting sqref="BP20 BS20 BV20 BD20 BG20 BJ20 AR20 AU20 AX20 AF20 AI20 AL20 T20 W20 Z20 H20 K20 N20">
    <cfRule type="cellIs" dxfId="87" priority="38" stopIfTrue="1" operator="lessThan">
      <formula>0</formula>
    </cfRule>
  </conditionalFormatting>
  <conditionalFormatting sqref="BP21:BP22 BS21:BS22 BV21:BV22 BD21:BD22 BG21:BG22 BJ21:BJ22 AR21:AR22 AU21:AU22 AX21:AX22 AF21:AF22 AI21:AI22 AL21:AL22 T21:T22 W21:W22 Z21:Z22 H21:H22 K21:K22 N21:N22">
    <cfRule type="cellIs" dxfId="86" priority="39" stopIfTrue="1" operator="lessThan">
      <formula>0</formula>
    </cfRule>
  </conditionalFormatting>
  <conditionalFormatting sqref="AF24 AI24 AL24 T24 W24 Z24 H24 K24 N24 AR24 AU24 AX24 BD24 BG24 BJ24 BP24 BS24 BV24">
    <cfRule type="cellIs" dxfId="85" priority="37" stopIfTrue="1" operator="lessThan">
      <formula>0</formula>
    </cfRule>
  </conditionalFormatting>
  <conditionalFormatting sqref="AF23 AI23 AL23 T23 W23 Z23 H23 K23 N23 AR23 AU23 AX23 BD23 BG23 BJ23 BP23 BS23 BV23">
    <cfRule type="cellIs" dxfId="84" priority="36" stopIfTrue="1" operator="lessThan">
      <formula>0</formula>
    </cfRule>
  </conditionalFormatting>
  <conditionalFormatting sqref="BD51:BD52 BG51:BG52 BJ51:BJ52">
    <cfRule type="cellIs" dxfId="83" priority="34" stopIfTrue="1" operator="lessThan">
      <formula>0</formula>
    </cfRule>
  </conditionalFormatting>
  <conditionalFormatting sqref="AR51:AR53 AU51:AU53 AX51:AX53 AF51:AF53 AI51:AI53 AL51:AL53 AF42 AI42 AL42 AR41 AU41 AX41 BD41 BG41 BJ41">
    <cfRule type="cellIs" dxfId="82" priority="35" stopIfTrue="1" operator="lessThan">
      <formula>0</formula>
    </cfRule>
  </conditionalFormatting>
  <conditionalFormatting sqref="H43 K43 N43 T51:T52 W51:W52 Z51:Z52 H51 K51 N51">
    <cfRule type="cellIs" dxfId="81" priority="33" stopIfTrue="1" operator="lessThan">
      <formula>0</formula>
    </cfRule>
  </conditionalFormatting>
  <conditionalFormatting sqref="P48">
    <cfRule type="cellIs" dxfId="80" priority="190" stopIfTrue="1" operator="greaterThan">
      <formula>0</formula>
    </cfRule>
  </conditionalFormatting>
  <conditionalFormatting sqref="O65:P65">
    <cfRule type="cellIs" dxfId="79" priority="191" stopIfTrue="1" operator="greaterThan">
      <formula>0</formula>
    </cfRule>
  </conditionalFormatting>
  <conditionalFormatting sqref="AY65:AZ65">
    <cfRule type="cellIs" dxfId="78" priority="194" stopIfTrue="1" operator="greaterThan">
      <formula>0</formula>
    </cfRule>
  </conditionalFormatting>
  <conditionalFormatting sqref="BK65:BL65">
    <cfRule type="cellIs" dxfId="77" priority="195" stopIfTrue="1" operator="greaterThan">
      <formula>0</formula>
    </cfRule>
  </conditionalFormatting>
  <conditionalFormatting sqref="BW65:BX65">
    <cfRule type="cellIs" dxfId="76" priority="196" stopIfTrue="1" operator="greaterThan">
      <formula>0</formula>
    </cfRule>
  </conditionalFormatting>
  <conditionalFormatting sqref="BZ65:CH65">
    <cfRule type="cellIs" dxfId="75" priority="198" stopIfTrue="1" operator="greaterThan">
      <formula>0</formula>
    </cfRule>
  </conditionalFormatting>
  <conditionalFormatting sqref="CI65:CJ65">
    <cfRule type="cellIs" dxfId="74" priority="199" stopIfTrue="1" operator="greaterThan">
      <formula>0</formula>
    </cfRule>
  </conditionalFormatting>
  <conditionalFormatting sqref="CI48">
    <cfRule type="cellIs" dxfId="73" priority="200" stopIfTrue="1" operator="greaterThan">
      <formula>0</formula>
    </cfRule>
  </conditionalFormatting>
  <conditionalFormatting sqref="R48:AA48">
    <cfRule type="cellIs" dxfId="72" priority="202" stopIfTrue="1" operator="greaterThan">
      <formula>0</formula>
    </cfRule>
  </conditionalFormatting>
  <conditionalFormatting sqref="AB48">
    <cfRule type="cellIs" dxfId="71" priority="203" stopIfTrue="1" operator="greaterThan">
      <formula>0</formula>
    </cfRule>
  </conditionalFormatting>
  <conditionalFormatting sqref="AO48">
    <cfRule type="cellIs" dxfId="70" priority="204" stopIfTrue="1" operator="greaterThan">
      <formula>0</formula>
    </cfRule>
  </conditionalFormatting>
  <conditionalFormatting sqref="AD48:AM48">
    <cfRule type="cellIs" dxfId="69" priority="205" stopIfTrue="1" operator="greaterThan">
      <formula>0</formula>
    </cfRule>
  </conditionalFormatting>
  <conditionalFormatting sqref="AN48">
    <cfRule type="cellIs" dxfId="68" priority="206" stopIfTrue="1" operator="greaterThan">
      <formula>0</formula>
    </cfRule>
  </conditionalFormatting>
  <conditionalFormatting sqref="BA48">
    <cfRule type="cellIs" dxfId="67" priority="207" stopIfTrue="1" operator="greaterThan">
      <formula>0</formula>
    </cfRule>
  </conditionalFormatting>
  <conditionalFormatting sqref="AP48:AY48">
    <cfRule type="cellIs" dxfId="66" priority="208" stopIfTrue="1" operator="greaterThan">
      <formula>0</formula>
    </cfRule>
  </conditionalFormatting>
  <conditionalFormatting sqref="CY49:DE50">
    <cfRule type="cellIs" dxfId="65" priority="185" stopIfTrue="1" operator="greaterThan">
      <formula>0</formula>
    </cfRule>
  </conditionalFormatting>
  <conditionalFormatting sqref="BS52:BS53">
    <cfRule type="cellIs" dxfId="64" priority="161" stopIfTrue="1" operator="lessThan">
      <formula>0</formula>
    </cfRule>
  </conditionalFormatting>
  <conditionalFormatting sqref="BV52:BV53">
    <cfRule type="cellIs" dxfId="63" priority="159" stopIfTrue="1" operator="lessThan">
      <formula>0</formula>
    </cfRule>
  </conditionalFormatting>
  <conditionalFormatting sqref="D63:E63 Q63 AC63 H63 K63 N63">
    <cfRule type="cellIs" dxfId="62" priority="183" stopIfTrue="1" operator="greaterThan">
      <formula>0</formula>
    </cfRule>
  </conditionalFormatting>
  <conditionalFormatting sqref="CB63 CE63 CH63">
    <cfRule type="cellIs" dxfId="61" priority="182" stopIfTrue="1" operator="greaterThan">
      <formula>0</formula>
    </cfRule>
  </conditionalFormatting>
  <conditionalFormatting sqref="T63 W63 Z63:AA63">
    <cfRule type="cellIs" dxfId="60" priority="181" stopIfTrue="1" operator="greaterThan">
      <formula>0</formula>
    </cfRule>
  </conditionalFormatting>
  <conditionalFormatting sqref="AO63">
    <cfRule type="cellIs" dxfId="59" priority="180" stopIfTrue="1" operator="greaterThan">
      <formula>0</formula>
    </cfRule>
  </conditionalFormatting>
  <conditionalFormatting sqref="BD53">
    <cfRule type="cellIs" dxfId="58" priority="166" stopIfTrue="1" operator="lessThan">
      <formula>0</formula>
    </cfRule>
  </conditionalFormatting>
  <conditionalFormatting sqref="BJ53">
    <cfRule type="cellIs" dxfId="57" priority="164" stopIfTrue="1" operator="lessThan">
      <formula>0</formula>
    </cfRule>
  </conditionalFormatting>
  <conditionalFormatting sqref="AF63 AI63 AL63">
    <cfRule type="cellIs" dxfId="56" priority="179" stopIfTrue="1" operator="greaterThan">
      <formula>0</formula>
    </cfRule>
  </conditionalFormatting>
  <conditionalFormatting sqref="BA63">
    <cfRule type="cellIs" dxfId="55" priority="178" stopIfTrue="1" operator="greaterThan">
      <formula>0</formula>
    </cfRule>
  </conditionalFormatting>
  <conditionalFormatting sqref="AU55">
    <cfRule type="cellIs" dxfId="54" priority="167" stopIfTrue="1" operator="lessThan">
      <formula>0</formula>
    </cfRule>
  </conditionalFormatting>
  <conditionalFormatting sqref="AR63 AU63 AX63:AY63">
    <cfRule type="cellIs" dxfId="53" priority="177" stopIfTrue="1" operator="greaterThan">
      <formula>0</formula>
    </cfRule>
  </conditionalFormatting>
  <conditionalFormatting sqref="BM63">
    <cfRule type="cellIs" dxfId="52" priority="176" stopIfTrue="1" operator="greaterThan">
      <formula>0</formula>
    </cfRule>
  </conditionalFormatting>
  <conditionalFormatting sqref="Z53">
    <cfRule type="cellIs" dxfId="51" priority="168" stopIfTrue="1" operator="lessThan">
      <formula>0</formula>
    </cfRule>
  </conditionalFormatting>
  <conditionalFormatting sqref="BG53">
    <cfRule type="cellIs" dxfId="50" priority="165" stopIfTrue="1" operator="lessThan">
      <formula>0</formula>
    </cfRule>
  </conditionalFormatting>
  <conditionalFormatting sqref="BP52:BP53">
    <cfRule type="cellIs" dxfId="49" priority="163" stopIfTrue="1" operator="lessThan">
      <formula>0</formula>
    </cfRule>
  </conditionalFormatting>
  <conditionalFormatting sqref="BP51">
    <cfRule type="cellIs" dxfId="48" priority="162" stopIfTrue="1" operator="lessThan">
      <formula>0</formula>
    </cfRule>
  </conditionalFormatting>
  <conditionalFormatting sqref="BS51">
    <cfRule type="cellIs" dxfId="47" priority="160" stopIfTrue="1" operator="lessThan">
      <formula>0</formula>
    </cfRule>
  </conditionalFormatting>
  <conditionalFormatting sqref="BV51">
    <cfRule type="cellIs" dxfId="46" priority="158" stopIfTrue="1" operator="lessThan">
      <formula>0</formula>
    </cfRule>
  </conditionalFormatting>
  <conditionalFormatting sqref="W43:W45">
    <cfRule type="cellIs" dxfId="45" priority="217" stopIfTrue="1" operator="lessThan">
      <formula>0</formula>
    </cfRule>
  </conditionalFormatting>
  <conditionalFormatting sqref="D48:O48 Q48 AC48 AQ49:BB50 BU49:CF50 BF49:BQ50 CI49:CU50 D49:AM50">
    <cfRule type="cellIs" dxfId="44" priority="187" stopIfTrue="1" operator="greaterThan">
      <formula>0</formula>
    </cfRule>
  </conditionalFormatting>
  <conditionalFormatting sqref="D65:N65 Q65:Z65 AC65:AL65 AO65:AX65 BA65:BJ65 BM65:BV65 BY65 CK65:IH65">
    <cfRule type="cellIs" dxfId="43" priority="188" stopIfTrue="1" operator="greaterThan">
      <formula>0</formula>
    </cfRule>
  </conditionalFormatting>
  <conditionalFormatting sqref="AA65:AB65">
    <cfRule type="cellIs" dxfId="42" priority="192" stopIfTrue="1" operator="greaterThan">
      <formula>0</formula>
    </cfRule>
  </conditionalFormatting>
  <conditionalFormatting sqref="AM65:AN65">
    <cfRule type="cellIs" dxfId="41" priority="193" stopIfTrue="1" operator="greaterThan">
      <formula>0</formula>
    </cfRule>
  </conditionalFormatting>
  <conditionalFormatting sqref="BZ48:CH48">
    <cfRule type="cellIs" dxfId="40" priority="197" stopIfTrue="1" operator="greaterThan">
      <formula>0</formula>
    </cfRule>
  </conditionalFormatting>
  <conditionalFormatting sqref="CJ48">
    <cfRule type="cellIs" dxfId="39" priority="201" stopIfTrue="1" operator="greaterThan">
      <formula>0</formula>
    </cfRule>
  </conditionalFormatting>
  <conditionalFormatting sqref="T43:T45">
    <cfRule type="cellIs" dxfId="38" priority="216" stopIfTrue="1" operator="lessThan">
      <formula>0</formula>
    </cfRule>
  </conditionalFormatting>
  <conditionalFormatting sqref="Z43:Z45">
    <cfRule type="cellIs" dxfId="37" priority="218" stopIfTrue="1" operator="lessThan">
      <formula>0</formula>
    </cfRule>
  </conditionalFormatting>
  <conditionalFormatting sqref="C3:C5">
    <cfRule type="cellIs" dxfId="36" priority="219" stopIfTrue="1" operator="lessThan">
      <formula>0</formula>
    </cfRule>
    <cfRule type="cellIs" dxfId="35" priority="220" stopIfTrue="1" operator="greaterThanOrEqual">
      <formula>0</formula>
    </cfRule>
  </conditionalFormatting>
  <conditionalFormatting sqref="BD63 BG63 BJ63">
    <cfRule type="cellIs" dxfId="34" priority="175" stopIfTrue="1" operator="greaterThan">
      <formula>0</formula>
    </cfRule>
  </conditionalFormatting>
  <conditionalFormatting sqref="BY63">
    <cfRule type="cellIs" dxfId="33" priority="174" stopIfTrue="1" operator="greaterThan">
      <formula>0</formula>
    </cfRule>
  </conditionalFormatting>
  <conditionalFormatting sqref="BP63 BS63 BV63">
    <cfRule type="cellIs" dxfId="32" priority="173" stopIfTrue="1" operator="greaterThan">
      <formula>0</formula>
    </cfRule>
  </conditionalFormatting>
  <conditionalFormatting sqref="CB51:CB52 CE51:CE52 CH51:CH52">
    <cfRule type="cellIs" dxfId="31" priority="32" stopIfTrue="1" operator="lessThan">
      <formula>0</formula>
    </cfRule>
  </conditionalFormatting>
  <conditionalFormatting sqref="CE53:CE55 CB53:CB55 CH53:CH55">
    <cfRule type="cellIs" dxfId="30" priority="31" stopIfTrue="1" operator="lessThan">
      <formula>0</formula>
    </cfRule>
  </conditionalFormatting>
  <conditionalFormatting sqref="CE56 CB56 CH56">
    <cfRule type="cellIs" dxfId="29" priority="30" stopIfTrue="1" operator="lessThan">
      <formula>0</formula>
    </cfRule>
  </conditionalFormatting>
  <conditionalFormatting sqref="CB57 CE57 CH57">
    <cfRule type="cellIs" dxfId="28" priority="29" stopIfTrue="1" operator="lessThan">
      <formula>0</formula>
    </cfRule>
  </conditionalFormatting>
  <conditionalFormatting sqref="CE58:CE59 CB58:CB59 CH58:CH59">
    <cfRule type="cellIs" dxfId="27" priority="28" stopIfTrue="1" operator="lessThan">
      <formula>0</formula>
    </cfRule>
  </conditionalFormatting>
  <conditionalFormatting sqref="CE60 CB60 CH60">
    <cfRule type="cellIs" dxfId="26" priority="27" stopIfTrue="1" operator="lessThan">
      <formula>0</formula>
    </cfRule>
  </conditionalFormatting>
  <conditionalFormatting sqref="CB30:CB31 CE30:CE31 CH30:CH31">
    <cfRule type="cellIs" dxfId="25" priority="26" stopIfTrue="1" operator="lessThan">
      <formula>0</formula>
    </cfRule>
  </conditionalFormatting>
  <conditionalFormatting sqref="CE32:CE34 CB32:CB34 CH32:CH34">
    <cfRule type="cellIs" dxfId="24" priority="25" stopIfTrue="1" operator="lessThan">
      <formula>0</formula>
    </cfRule>
  </conditionalFormatting>
  <conditionalFormatting sqref="CB35:CB36 CE35:CE36 CH35:CH36">
    <cfRule type="cellIs" dxfId="23" priority="24" stopIfTrue="1" operator="lessThan">
      <formula>0</formula>
    </cfRule>
  </conditionalFormatting>
  <conditionalFormatting sqref="CE37:CE39 CB37:CB39 CH37:CH39">
    <cfRule type="cellIs" dxfId="22" priority="23" stopIfTrue="1" operator="lessThan">
      <formula>0</formula>
    </cfRule>
  </conditionalFormatting>
  <conditionalFormatting sqref="CB40:CB41 CE40:CE41 CH40:CH41">
    <cfRule type="cellIs" dxfId="21" priority="22" stopIfTrue="1" operator="lessThan">
      <formula>0</formula>
    </cfRule>
  </conditionalFormatting>
  <conditionalFormatting sqref="CE42:CE44 CB42:CB44 CH42:CH44">
    <cfRule type="cellIs" dxfId="20" priority="21" stopIfTrue="1" operator="lessThan">
      <formula>0</formula>
    </cfRule>
  </conditionalFormatting>
  <conditionalFormatting sqref="CE45 CB45 CH45">
    <cfRule type="cellIs" dxfId="19" priority="20" stopIfTrue="1" operator="lessThan">
      <formula>0</formula>
    </cfRule>
  </conditionalFormatting>
  <conditionalFormatting sqref="CB8:CB9 CE8:CE9 CH8:CH9">
    <cfRule type="cellIs" dxfId="18" priority="19" stopIfTrue="1" operator="lessThan">
      <formula>0</formula>
    </cfRule>
  </conditionalFormatting>
  <conditionalFormatting sqref="CE10:CE12 CB10:CB12 CH10:CH12">
    <cfRule type="cellIs" dxfId="17" priority="18" stopIfTrue="1" operator="lessThan">
      <formula>0</formula>
    </cfRule>
  </conditionalFormatting>
  <conditionalFormatting sqref="CB13:CB14 CE13:CE14 CH13:CH14">
    <cfRule type="cellIs" dxfId="16" priority="17" stopIfTrue="1" operator="lessThan">
      <formula>0</formula>
    </cfRule>
  </conditionalFormatting>
  <conditionalFormatting sqref="CE15:CE17 CB15:CB17 CH15:CH17">
    <cfRule type="cellIs" dxfId="15" priority="16" stopIfTrue="1" operator="lessThan">
      <formula>0</formula>
    </cfRule>
  </conditionalFormatting>
  <conditionalFormatting sqref="CB18:CB19 CE18:CE19 CH18:CH19">
    <cfRule type="cellIs" dxfId="14" priority="15" stopIfTrue="1" operator="lessThan">
      <formula>0</formula>
    </cfRule>
  </conditionalFormatting>
  <conditionalFormatting sqref="CE20:CE22 CB20:CB22 CH20:CH22">
    <cfRule type="cellIs" dxfId="13" priority="14" stopIfTrue="1" operator="lessThan">
      <formula>0</formula>
    </cfRule>
  </conditionalFormatting>
  <conditionalFormatting sqref="CE23:CE24 CB23:CB24 CH23:CH24">
    <cfRule type="cellIs" dxfId="12" priority="13" stopIfTrue="1" operator="lessThan">
      <formula>0</formula>
    </cfRule>
  </conditionalFormatting>
  <conditionalFormatting sqref="D28 BO28:BP28 BC28:BD28 AQ28:AR28 AE28:AF28 S28:T28 G28:H28 BR28:BX28 BF28:BL28 AT28:AZ28 J28:P28 V28:AB28 AH28:AN28">
    <cfRule type="cellIs" dxfId="11" priority="10" stopIfTrue="1" operator="greaterThan">
      <formula>0</formula>
    </cfRule>
  </conditionalFormatting>
  <conditionalFormatting sqref="CA28:CB28 CD28:CH28">
    <cfRule type="cellIs" dxfId="10" priority="11" stopIfTrue="1" operator="greaterThan">
      <formula>0</formula>
    </cfRule>
  </conditionalFormatting>
  <conditionalFormatting sqref="CI28:CJ28">
    <cfRule type="cellIs" dxfId="9" priority="12" stopIfTrue="1" operator="greaterThan">
      <formula>0</formula>
    </cfRule>
  </conditionalFormatting>
  <conditionalFormatting sqref="F28 I28 R28 U28 AD28 AG28 AP28 AS28 BB28 BE28 BQ28 BN28 CC28 BZ28">
    <cfRule type="cellIs" dxfId="8" priority="8" operator="lessThan">
      <formula>0</formula>
    </cfRule>
    <cfRule type="cellIs" dxfId="7" priority="9" operator="greaterThan">
      <formula>0</formula>
    </cfRule>
  </conditionalFormatting>
  <conditionalFormatting sqref="I29">
    <cfRule type="cellIs" dxfId="6" priority="7" operator="greaterThan">
      <formula>8000</formula>
    </cfRule>
  </conditionalFormatting>
  <conditionalFormatting sqref="U29">
    <cfRule type="cellIs" dxfId="5" priority="6" operator="greaterThan">
      <formula>8000</formula>
    </cfRule>
  </conditionalFormatting>
  <conditionalFormatting sqref="AG29">
    <cfRule type="cellIs" dxfId="4" priority="5" operator="greaterThan">
      <formula>8000</formula>
    </cfRule>
  </conditionalFormatting>
  <conditionalFormatting sqref="AS29">
    <cfRule type="cellIs" dxfId="3" priority="4" operator="greaterThan">
      <formula>8000</formula>
    </cfRule>
  </conditionalFormatting>
  <conditionalFormatting sqref="BE29">
    <cfRule type="cellIs" dxfId="2" priority="3" operator="greaterThan">
      <formula>8000</formula>
    </cfRule>
  </conditionalFormatting>
  <conditionalFormatting sqref="BQ29">
    <cfRule type="cellIs" dxfId="1" priority="2" operator="greaterThan">
      <formula>8000</formula>
    </cfRule>
  </conditionalFormatting>
  <conditionalFormatting sqref="CC29">
    <cfRule type="cellIs" dxfId="0" priority="1" operator="greaterThan">
      <formula>8000</formula>
    </cfRule>
  </conditionalFormatting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S22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Coelo Thomas</dc:creator>
  <cp:lastModifiedBy>Coelo Thomas</cp:lastModifiedBy>
  <dcterms:created xsi:type="dcterms:W3CDTF">2023-03-15T17:50:12Z</dcterms:created>
  <dcterms:modified xsi:type="dcterms:W3CDTF">2023-03-15T17:50:56Z</dcterms:modified>
</cp:coreProperties>
</file>