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benkel\Desktop\Keltoum\"/>
    </mc:Choice>
  </mc:AlternateContent>
  <xr:revisionPtr revIDLastSave="0" documentId="13_ncr:1_{350C93A8-320C-48A6-8316-03E2DCDFFF02}" xr6:coauthVersionLast="47" xr6:coauthVersionMax="47" xr10:uidLastSave="{00000000-0000-0000-0000-000000000000}"/>
  <bookViews>
    <workbookView xWindow="-28920" yWindow="-120" windowWidth="29040" windowHeight="15840" activeTab="1" xr2:uid="{65F6102B-DB58-4256-B158-47F095A25547}"/>
  </bookViews>
  <sheets>
    <sheet name="Récap" sheetId="23" r:id="rId1"/>
    <sheet name="JAN 2023" sheetId="10" r:id="rId2"/>
    <sheet name="FEV 2023" sheetId="11" r:id="rId3"/>
    <sheet name="MAR 2023" sheetId="12" r:id="rId4"/>
    <sheet name="AVR 2023" sheetId="13" r:id="rId5"/>
    <sheet name="Feuil1" sheetId="22" state="hidden" r:id="rId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5" i="10" l="1"/>
  <c r="O4" i="10"/>
  <c r="L5" i="10"/>
  <c r="L4" i="10"/>
  <c r="N114" i="12" l="1"/>
  <c r="G158" i="12" l="1"/>
  <c r="C8" i="22" l="1"/>
  <c r="D4" i="22"/>
  <c r="D5" i="22" s="1"/>
  <c r="D6" i="22" s="1"/>
  <c r="D7" i="22" s="1"/>
  <c r="D8" i="22" s="1"/>
  <c r="D9" i="22" s="1"/>
  <c r="D10" i="22" s="1"/>
  <c r="D11" i="22" s="1"/>
  <c r="C9" i="22" l="1"/>
  <c r="C10" i="22"/>
  <c r="C11" i="22"/>
  <c r="C12" i="22"/>
  <c r="E21" i="22"/>
  <c r="E20" i="22"/>
  <c r="E19" i="22"/>
  <c r="E18" i="22"/>
  <c r="B8" i="22"/>
  <c r="B9" i="22"/>
  <c r="B10" i="22"/>
  <c r="E7" i="22"/>
  <c r="D3" i="22"/>
  <c r="Q2" i="22"/>
  <c r="G33" i="22" l="1"/>
  <c r="F30" i="22"/>
  <c r="S448" i="13" l="1"/>
  <c r="N300" i="11" l="1"/>
  <c r="G370" i="11" l="1"/>
  <c r="N114" i="11" l="1"/>
  <c r="F300" i="10" l="1"/>
  <c r="M10" i="11" l="1"/>
  <c r="G300" i="10"/>
  <c r="P468" i="13" l="1"/>
  <c r="M468" i="13"/>
  <c r="P467" i="13"/>
  <c r="M467" i="13"/>
  <c r="P466" i="13"/>
  <c r="P465" i="13"/>
  <c r="M465" i="13"/>
  <c r="P464" i="13"/>
  <c r="M464" i="13"/>
  <c r="P463" i="13"/>
  <c r="P461" i="13"/>
  <c r="M461" i="13"/>
  <c r="P460" i="13"/>
  <c r="M460" i="13"/>
  <c r="P459" i="13"/>
  <c r="P458" i="13"/>
  <c r="M458" i="13"/>
  <c r="P457" i="13"/>
  <c r="M457" i="13"/>
  <c r="P455" i="13"/>
  <c r="P454" i="13"/>
  <c r="M454" i="13"/>
  <c r="P453" i="13"/>
  <c r="M453" i="13"/>
  <c r="P452" i="13"/>
  <c r="M452" i="13"/>
  <c r="P450" i="13"/>
  <c r="M450" i="13"/>
  <c r="P449" i="13"/>
  <c r="M449" i="13"/>
  <c r="P448" i="13"/>
  <c r="M448" i="13"/>
  <c r="P447" i="13"/>
  <c r="M447" i="13"/>
  <c r="P446" i="13"/>
  <c r="P445" i="13"/>
  <c r="M445" i="13"/>
  <c r="P443" i="13"/>
  <c r="M443" i="13"/>
  <c r="P442" i="13"/>
  <c r="M442" i="13"/>
  <c r="P441" i="13"/>
  <c r="M441" i="13"/>
  <c r="P440" i="13"/>
  <c r="M440" i="13"/>
  <c r="P439" i="13"/>
  <c r="M439" i="13"/>
  <c r="P438" i="13"/>
  <c r="M438" i="13"/>
  <c r="P436" i="13"/>
  <c r="M436" i="13"/>
  <c r="P434" i="13"/>
  <c r="M434" i="13"/>
  <c r="P433" i="13"/>
  <c r="M433" i="13"/>
  <c r="P432" i="13"/>
  <c r="M432" i="13"/>
  <c r="P431" i="13"/>
  <c r="M431" i="13"/>
  <c r="P430" i="13"/>
  <c r="M430" i="13"/>
  <c r="P429" i="13"/>
  <c r="M429" i="13"/>
  <c r="P428" i="13"/>
  <c r="M428" i="13"/>
  <c r="P427" i="13"/>
  <c r="M427" i="13"/>
  <c r="P426" i="13"/>
  <c r="M426" i="13"/>
  <c r="P424" i="13"/>
  <c r="M424" i="13"/>
  <c r="P423" i="13"/>
  <c r="M423" i="13"/>
  <c r="P422" i="13"/>
  <c r="M422" i="13"/>
  <c r="P419" i="13"/>
  <c r="M419" i="13"/>
  <c r="P418" i="13"/>
  <c r="M418" i="13"/>
  <c r="P417" i="13"/>
  <c r="M417" i="13"/>
  <c r="P415" i="13"/>
  <c r="M415" i="13"/>
  <c r="P414" i="13"/>
  <c r="M414" i="13"/>
  <c r="P413" i="13"/>
  <c r="M413" i="13"/>
  <c r="P412" i="13"/>
  <c r="M412" i="13"/>
  <c r="P411" i="13"/>
  <c r="M411" i="13"/>
  <c r="P410" i="13"/>
  <c r="M410" i="13"/>
  <c r="P408" i="13"/>
  <c r="M408" i="13"/>
  <c r="P407" i="13"/>
  <c r="M407" i="13"/>
  <c r="P405" i="13"/>
  <c r="M405" i="13"/>
  <c r="P404" i="13"/>
  <c r="M404" i="13"/>
  <c r="P403" i="13"/>
  <c r="M403" i="13"/>
  <c r="P402" i="13"/>
  <c r="M402" i="13"/>
  <c r="P401" i="13"/>
  <c r="M401" i="13"/>
  <c r="P400" i="13"/>
  <c r="M400" i="13"/>
  <c r="P399" i="13"/>
  <c r="M399" i="13"/>
  <c r="P397" i="13"/>
  <c r="P396" i="13"/>
  <c r="M396" i="13"/>
  <c r="P395" i="13"/>
  <c r="M395" i="13"/>
  <c r="P394" i="13"/>
  <c r="M394" i="13"/>
  <c r="P392" i="13"/>
  <c r="M392" i="13"/>
  <c r="P390" i="13"/>
  <c r="M390" i="13"/>
  <c r="P389" i="13"/>
  <c r="M389" i="13"/>
  <c r="P388" i="13"/>
  <c r="M388" i="13"/>
  <c r="N381" i="13"/>
  <c r="M387" i="13"/>
  <c r="P386" i="13"/>
  <c r="M386" i="13"/>
  <c r="P385" i="13"/>
  <c r="M385" i="13"/>
  <c r="P384" i="13"/>
  <c r="M384" i="13"/>
  <c r="P383" i="13"/>
  <c r="H381" i="13"/>
  <c r="F381" i="13"/>
  <c r="M383" i="13"/>
  <c r="P382" i="13"/>
  <c r="M382" i="13"/>
  <c r="K381" i="13"/>
  <c r="J381" i="13"/>
  <c r="P375" i="13"/>
  <c r="M375" i="13"/>
  <c r="P374" i="13"/>
  <c r="M374" i="13"/>
  <c r="O373" i="13"/>
  <c r="N373" i="13"/>
  <c r="P372" i="13"/>
  <c r="M372" i="13"/>
  <c r="P371" i="13"/>
  <c r="M371" i="13"/>
  <c r="O370" i="13"/>
  <c r="O369" i="13" s="1"/>
  <c r="N370" i="13"/>
  <c r="P370" i="13" s="1"/>
  <c r="P368" i="13"/>
  <c r="M368" i="13"/>
  <c r="P367" i="13"/>
  <c r="M367" i="13"/>
  <c r="O366" i="13"/>
  <c r="N366" i="13"/>
  <c r="N362" i="13" s="1"/>
  <c r="P365" i="13"/>
  <c r="M365" i="13"/>
  <c r="P364" i="13"/>
  <c r="M364" i="13"/>
  <c r="O363" i="13"/>
  <c r="N363" i="13"/>
  <c r="M363" i="13"/>
  <c r="P361" i="13"/>
  <c r="M361" i="13"/>
  <c r="P360" i="13"/>
  <c r="M360" i="13"/>
  <c r="P359" i="13"/>
  <c r="M359" i="13"/>
  <c r="P357" i="13"/>
  <c r="M357" i="13"/>
  <c r="P356" i="13"/>
  <c r="M356" i="13"/>
  <c r="P355" i="13"/>
  <c r="M355" i="13"/>
  <c r="P354" i="13"/>
  <c r="M354" i="13"/>
  <c r="O353" i="13"/>
  <c r="O351" i="13" s="1"/>
  <c r="N353" i="13"/>
  <c r="P352" i="13"/>
  <c r="M352" i="13"/>
  <c r="P350" i="13"/>
  <c r="M350" i="13"/>
  <c r="P349" i="13"/>
  <c r="M349" i="13"/>
  <c r="P348" i="13"/>
  <c r="M348" i="13"/>
  <c r="P347" i="13"/>
  <c r="M347" i="13"/>
  <c r="P346" i="13"/>
  <c r="M346" i="13"/>
  <c r="P345" i="13"/>
  <c r="M345" i="13"/>
  <c r="O344" i="13"/>
  <c r="O342" i="13" s="1"/>
  <c r="N344" i="13"/>
  <c r="N342" i="13" s="1"/>
  <c r="P343" i="13"/>
  <c r="M343" i="13"/>
  <c r="P341" i="13"/>
  <c r="M341" i="13"/>
  <c r="P340" i="13"/>
  <c r="M340" i="13"/>
  <c r="P339" i="13"/>
  <c r="M339" i="13"/>
  <c r="P338" i="13"/>
  <c r="M338" i="13"/>
  <c r="P337" i="13"/>
  <c r="M337" i="13"/>
  <c r="P336" i="13"/>
  <c r="M336" i="13"/>
  <c r="P335" i="13"/>
  <c r="M335" i="13"/>
  <c r="P334" i="13"/>
  <c r="M334" i="13"/>
  <c r="P333" i="13"/>
  <c r="M333" i="13"/>
  <c r="O332" i="13"/>
  <c r="O328" i="13" s="1"/>
  <c r="N332" i="13"/>
  <c r="N328" i="13" s="1"/>
  <c r="P328" i="13" s="1"/>
  <c r="P331" i="13"/>
  <c r="M331" i="13"/>
  <c r="P330" i="13"/>
  <c r="M330" i="13"/>
  <c r="P329" i="13"/>
  <c r="M329" i="13"/>
  <c r="P326" i="13"/>
  <c r="M326" i="13"/>
  <c r="P325" i="13"/>
  <c r="M325" i="13"/>
  <c r="P324" i="13"/>
  <c r="M324" i="13"/>
  <c r="O323" i="13"/>
  <c r="N323" i="13"/>
  <c r="M323" i="13"/>
  <c r="P322" i="13"/>
  <c r="M322" i="13"/>
  <c r="P321" i="13"/>
  <c r="M321" i="13"/>
  <c r="P320" i="13"/>
  <c r="M320" i="13"/>
  <c r="P319" i="13"/>
  <c r="M319" i="13"/>
  <c r="P318" i="13"/>
  <c r="M318" i="13"/>
  <c r="P317" i="13"/>
  <c r="M317" i="13"/>
  <c r="O316" i="13"/>
  <c r="O313" i="13" s="1"/>
  <c r="N316" i="13"/>
  <c r="N313" i="13" s="1"/>
  <c r="P313" i="13" s="1"/>
  <c r="P315" i="13"/>
  <c r="M315" i="13"/>
  <c r="P314" i="13"/>
  <c r="M314" i="13"/>
  <c r="P312" i="13"/>
  <c r="M312" i="13"/>
  <c r="P311" i="13"/>
  <c r="M311" i="13"/>
  <c r="P310" i="13"/>
  <c r="M310" i="13"/>
  <c r="P309" i="13"/>
  <c r="M309" i="13"/>
  <c r="P308" i="13"/>
  <c r="M308" i="13"/>
  <c r="P307" i="13"/>
  <c r="M307" i="13"/>
  <c r="P306" i="13"/>
  <c r="M306" i="13"/>
  <c r="O305" i="13"/>
  <c r="N305" i="13"/>
  <c r="M305" i="13"/>
  <c r="N304" i="13"/>
  <c r="P303" i="13"/>
  <c r="M303" i="13"/>
  <c r="P302" i="13"/>
  <c r="M302" i="13"/>
  <c r="P301" i="13"/>
  <c r="M301" i="13"/>
  <c r="O300" i="13"/>
  <c r="O298" i="13" s="1"/>
  <c r="N300" i="13"/>
  <c r="P299" i="13"/>
  <c r="M299" i="13"/>
  <c r="P297" i="13"/>
  <c r="M297" i="13"/>
  <c r="P296" i="13"/>
  <c r="M296" i="13"/>
  <c r="P295" i="13"/>
  <c r="M295" i="13"/>
  <c r="O294" i="13"/>
  <c r="N294" i="13"/>
  <c r="P294" i="13" s="1"/>
  <c r="K288" i="13"/>
  <c r="P293" i="13"/>
  <c r="M293" i="13"/>
  <c r="P292" i="13"/>
  <c r="M292" i="13"/>
  <c r="P291" i="13"/>
  <c r="M291" i="13"/>
  <c r="O290" i="13"/>
  <c r="O288" i="13" s="1"/>
  <c r="N290" i="13"/>
  <c r="N288" i="13" s="1"/>
  <c r="J288" i="13"/>
  <c r="F288" i="13"/>
  <c r="P289" i="13"/>
  <c r="M289" i="13"/>
  <c r="P282" i="13"/>
  <c r="M282" i="13"/>
  <c r="P281" i="13"/>
  <c r="M281" i="13"/>
  <c r="O280" i="13"/>
  <c r="P280" i="13" s="1"/>
  <c r="P279" i="13"/>
  <c r="M279" i="13"/>
  <c r="P278" i="13"/>
  <c r="M278" i="13"/>
  <c r="O277" i="13"/>
  <c r="O276" i="13" s="1"/>
  <c r="P275" i="13"/>
  <c r="M275" i="13"/>
  <c r="P274" i="13"/>
  <c r="M274" i="13"/>
  <c r="O273" i="13"/>
  <c r="P272" i="13"/>
  <c r="M272" i="13"/>
  <c r="P271" i="13"/>
  <c r="M271" i="13"/>
  <c r="O270" i="13"/>
  <c r="P268" i="13"/>
  <c r="M268" i="13"/>
  <c r="P267" i="13"/>
  <c r="M267" i="13"/>
  <c r="P266" i="13"/>
  <c r="M266" i="13"/>
  <c r="P264" i="13"/>
  <c r="M264" i="13"/>
  <c r="P263" i="13"/>
  <c r="M263" i="13"/>
  <c r="P262" i="13"/>
  <c r="M262" i="13"/>
  <c r="P261" i="13"/>
  <c r="M261" i="13"/>
  <c r="O260" i="13"/>
  <c r="O258" i="13" s="1"/>
  <c r="M260" i="13"/>
  <c r="P259" i="13"/>
  <c r="M259" i="13"/>
  <c r="P257" i="13"/>
  <c r="M257" i="13"/>
  <c r="P256" i="13"/>
  <c r="M256" i="13"/>
  <c r="P255" i="13"/>
  <c r="M255" i="13"/>
  <c r="P254" i="13"/>
  <c r="M254" i="13"/>
  <c r="P253" i="13"/>
  <c r="M253" i="13"/>
  <c r="P252" i="13"/>
  <c r="M252" i="13"/>
  <c r="O251" i="13"/>
  <c r="O249" i="13" s="1"/>
  <c r="P249" i="13" s="1"/>
  <c r="P250" i="13"/>
  <c r="M250" i="13"/>
  <c r="P248" i="13"/>
  <c r="M248" i="13"/>
  <c r="P247" i="13"/>
  <c r="M247" i="13"/>
  <c r="P246" i="13"/>
  <c r="M246" i="13"/>
  <c r="P245" i="13"/>
  <c r="M245" i="13"/>
  <c r="P244" i="13"/>
  <c r="M244" i="13"/>
  <c r="P243" i="13"/>
  <c r="M243" i="13"/>
  <c r="P242" i="13"/>
  <c r="M242" i="13"/>
  <c r="P241" i="13"/>
  <c r="M241" i="13"/>
  <c r="P240" i="13"/>
  <c r="M240" i="13"/>
  <c r="O239" i="13"/>
  <c r="O235" i="13" s="1"/>
  <c r="P238" i="13"/>
  <c r="M238" i="13"/>
  <c r="P237" i="13"/>
  <c r="M237" i="13"/>
  <c r="P236" i="13"/>
  <c r="M236" i="13"/>
  <c r="P233" i="13"/>
  <c r="M233" i="13"/>
  <c r="P232" i="13"/>
  <c r="M232" i="13"/>
  <c r="P231" i="13"/>
  <c r="M231" i="13"/>
  <c r="O230" i="13"/>
  <c r="P230" i="13"/>
  <c r="P229" i="13"/>
  <c r="M229" i="13"/>
  <c r="P228" i="13"/>
  <c r="M228" i="13"/>
  <c r="P227" i="13"/>
  <c r="M227" i="13"/>
  <c r="P226" i="13"/>
  <c r="M226" i="13"/>
  <c r="P225" i="13"/>
  <c r="M225" i="13"/>
  <c r="P224" i="13"/>
  <c r="M224" i="13"/>
  <c r="O223" i="13"/>
  <c r="O220" i="13" s="1"/>
  <c r="P223" i="13"/>
  <c r="P222" i="13"/>
  <c r="M222" i="13"/>
  <c r="P221" i="13"/>
  <c r="M221" i="13"/>
  <c r="P219" i="13"/>
  <c r="M219" i="13"/>
  <c r="P218" i="13"/>
  <c r="M218" i="13"/>
  <c r="P217" i="13"/>
  <c r="M217" i="13"/>
  <c r="P216" i="13"/>
  <c r="M216" i="13"/>
  <c r="P215" i="13"/>
  <c r="M215" i="13"/>
  <c r="P214" i="13"/>
  <c r="M214" i="13"/>
  <c r="P213" i="13"/>
  <c r="M213" i="13"/>
  <c r="O212" i="13"/>
  <c r="P212" i="13"/>
  <c r="O211" i="13"/>
  <c r="P210" i="13"/>
  <c r="M210" i="13"/>
  <c r="P209" i="13"/>
  <c r="M209" i="13"/>
  <c r="P208" i="13"/>
  <c r="M208" i="13"/>
  <c r="O207" i="13"/>
  <c r="O205" i="13" s="1"/>
  <c r="P207" i="13"/>
  <c r="P206" i="13"/>
  <c r="M206" i="13"/>
  <c r="P204" i="13"/>
  <c r="M204" i="13"/>
  <c r="P203" i="13"/>
  <c r="M203" i="13"/>
  <c r="P202" i="13"/>
  <c r="M202" i="13"/>
  <c r="P201" i="13"/>
  <c r="O201" i="13"/>
  <c r="F195" i="13"/>
  <c r="E195" i="13"/>
  <c r="P200" i="13"/>
  <c r="M200" i="13"/>
  <c r="P199" i="13"/>
  <c r="M199" i="13"/>
  <c r="P198" i="13"/>
  <c r="M198" i="13"/>
  <c r="O197" i="13"/>
  <c r="O195" i="13" s="1"/>
  <c r="N197" i="13"/>
  <c r="L195" i="13"/>
  <c r="J195" i="13"/>
  <c r="I195" i="13"/>
  <c r="H195" i="13"/>
  <c r="G195" i="13"/>
  <c r="M197" i="13"/>
  <c r="P196" i="13"/>
  <c r="M196" i="13"/>
  <c r="N195" i="13"/>
  <c r="P189" i="13"/>
  <c r="M189" i="13"/>
  <c r="P188" i="13"/>
  <c r="M188" i="13"/>
  <c r="P187" i="13"/>
  <c r="P186" i="13"/>
  <c r="M186" i="13"/>
  <c r="P185" i="13"/>
  <c r="M185" i="13"/>
  <c r="P182" i="13"/>
  <c r="M182" i="13"/>
  <c r="P181" i="13"/>
  <c r="M181" i="13"/>
  <c r="P180" i="13"/>
  <c r="P179" i="13"/>
  <c r="M179" i="13"/>
  <c r="P178" i="13"/>
  <c r="M178" i="13"/>
  <c r="P175" i="13"/>
  <c r="M175" i="13"/>
  <c r="P174" i="13"/>
  <c r="M174" i="13"/>
  <c r="P173" i="13"/>
  <c r="M173" i="13"/>
  <c r="P171" i="13"/>
  <c r="M171" i="13"/>
  <c r="P170" i="13"/>
  <c r="M170" i="13"/>
  <c r="P169" i="13"/>
  <c r="M169" i="13"/>
  <c r="P168" i="13"/>
  <c r="M168" i="13"/>
  <c r="P166" i="13"/>
  <c r="M166" i="13"/>
  <c r="P164" i="13"/>
  <c r="M164" i="13"/>
  <c r="P163" i="13"/>
  <c r="M163" i="13"/>
  <c r="P162" i="13"/>
  <c r="M162" i="13"/>
  <c r="P161" i="13"/>
  <c r="M161" i="13"/>
  <c r="P160" i="13"/>
  <c r="M160" i="13"/>
  <c r="P159" i="13"/>
  <c r="M159" i="13"/>
  <c r="P157" i="13"/>
  <c r="M157" i="13"/>
  <c r="P155" i="13"/>
  <c r="M155" i="13"/>
  <c r="P154" i="13"/>
  <c r="M154" i="13"/>
  <c r="P153" i="13"/>
  <c r="M153" i="13"/>
  <c r="P152" i="13"/>
  <c r="M152" i="13"/>
  <c r="P151" i="13"/>
  <c r="M151" i="13"/>
  <c r="P150" i="13"/>
  <c r="M150" i="13"/>
  <c r="P149" i="13"/>
  <c r="M149" i="13"/>
  <c r="P148" i="13"/>
  <c r="M148" i="13"/>
  <c r="P147" i="13"/>
  <c r="M147" i="13"/>
  <c r="P145" i="13"/>
  <c r="M145" i="13"/>
  <c r="P144" i="13"/>
  <c r="M144" i="13"/>
  <c r="P143" i="13"/>
  <c r="M143" i="13"/>
  <c r="P140" i="13"/>
  <c r="M140" i="13"/>
  <c r="P139" i="13"/>
  <c r="M139" i="13"/>
  <c r="P138" i="13"/>
  <c r="M138" i="13"/>
  <c r="P136" i="13"/>
  <c r="M136" i="13"/>
  <c r="P135" i="13"/>
  <c r="M135" i="13"/>
  <c r="P134" i="13"/>
  <c r="M134" i="13"/>
  <c r="P133" i="13"/>
  <c r="M133" i="13"/>
  <c r="P132" i="13"/>
  <c r="M132" i="13"/>
  <c r="P131" i="13"/>
  <c r="M131" i="13"/>
  <c r="P130" i="13"/>
  <c r="M127" i="13"/>
  <c r="P129" i="13"/>
  <c r="M129" i="13"/>
  <c r="P128" i="13"/>
  <c r="M128" i="13"/>
  <c r="P127" i="13"/>
  <c r="P126" i="13"/>
  <c r="M126" i="13"/>
  <c r="P125" i="13"/>
  <c r="M125" i="13"/>
  <c r="P124" i="13"/>
  <c r="M124" i="13"/>
  <c r="P123" i="13"/>
  <c r="M123" i="13"/>
  <c r="P122" i="13"/>
  <c r="M122" i="13"/>
  <c r="P121" i="13"/>
  <c r="M121" i="13"/>
  <c r="P120" i="13"/>
  <c r="M120" i="13"/>
  <c r="P119" i="13"/>
  <c r="P117" i="13"/>
  <c r="M117" i="13"/>
  <c r="P116" i="13"/>
  <c r="M116" i="13"/>
  <c r="P115" i="13"/>
  <c r="M115" i="13"/>
  <c r="P113" i="13"/>
  <c r="M113" i="13"/>
  <c r="P111" i="13"/>
  <c r="M111" i="13"/>
  <c r="P110" i="13"/>
  <c r="M110" i="13"/>
  <c r="P109" i="13"/>
  <c r="M109" i="13"/>
  <c r="E102" i="13"/>
  <c r="P107" i="13"/>
  <c r="M107" i="13"/>
  <c r="P106" i="13"/>
  <c r="M106" i="13"/>
  <c r="P105" i="13"/>
  <c r="M105" i="13"/>
  <c r="N102" i="13"/>
  <c r="K102" i="13"/>
  <c r="J102" i="13"/>
  <c r="I102" i="13"/>
  <c r="I101" i="13" s="1"/>
  <c r="G102" i="13"/>
  <c r="M104" i="13"/>
  <c r="P103" i="13"/>
  <c r="M103" i="13"/>
  <c r="P96" i="13"/>
  <c r="M96" i="13"/>
  <c r="P95" i="13"/>
  <c r="M95" i="13"/>
  <c r="P93" i="13"/>
  <c r="M93" i="13"/>
  <c r="P92" i="13"/>
  <c r="M92" i="13"/>
  <c r="P91" i="13"/>
  <c r="P89" i="13"/>
  <c r="M89" i="13"/>
  <c r="P88" i="13"/>
  <c r="M88" i="13"/>
  <c r="P87" i="13"/>
  <c r="P86" i="13"/>
  <c r="M86" i="13"/>
  <c r="P85" i="13"/>
  <c r="M85" i="13"/>
  <c r="P82" i="13"/>
  <c r="M82" i="13"/>
  <c r="P81" i="13"/>
  <c r="M81" i="13"/>
  <c r="P80" i="13"/>
  <c r="M80" i="13"/>
  <c r="P78" i="13"/>
  <c r="M78" i="13"/>
  <c r="P77" i="13"/>
  <c r="M77" i="13"/>
  <c r="P76" i="13"/>
  <c r="M76" i="13"/>
  <c r="P75" i="13"/>
  <c r="M75" i="13"/>
  <c r="P73" i="13"/>
  <c r="M73" i="13"/>
  <c r="P71" i="13"/>
  <c r="M71" i="13"/>
  <c r="P70" i="13"/>
  <c r="M70" i="13"/>
  <c r="P69" i="13"/>
  <c r="M69" i="13"/>
  <c r="P68" i="13"/>
  <c r="M68" i="13"/>
  <c r="P67" i="13"/>
  <c r="M67" i="13"/>
  <c r="P66" i="13"/>
  <c r="M66" i="13"/>
  <c r="P64" i="13"/>
  <c r="M64" i="13"/>
  <c r="P62" i="13"/>
  <c r="M62" i="13"/>
  <c r="P61" i="13"/>
  <c r="M61" i="13"/>
  <c r="P60" i="13"/>
  <c r="M60" i="13"/>
  <c r="P59" i="13"/>
  <c r="M59" i="13"/>
  <c r="P58" i="13"/>
  <c r="M58" i="13"/>
  <c r="P57" i="13"/>
  <c r="M57" i="13"/>
  <c r="P56" i="13"/>
  <c r="M56" i="13"/>
  <c r="P55" i="13"/>
  <c r="M55" i="13"/>
  <c r="P54" i="13"/>
  <c r="M54" i="13"/>
  <c r="P52" i="13"/>
  <c r="M52" i="13"/>
  <c r="P51" i="13"/>
  <c r="M51" i="13"/>
  <c r="P50" i="13"/>
  <c r="M50" i="13"/>
  <c r="P47" i="13"/>
  <c r="M47" i="13"/>
  <c r="P46" i="13"/>
  <c r="M46" i="13"/>
  <c r="P45" i="13"/>
  <c r="M45" i="13"/>
  <c r="P44" i="13"/>
  <c r="P43" i="13"/>
  <c r="M43" i="13"/>
  <c r="P42" i="13"/>
  <c r="M42" i="13"/>
  <c r="P41" i="13"/>
  <c r="M41" i="13"/>
  <c r="P40" i="13"/>
  <c r="M40" i="13"/>
  <c r="P39" i="13"/>
  <c r="M39" i="13"/>
  <c r="P38" i="13"/>
  <c r="M38" i="13"/>
  <c r="P36" i="13"/>
  <c r="M36" i="13"/>
  <c r="P35" i="13"/>
  <c r="M35" i="13"/>
  <c r="P33" i="13"/>
  <c r="M33" i="13"/>
  <c r="P32" i="13"/>
  <c r="M32" i="13"/>
  <c r="P31" i="13"/>
  <c r="M31" i="13"/>
  <c r="P30" i="13"/>
  <c r="M30" i="13"/>
  <c r="P29" i="13"/>
  <c r="M29" i="13"/>
  <c r="P28" i="13"/>
  <c r="M28" i="13"/>
  <c r="P27" i="13"/>
  <c r="M27" i="13"/>
  <c r="P26" i="13"/>
  <c r="P24" i="13"/>
  <c r="M24" i="13"/>
  <c r="P23" i="13"/>
  <c r="M23" i="13"/>
  <c r="P22" i="13"/>
  <c r="M22" i="13"/>
  <c r="P20" i="13"/>
  <c r="M20" i="13"/>
  <c r="P18" i="13"/>
  <c r="M18" i="13"/>
  <c r="P17" i="13"/>
  <c r="M17" i="13"/>
  <c r="P16" i="13"/>
  <c r="M16" i="13"/>
  <c r="D9" i="13"/>
  <c r="P14" i="13"/>
  <c r="M14" i="13"/>
  <c r="P13" i="13"/>
  <c r="M13" i="13"/>
  <c r="P12" i="13"/>
  <c r="M12" i="13"/>
  <c r="K9" i="13"/>
  <c r="I9" i="13"/>
  <c r="E9" i="13"/>
  <c r="P10" i="13"/>
  <c r="M10" i="13"/>
  <c r="C2" i="13"/>
  <c r="P375" i="12"/>
  <c r="M375" i="12"/>
  <c r="P374" i="12"/>
  <c r="M374" i="12"/>
  <c r="O373" i="12"/>
  <c r="N373" i="12"/>
  <c r="P372" i="12"/>
  <c r="M372" i="12"/>
  <c r="P371" i="12"/>
  <c r="M371" i="12"/>
  <c r="O370" i="12"/>
  <c r="N370" i="12"/>
  <c r="P368" i="12"/>
  <c r="M368" i="12"/>
  <c r="P367" i="12"/>
  <c r="M367" i="12"/>
  <c r="O366" i="12"/>
  <c r="N366" i="12"/>
  <c r="P366" i="12" s="1"/>
  <c r="P365" i="12"/>
  <c r="M365" i="12"/>
  <c r="P364" i="12"/>
  <c r="M364" i="12"/>
  <c r="O363" i="12"/>
  <c r="O362" i="12" s="1"/>
  <c r="N363" i="12"/>
  <c r="P361" i="12"/>
  <c r="M361" i="12"/>
  <c r="P360" i="12"/>
  <c r="M360" i="12"/>
  <c r="P359" i="12"/>
  <c r="M359" i="12"/>
  <c r="P357" i="12"/>
  <c r="M357" i="12"/>
  <c r="P356" i="12"/>
  <c r="M356" i="12"/>
  <c r="P355" i="12"/>
  <c r="M355" i="12"/>
  <c r="P354" i="12"/>
  <c r="M354" i="12"/>
  <c r="O353" i="12"/>
  <c r="O351" i="12" s="1"/>
  <c r="N353" i="12"/>
  <c r="N351" i="12" s="1"/>
  <c r="P352" i="12"/>
  <c r="M352" i="12"/>
  <c r="P350" i="12"/>
  <c r="M350" i="12"/>
  <c r="P349" i="12"/>
  <c r="M349" i="12"/>
  <c r="P348" i="12"/>
  <c r="M348" i="12"/>
  <c r="P347" i="12"/>
  <c r="M347" i="12"/>
  <c r="P346" i="12"/>
  <c r="M346" i="12"/>
  <c r="P345" i="12"/>
  <c r="M345" i="12"/>
  <c r="O344" i="12"/>
  <c r="O342" i="12" s="1"/>
  <c r="N344" i="12"/>
  <c r="P343" i="12"/>
  <c r="M343" i="12"/>
  <c r="P341" i="12"/>
  <c r="M341" i="12"/>
  <c r="P340" i="12"/>
  <c r="M340" i="12"/>
  <c r="P339" i="12"/>
  <c r="M339" i="12"/>
  <c r="P338" i="12"/>
  <c r="M338" i="12"/>
  <c r="P337" i="12"/>
  <c r="M337" i="12"/>
  <c r="P336" i="12"/>
  <c r="M336" i="12"/>
  <c r="P335" i="12"/>
  <c r="M335" i="12"/>
  <c r="P334" i="12"/>
  <c r="M334" i="12"/>
  <c r="P333" i="12"/>
  <c r="M333" i="12"/>
  <c r="O332" i="12"/>
  <c r="O328" i="12" s="1"/>
  <c r="P331" i="12"/>
  <c r="M331" i="12"/>
  <c r="P330" i="12"/>
  <c r="M330" i="12"/>
  <c r="P329" i="12"/>
  <c r="M329" i="12"/>
  <c r="P326" i="12"/>
  <c r="M326" i="12"/>
  <c r="P325" i="12"/>
  <c r="M325" i="12"/>
  <c r="P324" i="12"/>
  <c r="M324" i="12"/>
  <c r="O323" i="12"/>
  <c r="N323" i="12"/>
  <c r="M323" i="12"/>
  <c r="P322" i="12"/>
  <c r="M322" i="12"/>
  <c r="P321" i="12"/>
  <c r="M321" i="12"/>
  <c r="P320" i="12"/>
  <c r="M320" i="12"/>
  <c r="P319" i="12"/>
  <c r="M319" i="12"/>
  <c r="P318" i="12"/>
  <c r="M318" i="12"/>
  <c r="P317" i="12"/>
  <c r="M317" i="12"/>
  <c r="O316" i="12"/>
  <c r="N316" i="12"/>
  <c r="P315" i="12"/>
  <c r="M315" i="12"/>
  <c r="P314" i="12"/>
  <c r="M314" i="12"/>
  <c r="N313" i="12"/>
  <c r="P312" i="12"/>
  <c r="M312" i="12"/>
  <c r="P311" i="12"/>
  <c r="M311" i="12"/>
  <c r="P310" i="12"/>
  <c r="M310" i="12"/>
  <c r="P309" i="12"/>
  <c r="M309" i="12"/>
  <c r="P308" i="12"/>
  <c r="M308" i="12"/>
  <c r="P307" i="12"/>
  <c r="M307" i="12"/>
  <c r="P306" i="12"/>
  <c r="M306" i="12"/>
  <c r="O305" i="12"/>
  <c r="O304" i="12" s="1"/>
  <c r="N305" i="12"/>
  <c r="N304" i="12" s="1"/>
  <c r="P303" i="12"/>
  <c r="M303" i="12"/>
  <c r="P302" i="12"/>
  <c r="M302" i="12"/>
  <c r="P301" i="12"/>
  <c r="M301" i="12"/>
  <c r="O300" i="12"/>
  <c r="O298" i="12" s="1"/>
  <c r="P299" i="12"/>
  <c r="M299" i="12"/>
  <c r="P297" i="12"/>
  <c r="M297" i="12"/>
  <c r="P296" i="12"/>
  <c r="M296" i="12"/>
  <c r="P295" i="12"/>
  <c r="M295" i="12"/>
  <c r="O294" i="12"/>
  <c r="P294" i="12" s="1"/>
  <c r="P293" i="12"/>
  <c r="M293" i="12"/>
  <c r="P292" i="12"/>
  <c r="M292" i="12"/>
  <c r="P291" i="12"/>
  <c r="M291" i="12"/>
  <c r="O290" i="12"/>
  <c r="P289" i="12"/>
  <c r="M289" i="12"/>
  <c r="P282" i="12"/>
  <c r="M282" i="12"/>
  <c r="P281" i="12"/>
  <c r="M281" i="12"/>
  <c r="O280" i="12"/>
  <c r="N280" i="12"/>
  <c r="P280" i="12" s="1"/>
  <c r="K280" i="12"/>
  <c r="J280" i="12"/>
  <c r="J276" i="12" s="1"/>
  <c r="I280" i="12"/>
  <c r="H280" i="12"/>
  <c r="H276" i="12" s="1"/>
  <c r="D280" i="12"/>
  <c r="P279" i="12"/>
  <c r="M279" i="12"/>
  <c r="P278" i="12"/>
  <c r="M278" i="12"/>
  <c r="O277" i="12"/>
  <c r="O276" i="12" s="1"/>
  <c r="N277" i="12"/>
  <c r="L277" i="12"/>
  <c r="K277" i="12"/>
  <c r="K276" i="12" s="1"/>
  <c r="J277" i="12"/>
  <c r="I277" i="12"/>
  <c r="H277" i="12"/>
  <c r="D277" i="12"/>
  <c r="P275" i="12"/>
  <c r="M275" i="12"/>
  <c r="P274" i="12"/>
  <c r="M274" i="12"/>
  <c r="O273" i="12"/>
  <c r="P273" i="12" s="1"/>
  <c r="N273" i="12"/>
  <c r="L273" i="12"/>
  <c r="K273" i="12"/>
  <c r="J273" i="12"/>
  <c r="I273" i="12"/>
  <c r="H273" i="12"/>
  <c r="G273" i="12"/>
  <c r="G269" i="12" s="1"/>
  <c r="F273" i="12"/>
  <c r="E273" i="12"/>
  <c r="D273" i="12"/>
  <c r="P272" i="12"/>
  <c r="M272" i="12"/>
  <c r="P271" i="12"/>
  <c r="M271" i="12"/>
  <c r="O270" i="12"/>
  <c r="N270" i="12"/>
  <c r="P270" i="12" s="1"/>
  <c r="L270" i="12"/>
  <c r="K270" i="12"/>
  <c r="K269" i="12" s="1"/>
  <c r="J270" i="12"/>
  <c r="J269" i="12" s="1"/>
  <c r="I270" i="12"/>
  <c r="H270" i="12"/>
  <c r="G270" i="12"/>
  <c r="F270" i="12"/>
  <c r="E270" i="12"/>
  <c r="D270" i="12"/>
  <c r="P268" i="12"/>
  <c r="M268" i="12"/>
  <c r="P267" i="12"/>
  <c r="M267" i="12"/>
  <c r="P266" i="12"/>
  <c r="M266" i="12"/>
  <c r="P264" i="12"/>
  <c r="M264" i="12"/>
  <c r="P263" i="12"/>
  <c r="M263" i="12"/>
  <c r="P262" i="12"/>
  <c r="M262" i="12"/>
  <c r="P261" i="12"/>
  <c r="M261" i="12"/>
  <c r="O260" i="12"/>
  <c r="O258" i="12" s="1"/>
  <c r="N260" i="12"/>
  <c r="N258" i="12" s="1"/>
  <c r="L260" i="12"/>
  <c r="L258" i="12" s="1"/>
  <c r="K260" i="12"/>
  <c r="J260" i="12"/>
  <c r="J258" i="12" s="1"/>
  <c r="I260" i="12"/>
  <c r="I258" i="12" s="1"/>
  <c r="H260" i="12"/>
  <c r="H258" i="12" s="1"/>
  <c r="G260" i="12"/>
  <c r="G258" i="12" s="1"/>
  <c r="F260" i="12"/>
  <c r="F258" i="12" s="1"/>
  <c r="E260" i="12"/>
  <c r="E258" i="12" s="1"/>
  <c r="D260" i="12"/>
  <c r="D258" i="12" s="1"/>
  <c r="P259" i="12"/>
  <c r="M259" i="12"/>
  <c r="K258" i="12"/>
  <c r="P257" i="12"/>
  <c r="M257" i="12"/>
  <c r="P256" i="12"/>
  <c r="M256" i="12"/>
  <c r="P255" i="12"/>
  <c r="M255" i="12"/>
  <c r="P254" i="12"/>
  <c r="M254" i="12"/>
  <c r="P253" i="12"/>
  <c r="M253" i="12"/>
  <c r="P252" i="12"/>
  <c r="M252" i="12"/>
  <c r="O251" i="12"/>
  <c r="O249" i="12" s="1"/>
  <c r="N251" i="12"/>
  <c r="N249" i="12" s="1"/>
  <c r="L251" i="12"/>
  <c r="L249" i="12" s="1"/>
  <c r="K251" i="12"/>
  <c r="K249" i="12" s="1"/>
  <c r="J251" i="12"/>
  <c r="J249" i="12" s="1"/>
  <c r="I251" i="12"/>
  <c r="I249" i="12" s="1"/>
  <c r="H251" i="12"/>
  <c r="H249" i="12" s="1"/>
  <c r="G251" i="12"/>
  <c r="G249" i="12" s="1"/>
  <c r="F251" i="12"/>
  <c r="E251" i="12"/>
  <c r="D251" i="12"/>
  <c r="P250" i="12"/>
  <c r="M250" i="12"/>
  <c r="E249" i="12"/>
  <c r="D249" i="12"/>
  <c r="P248" i="12"/>
  <c r="M248" i="12"/>
  <c r="P247" i="12"/>
  <c r="M247" i="12"/>
  <c r="P246" i="12"/>
  <c r="M246" i="12"/>
  <c r="P245" i="12"/>
  <c r="M245" i="12"/>
  <c r="P244" i="12"/>
  <c r="M244" i="12"/>
  <c r="P243" i="12"/>
  <c r="M243" i="12"/>
  <c r="P242" i="12"/>
  <c r="M242" i="12"/>
  <c r="P241" i="12"/>
  <c r="M241" i="12"/>
  <c r="P240" i="12"/>
  <c r="M240" i="12"/>
  <c r="O239" i="12"/>
  <c r="O235" i="12" s="1"/>
  <c r="N239" i="12"/>
  <c r="P239" i="12" s="1"/>
  <c r="L239" i="12"/>
  <c r="L235" i="12" s="1"/>
  <c r="K239" i="12"/>
  <c r="K235" i="12" s="1"/>
  <c r="J239" i="12"/>
  <c r="J235" i="12" s="1"/>
  <c r="I239" i="12"/>
  <c r="I235" i="12" s="1"/>
  <c r="I234" i="12" s="1"/>
  <c r="H239" i="12"/>
  <c r="H235" i="12" s="1"/>
  <c r="G239" i="12"/>
  <c r="G235" i="12" s="1"/>
  <c r="G234" i="12" s="1"/>
  <c r="F239" i="12"/>
  <c r="F235" i="12" s="1"/>
  <c r="E239" i="12"/>
  <c r="D239" i="12"/>
  <c r="D235" i="12" s="1"/>
  <c r="P238" i="12"/>
  <c r="M238" i="12"/>
  <c r="P237" i="12"/>
  <c r="M237" i="12"/>
  <c r="P236" i="12"/>
  <c r="M236" i="12"/>
  <c r="P233" i="12"/>
  <c r="M233" i="12"/>
  <c r="P232" i="12"/>
  <c r="M232" i="12"/>
  <c r="P231" i="12"/>
  <c r="M231" i="12"/>
  <c r="O230" i="12"/>
  <c r="N230" i="12"/>
  <c r="P230" i="12" s="1"/>
  <c r="L230" i="12"/>
  <c r="K230" i="12"/>
  <c r="J230" i="12"/>
  <c r="P229" i="12"/>
  <c r="M229" i="12"/>
  <c r="P228" i="12"/>
  <c r="M228" i="12"/>
  <c r="P227" i="12"/>
  <c r="M227" i="12"/>
  <c r="P226" i="12"/>
  <c r="M226" i="12"/>
  <c r="P225" i="12"/>
  <c r="M225" i="12"/>
  <c r="P224" i="12"/>
  <c r="M224" i="12"/>
  <c r="O223" i="12"/>
  <c r="O220" i="12" s="1"/>
  <c r="N223" i="12"/>
  <c r="N220" i="12" s="1"/>
  <c r="L223" i="12"/>
  <c r="L220" i="12" s="1"/>
  <c r="K223" i="12"/>
  <c r="K220" i="12" s="1"/>
  <c r="J223" i="12"/>
  <c r="J220" i="12" s="1"/>
  <c r="P222" i="12"/>
  <c r="M222" i="12"/>
  <c r="P221" i="12"/>
  <c r="M221" i="12"/>
  <c r="P219" i="12"/>
  <c r="M219" i="12"/>
  <c r="P218" i="12"/>
  <c r="M218" i="12"/>
  <c r="P217" i="12"/>
  <c r="M217" i="12"/>
  <c r="P216" i="12"/>
  <c r="M216" i="12"/>
  <c r="P215" i="12"/>
  <c r="M215" i="12"/>
  <c r="P214" i="12"/>
  <c r="M214" i="12"/>
  <c r="P213" i="12"/>
  <c r="M213" i="12"/>
  <c r="O212" i="12"/>
  <c r="O211" i="12" s="1"/>
  <c r="N212" i="12"/>
  <c r="L212" i="12"/>
  <c r="L211" i="12" s="1"/>
  <c r="K212" i="12"/>
  <c r="J212" i="12"/>
  <c r="J211" i="12" s="1"/>
  <c r="K211" i="12"/>
  <c r="P210" i="12"/>
  <c r="M210" i="12"/>
  <c r="P209" i="12"/>
  <c r="M209" i="12"/>
  <c r="P208" i="12"/>
  <c r="M208" i="12"/>
  <c r="O207" i="12"/>
  <c r="O205" i="12" s="1"/>
  <c r="N207" i="12"/>
  <c r="N205" i="12" s="1"/>
  <c r="L207" i="12"/>
  <c r="L205" i="12" s="1"/>
  <c r="K207" i="12"/>
  <c r="K205" i="12" s="1"/>
  <c r="J207" i="12"/>
  <c r="J205" i="12" s="1"/>
  <c r="P206" i="12"/>
  <c r="M206" i="12"/>
  <c r="P204" i="12"/>
  <c r="M204" i="12"/>
  <c r="P203" i="12"/>
  <c r="M203" i="12"/>
  <c r="P202" i="12"/>
  <c r="M202" i="12"/>
  <c r="O201" i="12"/>
  <c r="N201" i="12"/>
  <c r="P201" i="12" s="1"/>
  <c r="L201" i="12"/>
  <c r="K201" i="12"/>
  <c r="J201" i="12"/>
  <c r="H195" i="12"/>
  <c r="D195" i="12"/>
  <c r="P200" i="12"/>
  <c r="M200" i="12"/>
  <c r="P199" i="12"/>
  <c r="M199" i="12"/>
  <c r="P198" i="12"/>
  <c r="M198" i="12"/>
  <c r="O197" i="12"/>
  <c r="N197" i="12"/>
  <c r="L197" i="12"/>
  <c r="L195" i="12" s="1"/>
  <c r="K197" i="12"/>
  <c r="J197" i="12"/>
  <c r="I195" i="12"/>
  <c r="F195" i="12"/>
  <c r="P196" i="12"/>
  <c r="M196" i="12"/>
  <c r="P189" i="12"/>
  <c r="M189" i="12"/>
  <c r="P188" i="12"/>
  <c r="M188" i="12"/>
  <c r="O187" i="12"/>
  <c r="N187" i="12"/>
  <c r="P187" i="12" s="1"/>
  <c r="L187" i="12"/>
  <c r="P186" i="12"/>
  <c r="M186" i="12"/>
  <c r="P185" i="12"/>
  <c r="M185" i="12"/>
  <c r="O184" i="12"/>
  <c r="O183" i="12" s="1"/>
  <c r="N184" i="12"/>
  <c r="L184" i="12"/>
  <c r="P182" i="12"/>
  <c r="M182" i="12"/>
  <c r="P181" i="12"/>
  <c r="M181" i="12"/>
  <c r="O180" i="12"/>
  <c r="N180" i="12"/>
  <c r="L180" i="12"/>
  <c r="P179" i="12"/>
  <c r="M179" i="12"/>
  <c r="P178" i="12"/>
  <c r="M178" i="12"/>
  <c r="O177" i="12"/>
  <c r="N177" i="12"/>
  <c r="L177" i="12"/>
  <c r="L176" i="12" s="1"/>
  <c r="G172" i="12"/>
  <c r="P175" i="12"/>
  <c r="M175" i="12"/>
  <c r="P174" i="12"/>
  <c r="M174" i="12"/>
  <c r="P173" i="12"/>
  <c r="M173" i="12"/>
  <c r="P171" i="12"/>
  <c r="M171" i="12"/>
  <c r="P170" i="12"/>
  <c r="M170" i="12"/>
  <c r="P169" i="12"/>
  <c r="M169" i="12"/>
  <c r="P168" i="12"/>
  <c r="M168" i="12"/>
  <c r="O167" i="12"/>
  <c r="O165" i="12" s="1"/>
  <c r="N167" i="12"/>
  <c r="L167" i="12"/>
  <c r="L165" i="12" s="1"/>
  <c r="K167" i="12"/>
  <c r="K165" i="12" s="1"/>
  <c r="J167" i="12"/>
  <c r="J165" i="12" s="1"/>
  <c r="I167" i="12"/>
  <c r="I165" i="12" s="1"/>
  <c r="H167" i="12"/>
  <c r="H165" i="12" s="1"/>
  <c r="G167" i="12"/>
  <c r="G165" i="12" s="1"/>
  <c r="F167" i="12"/>
  <c r="F165" i="12" s="1"/>
  <c r="E167" i="12"/>
  <c r="E165" i="12" s="1"/>
  <c r="D167" i="12"/>
  <c r="D165" i="12" s="1"/>
  <c r="P166" i="12"/>
  <c r="M166" i="12"/>
  <c r="P164" i="12"/>
  <c r="M164" i="12"/>
  <c r="P163" i="12"/>
  <c r="M163" i="12"/>
  <c r="P162" i="12"/>
  <c r="M162" i="12"/>
  <c r="P161" i="12"/>
  <c r="M161" i="12"/>
  <c r="P160" i="12"/>
  <c r="M160" i="12"/>
  <c r="P159" i="12"/>
  <c r="M159" i="12"/>
  <c r="O158" i="12"/>
  <c r="O156" i="12" s="1"/>
  <c r="N158" i="12"/>
  <c r="N156" i="12" s="1"/>
  <c r="L158" i="12"/>
  <c r="L156" i="12" s="1"/>
  <c r="K158" i="12"/>
  <c r="K156" i="12" s="1"/>
  <c r="J158" i="12"/>
  <c r="J156" i="12" s="1"/>
  <c r="I158" i="12"/>
  <c r="I156" i="12" s="1"/>
  <c r="H158" i="12"/>
  <c r="H156" i="12" s="1"/>
  <c r="G156" i="12"/>
  <c r="F158" i="12"/>
  <c r="F156" i="12" s="1"/>
  <c r="E158" i="12"/>
  <c r="E156" i="12" s="1"/>
  <c r="D158" i="12"/>
  <c r="P157" i="12"/>
  <c r="M157" i="12"/>
  <c r="P155" i="12"/>
  <c r="M155" i="12"/>
  <c r="P154" i="12"/>
  <c r="M154" i="12"/>
  <c r="P153" i="12"/>
  <c r="M153" i="12"/>
  <c r="P152" i="12"/>
  <c r="M152" i="12"/>
  <c r="P151" i="12"/>
  <c r="M151" i="12"/>
  <c r="P150" i="12"/>
  <c r="M150" i="12"/>
  <c r="P149" i="12"/>
  <c r="M149" i="12"/>
  <c r="P148" i="12"/>
  <c r="M148" i="12"/>
  <c r="P147" i="12"/>
  <c r="M147" i="12"/>
  <c r="O146" i="12"/>
  <c r="O142" i="12" s="1"/>
  <c r="L146" i="12"/>
  <c r="L142" i="12" s="1"/>
  <c r="K146" i="12"/>
  <c r="K142" i="12" s="1"/>
  <c r="J142" i="12"/>
  <c r="H142" i="12"/>
  <c r="G142" i="12"/>
  <c r="F142" i="12"/>
  <c r="E142" i="12"/>
  <c r="D146" i="12"/>
  <c r="P145" i="12"/>
  <c r="M145" i="12"/>
  <c r="P144" i="12"/>
  <c r="M144" i="12"/>
  <c r="P143" i="12"/>
  <c r="M143" i="12"/>
  <c r="N142" i="12"/>
  <c r="I142" i="12"/>
  <c r="D142" i="12"/>
  <c r="P140" i="12"/>
  <c r="M140" i="12"/>
  <c r="P139" i="12"/>
  <c r="M139" i="12"/>
  <c r="P138" i="12"/>
  <c r="M138" i="12"/>
  <c r="O137" i="12"/>
  <c r="N137" i="12"/>
  <c r="L137" i="12"/>
  <c r="K137" i="12"/>
  <c r="J137" i="12"/>
  <c r="I137" i="12"/>
  <c r="H137" i="12"/>
  <c r="G137" i="12"/>
  <c r="F137" i="12"/>
  <c r="E137" i="12"/>
  <c r="D137" i="12"/>
  <c r="P136" i="12"/>
  <c r="M136" i="12"/>
  <c r="P135" i="12"/>
  <c r="M135" i="12"/>
  <c r="P134" i="12"/>
  <c r="M134" i="12"/>
  <c r="P133" i="12"/>
  <c r="M133" i="12"/>
  <c r="P132" i="12"/>
  <c r="M132" i="12"/>
  <c r="P131" i="12"/>
  <c r="M131" i="12"/>
  <c r="O130" i="12"/>
  <c r="O127" i="12" s="1"/>
  <c r="N130" i="12"/>
  <c r="P130" i="12" s="1"/>
  <c r="L130" i="12"/>
  <c r="L127" i="12" s="1"/>
  <c r="K130" i="12"/>
  <c r="K127" i="12" s="1"/>
  <c r="J130" i="12"/>
  <c r="J127" i="12" s="1"/>
  <c r="I130" i="12"/>
  <c r="I127" i="12" s="1"/>
  <c r="H130" i="12"/>
  <c r="H127" i="12" s="1"/>
  <c r="G130" i="12"/>
  <c r="F130" i="12"/>
  <c r="F127" i="12" s="1"/>
  <c r="E130" i="12"/>
  <c r="E127" i="12" s="1"/>
  <c r="D130" i="12"/>
  <c r="D127" i="12" s="1"/>
  <c r="P129" i="12"/>
  <c r="M129" i="12"/>
  <c r="P128" i="12"/>
  <c r="M128" i="12"/>
  <c r="P126" i="12"/>
  <c r="M126" i="12"/>
  <c r="P125" i="12"/>
  <c r="M125" i="12"/>
  <c r="P124" i="12"/>
  <c r="M124" i="12"/>
  <c r="P123" i="12"/>
  <c r="M123" i="12"/>
  <c r="P122" i="12"/>
  <c r="M122" i="12"/>
  <c r="P121" i="12"/>
  <c r="M121" i="12"/>
  <c r="P120" i="12"/>
  <c r="M120" i="12"/>
  <c r="O119" i="12"/>
  <c r="O118" i="12" s="1"/>
  <c r="N119" i="12"/>
  <c r="N118" i="12" s="1"/>
  <c r="D119" i="12"/>
  <c r="P117" i="12"/>
  <c r="M117" i="12"/>
  <c r="P116" i="12"/>
  <c r="M116" i="12"/>
  <c r="P115" i="12"/>
  <c r="M115" i="12"/>
  <c r="O114" i="12"/>
  <c r="O112" i="12" s="1"/>
  <c r="N112" i="12"/>
  <c r="D114" i="12"/>
  <c r="D112" i="12" s="1"/>
  <c r="P113" i="12"/>
  <c r="M113" i="12"/>
  <c r="P111" i="12"/>
  <c r="M111" i="12"/>
  <c r="P110" i="12"/>
  <c r="M110" i="12"/>
  <c r="P109" i="12"/>
  <c r="M109" i="12"/>
  <c r="O108" i="12"/>
  <c r="L102" i="12"/>
  <c r="J102" i="12"/>
  <c r="D108" i="12"/>
  <c r="P107" i="12"/>
  <c r="M107" i="12"/>
  <c r="P106" i="12"/>
  <c r="M106" i="12"/>
  <c r="P105" i="12"/>
  <c r="M105" i="12"/>
  <c r="O104" i="12"/>
  <c r="O102" i="12" s="1"/>
  <c r="N102" i="12"/>
  <c r="H102" i="12"/>
  <c r="D104" i="12"/>
  <c r="P103" i="12"/>
  <c r="M103" i="12"/>
  <c r="P96" i="12"/>
  <c r="M96" i="12"/>
  <c r="P95" i="12"/>
  <c r="M95" i="12"/>
  <c r="O94" i="12"/>
  <c r="N94" i="12"/>
  <c r="L94" i="12"/>
  <c r="D94" i="12"/>
  <c r="P93" i="12"/>
  <c r="M93" i="12"/>
  <c r="P92" i="12"/>
  <c r="M92" i="12"/>
  <c r="O91" i="12"/>
  <c r="P91" i="12" s="1"/>
  <c r="N91" i="12"/>
  <c r="N90" i="12" s="1"/>
  <c r="L91" i="12"/>
  <c r="D91" i="12"/>
  <c r="D90" i="12" s="1"/>
  <c r="P89" i="12"/>
  <c r="M89" i="12"/>
  <c r="P88" i="12"/>
  <c r="M88" i="12"/>
  <c r="O87" i="12"/>
  <c r="N87" i="12"/>
  <c r="P87" i="12" s="1"/>
  <c r="L87" i="12"/>
  <c r="D87" i="12"/>
  <c r="P86" i="12"/>
  <c r="M86" i="12"/>
  <c r="P85" i="12"/>
  <c r="M85" i="12"/>
  <c r="O84" i="12"/>
  <c r="O83" i="12" s="1"/>
  <c r="N84" i="12"/>
  <c r="L84" i="12"/>
  <c r="D84" i="12"/>
  <c r="D83" i="12" s="1"/>
  <c r="D79" i="12" s="1"/>
  <c r="P82" i="12"/>
  <c r="M82" i="12"/>
  <c r="P81" i="12"/>
  <c r="M81" i="12"/>
  <c r="P80" i="12"/>
  <c r="M80" i="12"/>
  <c r="P78" i="12"/>
  <c r="M78" i="12"/>
  <c r="P77" i="12"/>
  <c r="M77" i="12"/>
  <c r="P76" i="12"/>
  <c r="M76" i="12"/>
  <c r="P75" i="12"/>
  <c r="M75" i="12"/>
  <c r="O74" i="12"/>
  <c r="O72" i="12" s="1"/>
  <c r="N74" i="12"/>
  <c r="L74" i="12"/>
  <c r="L72" i="12" s="1"/>
  <c r="K74" i="12"/>
  <c r="K72" i="12" s="1"/>
  <c r="J74" i="12"/>
  <c r="J72" i="12" s="1"/>
  <c r="I74" i="12"/>
  <c r="H74" i="12"/>
  <c r="H72" i="12" s="1"/>
  <c r="G74" i="12"/>
  <c r="G72" i="12" s="1"/>
  <c r="F74" i="12"/>
  <c r="F72" i="12" s="1"/>
  <c r="E74" i="12"/>
  <c r="E72" i="12" s="1"/>
  <c r="D74" i="12"/>
  <c r="D72" i="12" s="1"/>
  <c r="P73" i="12"/>
  <c r="M73" i="12"/>
  <c r="I72" i="12"/>
  <c r="P71" i="12"/>
  <c r="M71" i="12"/>
  <c r="P70" i="12"/>
  <c r="M70" i="12"/>
  <c r="P69" i="12"/>
  <c r="M69" i="12"/>
  <c r="P68" i="12"/>
  <c r="M68" i="12"/>
  <c r="P67" i="12"/>
  <c r="M67" i="12"/>
  <c r="P66" i="12"/>
  <c r="M66" i="12"/>
  <c r="O65" i="12"/>
  <c r="O63" i="12" s="1"/>
  <c r="N65" i="12"/>
  <c r="L65" i="12"/>
  <c r="L63" i="12" s="1"/>
  <c r="K65" i="12"/>
  <c r="K63" i="12" s="1"/>
  <c r="J65" i="12"/>
  <c r="J63" i="12" s="1"/>
  <c r="I65" i="12"/>
  <c r="I63" i="12" s="1"/>
  <c r="H65" i="12"/>
  <c r="H63" i="12" s="1"/>
  <c r="G65" i="12"/>
  <c r="G63" i="12" s="1"/>
  <c r="F65" i="12"/>
  <c r="E65" i="12"/>
  <c r="E63" i="12" s="1"/>
  <c r="D65" i="12"/>
  <c r="P64" i="12"/>
  <c r="M64" i="12"/>
  <c r="N63" i="12"/>
  <c r="F63" i="12"/>
  <c r="D63" i="12"/>
  <c r="P62" i="12"/>
  <c r="M62" i="12"/>
  <c r="P61" i="12"/>
  <c r="M61" i="12"/>
  <c r="P60" i="12"/>
  <c r="M60" i="12"/>
  <c r="P59" i="12"/>
  <c r="M59" i="12"/>
  <c r="P58" i="12"/>
  <c r="M58" i="12"/>
  <c r="P57" i="12"/>
  <c r="M57" i="12"/>
  <c r="P56" i="12"/>
  <c r="M56" i="12"/>
  <c r="P55" i="12"/>
  <c r="M55" i="12"/>
  <c r="P54" i="12"/>
  <c r="M54" i="12"/>
  <c r="O53" i="12"/>
  <c r="O49" i="12" s="1"/>
  <c r="N53" i="12"/>
  <c r="L53" i="12"/>
  <c r="L49" i="12" s="1"/>
  <c r="L48" i="12" s="1"/>
  <c r="K49" i="12"/>
  <c r="K48" i="12" s="1"/>
  <c r="J49" i="12"/>
  <c r="H49" i="12"/>
  <c r="G49" i="12"/>
  <c r="F49" i="12"/>
  <c r="E49" i="12"/>
  <c r="D53" i="12"/>
  <c r="P52" i="12"/>
  <c r="M52" i="12"/>
  <c r="P51" i="12"/>
  <c r="M51" i="12"/>
  <c r="P50" i="12"/>
  <c r="M50" i="12"/>
  <c r="I49" i="12"/>
  <c r="P47" i="12"/>
  <c r="M47" i="12"/>
  <c r="P46" i="12"/>
  <c r="M46" i="12"/>
  <c r="P45" i="12"/>
  <c r="M45" i="12"/>
  <c r="O44" i="12"/>
  <c r="N44" i="12"/>
  <c r="L44" i="12"/>
  <c r="K44" i="12"/>
  <c r="J44" i="12"/>
  <c r="I44" i="12"/>
  <c r="H44" i="12"/>
  <c r="G44" i="12"/>
  <c r="F44" i="12"/>
  <c r="E44" i="12"/>
  <c r="D44" i="12"/>
  <c r="P43" i="12"/>
  <c r="M43" i="12"/>
  <c r="P42" i="12"/>
  <c r="M42" i="12"/>
  <c r="P41" i="12"/>
  <c r="M41" i="12"/>
  <c r="P40" i="12"/>
  <c r="M40" i="12"/>
  <c r="P39" i="12"/>
  <c r="M39" i="12"/>
  <c r="P38" i="12"/>
  <c r="M38" i="12"/>
  <c r="O37" i="12"/>
  <c r="O34" i="12" s="1"/>
  <c r="N37" i="12"/>
  <c r="P37" i="12" s="1"/>
  <c r="L37" i="12"/>
  <c r="L34" i="12" s="1"/>
  <c r="K37" i="12"/>
  <c r="K34" i="12" s="1"/>
  <c r="J37" i="12"/>
  <c r="J34" i="12" s="1"/>
  <c r="I37" i="12"/>
  <c r="I34" i="12" s="1"/>
  <c r="H37" i="12"/>
  <c r="H34" i="12" s="1"/>
  <c r="G37" i="12"/>
  <c r="G34" i="12" s="1"/>
  <c r="F37" i="12"/>
  <c r="F34" i="12" s="1"/>
  <c r="E37" i="12"/>
  <c r="E34" i="12" s="1"/>
  <c r="D37" i="12"/>
  <c r="D34" i="12" s="1"/>
  <c r="P36" i="12"/>
  <c r="M36" i="12"/>
  <c r="P35" i="12"/>
  <c r="M35" i="12"/>
  <c r="P33" i="12"/>
  <c r="M33" i="12"/>
  <c r="P32" i="12"/>
  <c r="M32" i="12"/>
  <c r="P31" i="12"/>
  <c r="M31" i="12"/>
  <c r="P30" i="12"/>
  <c r="M30" i="12"/>
  <c r="P29" i="12"/>
  <c r="M29" i="12"/>
  <c r="P28" i="12"/>
  <c r="M28" i="12"/>
  <c r="P27" i="12"/>
  <c r="M27" i="12"/>
  <c r="O26" i="12"/>
  <c r="O25" i="12" s="1"/>
  <c r="N26" i="12"/>
  <c r="L26" i="12"/>
  <c r="L25" i="12" s="1"/>
  <c r="K25" i="12"/>
  <c r="J25" i="12"/>
  <c r="I25" i="12"/>
  <c r="H25" i="12"/>
  <c r="G25" i="12"/>
  <c r="F25" i="12"/>
  <c r="E25" i="12"/>
  <c r="D26" i="12"/>
  <c r="P24" i="12"/>
  <c r="M24" i="12"/>
  <c r="P23" i="12"/>
  <c r="M23" i="12"/>
  <c r="P22" i="12"/>
  <c r="M22" i="12"/>
  <c r="O21" i="12"/>
  <c r="N21" i="12"/>
  <c r="N19" i="12" s="1"/>
  <c r="L21" i="12"/>
  <c r="L19" i="12" s="1"/>
  <c r="K21" i="12"/>
  <c r="K19" i="12" s="1"/>
  <c r="J21" i="12"/>
  <c r="J19" i="12" s="1"/>
  <c r="I21" i="12"/>
  <c r="I19" i="12" s="1"/>
  <c r="H21" i="12"/>
  <c r="G21" i="12"/>
  <c r="G19" i="12" s="1"/>
  <c r="F21" i="12"/>
  <c r="F19" i="12" s="1"/>
  <c r="E21" i="12"/>
  <c r="E19" i="12" s="1"/>
  <c r="D21" i="12"/>
  <c r="P20" i="12"/>
  <c r="M20" i="12"/>
  <c r="O19" i="12"/>
  <c r="H19" i="12"/>
  <c r="P18" i="12"/>
  <c r="M18" i="12"/>
  <c r="P17" i="12"/>
  <c r="M17" i="12"/>
  <c r="P16" i="12"/>
  <c r="M16" i="12"/>
  <c r="O15" i="12"/>
  <c r="D9" i="12"/>
  <c r="P14" i="12"/>
  <c r="M14" i="12"/>
  <c r="P13" i="12"/>
  <c r="M13" i="12"/>
  <c r="P12" i="12"/>
  <c r="M12" i="12"/>
  <c r="O11" i="12"/>
  <c r="N9" i="12"/>
  <c r="K9" i="12"/>
  <c r="J9" i="12"/>
  <c r="I9" i="12"/>
  <c r="P10" i="12"/>
  <c r="M10" i="12"/>
  <c r="C2" i="12"/>
  <c r="P375" i="11"/>
  <c r="M375" i="11"/>
  <c r="P374" i="11"/>
  <c r="M374" i="11"/>
  <c r="O373" i="11"/>
  <c r="N373" i="11"/>
  <c r="P373" i="11" s="1"/>
  <c r="K369" i="11"/>
  <c r="P372" i="11"/>
  <c r="M372" i="11"/>
  <c r="P371" i="11"/>
  <c r="M371" i="11"/>
  <c r="O370" i="11"/>
  <c r="O369" i="11" s="1"/>
  <c r="N370" i="11"/>
  <c r="L370" i="11"/>
  <c r="K370" i="11"/>
  <c r="J370" i="11"/>
  <c r="I370" i="11"/>
  <c r="H370" i="11"/>
  <c r="F370" i="11"/>
  <c r="E370" i="11"/>
  <c r="D370" i="11"/>
  <c r="E369" i="11"/>
  <c r="D369" i="11"/>
  <c r="P368" i="11"/>
  <c r="M368" i="11"/>
  <c r="P367" i="11"/>
  <c r="M367" i="11"/>
  <c r="O366" i="11"/>
  <c r="N366" i="11"/>
  <c r="L366" i="11"/>
  <c r="K366" i="11"/>
  <c r="J366" i="11"/>
  <c r="I366" i="11"/>
  <c r="H366" i="11"/>
  <c r="G366" i="11"/>
  <c r="F366" i="11"/>
  <c r="E366" i="11"/>
  <c r="D366" i="11"/>
  <c r="P365" i="11"/>
  <c r="M365" i="11"/>
  <c r="P364" i="11"/>
  <c r="M364" i="11"/>
  <c r="O363" i="11"/>
  <c r="N363" i="11"/>
  <c r="L363" i="11"/>
  <c r="K363" i="11"/>
  <c r="J363" i="11"/>
  <c r="I363" i="11"/>
  <c r="H363" i="11"/>
  <c r="G363" i="11"/>
  <c r="F363" i="11"/>
  <c r="E363" i="11"/>
  <c r="D363" i="11"/>
  <c r="F362" i="11"/>
  <c r="P361" i="11"/>
  <c r="M361" i="11"/>
  <c r="P360" i="11"/>
  <c r="M360" i="11"/>
  <c r="P359" i="11"/>
  <c r="M359" i="11"/>
  <c r="P357" i="11"/>
  <c r="M357" i="11"/>
  <c r="P356" i="11"/>
  <c r="M356" i="11"/>
  <c r="P355" i="11"/>
  <c r="M355" i="11"/>
  <c r="P354" i="11"/>
  <c r="M354" i="11"/>
  <c r="O353" i="11"/>
  <c r="O351" i="11" s="1"/>
  <c r="N353" i="11"/>
  <c r="N351" i="11" s="1"/>
  <c r="L353" i="11"/>
  <c r="L351" i="11" s="1"/>
  <c r="K353" i="11"/>
  <c r="K351" i="11" s="1"/>
  <c r="J353" i="11"/>
  <c r="I353" i="11"/>
  <c r="I351" i="11" s="1"/>
  <c r="H353" i="11"/>
  <c r="H351" i="11" s="1"/>
  <c r="G353" i="11"/>
  <c r="G351" i="11" s="1"/>
  <c r="F353" i="11"/>
  <c r="F351" i="11" s="1"/>
  <c r="E353" i="11"/>
  <c r="E351" i="11" s="1"/>
  <c r="D353" i="11"/>
  <c r="P352" i="11"/>
  <c r="M352" i="11"/>
  <c r="J351" i="11"/>
  <c r="P350" i="11"/>
  <c r="M350" i="11"/>
  <c r="P349" i="11"/>
  <c r="M349" i="11"/>
  <c r="P348" i="11"/>
  <c r="M348" i="11"/>
  <c r="P347" i="11"/>
  <c r="M347" i="11"/>
  <c r="P346" i="11"/>
  <c r="M346" i="11"/>
  <c r="P345" i="11"/>
  <c r="M345" i="11"/>
  <c r="O344" i="11"/>
  <c r="N344" i="11"/>
  <c r="N342" i="11" s="1"/>
  <c r="L344" i="11"/>
  <c r="L342" i="11" s="1"/>
  <c r="K344" i="11"/>
  <c r="K342" i="11" s="1"/>
  <c r="J344" i="11"/>
  <c r="J342" i="11" s="1"/>
  <c r="I344" i="11"/>
  <c r="I342" i="11" s="1"/>
  <c r="H344" i="11"/>
  <c r="H342" i="11" s="1"/>
  <c r="G344" i="11"/>
  <c r="G342" i="11" s="1"/>
  <c r="F344" i="11"/>
  <c r="F342" i="11" s="1"/>
  <c r="E344" i="11"/>
  <c r="E342" i="11" s="1"/>
  <c r="D344" i="11"/>
  <c r="D342" i="11" s="1"/>
  <c r="P343" i="11"/>
  <c r="M343" i="11"/>
  <c r="O342" i="11"/>
  <c r="P341" i="11"/>
  <c r="M341" i="11"/>
  <c r="P340" i="11"/>
  <c r="M340" i="11"/>
  <c r="P339" i="11"/>
  <c r="M339" i="11"/>
  <c r="P338" i="11"/>
  <c r="M338" i="11"/>
  <c r="P337" i="11"/>
  <c r="M337" i="11"/>
  <c r="P336" i="11"/>
  <c r="M336" i="11"/>
  <c r="P335" i="11"/>
  <c r="M335" i="11"/>
  <c r="P334" i="11"/>
  <c r="M334" i="11"/>
  <c r="P333" i="11"/>
  <c r="M333" i="11"/>
  <c r="O332" i="11"/>
  <c r="O328" i="11" s="1"/>
  <c r="N328" i="11"/>
  <c r="L328" i="11"/>
  <c r="K328" i="11"/>
  <c r="J328" i="11"/>
  <c r="J327" i="11" s="1"/>
  <c r="I328" i="11"/>
  <c r="H328" i="11"/>
  <c r="G328" i="11"/>
  <c r="F328" i="11"/>
  <c r="F327" i="11" s="1"/>
  <c r="E328" i="11"/>
  <c r="D332" i="11"/>
  <c r="D328" i="11" s="1"/>
  <c r="P331" i="11"/>
  <c r="M331" i="11"/>
  <c r="P330" i="11"/>
  <c r="M330" i="11"/>
  <c r="P329" i="11"/>
  <c r="M329" i="11"/>
  <c r="P326" i="11"/>
  <c r="M326" i="11"/>
  <c r="P325" i="11"/>
  <c r="M325" i="11"/>
  <c r="P324" i="11"/>
  <c r="M324" i="11"/>
  <c r="O323" i="11"/>
  <c r="N323" i="11"/>
  <c r="L323" i="11"/>
  <c r="K323" i="11"/>
  <c r="J323" i="11"/>
  <c r="I323" i="11"/>
  <c r="H323" i="11"/>
  <c r="G323" i="11"/>
  <c r="F323" i="11"/>
  <c r="E323" i="11"/>
  <c r="D323" i="11"/>
  <c r="P322" i="11"/>
  <c r="M322" i="11"/>
  <c r="P321" i="11"/>
  <c r="M321" i="11"/>
  <c r="P320" i="11"/>
  <c r="M320" i="11"/>
  <c r="P319" i="11"/>
  <c r="M319" i="11"/>
  <c r="P318" i="11"/>
  <c r="M318" i="11"/>
  <c r="P317" i="11"/>
  <c r="M317" i="11"/>
  <c r="O316" i="11"/>
  <c r="N316" i="11"/>
  <c r="N313" i="11" s="1"/>
  <c r="L316" i="11"/>
  <c r="L313" i="11" s="1"/>
  <c r="K316" i="11"/>
  <c r="K313" i="11" s="1"/>
  <c r="P315" i="11"/>
  <c r="M315" i="11"/>
  <c r="P314" i="11"/>
  <c r="M314" i="11"/>
  <c r="P312" i="11"/>
  <c r="M312" i="11"/>
  <c r="P311" i="11"/>
  <c r="M311" i="11"/>
  <c r="P310" i="11"/>
  <c r="M310" i="11"/>
  <c r="P309" i="11"/>
  <c r="M309" i="11"/>
  <c r="P308" i="11"/>
  <c r="M308" i="11"/>
  <c r="P307" i="11"/>
  <c r="M307" i="11"/>
  <c r="P306" i="11"/>
  <c r="M306" i="11"/>
  <c r="O305" i="11"/>
  <c r="O304" i="11" s="1"/>
  <c r="N305" i="11"/>
  <c r="L305" i="11"/>
  <c r="K305" i="11"/>
  <c r="K304" i="11" s="1"/>
  <c r="P303" i="11"/>
  <c r="M303" i="11"/>
  <c r="P302" i="11"/>
  <c r="M302" i="11"/>
  <c r="P301" i="11"/>
  <c r="M301" i="11"/>
  <c r="O300" i="11"/>
  <c r="O298" i="11" s="1"/>
  <c r="L300" i="11"/>
  <c r="L298" i="11" s="1"/>
  <c r="K300" i="11"/>
  <c r="K298" i="11" s="1"/>
  <c r="P299" i="11"/>
  <c r="M299" i="11"/>
  <c r="P297" i="11"/>
  <c r="M297" i="11"/>
  <c r="P296" i="11"/>
  <c r="M296" i="11"/>
  <c r="P295" i="11"/>
  <c r="M295" i="11"/>
  <c r="O294" i="11"/>
  <c r="N294" i="11"/>
  <c r="L294" i="11"/>
  <c r="K294" i="11"/>
  <c r="P293" i="11"/>
  <c r="M293" i="11"/>
  <c r="P292" i="11"/>
  <c r="M292" i="11"/>
  <c r="P291" i="11"/>
  <c r="M291" i="11"/>
  <c r="O290" i="11"/>
  <c r="L290" i="11"/>
  <c r="L288" i="11" s="1"/>
  <c r="K290" i="11"/>
  <c r="J288" i="11"/>
  <c r="P289" i="11"/>
  <c r="M289" i="11"/>
  <c r="P282" i="11"/>
  <c r="M282" i="11"/>
  <c r="P281" i="11"/>
  <c r="M281" i="11"/>
  <c r="O280" i="11"/>
  <c r="N280" i="11"/>
  <c r="P279" i="11"/>
  <c r="M279" i="11"/>
  <c r="P278" i="11"/>
  <c r="M278" i="11"/>
  <c r="O277" i="11"/>
  <c r="O276" i="11" s="1"/>
  <c r="P275" i="11"/>
  <c r="M275" i="11"/>
  <c r="P274" i="11"/>
  <c r="M274" i="11"/>
  <c r="O273" i="11"/>
  <c r="P272" i="11"/>
  <c r="M272" i="11"/>
  <c r="P271" i="11"/>
  <c r="M271" i="11"/>
  <c r="O270" i="11"/>
  <c r="P270" i="11"/>
  <c r="P268" i="11"/>
  <c r="M268" i="11"/>
  <c r="P267" i="11"/>
  <c r="M267" i="11"/>
  <c r="P266" i="11"/>
  <c r="M266" i="11"/>
  <c r="P264" i="11"/>
  <c r="M264" i="11"/>
  <c r="P263" i="11"/>
  <c r="M263" i="11"/>
  <c r="P262" i="11"/>
  <c r="M262" i="11"/>
  <c r="P261" i="11"/>
  <c r="M261" i="11"/>
  <c r="O260" i="11"/>
  <c r="O258" i="11" s="1"/>
  <c r="P258" i="11" s="1"/>
  <c r="P259" i="11"/>
  <c r="M259" i="11"/>
  <c r="P257" i="11"/>
  <c r="M257" i="11"/>
  <c r="P256" i="11"/>
  <c r="M256" i="11"/>
  <c r="P255" i="11"/>
  <c r="M255" i="11"/>
  <c r="P254" i="11"/>
  <c r="M254" i="11"/>
  <c r="P253" i="11"/>
  <c r="M253" i="11"/>
  <c r="P252" i="11"/>
  <c r="M252" i="11"/>
  <c r="O251" i="11"/>
  <c r="O249" i="11" s="1"/>
  <c r="P249" i="11" s="1"/>
  <c r="P250" i="11"/>
  <c r="M250" i="11"/>
  <c r="P248" i="11"/>
  <c r="M248" i="11"/>
  <c r="P247" i="11"/>
  <c r="M247" i="11"/>
  <c r="P246" i="11"/>
  <c r="M246" i="11"/>
  <c r="P245" i="11"/>
  <c r="M245" i="11"/>
  <c r="P244" i="11"/>
  <c r="M244" i="11"/>
  <c r="P243" i="11"/>
  <c r="M243" i="11"/>
  <c r="P242" i="11"/>
  <c r="M242" i="11"/>
  <c r="P241" i="11"/>
  <c r="M241" i="11"/>
  <c r="P240" i="11"/>
  <c r="M240" i="11"/>
  <c r="O239" i="11"/>
  <c r="O235" i="11" s="1"/>
  <c r="O234" i="11" s="1"/>
  <c r="P238" i="11"/>
  <c r="M238" i="11"/>
  <c r="P237" i="11"/>
  <c r="M237" i="11"/>
  <c r="P236" i="11"/>
  <c r="M236" i="11"/>
  <c r="P233" i="11"/>
  <c r="M233" i="11"/>
  <c r="P232" i="11"/>
  <c r="M232" i="11"/>
  <c r="P231" i="11"/>
  <c r="M231" i="11"/>
  <c r="O230" i="11"/>
  <c r="P229" i="11"/>
  <c r="M229" i="11"/>
  <c r="P228" i="11"/>
  <c r="M228" i="11"/>
  <c r="P227" i="11"/>
  <c r="M227" i="11"/>
  <c r="P226" i="11"/>
  <c r="M226" i="11"/>
  <c r="P225" i="11"/>
  <c r="M225" i="11"/>
  <c r="P224" i="11"/>
  <c r="M224" i="11"/>
  <c r="O223" i="11"/>
  <c r="O220" i="11" s="1"/>
  <c r="P222" i="11"/>
  <c r="M222" i="11"/>
  <c r="P221" i="11"/>
  <c r="M221" i="11"/>
  <c r="P219" i="11"/>
  <c r="M219" i="11"/>
  <c r="P218" i="11"/>
  <c r="M218" i="11"/>
  <c r="P217" i="11"/>
  <c r="M217" i="11"/>
  <c r="P216" i="11"/>
  <c r="M216" i="11"/>
  <c r="P215" i="11"/>
  <c r="M215" i="11"/>
  <c r="P214" i="11"/>
  <c r="M214" i="11"/>
  <c r="P213" i="11"/>
  <c r="M213" i="11"/>
  <c r="O212" i="11"/>
  <c r="P210" i="11"/>
  <c r="M210" i="11"/>
  <c r="P209" i="11"/>
  <c r="M209" i="11"/>
  <c r="P208" i="11"/>
  <c r="M208" i="11"/>
  <c r="O207" i="11"/>
  <c r="P206" i="11"/>
  <c r="M206" i="11"/>
  <c r="P204" i="11"/>
  <c r="M204" i="11"/>
  <c r="P203" i="11"/>
  <c r="M203" i="11"/>
  <c r="P202" i="11"/>
  <c r="M202" i="11"/>
  <c r="O201" i="11"/>
  <c r="P200" i="11"/>
  <c r="M200" i="11"/>
  <c r="P199" i="11"/>
  <c r="M199" i="11"/>
  <c r="P198" i="11"/>
  <c r="M198" i="11"/>
  <c r="O197" i="11"/>
  <c r="P197" i="11"/>
  <c r="P196" i="11"/>
  <c r="M196" i="11"/>
  <c r="O195" i="11"/>
  <c r="P189" i="11"/>
  <c r="M189" i="11"/>
  <c r="P188" i="11"/>
  <c r="M188" i="11"/>
  <c r="O187" i="11"/>
  <c r="N187" i="11"/>
  <c r="L187" i="11"/>
  <c r="K187" i="11"/>
  <c r="J187" i="11"/>
  <c r="I187" i="11"/>
  <c r="D187" i="11"/>
  <c r="P186" i="11"/>
  <c r="M186" i="11"/>
  <c r="P185" i="11"/>
  <c r="M185" i="11"/>
  <c r="O184" i="11"/>
  <c r="N184" i="11"/>
  <c r="P184" i="11" s="1"/>
  <c r="L184" i="11"/>
  <c r="K184" i="11"/>
  <c r="J184" i="11"/>
  <c r="J183" i="11" s="1"/>
  <c r="I184" i="11"/>
  <c r="D184" i="11"/>
  <c r="P182" i="11"/>
  <c r="M182" i="11"/>
  <c r="P181" i="11"/>
  <c r="M181" i="11"/>
  <c r="O180" i="11"/>
  <c r="N180" i="11"/>
  <c r="L180" i="11"/>
  <c r="K180" i="11"/>
  <c r="J180" i="11"/>
  <c r="I180" i="11"/>
  <c r="D180" i="11"/>
  <c r="P179" i="11"/>
  <c r="M179" i="11"/>
  <c r="P178" i="11"/>
  <c r="M178" i="11"/>
  <c r="O177" i="11"/>
  <c r="N177" i="11"/>
  <c r="P177" i="11" s="1"/>
  <c r="L177" i="11"/>
  <c r="K177" i="11"/>
  <c r="J177" i="11"/>
  <c r="I177" i="11"/>
  <c r="D177" i="11"/>
  <c r="P175" i="11"/>
  <c r="M175" i="11"/>
  <c r="P174" i="11"/>
  <c r="M174" i="11"/>
  <c r="P173" i="11"/>
  <c r="M173" i="11"/>
  <c r="P171" i="11"/>
  <c r="M171" i="11"/>
  <c r="P170" i="11"/>
  <c r="M170" i="11"/>
  <c r="P169" i="11"/>
  <c r="M169" i="11"/>
  <c r="P168" i="11"/>
  <c r="M168" i="11"/>
  <c r="O167" i="11"/>
  <c r="O165" i="11" s="1"/>
  <c r="N167" i="11"/>
  <c r="L167" i="11"/>
  <c r="L165" i="11" s="1"/>
  <c r="P166" i="11"/>
  <c r="M166" i="11"/>
  <c r="P164" i="11"/>
  <c r="M164" i="11"/>
  <c r="P163" i="11"/>
  <c r="M163" i="11"/>
  <c r="P162" i="11"/>
  <c r="M162" i="11"/>
  <c r="P161" i="11"/>
  <c r="M161" i="11"/>
  <c r="P160" i="11"/>
  <c r="M160" i="11"/>
  <c r="P159" i="11"/>
  <c r="M159" i="11"/>
  <c r="O158" i="11"/>
  <c r="O156" i="11" s="1"/>
  <c r="N158" i="11"/>
  <c r="N156" i="11" s="1"/>
  <c r="L158" i="11"/>
  <c r="L156" i="11" s="1"/>
  <c r="P157" i="11"/>
  <c r="M157" i="11"/>
  <c r="P155" i="11"/>
  <c r="M155" i="11"/>
  <c r="P154" i="11"/>
  <c r="M154" i="11"/>
  <c r="P153" i="11"/>
  <c r="M153" i="11"/>
  <c r="P152" i="11"/>
  <c r="M152" i="11"/>
  <c r="P151" i="11"/>
  <c r="M151" i="11"/>
  <c r="P150" i="11"/>
  <c r="M150" i="11"/>
  <c r="P149" i="11"/>
  <c r="M149" i="11"/>
  <c r="P148" i="11"/>
  <c r="M148" i="11"/>
  <c r="P147" i="11"/>
  <c r="M147" i="11"/>
  <c r="O146" i="11"/>
  <c r="O142" i="11" s="1"/>
  <c r="N146" i="11"/>
  <c r="N142" i="11" s="1"/>
  <c r="L146" i="11"/>
  <c r="L142" i="11" s="1"/>
  <c r="P145" i="11"/>
  <c r="M145" i="11"/>
  <c r="P144" i="11"/>
  <c r="M144" i="11"/>
  <c r="P143" i="11"/>
  <c r="M143" i="11"/>
  <c r="P140" i="11"/>
  <c r="M140" i="11"/>
  <c r="P139" i="11"/>
  <c r="M139" i="11"/>
  <c r="P138" i="11"/>
  <c r="M138" i="11"/>
  <c r="O137" i="11"/>
  <c r="N137" i="11"/>
  <c r="L137" i="11"/>
  <c r="P136" i="11"/>
  <c r="M136" i="11"/>
  <c r="P135" i="11"/>
  <c r="M135" i="11"/>
  <c r="P134" i="11"/>
  <c r="M134" i="11"/>
  <c r="P133" i="11"/>
  <c r="M133" i="11"/>
  <c r="P132" i="11"/>
  <c r="M132" i="11"/>
  <c r="P131" i="11"/>
  <c r="M131" i="11"/>
  <c r="O130" i="11"/>
  <c r="O127" i="11" s="1"/>
  <c r="N130" i="11"/>
  <c r="N127" i="11" s="1"/>
  <c r="L130" i="11"/>
  <c r="L127" i="11" s="1"/>
  <c r="P129" i="11"/>
  <c r="M129" i="11"/>
  <c r="P128" i="11"/>
  <c r="M128" i="11"/>
  <c r="P126" i="11"/>
  <c r="M126" i="11"/>
  <c r="P125" i="11"/>
  <c r="M125" i="11"/>
  <c r="P124" i="11"/>
  <c r="M124" i="11"/>
  <c r="P123" i="11"/>
  <c r="M123" i="11"/>
  <c r="P122" i="11"/>
  <c r="M122" i="11"/>
  <c r="P121" i="11"/>
  <c r="M121" i="11"/>
  <c r="P120" i="11"/>
  <c r="M120" i="11"/>
  <c r="O119" i="11"/>
  <c r="O118" i="11" s="1"/>
  <c r="N119" i="11"/>
  <c r="L119" i="11"/>
  <c r="L118" i="11" s="1"/>
  <c r="N118" i="11"/>
  <c r="P117" i="11"/>
  <c r="M117" i="11"/>
  <c r="P116" i="11"/>
  <c r="M116" i="11"/>
  <c r="P115" i="11"/>
  <c r="M115" i="11"/>
  <c r="O114" i="11"/>
  <c r="O112" i="11" s="1"/>
  <c r="N112" i="11"/>
  <c r="L114" i="11"/>
  <c r="L112" i="11" s="1"/>
  <c r="P113" i="11"/>
  <c r="M113" i="11"/>
  <c r="P111" i="11"/>
  <c r="M111" i="11"/>
  <c r="P110" i="11"/>
  <c r="M110" i="11"/>
  <c r="P109" i="11"/>
  <c r="M109" i="11"/>
  <c r="O108" i="11"/>
  <c r="N108" i="11"/>
  <c r="L108" i="11"/>
  <c r="P107" i="11"/>
  <c r="M107" i="11"/>
  <c r="P106" i="11"/>
  <c r="M106" i="11"/>
  <c r="P105" i="11"/>
  <c r="M105" i="11"/>
  <c r="L104" i="11"/>
  <c r="I102" i="11"/>
  <c r="I101" i="11" s="1"/>
  <c r="D102" i="11"/>
  <c r="P103" i="11"/>
  <c r="M103" i="11"/>
  <c r="P96" i="11"/>
  <c r="M96" i="11"/>
  <c r="P95" i="11"/>
  <c r="M95" i="11"/>
  <c r="O94" i="11"/>
  <c r="N94" i="11"/>
  <c r="L94" i="11"/>
  <c r="D94" i="11"/>
  <c r="P93" i="11"/>
  <c r="M93" i="11"/>
  <c r="P92" i="11"/>
  <c r="M92" i="11"/>
  <c r="O91" i="11"/>
  <c r="N91" i="11"/>
  <c r="L91" i="11"/>
  <c r="D91" i="11"/>
  <c r="P89" i="11"/>
  <c r="M89" i="11"/>
  <c r="P88" i="11"/>
  <c r="M88" i="11"/>
  <c r="O87" i="11"/>
  <c r="N87" i="11"/>
  <c r="L87" i="11"/>
  <c r="D87" i="11"/>
  <c r="P86" i="11"/>
  <c r="M86" i="11"/>
  <c r="P85" i="11"/>
  <c r="M85" i="11"/>
  <c r="O84" i="11"/>
  <c r="N84" i="11"/>
  <c r="N83" i="11" s="1"/>
  <c r="L84" i="11"/>
  <c r="D84" i="11"/>
  <c r="P82" i="11"/>
  <c r="M82" i="11"/>
  <c r="P81" i="11"/>
  <c r="M81" i="11"/>
  <c r="P80" i="11"/>
  <c r="M80" i="11"/>
  <c r="P78" i="11"/>
  <c r="M78" i="11"/>
  <c r="P77" i="11"/>
  <c r="M77" i="11"/>
  <c r="P76" i="11"/>
  <c r="M76" i="11"/>
  <c r="P75" i="11"/>
  <c r="M75" i="11"/>
  <c r="O74" i="11"/>
  <c r="N74" i="11"/>
  <c r="N72" i="11" s="1"/>
  <c r="L74" i="11"/>
  <c r="L72" i="11" s="1"/>
  <c r="K74" i="11"/>
  <c r="K72" i="11" s="1"/>
  <c r="J74" i="11"/>
  <c r="I74" i="11"/>
  <c r="H74" i="11"/>
  <c r="G74" i="11"/>
  <c r="F74" i="11"/>
  <c r="E74" i="11"/>
  <c r="D74" i="11"/>
  <c r="P73" i="11"/>
  <c r="M73" i="11"/>
  <c r="O72" i="11"/>
  <c r="P71" i="11"/>
  <c r="M71" i="11"/>
  <c r="P70" i="11"/>
  <c r="M70" i="11"/>
  <c r="P69" i="11"/>
  <c r="M69" i="11"/>
  <c r="P68" i="11"/>
  <c r="M68" i="11"/>
  <c r="P67" i="11"/>
  <c r="M67" i="11"/>
  <c r="P66" i="11"/>
  <c r="M66" i="11"/>
  <c r="O65" i="11"/>
  <c r="N65" i="11"/>
  <c r="L65" i="11"/>
  <c r="L63" i="11" s="1"/>
  <c r="K65" i="11"/>
  <c r="K63" i="11" s="1"/>
  <c r="P64" i="11"/>
  <c r="M64" i="11"/>
  <c r="O63" i="11"/>
  <c r="P62" i="11"/>
  <c r="M62" i="11"/>
  <c r="P61" i="11"/>
  <c r="M61" i="11"/>
  <c r="P60" i="11"/>
  <c r="M60" i="11"/>
  <c r="P59" i="11"/>
  <c r="M59" i="11"/>
  <c r="P58" i="11"/>
  <c r="M58" i="11"/>
  <c r="P57" i="11"/>
  <c r="M57" i="11"/>
  <c r="P56" i="11"/>
  <c r="M56" i="11"/>
  <c r="P55" i="11"/>
  <c r="M55" i="11"/>
  <c r="P54" i="11"/>
  <c r="M54" i="11"/>
  <c r="O53" i="11"/>
  <c r="N53" i="11"/>
  <c r="N49" i="11" s="1"/>
  <c r="L53" i="11"/>
  <c r="K53" i="11"/>
  <c r="K49" i="11" s="1"/>
  <c r="P52" i="11"/>
  <c r="M52" i="11"/>
  <c r="P51" i="11"/>
  <c r="M51" i="11"/>
  <c r="P50" i="11"/>
  <c r="M50" i="11"/>
  <c r="L49" i="11"/>
  <c r="P47" i="11"/>
  <c r="M47" i="11"/>
  <c r="P46" i="11"/>
  <c r="M46" i="11"/>
  <c r="P45" i="11"/>
  <c r="M45" i="11"/>
  <c r="O44" i="11"/>
  <c r="P44" i="11" s="1"/>
  <c r="N44" i="11"/>
  <c r="L44" i="11"/>
  <c r="K44" i="11"/>
  <c r="J44" i="11"/>
  <c r="I44" i="11"/>
  <c r="H44" i="11"/>
  <c r="G44" i="11"/>
  <c r="F44" i="11"/>
  <c r="E44" i="11"/>
  <c r="D44" i="11"/>
  <c r="P43" i="11"/>
  <c r="M43" i="11"/>
  <c r="P42" i="11"/>
  <c r="M42" i="11"/>
  <c r="P41" i="11"/>
  <c r="M41" i="11"/>
  <c r="P40" i="11"/>
  <c r="M40" i="11"/>
  <c r="P39" i="11"/>
  <c r="M39" i="11"/>
  <c r="P38" i="11"/>
  <c r="M38" i="11"/>
  <c r="O37" i="11"/>
  <c r="O34" i="11" s="1"/>
  <c r="N37" i="11"/>
  <c r="L37" i="11"/>
  <c r="K37" i="11"/>
  <c r="J37" i="11"/>
  <c r="I37" i="11"/>
  <c r="H37" i="11"/>
  <c r="G37" i="11"/>
  <c r="F37" i="11"/>
  <c r="E37" i="11"/>
  <c r="D37" i="11"/>
  <c r="P36" i="11"/>
  <c r="M36" i="11"/>
  <c r="P35" i="11"/>
  <c r="M35" i="11"/>
  <c r="P33" i="11"/>
  <c r="M33" i="11"/>
  <c r="P32" i="11"/>
  <c r="M32" i="11"/>
  <c r="P31" i="11"/>
  <c r="M31" i="11"/>
  <c r="P30" i="11"/>
  <c r="M30" i="11"/>
  <c r="P29" i="11"/>
  <c r="M29" i="11"/>
  <c r="P28" i="11"/>
  <c r="M28" i="11"/>
  <c r="P27" i="11"/>
  <c r="M27" i="11"/>
  <c r="O26" i="11"/>
  <c r="O25" i="11" s="1"/>
  <c r="N26" i="11"/>
  <c r="N25" i="11" s="1"/>
  <c r="P24" i="11"/>
  <c r="M24" i="11"/>
  <c r="P23" i="11"/>
  <c r="M23" i="11"/>
  <c r="P22" i="11"/>
  <c r="M22" i="11"/>
  <c r="O21" i="11"/>
  <c r="O19" i="11" s="1"/>
  <c r="N21" i="11"/>
  <c r="N19" i="11" s="1"/>
  <c r="P20" i="11"/>
  <c r="M20" i="11"/>
  <c r="P18" i="11"/>
  <c r="M18" i="11"/>
  <c r="P17" i="11"/>
  <c r="M17" i="11"/>
  <c r="P16" i="11"/>
  <c r="M16" i="11"/>
  <c r="O15" i="11"/>
  <c r="P14" i="11"/>
  <c r="M14" i="11"/>
  <c r="P13" i="11"/>
  <c r="M13" i="11"/>
  <c r="P12" i="11"/>
  <c r="M12" i="11"/>
  <c r="O11" i="11"/>
  <c r="L9" i="11"/>
  <c r="H9" i="11"/>
  <c r="P10" i="11"/>
  <c r="C2" i="11"/>
  <c r="O375" i="10"/>
  <c r="L375" i="10"/>
  <c r="O374" i="10"/>
  <c r="L374" i="10"/>
  <c r="N373" i="10"/>
  <c r="M373" i="10"/>
  <c r="O372" i="10"/>
  <c r="L372" i="10"/>
  <c r="O371" i="10"/>
  <c r="L371" i="10"/>
  <c r="N370" i="10"/>
  <c r="N369" i="10" s="1"/>
  <c r="M370" i="10"/>
  <c r="O368" i="10"/>
  <c r="L368" i="10"/>
  <c r="O367" i="10"/>
  <c r="L367" i="10"/>
  <c r="N366" i="10"/>
  <c r="M366" i="10"/>
  <c r="O365" i="10"/>
  <c r="L365" i="10"/>
  <c r="O364" i="10"/>
  <c r="L364" i="10"/>
  <c r="O361" i="10"/>
  <c r="L361" i="10"/>
  <c r="O360" i="10"/>
  <c r="L360" i="10"/>
  <c r="O359" i="10"/>
  <c r="L359" i="10"/>
  <c r="O357" i="10"/>
  <c r="L357" i="10"/>
  <c r="O356" i="10"/>
  <c r="L356" i="10"/>
  <c r="O355" i="10"/>
  <c r="L355" i="10"/>
  <c r="O354" i="10"/>
  <c r="L354" i="10"/>
  <c r="N353" i="10"/>
  <c r="M353" i="10"/>
  <c r="M351" i="10" s="1"/>
  <c r="O352" i="10"/>
  <c r="L352" i="10"/>
  <c r="O350" i="10"/>
  <c r="L350" i="10"/>
  <c r="O349" i="10"/>
  <c r="L349" i="10"/>
  <c r="O348" i="10"/>
  <c r="L348" i="10"/>
  <c r="O347" i="10"/>
  <c r="L347" i="10"/>
  <c r="O346" i="10"/>
  <c r="L346" i="10"/>
  <c r="O345" i="10"/>
  <c r="L345" i="10"/>
  <c r="N344" i="10"/>
  <c r="N342" i="10" s="1"/>
  <c r="M344" i="10"/>
  <c r="O343" i="10"/>
  <c r="L343" i="10"/>
  <c r="O341" i="10"/>
  <c r="L341" i="10"/>
  <c r="O340" i="10"/>
  <c r="L340" i="10"/>
  <c r="O339" i="10"/>
  <c r="L339" i="10"/>
  <c r="O338" i="10"/>
  <c r="L338" i="10"/>
  <c r="O337" i="10"/>
  <c r="L337" i="10"/>
  <c r="O336" i="10"/>
  <c r="L336" i="10"/>
  <c r="O335" i="10"/>
  <c r="L335" i="10"/>
  <c r="O334" i="10"/>
  <c r="L334" i="10"/>
  <c r="O333" i="10"/>
  <c r="L333" i="10"/>
  <c r="N332" i="10"/>
  <c r="N328" i="10" s="1"/>
  <c r="K328" i="10"/>
  <c r="J328" i="10"/>
  <c r="I328" i="10"/>
  <c r="H328" i="10"/>
  <c r="G328" i="10"/>
  <c r="F328" i="10"/>
  <c r="D328" i="10"/>
  <c r="C328" i="10"/>
  <c r="O331" i="10"/>
  <c r="L331" i="10"/>
  <c r="O330" i="10"/>
  <c r="L330" i="10"/>
  <c r="O329" i="10"/>
  <c r="L329" i="10"/>
  <c r="O326" i="10"/>
  <c r="L326" i="10"/>
  <c r="O325" i="10"/>
  <c r="L325" i="10"/>
  <c r="O324" i="10"/>
  <c r="L324" i="10"/>
  <c r="N323" i="10"/>
  <c r="M323" i="10"/>
  <c r="K323" i="10"/>
  <c r="J323" i="10"/>
  <c r="I323" i="10"/>
  <c r="H323" i="10"/>
  <c r="G323" i="10"/>
  <c r="F323" i="10"/>
  <c r="E323" i="10"/>
  <c r="D323" i="10"/>
  <c r="C323" i="10"/>
  <c r="O322" i="10"/>
  <c r="L322" i="10"/>
  <c r="O321" i="10"/>
  <c r="L321" i="10"/>
  <c r="O320" i="10"/>
  <c r="L320" i="10"/>
  <c r="O319" i="10"/>
  <c r="L319" i="10"/>
  <c r="O318" i="10"/>
  <c r="L318" i="10"/>
  <c r="O317" i="10"/>
  <c r="L317" i="10"/>
  <c r="N316" i="10"/>
  <c r="N313" i="10" s="1"/>
  <c r="M316" i="10"/>
  <c r="K316" i="10"/>
  <c r="K313" i="10" s="1"/>
  <c r="J316" i="10"/>
  <c r="J313" i="10" s="1"/>
  <c r="I316" i="10"/>
  <c r="I313" i="10" s="1"/>
  <c r="H316" i="10"/>
  <c r="H313" i="10" s="1"/>
  <c r="O315" i="10"/>
  <c r="L315" i="10"/>
  <c r="O314" i="10"/>
  <c r="L314" i="10"/>
  <c r="O312" i="10"/>
  <c r="L312" i="10"/>
  <c r="O311" i="10"/>
  <c r="L311" i="10"/>
  <c r="O310" i="10"/>
  <c r="L310" i="10"/>
  <c r="O309" i="10"/>
  <c r="L309" i="10"/>
  <c r="O308" i="10"/>
  <c r="L308" i="10"/>
  <c r="O307" i="10"/>
  <c r="L307" i="10"/>
  <c r="O306" i="10"/>
  <c r="L306" i="10"/>
  <c r="N305" i="10"/>
  <c r="M305" i="10"/>
  <c r="M304" i="10" s="1"/>
  <c r="K305" i="10"/>
  <c r="K304" i="10" s="1"/>
  <c r="J305" i="10"/>
  <c r="J304" i="10" s="1"/>
  <c r="I305" i="10"/>
  <c r="I304" i="10" s="1"/>
  <c r="H305" i="10"/>
  <c r="H304" i="10" s="1"/>
  <c r="G305" i="10"/>
  <c r="G304" i="10" s="1"/>
  <c r="F304" i="10"/>
  <c r="E305" i="10"/>
  <c r="E304" i="10" s="1"/>
  <c r="D305" i="10"/>
  <c r="D304" i="10" s="1"/>
  <c r="C305" i="10"/>
  <c r="C304" i="10" s="1"/>
  <c r="O303" i="10"/>
  <c r="L303" i="10"/>
  <c r="O302" i="10"/>
  <c r="L302" i="10"/>
  <c r="O301" i="10"/>
  <c r="L301" i="10"/>
  <c r="N300" i="10"/>
  <c r="M300" i="10"/>
  <c r="M298" i="10" s="1"/>
  <c r="K300" i="10"/>
  <c r="K298" i="10" s="1"/>
  <c r="J300" i="10"/>
  <c r="J298" i="10" s="1"/>
  <c r="I300" i="10"/>
  <c r="I298" i="10" s="1"/>
  <c r="H300" i="10"/>
  <c r="H298" i="10" s="1"/>
  <c r="G298" i="10"/>
  <c r="F298" i="10"/>
  <c r="E300" i="10"/>
  <c r="E298" i="10" s="1"/>
  <c r="D300" i="10"/>
  <c r="D298" i="10" s="1"/>
  <c r="C300" i="10"/>
  <c r="C298" i="10" s="1"/>
  <c r="O299" i="10"/>
  <c r="L299" i="10"/>
  <c r="O297" i="10"/>
  <c r="L297" i="10"/>
  <c r="O296" i="10"/>
  <c r="L296" i="10"/>
  <c r="O295" i="10"/>
  <c r="L295" i="10"/>
  <c r="N294" i="10"/>
  <c r="M294" i="10"/>
  <c r="M288" i="10" s="1"/>
  <c r="K294" i="10"/>
  <c r="O293" i="10"/>
  <c r="L293" i="10"/>
  <c r="O292" i="10"/>
  <c r="L292" i="10"/>
  <c r="O291" i="10"/>
  <c r="L291" i="10"/>
  <c r="N290" i="10"/>
  <c r="K290" i="10"/>
  <c r="J288" i="10"/>
  <c r="H288" i="10"/>
  <c r="E288" i="10"/>
  <c r="O289" i="10"/>
  <c r="L289" i="10"/>
  <c r="O282" i="10"/>
  <c r="L282" i="10"/>
  <c r="O281" i="10"/>
  <c r="L281" i="10"/>
  <c r="N280" i="10"/>
  <c r="M280" i="10"/>
  <c r="O279" i="10"/>
  <c r="L279" i="10"/>
  <c r="O278" i="10"/>
  <c r="L278" i="10"/>
  <c r="N277" i="10"/>
  <c r="M277" i="10"/>
  <c r="O275" i="10"/>
  <c r="L275" i="10"/>
  <c r="O274" i="10"/>
  <c r="L274" i="10"/>
  <c r="N273" i="10"/>
  <c r="M273" i="10"/>
  <c r="O272" i="10"/>
  <c r="L272" i="10"/>
  <c r="O271" i="10"/>
  <c r="L271" i="10"/>
  <c r="N270" i="10"/>
  <c r="M270" i="10"/>
  <c r="H269" i="10"/>
  <c r="O268" i="10"/>
  <c r="L268" i="10"/>
  <c r="O267" i="10"/>
  <c r="L267" i="10"/>
  <c r="O266" i="10"/>
  <c r="L266" i="10"/>
  <c r="O264" i="10"/>
  <c r="L264" i="10"/>
  <c r="O263" i="10"/>
  <c r="L263" i="10"/>
  <c r="O262" i="10"/>
  <c r="L262" i="10"/>
  <c r="O261" i="10"/>
  <c r="L261" i="10"/>
  <c r="N260" i="10"/>
  <c r="M260" i="10"/>
  <c r="K260" i="10"/>
  <c r="K258" i="10" s="1"/>
  <c r="J258" i="10"/>
  <c r="I258" i="10"/>
  <c r="H258" i="10"/>
  <c r="G258" i="10"/>
  <c r="F258" i="10"/>
  <c r="E258" i="10"/>
  <c r="D258" i="10"/>
  <c r="C258" i="10"/>
  <c r="O259" i="10"/>
  <c r="L259" i="10"/>
  <c r="M258" i="10"/>
  <c r="O257" i="10"/>
  <c r="L257" i="10"/>
  <c r="O256" i="10"/>
  <c r="L256" i="10"/>
  <c r="O255" i="10"/>
  <c r="L255" i="10"/>
  <c r="O254" i="10"/>
  <c r="L254" i="10"/>
  <c r="O253" i="10"/>
  <c r="L253" i="10"/>
  <c r="O252" i="10"/>
  <c r="L252" i="10"/>
  <c r="N251" i="10"/>
  <c r="N249" i="10" s="1"/>
  <c r="M251" i="10"/>
  <c r="K251" i="10"/>
  <c r="J251" i="10"/>
  <c r="J249" i="10" s="1"/>
  <c r="I251" i="10"/>
  <c r="I249" i="10" s="1"/>
  <c r="H251" i="10"/>
  <c r="H249" i="10" s="1"/>
  <c r="G251" i="10"/>
  <c r="G249" i="10" s="1"/>
  <c r="F251" i="10"/>
  <c r="F249" i="10" s="1"/>
  <c r="E251" i="10"/>
  <c r="E249" i="10" s="1"/>
  <c r="D251" i="10"/>
  <c r="D249" i="10" s="1"/>
  <c r="C251" i="10"/>
  <c r="O250" i="10"/>
  <c r="L250" i="10"/>
  <c r="M249" i="10"/>
  <c r="K249" i="10"/>
  <c r="O248" i="10"/>
  <c r="L248" i="10"/>
  <c r="O247" i="10"/>
  <c r="L247" i="10"/>
  <c r="O246" i="10"/>
  <c r="L246" i="10"/>
  <c r="O245" i="10"/>
  <c r="L245" i="10"/>
  <c r="O244" i="10"/>
  <c r="L244" i="10"/>
  <c r="O243" i="10"/>
  <c r="L243" i="10"/>
  <c r="O242" i="10"/>
  <c r="L242" i="10"/>
  <c r="O241" i="10"/>
  <c r="L241" i="10"/>
  <c r="O240" i="10"/>
  <c r="L240" i="10"/>
  <c r="N239" i="10"/>
  <c r="M239" i="10"/>
  <c r="I235" i="10"/>
  <c r="H235" i="10"/>
  <c r="G235" i="10"/>
  <c r="F235" i="10"/>
  <c r="E235" i="10"/>
  <c r="D235" i="10"/>
  <c r="C239" i="10"/>
  <c r="C235" i="10" s="1"/>
  <c r="O238" i="10"/>
  <c r="L238" i="10"/>
  <c r="O237" i="10"/>
  <c r="L237" i="10"/>
  <c r="O236" i="10"/>
  <c r="L236" i="10"/>
  <c r="M235" i="10"/>
  <c r="K235" i="10"/>
  <c r="J235" i="10"/>
  <c r="O233" i="10"/>
  <c r="L233" i="10"/>
  <c r="O232" i="10"/>
  <c r="L232" i="10"/>
  <c r="O231" i="10"/>
  <c r="L231" i="10"/>
  <c r="N230" i="10"/>
  <c r="M230" i="10"/>
  <c r="K230" i="10"/>
  <c r="J230" i="10"/>
  <c r="I230" i="10"/>
  <c r="H230" i="10"/>
  <c r="G230" i="10"/>
  <c r="F230" i="10"/>
  <c r="E230" i="10"/>
  <c r="D230" i="10"/>
  <c r="C230" i="10"/>
  <c r="O229" i="10"/>
  <c r="L229" i="10"/>
  <c r="O228" i="10"/>
  <c r="L228" i="10"/>
  <c r="O227" i="10"/>
  <c r="L227" i="10"/>
  <c r="O226" i="10"/>
  <c r="L226" i="10"/>
  <c r="O225" i="10"/>
  <c r="L225" i="10"/>
  <c r="O224" i="10"/>
  <c r="L224" i="10"/>
  <c r="N223" i="10"/>
  <c r="M223" i="10"/>
  <c r="C223" i="10"/>
  <c r="C220" i="10" s="1"/>
  <c r="O222" i="10"/>
  <c r="L222" i="10"/>
  <c r="O221" i="10"/>
  <c r="L221" i="10"/>
  <c r="M220" i="10"/>
  <c r="O219" i="10"/>
  <c r="L219" i="10"/>
  <c r="O218" i="10"/>
  <c r="L218" i="10"/>
  <c r="O217" i="10"/>
  <c r="L217" i="10"/>
  <c r="O216" i="10"/>
  <c r="L216" i="10"/>
  <c r="O215" i="10"/>
  <c r="L215" i="10"/>
  <c r="O214" i="10"/>
  <c r="L214" i="10"/>
  <c r="O213" i="10"/>
  <c r="L213" i="10"/>
  <c r="N212" i="10"/>
  <c r="N211" i="10" s="1"/>
  <c r="M212" i="10"/>
  <c r="M211" i="10" s="1"/>
  <c r="C212" i="10"/>
  <c r="C211" i="10" s="1"/>
  <c r="O210" i="10"/>
  <c r="L210" i="10"/>
  <c r="O209" i="10"/>
  <c r="L209" i="10"/>
  <c r="O208" i="10"/>
  <c r="L208" i="10"/>
  <c r="N207" i="10"/>
  <c r="N205" i="10" s="1"/>
  <c r="M207" i="10"/>
  <c r="C207" i="10"/>
  <c r="O206" i="10"/>
  <c r="L206" i="10"/>
  <c r="M205" i="10"/>
  <c r="O204" i="10"/>
  <c r="L204" i="10"/>
  <c r="O203" i="10"/>
  <c r="L203" i="10"/>
  <c r="O202" i="10"/>
  <c r="L202" i="10"/>
  <c r="N201" i="10"/>
  <c r="C201" i="10"/>
  <c r="O200" i="10"/>
  <c r="L200" i="10"/>
  <c r="O199" i="10"/>
  <c r="L199" i="10"/>
  <c r="O198" i="10"/>
  <c r="L198" i="10"/>
  <c r="N197" i="10"/>
  <c r="C197" i="10"/>
  <c r="O196" i="10"/>
  <c r="L196" i="10"/>
  <c r="G195" i="10"/>
  <c r="O189" i="10"/>
  <c r="L189" i="10"/>
  <c r="O188" i="10"/>
  <c r="L188" i="10"/>
  <c r="N187" i="10"/>
  <c r="M187" i="10"/>
  <c r="O186" i="10"/>
  <c r="L186" i="10"/>
  <c r="O185" i="10"/>
  <c r="L185" i="10"/>
  <c r="N184" i="10"/>
  <c r="M184" i="10"/>
  <c r="O182" i="10"/>
  <c r="L182" i="10"/>
  <c r="O181" i="10"/>
  <c r="L181" i="10"/>
  <c r="N180" i="10"/>
  <c r="M180" i="10"/>
  <c r="O179" i="10"/>
  <c r="L179" i="10"/>
  <c r="O178" i="10"/>
  <c r="L178" i="10"/>
  <c r="N177" i="10"/>
  <c r="M177" i="10"/>
  <c r="O175" i="10"/>
  <c r="L175" i="10"/>
  <c r="O174" i="10"/>
  <c r="L174" i="10"/>
  <c r="O173" i="10"/>
  <c r="L173" i="10"/>
  <c r="O171" i="10"/>
  <c r="L171" i="10"/>
  <c r="O170" i="10"/>
  <c r="L170" i="10"/>
  <c r="O169" i="10"/>
  <c r="L169" i="10"/>
  <c r="O168" i="10"/>
  <c r="L168" i="10"/>
  <c r="N167" i="10"/>
  <c r="M167" i="10"/>
  <c r="O167" i="10" s="1"/>
  <c r="O166" i="10"/>
  <c r="L166" i="10"/>
  <c r="N165" i="10"/>
  <c r="O164" i="10"/>
  <c r="L164" i="10"/>
  <c r="O163" i="10"/>
  <c r="L163" i="10"/>
  <c r="O162" i="10"/>
  <c r="L162" i="10"/>
  <c r="O161" i="10"/>
  <c r="L161" i="10"/>
  <c r="O160" i="10"/>
  <c r="L160" i="10"/>
  <c r="O159" i="10"/>
  <c r="L159" i="10"/>
  <c r="N158" i="10"/>
  <c r="N156" i="10" s="1"/>
  <c r="M158" i="10"/>
  <c r="O157" i="10"/>
  <c r="L157" i="10"/>
  <c r="O155" i="10"/>
  <c r="L155" i="10"/>
  <c r="O154" i="10"/>
  <c r="L154" i="10"/>
  <c r="O153" i="10"/>
  <c r="L153" i="10"/>
  <c r="O152" i="10"/>
  <c r="L152" i="10"/>
  <c r="O151" i="10"/>
  <c r="L151" i="10"/>
  <c r="O150" i="10"/>
  <c r="L150" i="10"/>
  <c r="O149" i="10"/>
  <c r="L149" i="10"/>
  <c r="O148" i="10"/>
  <c r="L148" i="10"/>
  <c r="O147" i="10"/>
  <c r="L147" i="10"/>
  <c r="N146" i="10"/>
  <c r="M146" i="10"/>
  <c r="O145" i="10"/>
  <c r="L145" i="10"/>
  <c r="O144" i="10"/>
  <c r="L144" i="10"/>
  <c r="O143" i="10"/>
  <c r="L143" i="10"/>
  <c r="N142" i="10"/>
  <c r="O140" i="10"/>
  <c r="L140" i="10"/>
  <c r="O139" i="10"/>
  <c r="L139" i="10"/>
  <c r="O138" i="10"/>
  <c r="L138" i="10"/>
  <c r="N137" i="10"/>
  <c r="M137" i="10"/>
  <c r="O136" i="10"/>
  <c r="L136" i="10"/>
  <c r="O135" i="10"/>
  <c r="L135" i="10"/>
  <c r="O134" i="10"/>
  <c r="L134" i="10"/>
  <c r="O133" i="10"/>
  <c r="L133" i="10"/>
  <c r="O132" i="10"/>
  <c r="L132" i="10"/>
  <c r="O131" i="10"/>
  <c r="L131" i="10"/>
  <c r="N130" i="10"/>
  <c r="N127" i="10" s="1"/>
  <c r="M130" i="10"/>
  <c r="O129" i="10"/>
  <c r="L129" i="10"/>
  <c r="O128" i="10"/>
  <c r="L128" i="10"/>
  <c r="O126" i="10"/>
  <c r="L126" i="10"/>
  <c r="O125" i="10"/>
  <c r="L125" i="10"/>
  <c r="O124" i="10"/>
  <c r="L124" i="10"/>
  <c r="O123" i="10"/>
  <c r="L123" i="10"/>
  <c r="O122" i="10"/>
  <c r="L122" i="10"/>
  <c r="O121" i="10"/>
  <c r="L121" i="10"/>
  <c r="O120" i="10"/>
  <c r="L120" i="10"/>
  <c r="N119" i="10"/>
  <c r="N118" i="10" s="1"/>
  <c r="M119" i="10"/>
  <c r="M118" i="10" s="1"/>
  <c r="O117" i="10"/>
  <c r="L117" i="10"/>
  <c r="O116" i="10"/>
  <c r="L116" i="10"/>
  <c r="O115" i="10"/>
  <c r="L115" i="10"/>
  <c r="N114" i="10"/>
  <c r="N112" i="10" s="1"/>
  <c r="M114" i="10"/>
  <c r="M112" i="10" s="1"/>
  <c r="O113" i="10"/>
  <c r="L113" i="10"/>
  <c r="O111" i="10"/>
  <c r="L111" i="10"/>
  <c r="O110" i="10"/>
  <c r="L110" i="10"/>
  <c r="O109" i="10"/>
  <c r="L109" i="10"/>
  <c r="N108" i="10"/>
  <c r="O107" i="10"/>
  <c r="L107" i="10"/>
  <c r="O106" i="10"/>
  <c r="L106" i="10"/>
  <c r="O105" i="10"/>
  <c r="L105" i="10"/>
  <c r="O103" i="10"/>
  <c r="L103" i="10"/>
  <c r="O96" i="10"/>
  <c r="L96" i="10"/>
  <c r="O95" i="10"/>
  <c r="L95" i="10"/>
  <c r="N94" i="10"/>
  <c r="M94" i="10"/>
  <c r="K94" i="10"/>
  <c r="J94" i="10"/>
  <c r="I94" i="10"/>
  <c r="H94" i="10"/>
  <c r="G94" i="10"/>
  <c r="F94" i="10"/>
  <c r="E94" i="10"/>
  <c r="D94" i="10"/>
  <c r="C94" i="10"/>
  <c r="O93" i="10"/>
  <c r="L93" i="10"/>
  <c r="O92" i="10"/>
  <c r="L92" i="10"/>
  <c r="N91" i="10"/>
  <c r="N90" i="10" s="1"/>
  <c r="M91" i="10"/>
  <c r="O89" i="10"/>
  <c r="L89" i="10"/>
  <c r="O88" i="10"/>
  <c r="L88" i="10"/>
  <c r="N87" i="10"/>
  <c r="M87" i="10"/>
  <c r="O86" i="10"/>
  <c r="L86" i="10"/>
  <c r="O85" i="10"/>
  <c r="L85" i="10"/>
  <c r="N84" i="10"/>
  <c r="M84" i="10"/>
  <c r="O82" i="10"/>
  <c r="L82" i="10"/>
  <c r="O81" i="10"/>
  <c r="L81" i="10"/>
  <c r="O80" i="10"/>
  <c r="L80" i="10"/>
  <c r="O78" i="10"/>
  <c r="L78" i="10"/>
  <c r="O77" i="10"/>
  <c r="L77" i="10"/>
  <c r="O76" i="10"/>
  <c r="L76" i="10"/>
  <c r="O75" i="10"/>
  <c r="L75" i="10"/>
  <c r="N74" i="10"/>
  <c r="M74" i="10"/>
  <c r="O74" i="10" s="1"/>
  <c r="O73" i="10"/>
  <c r="L73" i="10"/>
  <c r="N72" i="10"/>
  <c r="O71" i="10"/>
  <c r="L71" i="10"/>
  <c r="O70" i="10"/>
  <c r="L70" i="10"/>
  <c r="O69" i="10"/>
  <c r="L69" i="10"/>
  <c r="O68" i="10"/>
  <c r="L68" i="10"/>
  <c r="O67" i="10"/>
  <c r="L67" i="10"/>
  <c r="O66" i="10"/>
  <c r="L66" i="10"/>
  <c r="N65" i="10"/>
  <c r="M65" i="10"/>
  <c r="M63" i="10" s="1"/>
  <c r="O64" i="10"/>
  <c r="L64" i="10"/>
  <c r="O62" i="10"/>
  <c r="L62" i="10"/>
  <c r="O61" i="10"/>
  <c r="L61" i="10"/>
  <c r="O60" i="10"/>
  <c r="L60" i="10"/>
  <c r="O59" i="10"/>
  <c r="L59" i="10"/>
  <c r="O58" i="10"/>
  <c r="L58" i="10"/>
  <c r="O57" i="10"/>
  <c r="L57" i="10"/>
  <c r="O56" i="10"/>
  <c r="L56" i="10"/>
  <c r="O55" i="10"/>
  <c r="L55" i="10"/>
  <c r="O54" i="10"/>
  <c r="L54" i="10"/>
  <c r="N53" i="10"/>
  <c r="N49" i="10" s="1"/>
  <c r="M53" i="10"/>
  <c r="O52" i="10"/>
  <c r="L52" i="10"/>
  <c r="O51" i="10"/>
  <c r="L51" i="10"/>
  <c r="O50" i="10"/>
  <c r="L50" i="10"/>
  <c r="O47" i="10"/>
  <c r="L47" i="10"/>
  <c r="O46" i="10"/>
  <c r="L46" i="10"/>
  <c r="O45" i="10"/>
  <c r="L45" i="10"/>
  <c r="N44" i="10"/>
  <c r="M44" i="10"/>
  <c r="O43" i="10"/>
  <c r="L43" i="10"/>
  <c r="O42" i="10"/>
  <c r="L42" i="10"/>
  <c r="O41" i="10"/>
  <c r="L41" i="10"/>
  <c r="O40" i="10"/>
  <c r="L40" i="10"/>
  <c r="O39" i="10"/>
  <c r="L39" i="10"/>
  <c r="O38" i="10"/>
  <c r="L38" i="10"/>
  <c r="N37" i="10"/>
  <c r="M37" i="10"/>
  <c r="M34" i="10" s="1"/>
  <c r="O36" i="10"/>
  <c r="L36" i="10"/>
  <c r="O35" i="10"/>
  <c r="L35" i="10"/>
  <c r="O33" i="10"/>
  <c r="L33" i="10"/>
  <c r="O32" i="10"/>
  <c r="L32" i="10"/>
  <c r="O31" i="10"/>
  <c r="L31" i="10"/>
  <c r="O30" i="10"/>
  <c r="L30" i="10"/>
  <c r="O29" i="10"/>
  <c r="L29" i="10"/>
  <c r="O28" i="10"/>
  <c r="L28" i="10"/>
  <c r="O27" i="10"/>
  <c r="L27" i="10"/>
  <c r="N26" i="10"/>
  <c r="N25" i="10" s="1"/>
  <c r="M26" i="10"/>
  <c r="M25" i="10" s="1"/>
  <c r="O24" i="10"/>
  <c r="L24" i="10"/>
  <c r="O23" i="10"/>
  <c r="L23" i="10"/>
  <c r="O22" i="10"/>
  <c r="L22" i="10"/>
  <c r="O20" i="10"/>
  <c r="L20" i="10"/>
  <c r="O18" i="10"/>
  <c r="L18" i="10"/>
  <c r="O17" i="10"/>
  <c r="L17" i="10"/>
  <c r="O16" i="10"/>
  <c r="L16" i="10"/>
  <c r="O14" i="10"/>
  <c r="L14" i="10"/>
  <c r="O13" i="10"/>
  <c r="L13" i="10"/>
  <c r="O12" i="10"/>
  <c r="L12" i="10"/>
  <c r="N9" i="10"/>
  <c r="O11" i="10"/>
  <c r="O10" i="10"/>
  <c r="L10" i="10"/>
  <c r="P316" i="13" l="1"/>
  <c r="P353" i="13"/>
  <c r="P363" i="13"/>
  <c r="P305" i="13"/>
  <c r="P26" i="12"/>
  <c r="P167" i="12"/>
  <c r="P184" i="12"/>
  <c r="P220" i="12"/>
  <c r="F48" i="12"/>
  <c r="J48" i="12"/>
  <c r="O141" i="12"/>
  <c r="O9" i="12"/>
  <c r="L83" i="12"/>
  <c r="L90" i="12"/>
  <c r="P53" i="12"/>
  <c r="P373" i="12"/>
  <c r="P108" i="11"/>
  <c r="J176" i="11"/>
  <c r="D362" i="11"/>
  <c r="N327" i="11"/>
  <c r="N369" i="11"/>
  <c r="K362" i="11"/>
  <c r="O137" i="10"/>
  <c r="O373" i="10"/>
  <c r="N183" i="10"/>
  <c r="E287" i="10"/>
  <c r="D234" i="10"/>
  <c r="K141" i="12"/>
  <c r="E141" i="12"/>
  <c r="M342" i="13"/>
  <c r="G48" i="12"/>
  <c r="L276" i="12"/>
  <c r="M393" i="13"/>
  <c r="G9" i="12"/>
  <c r="G8" i="12" s="1"/>
  <c r="G327" i="11"/>
  <c r="K358" i="11"/>
  <c r="F287" i="13"/>
  <c r="I8" i="13"/>
  <c r="M207" i="13"/>
  <c r="M251" i="13"/>
  <c r="P416" i="13"/>
  <c r="P21" i="13"/>
  <c r="M37" i="13"/>
  <c r="J380" i="13"/>
  <c r="M230" i="13"/>
  <c r="H9" i="13"/>
  <c r="H8" i="13" s="1"/>
  <c r="P72" i="13"/>
  <c r="P94" i="13"/>
  <c r="H102" i="13"/>
  <c r="H101" i="13" s="1"/>
  <c r="K101" i="13"/>
  <c r="O194" i="13"/>
  <c r="P220" i="13"/>
  <c r="E288" i="13"/>
  <c r="E287" i="13" s="1"/>
  <c r="P300" i="13"/>
  <c r="O381" i="13"/>
  <c r="O380" i="13" s="1"/>
  <c r="M112" i="13"/>
  <c r="P276" i="13"/>
  <c r="H288" i="13"/>
  <c r="H287" i="13" s="1"/>
  <c r="J9" i="13"/>
  <c r="J8" i="13" s="1"/>
  <c r="P65" i="13"/>
  <c r="P74" i="13"/>
  <c r="J101" i="13"/>
  <c r="P114" i="13"/>
  <c r="P239" i="13"/>
  <c r="P270" i="13"/>
  <c r="O269" i="13"/>
  <c r="O265" i="13" s="1"/>
  <c r="P277" i="13"/>
  <c r="G288" i="13"/>
  <c r="P332" i="13"/>
  <c r="O234" i="13"/>
  <c r="P456" i="13"/>
  <c r="L9" i="13"/>
  <c r="L8" i="13" s="1"/>
  <c r="M44" i="13"/>
  <c r="M87" i="13"/>
  <c r="M158" i="13"/>
  <c r="I288" i="13"/>
  <c r="I287" i="13" s="1"/>
  <c r="E381" i="13"/>
  <c r="E380" i="13" s="1"/>
  <c r="P398" i="13"/>
  <c r="N9" i="13"/>
  <c r="P9" i="13" s="1"/>
  <c r="P112" i="13"/>
  <c r="M165" i="13"/>
  <c r="E194" i="13"/>
  <c r="P323" i="13"/>
  <c r="P366" i="13"/>
  <c r="P406" i="13"/>
  <c r="P34" i="13"/>
  <c r="M146" i="13"/>
  <c r="K287" i="13"/>
  <c r="G381" i="13"/>
  <c r="G380" i="13" s="1"/>
  <c r="O9" i="13"/>
  <c r="O8" i="13" s="1"/>
  <c r="M74" i="13"/>
  <c r="M84" i="13"/>
  <c r="P344" i="13"/>
  <c r="M370" i="13"/>
  <c r="P373" i="13"/>
  <c r="H380" i="13"/>
  <c r="P409" i="13"/>
  <c r="M94" i="13"/>
  <c r="P104" i="13"/>
  <c r="P251" i="13"/>
  <c r="P290" i="13"/>
  <c r="M444" i="13"/>
  <c r="O102" i="13"/>
  <c r="P177" i="13"/>
  <c r="P184" i="13"/>
  <c r="M91" i="13"/>
  <c r="M114" i="13"/>
  <c r="P167" i="13"/>
  <c r="K195" i="13"/>
  <c r="K194" i="13" s="1"/>
  <c r="M235" i="13"/>
  <c r="M366" i="13"/>
  <c r="I381" i="13"/>
  <c r="I380" i="13" s="1"/>
  <c r="L194" i="13"/>
  <c r="L381" i="13"/>
  <c r="L380" i="13" s="1"/>
  <c r="D102" i="13"/>
  <c r="P197" i="13"/>
  <c r="N369" i="13"/>
  <c r="P369" i="13" s="1"/>
  <c r="M409" i="13"/>
  <c r="N176" i="12"/>
  <c r="I269" i="12"/>
  <c r="M370" i="12"/>
  <c r="P118" i="12"/>
  <c r="K195" i="12"/>
  <c r="P332" i="12"/>
  <c r="L79" i="12"/>
  <c r="J101" i="12"/>
  <c r="P44" i="12"/>
  <c r="P84" i="12"/>
  <c r="P94" i="12"/>
  <c r="K102" i="12"/>
  <c r="K101" i="12" s="1"/>
  <c r="F141" i="12"/>
  <c r="L269" i="12"/>
  <c r="L265" i="12" s="1"/>
  <c r="P277" i="12"/>
  <c r="F234" i="12"/>
  <c r="H48" i="12"/>
  <c r="L141" i="12"/>
  <c r="M180" i="12"/>
  <c r="N195" i="12"/>
  <c r="P323" i="12"/>
  <c r="N127" i="12"/>
  <c r="P127" i="12" s="1"/>
  <c r="P19" i="12"/>
  <c r="J234" i="12"/>
  <c r="P74" i="12"/>
  <c r="M87" i="12"/>
  <c r="N165" i="12"/>
  <c r="K234" i="12"/>
  <c r="H9" i="12"/>
  <c r="H8" i="12" s="1"/>
  <c r="D269" i="12"/>
  <c r="P298" i="12"/>
  <c r="P112" i="12"/>
  <c r="I8" i="12"/>
  <c r="L9" i="12"/>
  <c r="L8" i="12" s="1"/>
  <c r="H195" i="11"/>
  <c r="H194" i="11" s="1"/>
  <c r="K195" i="11"/>
  <c r="K194" i="11" s="1"/>
  <c r="G79" i="12"/>
  <c r="H102" i="11"/>
  <c r="H101" i="11" s="1"/>
  <c r="P201" i="11"/>
  <c r="P65" i="11"/>
  <c r="J102" i="11"/>
  <c r="J101" i="11" s="1"/>
  <c r="N195" i="11"/>
  <c r="P195" i="11" s="1"/>
  <c r="P369" i="11"/>
  <c r="L141" i="11"/>
  <c r="P212" i="11"/>
  <c r="K9" i="11"/>
  <c r="I362" i="11"/>
  <c r="O362" i="11"/>
  <c r="O358" i="11" s="1"/>
  <c r="P137" i="11"/>
  <c r="N63" i="11"/>
  <c r="L90" i="11"/>
  <c r="P94" i="11"/>
  <c r="L176" i="11"/>
  <c r="L195" i="11"/>
  <c r="L194" i="11" s="1"/>
  <c r="I327" i="11"/>
  <c r="P87" i="11"/>
  <c r="L102" i="11"/>
  <c r="L101" i="11" s="1"/>
  <c r="D183" i="11"/>
  <c r="E9" i="11"/>
  <c r="E8" i="11" s="1"/>
  <c r="E195" i="11"/>
  <c r="E194" i="11" s="1"/>
  <c r="F102" i="11"/>
  <c r="F101" i="11" s="1"/>
  <c r="I183" i="11"/>
  <c r="M316" i="11"/>
  <c r="P323" i="11"/>
  <c r="J9" i="11"/>
  <c r="I176" i="11"/>
  <c r="I172" i="11" s="1"/>
  <c r="O9" i="11"/>
  <c r="O8" i="11" s="1"/>
  <c r="P37" i="11"/>
  <c r="P167" i="11"/>
  <c r="P251" i="11"/>
  <c r="M323" i="11"/>
  <c r="P91" i="11"/>
  <c r="O90" i="11"/>
  <c r="H288" i="11"/>
  <c r="H287" i="11" s="1"/>
  <c r="O327" i="11"/>
  <c r="P327" i="11" s="1"/>
  <c r="P25" i="11"/>
  <c r="I288" i="11"/>
  <c r="I287" i="11" s="1"/>
  <c r="D9" i="11"/>
  <c r="O83" i="11"/>
  <c r="P83" i="11" s="1"/>
  <c r="O102" i="11"/>
  <c r="O101" i="11" s="1"/>
  <c r="P207" i="11"/>
  <c r="E362" i="11"/>
  <c r="G195" i="11"/>
  <c r="G194" i="11" s="1"/>
  <c r="P277" i="11"/>
  <c r="P280" i="11"/>
  <c r="P294" i="11"/>
  <c r="H362" i="11"/>
  <c r="H358" i="11" s="1"/>
  <c r="P74" i="11"/>
  <c r="D90" i="11"/>
  <c r="K176" i="11"/>
  <c r="K183" i="11"/>
  <c r="H369" i="11"/>
  <c r="E79" i="11"/>
  <c r="M353" i="11"/>
  <c r="I369" i="11"/>
  <c r="I358" i="11" s="1"/>
  <c r="J369" i="11"/>
  <c r="P72" i="11"/>
  <c r="F79" i="11"/>
  <c r="H79" i="11"/>
  <c r="P239" i="11"/>
  <c r="P300" i="11"/>
  <c r="P118" i="11"/>
  <c r="M304" i="13"/>
  <c r="M212" i="12"/>
  <c r="G101" i="13"/>
  <c r="M201" i="12"/>
  <c r="M201" i="11"/>
  <c r="M21" i="12"/>
  <c r="G9" i="11"/>
  <c r="H48" i="11"/>
  <c r="G48" i="11"/>
  <c r="M26" i="12"/>
  <c r="O270" i="10"/>
  <c r="N276" i="10"/>
  <c r="I327" i="10"/>
  <c r="O294" i="10"/>
  <c r="J327" i="10"/>
  <c r="K288" i="10"/>
  <c r="O146" i="10"/>
  <c r="O158" i="10"/>
  <c r="O332" i="10"/>
  <c r="C234" i="10"/>
  <c r="O21" i="10"/>
  <c r="H195" i="10"/>
  <c r="M72" i="10"/>
  <c r="O72" i="10" s="1"/>
  <c r="O197" i="10"/>
  <c r="F269" i="10"/>
  <c r="E328" i="10"/>
  <c r="E327" i="10" s="1"/>
  <c r="F327" i="10"/>
  <c r="O290" i="10"/>
  <c r="M332" i="12"/>
  <c r="N328" i="12"/>
  <c r="N327" i="12" s="1"/>
  <c r="I234" i="10"/>
  <c r="O65" i="10"/>
  <c r="L87" i="10"/>
  <c r="M142" i="10"/>
  <c r="O142" i="10" s="1"/>
  <c r="O230" i="10"/>
  <c r="H234" i="10"/>
  <c r="O316" i="10"/>
  <c r="O53" i="10"/>
  <c r="O130" i="10"/>
  <c r="I195" i="10"/>
  <c r="I194" i="10" s="1"/>
  <c r="O223" i="10"/>
  <c r="J269" i="10"/>
  <c r="J265" i="10" s="1"/>
  <c r="O94" i="10"/>
  <c r="I288" i="10"/>
  <c r="I287" i="10" s="1"/>
  <c r="N48" i="10"/>
  <c r="H265" i="10"/>
  <c r="J195" i="10"/>
  <c r="J194" i="10" s="1"/>
  <c r="G269" i="10"/>
  <c r="G265" i="10" s="1"/>
  <c r="O87" i="10"/>
  <c r="I269" i="10"/>
  <c r="I265" i="10" s="1"/>
  <c r="D195" i="10"/>
  <c r="D194" i="10" s="1"/>
  <c r="E195" i="10"/>
  <c r="E194" i="10" s="1"/>
  <c r="O211" i="10"/>
  <c r="O353" i="10"/>
  <c r="O118" i="10"/>
  <c r="O201" i="10"/>
  <c r="O260" i="10"/>
  <c r="G288" i="10"/>
  <c r="G287" i="10" s="1"/>
  <c r="N358" i="10"/>
  <c r="O251" i="10"/>
  <c r="N63" i="10"/>
  <c r="L273" i="10"/>
  <c r="O277" i="10"/>
  <c r="M156" i="10"/>
  <c r="O156" i="10" s="1"/>
  <c r="N83" i="10"/>
  <c r="M183" i="10"/>
  <c r="O183" i="10" s="1"/>
  <c r="N269" i="10"/>
  <c r="N265" i="10" s="1"/>
  <c r="D288" i="10"/>
  <c r="D287" i="10" s="1"/>
  <c r="O370" i="10"/>
  <c r="L158" i="10"/>
  <c r="M269" i="10"/>
  <c r="M127" i="10"/>
  <c r="O127" i="10" s="1"/>
  <c r="F234" i="10"/>
  <c r="C269" i="10"/>
  <c r="O305" i="10"/>
  <c r="O205" i="10"/>
  <c r="O207" i="10"/>
  <c r="O212" i="10"/>
  <c r="K234" i="10"/>
  <c r="O273" i="10"/>
  <c r="M437" i="13"/>
  <c r="L323" i="10"/>
  <c r="G234" i="10"/>
  <c r="P300" i="12"/>
  <c r="F195" i="10"/>
  <c r="M425" i="13"/>
  <c r="O19" i="10"/>
  <c r="O104" i="10"/>
  <c r="M21" i="13"/>
  <c r="M11" i="13"/>
  <c r="L104" i="10"/>
  <c r="M328" i="10"/>
  <c r="O328" i="10" s="1"/>
  <c r="M94" i="12"/>
  <c r="G369" i="11"/>
  <c r="E276" i="12"/>
  <c r="O112" i="10"/>
  <c r="F48" i="11"/>
  <c r="I48" i="11"/>
  <c r="L48" i="11"/>
  <c r="M298" i="13"/>
  <c r="N298" i="11"/>
  <c r="P298" i="11" s="1"/>
  <c r="M53" i="13"/>
  <c r="M342" i="11"/>
  <c r="P328" i="11"/>
  <c r="L369" i="11"/>
  <c r="F369" i="11"/>
  <c r="F358" i="11" s="1"/>
  <c r="M108" i="13"/>
  <c r="M44" i="12"/>
  <c r="G194" i="13"/>
  <c r="E288" i="11"/>
  <c r="E287" i="11" s="1"/>
  <c r="F9" i="13"/>
  <c r="F8" i="13" s="1"/>
  <c r="M15" i="13"/>
  <c r="M15" i="12"/>
  <c r="E102" i="12"/>
  <c r="E101" i="12" s="1"/>
  <c r="L288" i="13"/>
  <c r="L287" i="13" s="1"/>
  <c r="J287" i="12"/>
  <c r="J287" i="11"/>
  <c r="F288" i="11"/>
  <c r="F287" i="11" s="1"/>
  <c r="G288" i="11"/>
  <c r="G287" i="11" s="1"/>
  <c r="F194" i="12"/>
  <c r="M258" i="12"/>
  <c r="D234" i="12"/>
  <c r="L101" i="12"/>
  <c r="H194" i="12"/>
  <c r="L234" i="12"/>
  <c r="P353" i="12"/>
  <c r="O48" i="12"/>
  <c r="F287" i="12"/>
  <c r="P108" i="12"/>
  <c r="P137" i="12"/>
  <c r="O234" i="12"/>
  <c r="N276" i="12"/>
  <c r="P276" i="12" s="1"/>
  <c r="P11" i="12"/>
  <c r="G102" i="12"/>
  <c r="J141" i="12"/>
  <c r="G141" i="12"/>
  <c r="O195" i="12"/>
  <c r="O194" i="12" s="1"/>
  <c r="P251" i="12"/>
  <c r="P177" i="12"/>
  <c r="H287" i="12"/>
  <c r="M53" i="12"/>
  <c r="H101" i="12"/>
  <c r="M114" i="12"/>
  <c r="F172" i="12"/>
  <c r="J195" i="12"/>
  <c r="M230" i="12"/>
  <c r="M290" i="12"/>
  <c r="I79" i="12"/>
  <c r="I48" i="12"/>
  <c r="E48" i="12"/>
  <c r="I102" i="12"/>
  <c r="I101" i="12" s="1"/>
  <c r="M108" i="12"/>
  <c r="P142" i="12"/>
  <c r="O176" i="12"/>
  <c r="O172" i="12" s="1"/>
  <c r="D194" i="12"/>
  <c r="M270" i="12"/>
  <c r="E287" i="12"/>
  <c r="L287" i="12"/>
  <c r="O327" i="12"/>
  <c r="D25" i="12"/>
  <c r="M25" i="12" s="1"/>
  <c r="P119" i="12"/>
  <c r="H172" i="12"/>
  <c r="E195" i="12"/>
  <c r="H234" i="12"/>
  <c r="G276" i="12"/>
  <c r="G265" i="12" s="1"/>
  <c r="P351" i="12"/>
  <c r="J8" i="12"/>
  <c r="H141" i="12"/>
  <c r="E9" i="12"/>
  <c r="F102" i="12"/>
  <c r="F101" i="12" s="1"/>
  <c r="P212" i="12"/>
  <c r="P223" i="12"/>
  <c r="F269" i="12"/>
  <c r="G287" i="12"/>
  <c r="N362" i="12"/>
  <c r="N369" i="12"/>
  <c r="N358" i="12" s="1"/>
  <c r="N183" i="12"/>
  <c r="N172" i="12" s="1"/>
  <c r="F9" i="12"/>
  <c r="F8" i="12" s="1"/>
  <c r="M84" i="12"/>
  <c r="M91" i="12"/>
  <c r="J172" i="12"/>
  <c r="G195" i="12"/>
  <c r="G194" i="12" s="1"/>
  <c r="P205" i="12"/>
  <c r="M273" i="12"/>
  <c r="I276" i="12"/>
  <c r="I265" i="12" s="1"/>
  <c r="M344" i="12"/>
  <c r="O369" i="12"/>
  <c r="O358" i="12" s="1"/>
  <c r="E79" i="12"/>
  <c r="N101" i="12"/>
  <c r="P104" i="12"/>
  <c r="P146" i="12"/>
  <c r="K172" i="12"/>
  <c r="L183" i="12"/>
  <c r="L172" i="12" s="1"/>
  <c r="P207" i="12"/>
  <c r="N235" i="12"/>
  <c r="P235" i="12" s="1"/>
  <c r="P258" i="12"/>
  <c r="H269" i="12"/>
  <c r="H265" i="12" s="1"/>
  <c r="E269" i="12"/>
  <c r="F276" i="12"/>
  <c r="M294" i="12"/>
  <c r="P305" i="12"/>
  <c r="P15" i="11"/>
  <c r="M104" i="11"/>
  <c r="K102" i="11"/>
  <c r="K101" i="11" s="1"/>
  <c r="N165" i="11"/>
  <c r="P165" i="11" s="1"/>
  <c r="O205" i="11"/>
  <c r="M223" i="11"/>
  <c r="P230" i="11"/>
  <c r="M280" i="11"/>
  <c r="P353" i="11"/>
  <c r="O211" i="11"/>
  <c r="P211" i="11" s="1"/>
  <c r="M260" i="11"/>
  <c r="M370" i="11"/>
  <c r="I9" i="11"/>
  <c r="I8" i="11" s="1"/>
  <c r="M15" i="11"/>
  <c r="N34" i="11"/>
  <c r="P34" i="11" s="1"/>
  <c r="G102" i="11"/>
  <c r="P112" i="11"/>
  <c r="M119" i="11"/>
  <c r="D195" i="11"/>
  <c r="J195" i="11"/>
  <c r="J194" i="11" s="1"/>
  <c r="M207" i="11"/>
  <c r="M273" i="11"/>
  <c r="J8" i="11"/>
  <c r="M53" i="11"/>
  <c r="P114" i="11"/>
  <c r="O141" i="11"/>
  <c r="J362" i="11"/>
  <c r="K8" i="11"/>
  <c r="F9" i="11"/>
  <c r="F8" i="11" s="1"/>
  <c r="P26" i="11"/>
  <c r="E48" i="11"/>
  <c r="M114" i="11"/>
  <c r="P342" i="11"/>
  <c r="H327" i="11"/>
  <c r="M21" i="11"/>
  <c r="J48" i="11"/>
  <c r="M87" i="11"/>
  <c r="E102" i="11"/>
  <c r="E101" i="11" s="1"/>
  <c r="P344" i="11"/>
  <c r="P53" i="11"/>
  <c r="L8" i="11"/>
  <c r="P11" i="11"/>
  <c r="K48" i="11"/>
  <c r="M65" i="11"/>
  <c r="M84" i="11"/>
  <c r="O176" i="11"/>
  <c r="I195" i="11"/>
  <c r="I194" i="11" s="1"/>
  <c r="M239" i="11"/>
  <c r="M294" i="11"/>
  <c r="P366" i="11"/>
  <c r="M26" i="11"/>
  <c r="M44" i="11"/>
  <c r="J172" i="11"/>
  <c r="M258" i="11"/>
  <c r="N288" i="11"/>
  <c r="M332" i="11"/>
  <c r="E358" i="11"/>
  <c r="G8" i="11"/>
  <c r="M34" i="11"/>
  <c r="I79" i="11"/>
  <c r="P104" i="11"/>
  <c r="P130" i="11"/>
  <c r="H8" i="11"/>
  <c r="O183" i="11"/>
  <c r="P351" i="11"/>
  <c r="G362" i="11"/>
  <c r="M366" i="11"/>
  <c r="M25" i="11"/>
  <c r="L83" i="11"/>
  <c r="L79" i="11" s="1"/>
  <c r="N90" i="11"/>
  <c r="M137" i="11"/>
  <c r="K288" i="11"/>
  <c r="K287" i="11" s="1"/>
  <c r="K287" i="10"/>
  <c r="O44" i="10"/>
  <c r="O15" i="10"/>
  <c r="O37" i="10"/>
  <c r="L230" i="10"/>
  <c r="O323" i="10"/>
  <c r="L366" i="10"/>
  <c r="O25" i="10"/>
  <c r="L44" i="10"/>
  <c r="C327" i="10"/>
  <c r="L130" i="10"/>
  <c r="L137" i="10"/>
  <c r="O184" i="10"/>
  <c r="L344" i="10"/>
  <c r="L119" i="10"/>
  <c r="L260" i="10"/>
  <c r="D269" i="10"/>
  <c r="L26" i="10"/>
  <c r="L177" i="10"/>
  <c r="M176" i="10"/>
  <c r="L197" i="10"/>
  <c r="L258" i="10"/>
  <c r="K195" i="10"/>
  <c r="K194" i="10" s="1"/>
  <c r="L239" i="10"/>
  <c r="H287" i="10"/>
  <c r="N141" i="10"/>
  <c r="K269" i="10"/>
  <c r="K265" i="10" s="1"/>
  <c r="O363" i="10"/>
  <c r="M90" i="10"/>
  <c r="O90" i="10" s="1"/>
  <c r="L180" i="10"/>
  <c r="E234" i="10"/>
  <c r="L332" i="10"/>
  <c r="J234" i="10"/>
  <c r="P48" i="13"/>
  <c r="P49" i="13"/>
  <c r="K8" i="13"/>
  <c r="M25" i="13"/>
  <c r="P83" i="13"/>
  <c r="D101" i="13"/>
  <c r="O101" i="13"/>
  <c r="P102" i="13"/>
  <c r="M63" i="13"/>
  <c r="P84" i="13"/>
  <c r="M130" i="13"/>
  <c r="O327" i="13"/>
  <c r="P342" i="13"/>
  <c r="M459" i="13"/>
  <c r="G9" i="13"/>
  <c r="G8" i="13" s="1"/>
  <c r="P11" i="13"/>
  <c r="P25" i="13"/>
  <c r="M26" i="13"/>
  <c r="P37" i="13"/>
  <c r="M137" i="13"/>
  <c r="M184" i="13"/>
  <c r="M187" i="13"/>
  <c r="P176" i="13"/>
  <c r="P19" i="13"/>
  <c r="E101" i="13"/>
  <c r="M177" i="13"/>
  <c r="M391" i="13"/>
  <c r="M397" i="13"/>
  <c r="M398" i="13"/>
  <c r="M416" i="13"/>
  <c r="M65" i="13"/>
  <c r="H194" i="13"/>
  <c r="M362" i="13"/>
  <c r="M462" i="13"/>
  <c r="M19" i="13"/>
  <c r="F102" i="13"/>
  <c r="F101" i="13" s="1"/>
  <c r="I194" i="13"/>
  <c r="M201" i="13"/>
  <c r="M223" i="13"/>
  <c r="M332" i="13"/>
  <c r="N358" i="13"/>
  <c r="F380" i="13"/>
  <c r="M119" i="13"/>
  <c r="J194" i="13"/>
  <c r="M211" i="13"/>
  <c r="M220" i="13"/>
  <c r="P258" i="13"/>
  <c r="P260" i="13"/>
  <c r="M280" i="13"/>
  <c r="M276" i="13"/>
  <c r="M369" i="13"/>
  <c r="P90" i="13"/>
  <c r="P118" i="13"/>
  <c r="M180" i="13"/>
  <c r="F194" i="13"/>
  <c r="P273" i="13"/>
  <c r="G287" i="13"/>
  <c r="M316" i="13"/>
  <c r="M313" i="13"/>
  <c r="P53" i="13"/>
  <c r="P146" i="13"/>
  <c r="P195" i="13"/>
  <c r="M273" i="13"/>
  <c r="J287" i="13"/>
  <c r="P288" i="13"/>
  <c r="P15" i="13"/>
  <c r="M72" i="13"/>
  <c r="M118" i="13"/>
  <c r="P425" i="13"/>
  <c r="M456" i="13"/>
  <c r="M34" i="13"/>
  <c r="N101" i="13"/>
  <c r="P108" i="13"/>
  <c r="M142" i="13"/>
  <c r="P158" i="13"/>
  <c r="M183" i="13"/>
  <c r="M353" i="13"/>
  <c r="P391" i="13"/>
  <c r="P393" i="13"/>
  <c r="P437" i="13"/>
  <c r="L102" i="13"/>
  <c r="L101" i="13" s="1"/>
  <c r="P137" i="13"/>
  <c r="M239" i="13"/>
  <c r="M258" i="13"/>
  <c r="M290" i="13"/>
  <c r="D288" i="13"/>
  <c r="M373" i="13"/>
  <c r="K380" i="13"/>
  <c r="M463" i="13"/>
  <c r="M466" i="13"/>
  <c r="P165" i="13"/>
  <c r="D195" i="13"/>
  <c r="N298" i="13"/>
  <c r="P298" i="13" s="1"/>
  <c r="O304" i="13"/>
  <c r="O287" i="13" s="1"/>
  <c r="O362" i="13"/>
  <c r="O358" i="13" s="1"/>
  <c r="P444" i="13"/>
  <c r="M344" i="13"/>
  <c r="M167" i="13"/>
  <c r="M277" i="13"/>
  <c r="M300" i="13"/>
  <c r="P387" i="13"/>
  <c r="M406" i="13"/>
  <c r="M446" i="13"/>
  <c r="P211" i="13"/>
  <c r="M212" i="13"/>
  <c r="M270" i="13"/>
  <c r="M294" i="13"/>
  <c r="P205" i="13"/>
  <c r="N351" i="13"/>
  <c r="P351" i="13" s="1"/>
  <c r="D381" i="13"/>
  <c r="M156" i="13"/>
  <c r="P183" i="13"/>
  <c r="M205" i="13"/>
  <c r="M351" i="13"/>
  <c r="M435" i="13"/>
  <c r="P462" i="13"/>
  <c r="K8" i="12"/>
  <c r="M90" i="12"/>
  <c r="M34" i="12"/>
  <c r="P63" i="12"/>
  <c r="M72" i="12"/>
  <c r="F79" i="12"/>
  <c r="H79" i="12"/>
  <c r="P9" i="12"/>
  <c r="O8" i="12"/>
  <c r="K79" i="12"/>
  <c r="M158" i="12"/>
  <c r="D156" i="12"/>
  <c r="D141" i="12"/>
  <c r="M165" i="12"/>
  <c r="P362" i="12"/>
  <c r="N34" i="12"/>
  <c r="P34" i="12" s="1"/>
  <c r="P65" i="12"/>
  <c r="N72" i="12"/>
  <c r="P72" i="12" s="1"/>
  <c r="I141" i="12"/>
  <c r="P370" i="12"/>
  <c r="P363" i="12"/>
  <c r="P15" i="12"/>
  <c r="M74" i="12"/>
  <c r="P102" i="12"/>
  <c r="M104" i="12"/>
  <c r="D118" i="12"/>
  <c r="M118" i="12" s="1"/>
  <c r="M119" i="12"/>
  <c r="M137" i="12"/>
  <c r="M280" i="12"/>
  <c r="M363" i="12"/>
  <c r="M300" i="12"/>
  <c r="P21" i="12"/>
  <c r="M223" i="12"/>
  <c r="M11" i="12"/>
  <c r="M37" i="12"/>
  <c r="N49" i="12"/>
  <c r="O101" i="12"/>
  <c r="I194" i="12"/>
  <c r="K194" i="12"/>
  <c r="M239" i="12"/>
  <c r="E235" i="12"/>
  <c r="E234" i="12" s="1"/>
  <c r="I287" i="12"/>
  <c r="M112" i="12"/>
  <c r="G127" i="12"/>
  <c r="M130" i="12"/>
  <c r="M167" i="12"/>
  <c r="I172" i="12"/>
  <c r="L194" i="12"/>
  <c r="M220" i="12"/>
  <c r="J265" i="12"/>
  <c r="P304" i="12"/>
  <c r="D49" i="12"/>
  <c r="M63" i="12"/>
  <c r="P183" i="12"/>
  <c r="M197" i="12"/>
  <c r="M205" i="12"/>
  <c r="M207" i="12"/>
  <c r="F249" i="12"/>
  <c r="M251" i="12"/>
  <c r="M277" i="12"/>
  <c r="K287" i="12"/>
  <c r="O313" i="12"/>
  <c r="P313" i="12" s="1"/>
  <c r="P316" i="12"/>
  <c r="M373" i="12"/>
  <c r="N25" i="12"/>
  <c r="P25" i="12" s="1"/>
  <c r="N83" i="12"/>
  <c r="O90" i="12"/>
  <c r="M146" i="12"/>
  <c r="M177" i="12"/>
  <c r="E172" i="12"/>
  <c r="M184" i="12"/>
  <c r="P197" i="12"/>
  <c r="M353" i="12"/>
  <c r="P249" i="12"/>
  <c r="D102" i="12"/>
  <c r="P156" i="12"/>
  <c r="M304" i="12"/>
  <c r="M305" i="12"/>
  <c r="M316" i="12"/>
  <c r="P344" i="12"/>
  <c r="N342" i="12"/>
  <c r="M65" i="12"/>
  <c r="M142" i="12"/>
  <c r="P180" i="12"/>
  <c r="M187" i="12"/>
  <c r="J194" i="12"/>
  <c r="K265" i="12"/>
  <c r="O269" i="12"/>
  <c r="O265" i="12" s="1"/>
  <c r="D276" i="12"/>
  <c r="O288" i="12"/>
  <c r="P290" i="12"/>
  <c r="M298" i="12"/>
  <c r="M366" i="12"/>
  <c r="D19" i="12"/>
  <c r="M19" i="12" s="1"/>
  <c r="P158" i="12"/>
  <c r="M260" i="12"/>
  <c r="M351" i="12"/>
  <c r="P114" i="12"/>
  <c r="P260" i="12"/>
  <c r="N211" i="12"/>
  <c r="P211" i="12" s="1"/>
  <c r="N269" i="12"/>
  <c r="N288" i="12"/>
  <c r="M313" i="12"/>
  <c r="P19" i="11"/>
  <c r="M72" i="11"/>
  <c r="M91" i="11"/>
  <c r="N9" i="11"/>
  <c r="N8" i="11" s="1"/>
  <c r="N48" i="11"/>
  <c r="M74" i="11"/>
  <c r="M146" i="11"/>
  <c r="H172" i="11"/>
  <c r="P220" i="11"/>
  <c r="P223" i="11"/>
  <c r="L304" i="11"/>
  <c r="M304" i="11" s="1"/>
  <c r="M305" i="11"/>
  <c r="O313" i="11"/>
  <c r="P313" i="11" s="1"/>
  <c r="P316" i="11"/>
  <c r="M328" i="11"/>
  <c r="M344" i="11"/>
  <c r="M108" i="11"/>
  <c r="P119" i="11"/>
  <c r="P142" i="11"/>
  <c r="M211" i="11"/>
  <c r="P305" i="11"/>
  <c r="N304" i="11"/>
  <c r="P304" i="11" s="1"/>
  <c r="E327" i="11"/>
  <c r="M11" i="11"/>
  <c r="M37" i="11"/>
  <c r="D176" i="11"/>
  <c r="M177" i="11"/>
  <c r="L183" i="11"/>
  <c r="M187" i="11"/>
  <c r="M197" i="11"/>
  <c r="M230" i="11"/>
  <c r="O49" i="11"/>
  <c r="O48" i="11" s="1"/>
  <c r="M130" i="11"/>
  <c r="P146" i="11"/>
  <c r="M180" i="11"/>
  <c r="N183" i="11"/>
  <c r="P187" i="11"/>
  <c r="M220" i="11"/>
  <c r="P235" i="11"/>
  <c r="M300" i="11"/>
  <c r="D358" i="11"/>
  <c r="M373" i="11"/>
  <c r="M156" i="11"/>
  <c r="P84" i="11"/>
  <c r="M94" i="11"/>
  <c r="F172" i="11"/>
  <c r="N176" i="11"/>
  <c r="P180" i="11"/>
  <c r="L362" i="11"/>
  <c r="M363" i="11"/>
  <c r="M118" i="11"/>
  <c r="P156" i="11"/>
  <c r="P363" i="11"/>
  <c r="N362" i="11"/>
  <c r="P21" i="11"/>
  <c r="M167" i="11"/>
  <c r="O288" i="11"/>
  <c r="P290" i="11"/>
  <c r="O269" i="11"/>
  <c r="O265" i="11" s="1"/>
  <c r="P273" i="11"/>
  <c r="M112" i="11"/>
  <c r="P63" i="11"/>
  <c r="D83" i="11"/>
  <c r="P158" i="11"/>
  <c r="F195" i="11"/>
  <c r="F194" i="11" s="1"/>
  <c r="K327" i="11"/>
  <c r="P370" i="11"/>
  <c r="M19" i="11"/>
  <c r="M142" i="11"/>
  <c r="M158" i="11"/>
  <c r="M290" i="11"/>
  <c r="L327" i="11"/>
  <c r="P127" i="11"/>
  <c r="P234" i="11"/>
  <c r="P260" i="11"/>
  <c r="N102" i="11"/>
  <c r="M127" i="11"/>
  <c r="M165" i="11"/>
  <c r="M249" i="11"/>
  <c r="P276" i="11"/>
  <c r="M277" i="11"/>
  <c r="M298" i="11"/>
  <c r="M212" i="11"/>
  <c r="M270" i="11"/>
  <c r="M251" i="11"/>
  <c r="P332" i="11"/>
  <c r="M184" i="11"/>
  <c r="M205" i="11"/>
  <c r="M313" i="11"/>
  <c r="D351" i="11"/>
  <c r="M351" i="11" s="1"/>
  <c r="D288" i="11"/>
  <c r="L304" i="10"/>
  <c r="L300" i="10"/>
  <c r="F288" i="10"/>
  <c r="F287" i="10" s="1"/>
  <c r="L201" i="10"/>
  <c r="L65" i="10"/>
  <c r="M49" i="10"/>
  <c r="O49" i="10" s="1"/>
  <c r="L53" i="10"/>
  <c r="L37" i="10"/>
  <c r="L19" i="10"/>
  <c r="L63" i="10"/>
  <c r="L363" i="10"/>
  <c r="L25" i="10"/>
  <c r="L290" i="10"/>
  <c r="O26" i="10"/>
  <c r="M83" i="10"/>
  <c r="O84" i="10"/>
  <c r="L156" i="10"/>
  <c r="N176" i="10"/>
  <c r="N172" i="10" s="1"/>
  <c r="O177" i="10"/>
  <c r="L251" i="10"/>
  <c r="C249" i="10"/>
  <c r="L298" i="10"/>
  <c r="L15" i="10"/>
  <c r="L112" i="10"/>
  <c r="L184" i="10"/>
  <c r="G327" i="10"/>
  <c r="N79" i="10"/>
  <c r="D327" i="10"/>
  <c r="M342" i="10"/>
  <c r="O344" i="10"/>
  <c r="G194" i="10"/>
  <c r="L207" i="10"/>
  <c r="C205" i="10"/>
  <c r="L205" i="10" s="1"/>
  <c r="L74" i="10"/>
  <c r="N34" i="10"/>
  <c r="O34" i="10" s="1"/>
  <c r="O63" i="10"/>
  <c r="L91" i="10"/>
  <c r="M9" i="10"/>
  <c r="M108" i="10"/>
  <c r="O108" i="10" s="1"/>
  <c r="L294" i="10"/>
  <c r="C288" i="10"/>
  <c r="N298" i="10"/>
  <c r="O298" i="10" s="1"/>
  <c r="O300" i="10"/>
  <c r="K327" i="10"/>
  <c r="L21" i="10"/>
  <c r="L118" i="10"/>
  <c r="L84" i="10"/>
  <c r="L187" i="10"/>
  <c r="M276" i="10"/>
  <c r="O280" i="10"/>
  <c r="L11" i="10"/>
  <c r="L94" i="10"/>
  <c r="L114" i="10"/>
  <c r="L142" i="10"/>
  <c r="J287" i="10"/>
  <c r="L305" i="10"/>
  <c r="L72" i="10"/>
  <c r="N195" i="10"/>
  <c r="L211" i="10"/>
  <c r="L212" i="10"/>
  <c r="E269" i="10"/>
  <c r="L270" i="10"/>
  <c r="L342" i="10"/>
  <c r="L351" i="10"/>
  <c r="L353" i="10"/>
  <c r="O362" i="10"/>
  <c r="L223" i="10"/>
  <c r="L313" i="10"/>
  <c r="L316" i="10"/>
  <c r="L108" i="10"/>
  <c r="L165" i="10"/>
  <c r="L235" i="10"/>
  <c r="N235" i="10"/>
  <c r="O235" i="10" s="1"/>
  <c r="O239" i="10"/>
  <c r="L277" i="10"/>
  <c r="L370" i="10"/>
  <c r="O91" i="10"/>
  <c r="O119" i="10"/>
  <c r="L146" i="10"/>
  <c r="M195" i="10"/>
  <c r="N220" i="10"/>
  <c r="O220" i="10" s="1"/>
  <c r="N258" i="10"/>
  <c r="O258" i="10" s="1"/>
  <c r="N288" i="10"/>
  <c r="L373" i="10"/>
  <c r="M234" i="10"/>
  <c r="M313" i="10"/>
  <c r="O313" i="10" s="1"/>
  <c r="N102" i="10"/>
  <c r="N101" i="10" s="1"/>
  <c r="O114" i="10"/>
  <c r="M165" i="10"/>
  <c r="O165" i="10" s="1"/>
  <c r="C195" i="10"/>
  <c r="N351" i="10"/>
  <c r="O351" i="10" s="1"/>
  <c r="L127" i="10"/>
  <c r="L167" i="10"/>
  <c r="O187" i="10"/>
  <c r="L280" i="10"/>
  <c r="O366" i="10"/>
  <c r="O180" i="10"/>
  <c r="M369" i="10"/>
  <c r="O369" i="10" s="1"/>
  <c r="O249" i="10"/>
  <c r="N304" i="10"/>
  <c r="O304" i="10" s="1"/>
  <c r="N234" i="12" l="1"/>
  <c r="P327" i="12"/>
  <c r="M48" i="10"/>
  <c r="L328" i="10"/>
  <c r="P328" i="12"/>
  <c r="G358" i="11"/>
  <c r="N327" i="13"/>
  <c r="P327" i="13" s="1"/>
  <c r="P362" i="13"/>
  <c r="P381" i="13"/>
  <c r="P304" i="13"/>
  <c r="M234" i="13"/>
  <c r="N380" i="13"/>
  <c r="P380" i="13" s="1"/>
  <c r="P234" i="12"/>
  <c r="M369" i="12"/>
  <c r="O287" i="12"/>
  <c r="M83" i="12"/>
  <c r="P165" i="12"/>
  <c r="N141" i="12"/>
  <c r="P141" i="12" s="1"/>
  <c r="J79" i="12"/>
  <c r="M79" i="12" s="1"/>
  <c r="P101" i="12"/>
  <c r="L172" i="11"/>
  <c r="J79" i="11"/>
  <c r="G172" i="11"/>
  <c r="O194" i="11"/>
  <c r="N141" i="11"/>
  <c r="P141" i="11" s="1"/>
  <c r="K172" i="11"/>
  <c r="L358" i="11"/>
  <c r="P183" i="11"/>
  <c r="M369" i="11"/>
  <c r="E172" i="11"/>
  <c r="J358" i="11"/>
  <c r="M358" i="11" s="1"/>
  <c r="P90" i="11"/>
  <c r="P205" i="11"/>
  <c r="K79" i="11"/>
  <c r="M269" i="11"/>
  <c r="O79" i="11"/>
  <c r="O287" i="11"/>
  <c r="O172" i="11"/>
  <c r="M328" i="12"/>
  <c r="M183" i="11"/>
  <c r="M102" i="11"/>
  <c r="G101" i="11"/>
  <c r="M90" i="11"/>
  <c r="L90" i="10"/>
  <c r="O48" i="10"/>
  <c r="H194" i="10"/>
  <c r="D265" i="10"/>
  <c r="M421" i="13"/>
  <c r="M195" i="12"/>
  <c r="M327" i="10"/>
  <c r="C265" i="10"/>
  <c r="O269" i="10"/>
  <c r="M172" i="10"/>
  <c r="O172" i="10" s="1"/>
  <c r="L369" i="10"/>
  <c r="L234" i="10"/>
  <c r="M234" i="12"/>
  <c r="M420" i="13"/>
  <c r="M9" i="13"/>
  <c r="N287" i="11"/>
  <c r="L183" i="10"/>
  <c r="E265" i="12"/>
  <c r="L9" i="10"/>
  <c r="F265" i="12"/>
  <c r="M9" i="12"/>
  <c r="E8" i="12"/>
  <c r="M183" i="12"/>
  <c r="P358" i="12"/>
  <c r="M141" i="12"/>
  <c r="M269" i="12"/>
  <c r="P195" i="12"/>
  <c r="G101" i="12"/>
  <c r="M211" i="12"/>
  <c r="E194" i="12"/>
  <c r="M194" i="12" s="1"/>
  <c r="P176" i="12"/>
  <c r="P369" i="12"/>
  <c r="N194" i="11"/>
  <c r="P194" i="11" s="1"/>
  <c r="D327" i="11"/>
  <c r="M327" i="11" s="1"/>
  <c r="G79" i="11"/>
  <c r="M362" i="11"/>
  <c r="M195" i="11"/>
  <c r="N79" i="11"/>
  <c r="M287" i="10"/>
  <c r="L83" i="10"/>
  <c r="L34" i="10"/>
  <c r="N327" i="10"/>
  <c r="L220" i="10"/>
  <c r="H327" i="10"/>
  <c r="L327" i="10" s="1"/>
  <c r="N287" i="10"/>
  <c r="L176" i="10"/>
  <c r="F194" i="10"/>
  <c r="E265" i="10"/>
  <c r="N8" i="10"/>
  <c r="P421" i="13"/>
  <c r="P420" i="13"/>
  <c r="D8" i="13"/>
  <c r="P142" i="13"/>
  <c r="P141" i="13"/>
  <c r="M249" i="13"/>
  <c r="P235" i="13"/>
  <c r="P234" i="13"/>
  <c r="M90" i="13"/>
  <c r="D380" i="13"/>
  <c r="M380" i="13" s="1"/>
  <c r="M381" i="13"/>
  <c r="M195" i="13"/>
  <c r="D194" i="13"/>
  <c r="M194" i="13" s="1"/>
  <c r="D287" i="13"/>
  <c r="M287" i="13" s="1"/>
  <c r="M288" i="13"/>
  <c r="P435" i="13"/>
  <c r="M141" i="13"/>
  <c r="N287" i="13"/>
  <c r="P287" i="13" s="1"/>
  <c r="P358" i="13"/>
  <c r="E8" i="13"/>
  <c r="P101" i="13"/>
  <c r="M328" i="13"/>
  <c r="P172" i="13"/>
  <c r="M101" i="13"/>
  <c r="N8" i="13"/>
  <c r="M48" i="13"/>
  <c r="M49" i="13"/>
  <c r="M269" i="13"/>
  <c r="M265" i="13"/>
  <c r="M327" i="13"/>
  <c r="M102" i="13"/>
  <c r="P63" i="13"/>
  <c r="P156" i="13"/>
  <c r="P451" i="13"/>
  <c r="M455" i="13"/>
  <c r="M451" i="13"/>
  <c r="P79" i="13"/>
  <c r="P265" i="13"/>
  <c r="P269" i="13"/>
  <c r="N194" i="13"/>
  <c r="P194" i="13" s="1"/>
  <c r="M176" i="13"/>
  <c r="M172" i="13"/>
  <c r="M79" i="13"/>
  <c r="M358" i="13"/>
  <c r="M83" i="13"/>
  <c r="P83" i="12"/>
  <c r="N79" i="12"/>
  <c r="N194" i="12"/>
  <c r="P194" i="12" s="1"/>
  <c r="P342" i="12"/>
  <c r="M102" i="12"/>
  <c r="D101" i="12"/>
  <c r="N8" i="12"/>
  <c r="M249" i="12"/>
  <c r="D8" i="12"/>
  <c r="M342" i="12"/>
  <c r="M276" i="12"/>
  <c r="D265" i="12"/>
  <c r="M176" i="12"/>
  <c r="D172" i="12"/>
  <c r="M172" i="12" s="1"/>
  <c r="M327" i="12"/>
  <c r="P172" i="12"/>
  <c r="D287" i="12"/>
  <c r="M287" i="12" s="1"/>
  <c r="M288" i="12"/>
  <c r="M358" i="12"/>
  <c r="M362" i="12"/>
  <c r="D48" i="12"/>
  <c r="M48" i="12" s="1"/>
  <c r="M49" i="12"/>
  <c r="M127" i="12"/>
  <c r="M235" i="12"/>
  <c r="M156" i="12"/>
  <c r="P288" i="12"/>
  <c r="N287" i="12"/>
  <c r="N265" i="12"/>
  <c r="P265" i="12" s="1"/>
  <c r="P269" i="12"/>
  <c r="P90" i="12"/>
  <c r="O79" i="12"/>
  <c r="P49" i="12"/>
  <c r="N48" i="12"/>
  <c r="P48" i="12" s="1"/>
  <c r="N358" i="11"/>
  <c r="P358" i="11" s="1"/>
  <c r="P362" i="11"/>
  <c r="M63" i="11"/>
  <c r="P176" i="11"/>
  <c r="N172" i="11"/>
  <c r="M265" i="11"/>
  <c r="M276" i="11"/>
  <c r="M141" i="11"/>
  <c r="P265" i="11"/>
  <c r="D194" i="11"/>
  <c r="M194" i="11" s="1"/>
  <c r="M235" i="11"/>
  <c r="M234" i="11"/>
  <c r="P288" i="11"/>
  <c r="M176" i="11"/>
  <c r="D172" i="11"/>
  <c r="P269" i="11"/>
  <c r="D101" i="11"/>
  <c r="P102" i="11"/>
  <c r="N101" i="11"/>
  <c r="P101" i="11" s="1"/>
  <c r="L287" i="11"/>
  <c r="D48" i="11"/>
  <c r="M48" i="11" s="1"/>
  <c r="M49" i="11"/>
  <c r="P48" i="11"/>
  <c r="P49" i="11"/>
  <c r="P9" i="11"/>
  <c r="M83" i="11"/>
  <c r="D79" i="11"/>
  <c r="D287" i="11"/>
  <c r="M288" i="11"/>
  <c r="M9" i="11"/>
  <c r="D8" i="11"/>
  <c r="F265" i="10"/>
  <c r="M102" i="10"/>
  <c r="M101" i="10" s="1"/>
  <c r="O101" i="10" s="1"/>
  <c r="C194" i="10"/>
  <c r="L195" i="10"/>
  <c r="O288" i="10"/>
  <c r="O9" i="10"/>
  <c r="M8" i="10"/>
  <c r="L288" i="10"/>
  <c r="C287" i="10"/>
  <c r="L249" i="10"/>
  <c r="N194" i="10"/>
  <c r="M358" i="10"/>
  <c r="O358" i="10" s="1"/>
  <c r="O276" i="10"/>
  <c r="M265" i="10"/>
  <c r="O265" i="10" s="1"/>
  <c r="L48" i="10"/>
  <c r="L49" i="10"/>
  <c r="N234" i="10"/>
  <c r="O234" i="10" s="1"/>
  <c r="M141" i="10"/>
  <c r="O141" i="10" s="1"/>
  <c r="L141" i="10"/>
  <c r="L269" i="10"/>
  <c r="M194" i="10"/>
  <c r="O195" i="10"/>
  <c r="L102" i="10"/>
  <c r="O342" i="10"/>
  <c r="L101" i="10"/>
  <c r="O83" i="10"/>
  <c r="M79" i="10"/>
  <c r="O79" i="10" s="1"/>
  <c r="L362" i="10"/>
  <c r="O176" i="10"/>
  <c r="M101" i="12" l="1"/>
  <c r="P287" i="12"/>
  <c r="P79" i="11"/>
  <c r="P172" i="11"/>
  <c r="M172" i="11"/>
  <c r="M79" i="11"/>
  <c r="P287" i="11"/>
  <c r="M101" i="11"/>
  <c r="L287" i="10"/>
  <c r="O194" i="10"/>
  <c r="L79" i="10"/>
  <c r="L358" i="10"/>
  <c r="O327" i="10"/>
  <c r="L265" i="10"/>
  <c r="L276" i="10"/>
  <c r="L172" i="10"/>
  <c r="O102" i="10"/>
  <c r="M265" i="12"/>
  <c r="O287" i="10"/>
  <c r="L194" i="10"/>
  <c r="P79" i="12"/>
  <c r="M287" i="11"/>
  <c r="M8" i="13"/>
  <c r="P8" i="13"/>
  <c r="P8" i="12"/>
  <c r="M8" i="12"/>
  <c r="M8" i="11"/>
  <c r="P8" i="11"/>
  <c r="O8" i="10"/>
  <c r="L8" i="10"/>
  <c r="A97" i="10" l="1"/>
  <c r="A34" i="10" s="1"/>
  <c r="A9" i="10"/>
  <c r="A72" i="10"/>
  <c r="A99" i="10"/>
  <c r="A190" i="10"/>
  <c r="A19" i="10" l="1"/>
  <c r="A44" i="10"/>
  <c r="A25" i="10"/>
  <c r="A49" i="10"/>
  <c r="A63" i="10"/>
  <c r="A165" i="10"/>
  <c r="A156" i="10"/>
  <c r="A142" i="10"/>
  <c r="A137" i="10"/>
  <c r="A127" i="10"/>
  <c r="A102" i="10"/>
  <c r="A118" i="10"/>
  <c r="A112" i="10"/>
  <c r="A283" i="10"/>
  <c r="A230" i="10" s="1"/>
  <c r="A192" i="10"/>
  <c r="A205" i="10" l="1"/>
  <c r="A211" i="10"/>
  <c r="A249" i="10"/>
  <c r="A220" i="10"/>
  <c r="A235" i="10"/>
  <c r="A258" i="10"/>
  <c r="A195" i="10"/>
  <c r="A376" i="10"/>
  <c r="A313" i="10" s="1"/>
  <c r="A285" i="10"/>
  <c r="A351" i="10" l="1"/>
  <c r="A342" i="10"/>
  <c r="A288" i="10"/>
  <c r="A328" i="10"/>
  <c r="A304" i="10"/>
  <c r="A298" i="10"/>
  <c r="A323" i="10"/>
  <c r="B4" i="11"/>
  <c r="A378" i="10"/>
  <c r="B97" i="11" l="1"/>
  <c r="B49" i="11" s="1"/>
  <c r="B6" i="11"/>
  <c r="B63" i="11" l="1"/>
  <c r="B9" i="11"/>
  <c r="B25" i="11"/>
  <c r="B34" i="11"/>
  <c r="B44" i="11"/>
  <c r="B190" i="11"/>
  <c r="B99" i="11"/>
  <c r="B165" i="11"/>
  <c r="B102" i="11"/>
  <c r="B127" i="11"/>
  <c r="B118" i="11"/>
  <c r="B142" i="11"/>
  <c r="B19" i="11"/>
  <c r="B72" i="11"/>
  <c r="B112" i="11" l="1"/>
  <c r="B280" i="11"/>
  <c r="B156" i="11"/>
  <c r="B137" i="11"/>
  <c r="B283" i="11"/>
  <c r="B285" i="11" s="1"/>
  <c r="B192" i="11"/>
  <c r="B258" i="11" l="1"/>
  <c r="B239" i="11"/>
  <c r="B243" i="11"/>
  <c r="B244" i="11"/>
  <c r="B271" i="11"/>
  <c r="B276" i="11"/>
  <c r="B246" i="11"/>
  <c r="B259" i="11"/>
  <c r="B273" i="11"/>
  <c r="B241" i="11"/>
  <c r="B274" i="11"/>
  <c r="B256" i="11"/>
  <c r="B245" i="11"/>
  <c r="B235" i="11"/>
  <c r="B255" i="11"/>
  <c r="B267" i="11"/>
  <c r="B264" i="11"/>
  <c r="B251" i="11"/>
  <c r="B242" i="11"/>
  <c r="B278" i="11"/>
  <c r="B234" i="11"/>
  <c r="B269" i="11"/>
  <c r="B263" i="11"/>
  <c r="B253" i="11"/>
  <c r="B262" i="11"/>
  <c r="B237" i="11"/>
  <c r="B260" i="11"/>
  <c r="B277" i="11"/>
  <c r="B281" i="11"/>
  <c r="B257" i="11"/>
  <c r="B275" i="11"/>
  <c r="B279" i="11"/>
  <c r="B272" i="11"/>
  <c r="B240" i="11"/>
  <c r="B270" i="11"/>
  <c r="B252" i="11"/>
  <c r="B282" i="11"/>
  <c r="B254" i="11"/>
  <c r="B236" i="11"/>
  <c r="B266" i="11"/>
  <c r="B265" i="11"/>
  <c r="B238" i="11"/>
  <c r="B249" i="11"/>
  <c r="B250" i="11"/>
  <c r="B268" i="11"/>
  <c r="B247" i="11"/>
  <c r="B248" i="11"/>
  <c r="B261" i="11"/>
  <c r="B195" i="11"/>
  <c r="B205" i="11"/>
  <c r="B230" i="11"/>
  <c r="B220" i="11"/>
  <c r="B211" i="11"/>
  <c r="B376" i="11"/>
  <c r="B351" i="11" l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42" i="11"/>
  <c r="B343" i="11" s="1"/>
  <c r="B344" i="11" s="1"/>
  <c r="B345" i="11" s="1"/>
  <c r="B346" i="11" s="1"/>
  <c r="B347" i="11" s="1"/>
  <c r="B348" i="11" s="1"/>
  <c r="B349" i="11" s="1"/>
  <c r="B350" i="11" s="1"/>
  <c r="B323" i="11"/>
  <c r="B324" i="11" s="1"/>
  <c r="B325" i="11" s="1"/>
  <c r="B326" i="11" s="1"/>
  <c r="B313" i="11"/>
  <c r="B314" i="11" s="1"/>
  <c r="B315" i="11" s="1"/>
  <c r="B316" i="11" s="1"/>
  <c r="B317" i="11" s="1"/>
  <c r="B318" i="11" s="1"/>
  <c r="B319" i="11" s="1"/>
  <c r="B320" i="11" s="1"/>
  <c r="B321" i="11" s="1"/>
  <c r="B322" i="11" s="1"/>
  <c r="B304" i="11"/>
  <c r="B305" i="11" s="1"/>
  <c r="B306" i="11" s="1"/>
  <c r="B307" i="11" s="1"/>
  <c r="B308" i="11" s="1"/>
  <c r="B309" i="11" s="1"/>
  <c r="B310" i="11" s="1"/>
  <c r="B311" i="11" s="1"/>
  <c r="B312" i="11" s="1"/>
  <c r="B298" i="11"/>
  <c r="B299" i="11" s="1"/>
  <c r="B300" i="11" s="1"/>
  <c r="B301" i="11" s="1"/>
  <c r="B302" i="11" s="1"/>
  <c r="B303" i="11" s="1"/>
  <c r="B288" i="11"/>
  <c r="B328" i="11"/>
  <c r="B4" i="12"/>
  <c r="B378" i="11"/>
  <c r="B329" i="11" l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27" i="11"/>
  <c r="B289" i="11"/>
  <c r="B290" i="11" s="1"/>
  <c r="B291" i="11" s="1"/>
  <c r="B292" i="11" s="1"/>
  <c r="B293" i="11" s="1"/>
  <c r="B294" i="11" s="1"/>
  <c r="B295" i="11" s="1"/>
  <c r="B296" i="11" s="1"/>
  <c r="B297" i="11" s="1"/>
  <c r="B287" i="11"/>
  <c r="B97" i="12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44" i="12"/>
  <c r="B45" i="12" s="1"/>
  <c r="B46" i="12" s="1"/>
  <c r="B47" i="12" s="1"/>
  <c r="B34" i="12"/>
  <c r="B35" i="12" s="1"/>
  <c r="B36" i="12" s="1"/>
  <c r="B37" i="12" s="1"/>
  <c r="B38" i="12" s="1"/>
  <c r="B39" i="12" s="1"/>
  <c r="B40" i="12" s="1"/>
  <c r="B41" i="12" s="1"/>
  <c r="B42" i="12" s="1"/>
  <c r="B43" i="12" s="1"/>
  <c r="B25" i="12"/>
  <c r="B26" i="12" s="1"/>
  <c r="B27" i="12" s="1"/>
  <c r="B28" i="12" s="1"/>
  <c r="B29" i="12" s="1"/>
  <c r="B30" i="12" s="1"/>
  <c r="B31" i="12" s="1"/>
  <c r="B32" i="12" s="1"/>
  <c r="B33" i="12" s="1"/>
  <c r="B9" i="12"/>
  <c r="B6" i="12"/>
  <c r="B10" i="12" l="1"/>
  <c r="B11" i="12" s="1"/>
  <c r="B12" i="12" s="1"/>
  <c r="B13" i="12" s="1"/>
  <c r="B14" i="12" s="1"/>
  <c r="B15" i="12" s="1"/>
  <c r="B16" i="12" s="1"/>
  <c r="B17" i="12" s="1"/>
  <c r="B18" i="12" s="1"/>
  <c r="B8" i="12"/>
  <c r="B19" i="12"/>
  <c r="B20" i="12" s="1"/>
  <c r="B21" i="12" s="1"/>
  <c r="B22" i="12" s="1"/>
  <c r="B23" i="12" s="1"/>
  <c r="B24" i="12" s="1"/>
  <c r="B49" i="12"/>
  <c r="B63" i="12"/>
  <c r="B64" i="12" s="1"/>
  <c r="B65" i="12" s="1"/>
  <c r="B66" i="12" s="1"/>
  <c r="B67" i="12" s="1"/>
  <c r="B68" i="12" s="1"/>
  <c r="B69" i="12" s="1"/>
  <c r="B70" i="12" s="1"/>
  <c r="B71" i="12" s="1"/>
  <c r="B190" i="12"/>
  <c r="B165" i="12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37" i="12"/>
  <c r="B138" i="12" s="1"/>
  <c r="B139" i="12" s="1"/>
  <c r="B140" i="12" s="1"/>
  <c r="B99" i="12"/>
  <c r="B118" i="12"/>
  <c r="B119" i="12" s="1"/>
  <c r="B120" i="12" s="1"/>
  <c r="B121" i="12" s="1"/>
  <c r="B122" i="12" s="1"/>
  <c r="B123" i="12" s="1"/>
  <c r="B124" i="12" s="1"/>
  <c r="B125" i="12" s="1"/>
  <c r="B126" i="12" s="1"/>
  <c r="B112" i="12"/>
  <c r="B113" i="12" s="1"/>
  <c r="B114" i="12" s="1"/>
  <c r="B115" i="12" s="1"/>
  <c r="B116" i="12" s="1"/>
  <c r="B117" i="12" s="1"/>
  <c r="B102" i="12"/>
  <c r="B142" i="12"/>
  <c r="B156" i="12"/>
  <c r="B157" i="12" s="1"/>
  <c r="B158" i="12" s="1"/>
  <c r="B159" i="12" s="1"/>
  <c r="B160" i="12" s="1"/>
  <c r="B161" i="12" s="1"/>
  <c r="B162" i="12" s="1"/>
  <c r="B163" i="12" s="1"/>
  <c r="B164" i="12" s="1"/>
  <c r="B127" i="12"/>
  <c r="B128" i="12" s="1"/>
  <c r="B129" i="12" s="1"/>
  <c r="B130" i="12" s="1"/>
  <c r="B131" i="12" s="1"/>
  <c r="B132" i="12" s="1"/>
  <c r="B133" i="12" s="1"/>
  <c r="B134" i="12" s="1"/>
  <c r="B135" i="12" s="1"/>
  <c r="B136" i="12" s="1"/>
  <c r="B101" i="12" l="1"/>
  <c r="B103" i="12"/>
  <c r="B104" i="12" s="1"/>
  <c r="B105" i="12" s="1"/>
  <c r="B106" i="12" s="1"/>
  <c r="B107" i="12" s="1"/>
  <c r="B108" i="12" s="1"/>
  <c r="B109" i="12" s="1"/>
  <c r="B110" i="12" s="1"/>
  <c r="B111" i="12" s="1"/>
  <c r="B141" i="12"/>
  <c r="B143" i="12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50" i="12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48" i="12"/>
  <c r="B283" i="12"/>
  <c r="B192" i="12"/>
  <c r="B258" i="12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B281" i="12" s="1"/>
  <c r="B282" i="12" s="1"/>
  <c r="B249" i="12"/>
  <c r="B250" i="12" s="1"/>
  <c r="B251" i="12" s="1"/>
  <c r="B252" i="12" s="1"/>
  <c r="B253" i="12" s="1"/>
  <c r="B254" i="12" s="1"/>
  <c r="B255" i="12" s="1"/>
  <c r="B256" i="12" s="1"/>
  <c r="B257" i="12" s="1"/>
  <c r="B230" i="12"/>
  <c r="B231" i="12" s="1"/>
  <c r="B232" i="12" s="1"/>
  <c r="B233" i="12" s="1"/>
  <c r="B220" i="12"/>
  <c r="B221" i="12" s="1"/>
  <c r="B222" i="12" s="1"/>
  <c r="B223" i="12" s="1"/>
  <c r="B224" i="12" s="1"/>
  <c r="B225" i="12" s="1"/>
  <c r="B226" i="12" s="1"/>
  <c r="B227" i="12" s="1"/>
  <c r="B228" i="12" s="1"/>
  <c r="B229" i="12" s="1"/>
  <c r="B211" i="12"/>
  <c r="B212" i="12" s="1"/>
  <c r="B213" i="12" s="1"/>
  <c r="B214" i="12" s="1"/>
  <c r="B215" i="12" s="1"/>
  <c r="B216" i="12" s="1"/>
  <c r="B217" i="12" s="1"/>
  <c r="B218" i="12" s="1"/>
  <c r="B219" i="12" s="1"/>
  <c r="B205" i="12"/>
  <c r="B206" i="12" s="1"/>
  <c r="B207" i="12" s="1"/>
  <c r="B208" i="12" s="1"/>
  <c r="B209" i="12" s="1"/>
  <c r="B210" i="12" s="1"/>
  <c r="B195" i="12" l="1"/>
  <c r="B285" i="12"/>
  <c r="B235" i="12"/>
  <c r="B376" i="12"/>
  <c r="B234" i="12" l="1"/>
  <c r="B236" i="12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196" i="12"/>
  <c r="B197" i="12" s="1"/>
  <c r="B198" i="12" s="1"/>
  <c r="B199" i="12" s="1"/>
  <c r="B200" i="12" s="1"/>
  <c r="B201" i="12" s="1"/>
  <c r="B202" i="12" s="1"/>
  <c r="B203" i="12" s="1"/>
  <c r="B204" i="12" s="1"/>
  <c r="B194" i="12"/>
  <c r="B351" i="12"/>
  <c r="B352" i="12" s="1"/>
  <c r="B353" i="12" s="1"/>
  <c r="B354" i="12" s="1"/>
  <c r="B355" i="12" s="1"/>
  <c r="B356" i="12" s="1"/>
  <c r="B357" i="12" s="1"/>
  <c r="B358" i="12" s="1"/>
  <c r="B359" i="12" s="1"/>
  <c r="B360" i="12" s="1"/>
  <c r="B361" i="12" s="1"/>
  <c r="B362" i="12" s="1"/>
  <c r="B363" i="12" s="1"/>
  <c r="B364" i="12" s="1"/>
  <c r="B365" i="12" s="1"/>
  <c r="B366" i="12" s="1"/>
  <c r="B367" i="12" s="1"/>
  <c r="B368" i="12" s="1"/>
  <c r="B369" i="12" s="1"/>
  <c r="B370" i="12" s="1"/>
  <c r="B371" i="12" s="1"/>
  <c r="B372" i="12" s="1"/>
  <c r="B373" i="12" s="1"/>
  <c r="B374" i="12" s="1"/>
  <c r="B375" i="12" s="1"/>
  <c r="B342" i="12"/>
  <c r="B343" i="12" s="1"/>
  <c r="B344" i="12" s="1"/>
  <c r="B345" i="12" s="1"/>
  <c r="B346" i="12" s="1"/>
  <c r="B347" i="12" s="1"/>
  <c r="B348" i="12" s="1"/>
  <c r="B349" i="12" s="1"/>
  <c r="B350" i="12" s="1"/>
  <c r="B328" i="12"/>
  <c r="B323" i="12"/>
  <c r="B324" i="12" s="1"/>
  <c r="B325" i="12" s="1"/>
  <c r="B326" i="12" s="1"/>
  <c r="B313" i="12"/>
  <c r="B314" i="12" s="1"/>
  <c r="B315" i="12" s="1"/>
  <c r="B316" i="12" s="1"/>
  <c r="B317" i="12" s="1"/>
  <c r="B318" i="12" s="1"/>
  <c r="B319" i="12" s="1"/>
  <c r="B320" i="12" s="1"/>
  <c r="B321" i="12" s="1"/>
  <c r="B322" i="12" s="1"/>
  <c r="B304" i="12"/>
  <c r="B305" i="12" s="1"/>
  <c r="B306" i="12" s="1"/>
  <c r="B307" i="12" s="1"/>
  <c r="B308" i="12" s="1"/>
  <c r="B309" i="12" s="1"/>
  <c r="B310" i="12" s="1"/>
  <c r="B311" i="12" s="1"/>
  <c r="B312" i="12" s="1"/>
  <c r="B288" i="12"/>
  <c r="B298" i="12"/>
  <c r="B299" i="12" s="1"/>
  <c r="B300" i="12" s="1"/>
  <c r="B301" i="12" s="1"/>
  <c r="B302" i="12" s="1"/>
  <c r="B303" i="12" s="1"/>
  <c r="B4" i="13"/>
  <c r="B378" i="12"/>
  <c r="B287" i="12" l="1"/>
  <c r="B289" i="12"/>
  <c r="B290" i="12" s="1"/>
  <c r="B291" i="12" s="1"/>
  <c r="B292" i="12" s="1"/>
  <c r="B293" i="12" s="1"/>
  <c r="B294" i="12" s="1"/>
  <c r="B295" i="12" s="1"/>
  <c r="B296" i="12" s="1"/>
  <c r="B297" i="12" s="1"/>
  <c r="B329" i="12"/>
  <c r="B330" i="12" s="1"/>
  <c r="B331" i="12" s="1"/>
  <c r="B332" i="12" s="1"/>
  <c r="B333" i="12" s="1"/>
  <c r="B334" i="12" s="1"/>
  <c r="B335" i="12" s="1"/>
  <c r="B336" i="12" s="1"/>
  <c r="B337" i="12" s="1"/>
  <c r="B338" i="12" s="1"/>
  <c r="B339" i="12" s="1"/>
  <c r="B340" i="12" s="1"/>
  <c r="B341" i="12" s="1"/>
  <c r="B327" i="12"/>
  <c r="B97" i="13"/>
  <c r="B6" i="13"/>
  <c r="B190" i="13" l="1"/>
  <c r="B156" i="13" s="1"/>
  <c r="B157" i="13" s="1"/>
  <c r="B158" i="13" s="1"/>
  <c r="B159" i="13" s="1"/>
  <c r="B160" i="13" s="1"/>
  <c r="B161" i="13" s="1"/>
  <c r="B162" i="13" s="1"/>
  <c r="B163" i="13" s="1"/>
  <c r="B164" i="13" s="1"/>
  <c r="B99" i="13"/>
  <c r="B19" i="13"/>
  <c r="B20" i="13" s="1"/>
  <c r="B21" i="13" s="1"/>
  <c r="B22" i="13" s="1"/>
  <c r="B23" i="13" s="1"/>
  <c r="B24" i="13" s="1"/>
  <c r="B44" i="13"/>
  <c r="B45" i="13" s="1"/>
  <c r="B46" i="13" s="1"/>
  <c r="B47" i="13" s="1"/>
  <c r="B9" i="13"/>
  <c r="B25" i="13"/>
  <c r="B26" i="13" s="1"/>
  <c r="B27" i="13" s="1"/>
  <c r="B28" i="13" s="1"/>
  <c r="B29" i="13" s="1"/>
  <c r="B30" i="13" s="1"/>
  <c r="B31" i="13" s="1"/>
  <c r="B32" i="13" s="1"/>
  <c r="B33" i="13" s="1"/>
  <c r="B72" i="13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B85" i="13" s="1"/>
  <c r="B86" i="13" s="1"/>
  <c r="B87" i="13" s="1"/>
  <c r="B88" i="13" s="1"/>
  <c r="B89" i="13" s="1"/>
  <c r="B90" i="13" s="1"/>
  <c r="B91" i="13" s="1"/>
  <c r="B92" i="13" s="1"/>
  <c r="B93" i="13" s="1"/>
  <c r="B94" i="13" s="1"/>
  <c r="B95" i="13" s="1"/>
  <c r="B96" i="13" s="1"/>
  <c r="B34" i="13"/>
  <c r="B35" i="13" s="1"/>
  <c r="B36" i="13" s="1"/>
  <c r="B37" i="13" s="1"/>
  <c r="B38" i="13" s="1"/>
  <c r="B39" i="13" s="1"/>
  <c r="B40" i="13" s="1"/>
  <c r="B41" i="13" s="1"/>
  <c r="B42" i="13" s="1"/>
  <c r="B43" i="13" s="1"/>
  <c r="B49" i="13"/>
  <c r="B63" i="13"/>
  <c r="B64" i="13" s="1"/>
  <c r="B65" i="13" s="1"/>
  <c r="B66" i="13" s="1"/>
  <c r="B67" i="13" s="1"/>
  <c r="B68" i="13" s="1"/>
  <c r="B69" i="13" s="1"/>
  <c r="B70" i="13" s="1"/>
  <c r="B71" i="13" s="1"/>
  <c r="B102" i="13" l="1"/>
  <c r="B103" i="13" s="1"/>
  <c r="B104" i="13" s="1"/>
  <c r="B105" i="13" s="1"/>
  <c r="B106" i="13" s="1"/>
  <c r="B107" i="13" s="1"/>
  <c r="B108" i="13" s="1"/>
  <c r="B109" i="13" s="1"/>
  <c r="B110" i="13" s="1"/>
  <c r="B111" i="13" s="1"/>
  <c r="B112" i="13"/>
  <c r="B113" i="13" s="1"/>
  <c r="B114" i="13" s="1"/>
  <c r="B115" i="13" s="1"/>
  <c r="B116" i="13" s="1"/>
  <c r="B117" i="13" s="1"/>
  <c r="B165" i="13"/>
  <c r="B166" i="13" s="1"/>
  <c r="B167" i="13" s="1"/>
  <c r="B168" i="13" s="1"/>
  <c r="B169" i="13" s="1"/>
  <c r="B170" i="13" s="1"/>
  <c r="B171" i="13" s="1"/>
  <c r="B172" i="13" s="1"/>
  <c r="B173" i="13" s="1"/>
  <c r="B174" i="13" s="1"/>
  <c r="B175" i="13" s="1"/>
  <c r="B176" i="13" s="1"/>
  <c r="B177" i="13" s="1"/>
  <c r="B178" i="13" s="1"/>
  <c r="B179" i="13" s="1"/>
  <c r="B180" i="13" s="1"/>
  <c r="B181" i="13" s="1"/>
  <c r="B182" i="13" s="1"/>
  <c r="B183" i="13" s="1"/>
  <c r="B184" i="13" s="1"/>
  <c r="B185" i="13" s="1"/>
  <c r="B186" i="13" s="1"/>
  <c r="B187" i="13" s="1"/>
  <c r="B188" i="13" s="1"/>
  <c r="B189" i="13" s="1"/>
  <c r="B118" i="13"/>
  <c r="B119" i="13" s="1"/>
  <c r="B120" i="13" s="1"/>
  <c r="B121" i="13" s="1"/>
  <c r="B122" i="13" s="1"/>
  <c r="B123" i="13" s="1"/>
  <c r="B124" i="13" s="1"/>
  <c r="B125" i="13" s="1"/>
  <c r="B126" i="13" s="1"/>
  <c r="B137" i="13"/>
  <c r="B138" i="13" s="1"/>
  <c r="B139" i="13" s="1"/>
  <c r="B140" i="13" s="1"/>
  <c r="B50" i="13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48" i="13"/>
  <c r="B10" i="13"/>
  <c r="B11" i="13" s="1"/>
  <c r="B12" i="13" s="1"/>
  <c r="B13" i="13" s="1"/>
  <c r="B14" i="13" s="1"/>
  <c r="B15" i="13" s="1"/>
  <c r="B16" i="13" s="1"/>
  <c r="B17" i="13" s="1"/>
  <c r="B18" i="13" s="1"/>
  <c r="B8" i="13"/>
  <c r="B142" i="13"/>
  <c r="B283" i="13"/>
  <c r="B285" i="13" s="1"/>
  <c r="B258" i="13"/>
  <c r="B259" i="13" s="1"/>
  <c r="B260" i="13" s="1"/>
  <c r="B261" i="13" s="1"/>
  <c r="B262" i="13" s="1"/>
  <c r="B263" i="13" s="1"/>
  <c r="B264" i="13" s="1"/>
  <c r="B265" i="13" s="1"/>
  <c r="B266" i="13" s="1"/>
  <c r="B267" i="13" s="1"/>
  <c r="B268" i="13" s="1"/>
  <c r="B269" i="13" s="1"/>
  <c r="B270" i="13" s="1"/>
  <c r="B271" i="13" s="1"/>
  <c r="B272" i="13" s="1"/>
  <c r="B273" i="13" s="1"/>
  <c r="B274" i="13" s="1"/>
  <c r="B275" i="13" s="1"/>
  <c r="B276" i="13" s="1"/>
  <c r="B277" i="13" s="1"/>
  <c r="B278" i="13" s="1"/>
  <c r="B279" i="13" s="1"/>
  <c r="B280" i="13" s="1"/>
  <c r="B281" i="13" s="1"/>
  <c r="B282" i="13" s="1"/>
  <c r="B249" i="13"/>
  <c r="B250" i="13" s="1"/>
  <c r="B251" i="13" s="1"/>
  <c r="B252" i="13" s="1"/>
  <c r="B253" i="13" s="1"/>
  <c r="B254" i="13" s="1"/>
  <c r="B255" i="13" s="1"/>
  <c r="B256" i="13" s="1"/>
  <c r="B257" i="13" s="1"/>
  <c r="B230" i="13"/>
  <c r="B231" i="13" s="1"/>
  <c r="B232" i="13" s="1"/>
  <c r="B233" i="13" s="1"/>
  <c r="B195" i="13"/>
  <c r="B205" i="13"/>
  <c r="B206" i="13" s="1"/>
  <c r="B207" i="13" s="1"/>
  <c r="B208" i="13" s="1"/>
  <c r="B209" i="13" s="1"/>
  <c r="B210" i="13" s="1"/>
  <c r="B192" i="13"/>
  <c r="B127" i="13"/>
  <c r="B128" i="13" s="1"/>
  <c r="B129" i="13" s="1"/>
  <c r="B130" i="13" s="1"/>
  <c r="B131" i="13" s="1"/>
  <c r="B132" i="13" s="1"/>
  <c r="B133" i="13" s="1"/>
  <c r="B134" i="13" s="1"/>
  <c r="B135" i="13" s="1"/>
  <c r="B136" i="13" s="1"/>
  <c r="B220" i="13" l="1"/>
  <c r="B221" i="13" s="1"/>
  <c r="B222" i="13" s="1"/>
  <c r="B223" i="13" s="1"/>
  <c r="B224" i="13" s="1"/>
  <c r="B225" i="13" s="1"/>
  <c r="B226" i="13" s="1"/>
  <c r="B227" i="13" s="1"/>
  <c r="B228" i="13" s="1"/>
  <c r="B229" i="13" s="1"/>
  <c r="B211" i="13"/>
  <c r="B212" i="13" s="1"/>
  <c r="B213" i="13" s="1"/>
  <c r="B214" i="13" s="1"/>
  <c r="B215" i="13" s="1"/>
  <c r="B216" i="13" s="1"/>
  <c r="B217" i="13" s="1"/>
  <c r="B218" i="13" s="1"/>
  <c r="B219" i="13" s="1"/>
  <c r="B101" i="13"/>
  <c r="B196" i="13"/>
  <c r="B197" i="13" s="1"/>
  <c r="B198" i="13" s="1"/>
  <c r="B199" i="13" s="1"/>
  <c r="B200" i="13" s="1"/>
  <c r="B201" i="13" s="1"/>
  <c r="B202" i="13" s="1"/>
  <c r="B203" i="13" s="1"/>
  <c r="B204" i="13" s="1"/>
  <c r="B194" i="13"/>
  <c r="B141" i="13"/>
  <c r="B143" i="13"/>
  <c r="B144" i="13" s="1"/>
  <c r="B145" i="13" s="1"/>
  <c r="B146" i="13" s="1"/>
  <c r="B147" i="13" s="1"/>
  <c r="B148" i="13" s="1"/>
  <c r="B149" i="13" s="1"/>
  <c r="B150" i="13" s="1"/>
  <c r="B151" i="13" s="1"/>
  <c r="B152" i="13" s="1"/>
  <c r="B153" i="13" s="1"/>
  <c r="B154" i="13" s="1"/>
  <c r="B155" i="13" s="1"/>
  <c r="B235" i="13"/>
  <c r="B376" i="13"/>
  <c r="B236" i="13" l="1"/>
  <c r="B237" i="13" s="1"/>
  <c r="B238" i="13" s="1"/>
  <c r="B239" i="13" s="1"/>
  <c r="B240" i="13" s="1"/>
  <c r="B241" i="13" s="1"/>
  <c r="B242" i="13" s="1"/>
  <c r="B243" i="13" s="1"/>
  <c r="B244" i="13" s="1"/>
  <c r="B245" i="13" s="1"/>
  <c r="B246" i="13" s="1"/>
  <c r="B247" i="13" s="1"/>
  <c r="B248" i="13" s="1"/>
  <c r="B234" i="13"/>
  <c r="B351" i="13"/>
  <c r="B352" i="13" s="1"/>
  <c r="B353" i="13" s="1"/>
  <c r="B354" i="13" s="1"/>
  <c r="B355" i="13" s="1"/>
  <c r="B356" i="13" s="1"/>
  <c r="B357" i="13" s="1"/>
  <c r="B358" i="13" s="1"/>
  <c r="B359" i="13" s="1"/>
  <c r="B360" i="13" s="1"/>
  <c r="B361" i="13" s="1"/>
  <c r="B362" i="13" s="1"/>
  <c r="B363" i="13" s="1"/>
  <c r="B364" i="13" s="1"/>
  <c r="B365" i="13" s="1"/>
  <c r="B366" i="13" s="1"/>
  <c r="B367" i="13" s="1"/>
  <c r="B368" i="13" s="1"/>
  <c r="B369" i="13" s="1"/>
  <c r="B370" i="13" s="1"/>
  <c r="B371" i="13" s="1"/>
  <c r="B372" i="13" s="1"/>
  <c r="B373" i="13" s="1"/>
  <c r="B374" i="13" s="1"/>
  <c r="B375" i="13" s="1"/>
  <c r="B323" i="13"/>
  <c r="B324" i="13" s="1"/>
  <c r="B325" i="13" s="1"/>
  <c r="B326" i="13" s="1"/>
  <c r="B304" i="13"/>
  <c r="B305" i="13" s="1"/>
  <c r="B306" i="13" s="1"/>
  <c r="B307" i="13" s="1"/>
  <c r="B308" i="13" s="1"/>
  <c r="B309" i="13" s="1"/>
  <c r="B310" i="13" s="1"/>
  <c r="B311" i="13" s="1"/>
  <c r="B312" i="13" s="1"/>
  <c r="B328" i="13"/>
  <c r="B298" i="13"/>
  <c r="B299" i="13" s="1"/>
  <c r="B300" i="13" s="1"/>
  <c r="B301" i="13" s="1"/>
  <c r="B302" i="13" s="1"/>
  <c r="B303" i="13" s="1"/>
  <c r="B313" i="13"/>
  <c r="B314" i="13" s="1"/>
  <c r="B315" i="13" s="1"/>
  <c r="B316" i="13" s="1"/>
  <c r="B317" i="13" s="1"/>
  <c r="B318" i="13" s="1"/>
  <c r="B319" i="13" s="1"/>
  <c r="B320" i="13" s="1"/>
  <c r="B321" i="13" s="1"/>
  <c r="B322" i="13" s="1"/>
  <c r="B342" i="13"/>
  <c r="B343" i="13" s="1"/>
  <c r="B344" i="13" s="1"/>
  <c r="B345" i="13" s="1"/>
  <c r="B346" i="13" s="1"/>
  <c r="B347" i="13" s="1"/>
  <c r="B348" i="13" s="1"/>
  <c r="B349" i="13" s="1"/>
  <c r="B350" i="13" s="1"/>
  <c r="B288" i="13"/>
  <c r="B469" i="13"/>
  <c r="B444" i="13" s="1"/>
  <c r="B445" i="13" s="1"/>
  <c r="B446" i="13" s="1"/>
  <c r="B447" i="13" s="1"/>
  <c r="B448" i="13" s="1"/>
  <c r="B449" i="13" s="1"/>
  <c r="B450" i="13" s="1"/>
  <c r="B451" i="13" s="1"/>
  <c r="B452" i="13" s="1"/>
  <c r="B453" i="13" s="1"/>
  <c r="B454" i="13" s="1"/>
  <c r="B455" i="13" s="1"/>
  <c r="B456" i="13" s="1"/>
  <c r="B457" i="13" s="1"/>
  <c r="B458" i="13" s="1"/>
  <c r="B459" i="13" s="1"/>
  <c r="B460" i="13" s="1"/>
  <c r="B461" i="13" s="1"/>
  <c r="B462" i="13" s="1"/>
  <c r="B463" i="13" s="1"/>
  <c r="B464" i="13" s="1"/>
  <c r="B465" i="13" s="1"/>
  <c r="B466" i="13" s="1"/>
  <c r="B467" i="13" s="1"/>
  <c r="B468" i="13" s="1"/>
  <c r="B378" i="13"/>
  <c r="B327" i="13" l="1"/>
  <c r="B329" i="13"/>
  <c r="B330" i="13" s="1"/>
  <c r="B331" i="13" s="1"/>
  <c r="B332" i="13" s="1"/>
  <c r="B333" i="13" s="1"/>
  <c r="B334" i="13" s="1"/>
  <c r="B335" i="13" s="1"/>
  <c r="B336" i="13" s="1"/>
  <c r="B337" i="13" s="1"/>
  <c r="B338" i="13" s="1"/>
  <c r="B339" i="13" s="1"/>
  <c r="B340" i="13" s="1"/>
  <c r="B341" i="13" s="1"/>
  <c r="B289" i="13"/>
  <c r="B290" i="13" s="1"/>
  <c r="B291" i="13" s="1"/>
  <c r="B292" i="13" s="1"/>
  <c r="B293" i="13" s="1"/>
  <c r="B294" i="13" s="1"/>
  <c r="B295" i="13" s="1"/>
  <c r="B296" i="13" s="1"/>
  <c r="B297" i="13" s="1"/>
  <c r="B287" i="13"/>
  <c r="B381" i="13"/>
  <c r="B391" i="13"/>
  <c r="B392" i="13" s="1"/>
  <c r="B393" i="13" s="1"/>
  <c r="B394" i="13" s="1"/>
  <c r="B395" i="13" s="1"/>
  <c r="B396" i="13" s="1"/>
  <c r="B397" i="13"/>
  <c r="B398" i="13" s="1"/>
  <c r="B399" i="13" s="1"/>
  <c r="B400" i="13" s="1"/>
  <c r="B401" i="13" s="1"/>
  <c r="B402" i="13" s="1"/>
  <c r="B403" i="13" s="1"/>
  <c r="B404" i="13" s="1"/>
  <c r="B405" i="13" s="1"/>
  <c r="B406" i="13"/>
  <c r="B407" i="13" s="1"/>
  <c r="B408" i="13" s="1"/>
  <c r="B409" i="13" s="1"/>
  <c r="B410" i="13" s="1"/>
  <c r="B411" i="13" s="1"/>
  <c r="B412" i="13" s="1"/>
  <c r="B413" i="13" s="1"/>
  <c r="B414" i="13" s="1"/>
  <c r="B415" i="13" s="1"/>
  <c r="B416" i="13"/>
  <c r="B417" i="13" s="1"/>
  <c r="B418" i="13" s="1"/>
  <c r="B419" i="13" s="1"/>
  <c r="B421" i="13"/>
  <c r="B435" i="13"/>
  <c r="B436" i="13" s="1"/>
  <c r="B437" i="13" s="1"/>
  <c r="B438" i="13" s="1"/>
  <c r="B439" i="13" s="1"/>
  <c r="B440" i="13" s="1"/>
  <c r="B441" i="13" s="1"/>
  <c r="B442" i="13" s="1"/>
  <c r="B443" i="13" s="1"/>
  <c r="B471" i="13"/>
  <c r="J98" i="10"/>
  <c r="J191" i="10" s="1"/>
  <c r="J284" i="10" s="1"/>
  <c r="J377" i="10" s="1"/>
  <c r="K5" i="11" s="1"/>
  <c r="K98" i="11" s="1"/>
  <c r="K191" i="11" s="1"/>
  <c r="K284" i="11" s="1"/>
  <c r="K377" i="11" s="1"/>
  <c r="K5" i="12" s="1"/>
  <c r="K98" i="12" s="1"/>
  <c r="K191" i="12" s="1"/>
  <c r="K284" i="12" s="1"/>
  <c r="K377" i="12" s="1"/>
  <c r="K5" i="13" s="1"/>
  <c r="K98" i="13" s="1"/>
  <c r="K191" i="13" s="1"/>
  <c r="K284" i="13" s="1"/>
  <c r="K377" i="13" s="1"/>
  <c r="K470" i="13" s="1"/>
  <c r="B420" i="13" l="1"/>
  <c r="B422" i="13"/>
  <c r="B423" i="13" s="1"/>
  <c r="B424" i="13" s="1"/>
  <c r="B425" i="13" s="1"/>
  <c r="B426" i="13" s="1"/>
  <c r="B427" i="13" s="1"/>
  <c r="B428" i="13" s="1"/>
  <c r="B429" i="13" s="1"/>
  <c r="B430" i="13" s="1"/>
  <c r="B431" i="13" s="1"/>
  <c r="B432" i="13" s="1"/>
  <c r="B433" i="13" s="1"/>
  <c r="B434" i="13" s="1"/>
  <c r="B382" i="13"/>
  <c r="B383" i="13" s="1"/>
  <c r="B384" i="13" s="1"/>
  <c r="B385" i="13" s="1"/>
  <c r="B386" i="13" s="1"/>
  <c r="B387" i="13" s="1"/>
  <c r="B388" i="13" s="1"/>
  <c r="B389" i="13" s="1"/>
  <c r="B390" i="13" s="1"/>
  <c r="B380" i="13"/>
  <c r="F98" i="10" l="1"/>
  <c r="F191" i="10" s="1"/>
  <c r="F284" i="10" s="1"/>
  <c r="F377" i="10" s="1"/>
  <c r="G5" i="11" s="1"/>
  <c r="G98" i="11" s="1"/>
  <c r="G191" i="11" s="1"/>
  <c r="G284" i="11" s="1"/>
  <c r="G377" i="11" s="1"/>
  <c r="G5" i="12" s="1"/>
  <c r="G98" i="12" s="1"/>
  <c r="G191" i="12" s="1"/>
  <c r="G284" i="12" s="1"/>
  <c r="G377" i="12" s="1"/>
  <c r="G5" i="13" s="1"/>
  <c r="G98" i="13" s="1"/>
  <c r="G191" i="13" s="1"/>
  <c r="G284" i="13" s="1"/>
  <c r="G377" i="13" s="1"/>
  <c r="G470" i="13" s="1"/>
  <c r="K98" i="10"/>
  <c r="K191" i="10" s="1"/>
  <c r="K284" i="10" s="1"/>
  <c r="K377" i="10" s="1"/>
  <c r="L5" i="11" s="1"/>
  <c r="L98" i="11" s="1"/>
  <c r="L191" i="11" s="1"/>
  <c r="L284" i="11" s="1"/>
  <c r="L377" i="11" s="1"/>
  <c r="L5" i="12" s="1"/>
  <c r="L98" i="12" s="1"/>
  <c r="L191" i="12" s="1"/>
  <c r="L284" i="12" s="1"/>
  <c r="L377" i="12" s="1"/>
  <c r="L5" i="13" s="1"/>
  <c r="L98" i="13" s="1"/>
  <c r="L191" i="13" s="1"/>
  <c r="L284" i="13" s="1"/>
  <c r="L377" i="13" s="1"/>
  <c r="L470" i="13" s="1"/>
  <c r="I98" i="10"/>
  <c r="I191" i="10" s="1"/>
  <c r="I284" i="10" s="1"/>
  <c r="I377" i="10" s="1"/>
  <c r="J5" i="11" s="1"/>
  <c r="J98" i="11" s="1"/>
  <c r="J191" i="11" s="1"/>
  <c r="J284" i="11" s="1"/>
  <c r="J377" i="11" s="1"/>
  <c r="J5" i="12" s="1"/>
  <c r="J98" i="12" s="1"/>
  <c r="J191" i="12" s="1"/>
  <c r="J284" i="12" s="1"/>
  <c r="J377" i="12" s="1"/>
  <c r="J5" i="13" s="1"/>
  <c r="J98" i="13" s="1"/>
  <c r="J191" i="13" s="1"/>
  <c r="J284" i="13" s="1"/>
  <c r="J377" i="13" s="1"/>
  <c r="J470" i="13" s="1"/>
  <c r="E98" i="10" l="1"/>
  <c r="E191" i="10" s="1"/>
  <c r="E284" i="10" s="1"/>
  <c r="E377" i="10" s="1"/>
  <c r="F5" i="11" s="1"/>
  <c r="F98" i="11" s="1"/>
  <c r="F191" i="11" s="1"/>
  <c r="F284" i="11" s="1"/>
  <c r="F377" i="11" s="1"/>
  <c r="F5" i="12" s="1"/>
  <c r="F98" i="12" s="1"/>
  <c r="F191" i="12" s="1"/>
  <c r="F284" i="12" s="1"/>
  <c r="F377" i="12" s="1"/>
  <c r="F5" i="13" s="1"/>
  <c r="F98" i="13" s="1"/>
  <c r="F191" i="13" s="1"/>
  <c r="F284" i="13" s="1"/>
  <c r="F377" i="13" s="1"/>
  <c r="F470" i="13" s="1"/>
  <c r="C98" i="10"/>
  <c r="N98" i="10"/>
  <c r="N191" i="10" s="1"/>
  <c r="N284" i="10" s="1"/>
  <c r="N377" i="10" s="1"/>
  <c r="O5" i="11" s="1"/>
  <c r="O98" i="11" s="1"/>
  <c r="O191" i="11" s="1"/>
  <c r="O284" i="11" s="1"/>
  <c r="O377" i="11" s="1"/>
  <c r="O5" i="12" s="1"/>
  <c r="O98" i="12" s="1"/>
  <c r="O191" i="12" s="1"/>
  <c r="O284" i="12" s="1"/>
  <c r="O377" i="12" s="1"/>
  <c r="O5" i="13" s="1"/>
  <c r="O98" i="13" s="1"/>
  <c r="O191" i="13" s="1"/>
  <c r="O284" i="13" s="1"/>
  <c r="O377" i="13" s="1"/>
  <c r="O470" i="13" s="1"/>
  <c r="C191" i="10" l="1"/>
  <c r="C284" i="10" l="1"/>
  <c r="C377" i="10" l="1"/>
  <c r="G98" i="10"/>
  <c r="G191" i="10" s="1"/>
  <c r="G284" i="10" s="1"/>
  <c r="G377" i="10" s="1"/>
  <c r="H5" i="11" s="1"/>
  <c r="H98" i="11" s="1"/>
  <c r="H191" i="11" s="1"/>
  <c r="H284" i="11" s="1"/>
  <c r="H377" i="11" s="1"/>
  <c r="H5" i="12" s="1"/>
  <c r="H98" i="12" s="1"/>
  <c r="H191" i="12" s="1"/>
  <c r="H284" i="12" s="1"/>
  <c r="H377" i="12" s="1"/>
  <c r="H5" i="13" s="1"/>
  <c r="H98" i="13" s="1"/>
  <c r="H191" i="13" s="1"/>
  <c r="H284" i="13" s="1"/>
  <c r="H377" i="13" s="1"/>
  <c r="H470" i="13" s="1"/>
  <c r="F97" i="10" l="1"/>
  <c r="D5" i="11"/>
  <c r="M97" i="10" l="1"/>
  <c r="D98" i="11"/>
  <c r="F99" i="10"/>
  <c r="F190" i="10"/>
  <c r="M98" i="10" l="1"/>
  <c r="O98" i="10" s="1"/>
  <c r="M190" i="10"/>
  <c r="M99" i="10"/>
  <c r="F283" i="10"/>
  <c r="F192" i="10"/>
  <c r="D191" i="11"/>
  <c r="M191" i="10" l="1"/>
  <c r="O191" i="10" s="1"/>
  <c r="M192" i="10"/>
  <c r="M283" i="10"/>
  <c r="D284" i="11"/>
  <c r="J97" i="10"/>
  <c r="F285" i="10"/>
  <c r="F376" i="10"/>
  <c r="M284" i="10" l="1"/>
  <c r="O284" i="10" s="1"/>
  <c r="M376" i="10"/>
  <c r="M285" i="10"/>
  <c r="G4" i="11"/>
  <c r="F378" i="10"/>
  <c r="J190" i="10"/>
  <c r="J99" i="10"/>
  <c r="D377" i="11"/>
  <c r="M377" i="10" l="1"/>
  <c r="O377" i="10" s="1"/>
  <c r="N97" i="10"/>
  <c r="N4" i="11"/>
  <c r="M378" i="10"/>
  <c r="N5" i="11"/>
  <c r="D5" i="12"/>
  <c r="J283" i="10"/>
  <c r="J192" i="10"/>
  <c r="I97" i="10"/>
  <c r="G97" i="11"/>
  <c r="G6" i="11"/>
  <c r="K97" i="10"/>
  <c r="P5" i="11" l="1"/>
  <c r="N98" i="11"/>
  <c r="N6" i="11"/>
  <c r="N97" i="11"/>
  <c r="N190" i="10"/>
  <c r="N99" i="10"/>
  <c r="O97" i="10"/>
  <c r="G99" i="11"/>
  <c r="G190" i="11"/>
  <c r="C97" i="10"/>
  <c r="I99" i="10"/>
  <c r="I190" i="10"/>
  <c r="J376" i="10"/>
  <c r="J285" i="10"/>
  <c r="K99" i="10"/>
  <c r="K190" i="10"/>
  <c r="D98" i="12"/>
  <c r="E97" i="10"/>
  <c r="G97" i="10"/>
  <c r="N283" i="10" l="1"/>
  <c r="N192" i="10"/>
  <c r="O190" i="10"/>
  <c r="N99" i="11"/>
  <c r="N190" i="11"/>
  <c r="P98" i="11"/>
  <c r="N191" i="11"/>
  <c r="D191" i="12"/>
  <c r="K283" i="10"/>
  <c r="K192" i="10"/>
  <c r="K4" i="11"/>
  <c r="J378" i="10"/>
  <c r="G99" i="10"/>
  <c r="G190" i="10"/>
  <c r="C190" i="10"/>
  <c r="C99" i="10"/>
  <c r="I283" i="10"/>
  <c r="I192" i="10"/>
  <c r="E99" i="10"/>
  <c r="E190" i="10"/>
  <c r="G283" i="11"/>
  <c r="G192" i="11"/>
  <c r="N192" i="11" l="1"/>
  <c r="N283" i="11"/>
  <c r="P191" i="11"/>
  <c r="N284" i="11"/>
  <c r="N376" i="10"/>
  <c r="N285" i="10"/>
  <c r="O283" i="10"/>
  <c r="C283" i="10"/>
  <c r="C192" i="10"/>
  <c r="G283" i="10"/>
  <c r="G192" i="10"/>
  <c r="I285" i="10"/>
  <c r="I376" i="10"/>
  <c r="K6" i="11"/>
  <c r="K97" i="11"/>
  <c r="G285" i="11"/>
  <c r="G376" i="11"/>
  <c r="E192" i="10"/>
  <c r="E283" i="10"/>
  <c r="K376" i="10"/>
  <c r="K285" i="10"/>
  <c r="D284" i="12"/>
  <c r="O4" i="11" l="1"/>
  <c r="N378" i="10"/>
  <c r="O376" i="10"/>
  <c r="N377" i="11"/>
  <c r="P284" i="11"/>
  <c r="N285" i="11"/>
  <c r="N376" i="11"/>
  <c r="G4" i="12"/>
  <c r="G378" i="11"/>
  <c r="C376" i="10"/>
  <c r="C285" i="10"/>
  <c r="K99" i="11"/>
  <c r="K190" i="11"/>
  <c r="J4" i="11"/>
  <c r="I378" i="10"/>
  <c r="E376" i="10"/>
  <c r="E285" i="10"/>
  <c r="D377" i="12"/>
  <c r="G285" i="10"/>
  <c r="G376" i="10"/>
  <c r="L4" i="11"/>
  <c r="K378" i="10"/>
  <c r="P377" i="11" l="1"/>
  <c r="N5" i="12"/>
  <c r="N378" i="11"/>
  <c r="N4" i="12"/>
  <c r="O97" i="11"/>
  <c r="O6" i="11"/>
  <c r="P4" i="11"/>
  <c r="E378" i="10"/>
  <c r="F4" i="11"/>
  <c r="J97" i="11"/>
  <c r="J6" i="11"/>
  <c r="D5" i="13"/>
  <c r="L97" i="11"/>
  <c r="L6" i="11"/>
  <c r="G6" i="12"/>
  <c r="G97" i="12"/>
  <c r="K192" i="11"/>
  <c r="K283" i="11"/>
  <c r="G378" i="10"/>
  <c r="H4" i="11"/>
  <c r="C378" i="10"/>
  <c r="D4" i="11"/>
  <c r="O99" i="11" l="1"/>
  <c r="O190" i="11"/>
  <c r="P97" i="11"/>
  <c r="N6" i="12"/>
  <c r="N97" i="12"/>
  <c r="N98" i="12"/>
  <c r="P5" i="12"/>
  <c r="L99" i="11"/>
  <c r="L190" i="11"/>
  <c r="D98" i="13"/>
  <c r="G99" i="12"/>
  <c r="G190" i="12"/>
  <c r="D6" i="11"/>
  <c r="D97" i="11"/>
  <c r="J99" i="11"/>
  <c r="J190" i="11"/>
  <c r="K285" i="11"/>
  <c r="K376" i="11"/>
  <c r="H97" i="11"/>
  <c r="H6" i="11"/>
  <c r="F6" i="11"/>
  <c r="F97" i="11"/>
  <c r="N190" i="12" l="1"/>
  <c r="N99" i="12"/>
  <c r="N191" i="12"/>
  <c r="P98" i="12"/>
  <c r="O192" i="11"/>
  <c r="O283" i="11"/>
  <c r="P190" i="11"/>
  <c r="D99" i="11"/>
  <c r="D190" i="11"/>
  <c r="G283" i="12"/>
  <c r="G192" i="12"/>
  <c r="J283" i="11"/>
  <c r="J192" i="11"/>
  <c r="F99" i="11"/>
  <c r="F190" i="11"/>
  <c r="D191" i="13"/>
  <c r="H99" i="11"/>
  <c r="H190" i="11"/>
  <c r="L283" i="11"/>
  <c r="L192" i="11"/>
  <c r="K4" i="12"/>
  <c r="K378" i="11"/>
  <c r="O376" i="11" l="1"/>
  <c r="O285" i="11"/>
  <c r="P283" i="11"/>
  <c r="N192" i="12"/>
  <c r="N283" i="12"/>
  <c r="P191" i="12"/>
  <c r="N284" i="12"/>
  <c r="J285" i="11"/>
  <c r="J376" i="11"/>
  <c r="K6" i="12"/>
  <c r="K97" i="12"/>
  <c r="K190" i="12" s="1"/>
  <c r="G376" i="12"/>
  <c r="G285" i="12"/>
  <c r="D192" i="11"/>
  <c r="D283" i="11"/>
  <c r="D284" i="13"/>
  <c r="L376" i="11"/>
  <c r="L285" i="11"/>
  <c r="F283" i="11"/>
  <c r="F192" i="11"/>
  <c r="H192" i="11"/>
  <c r="H283" i="11"/>
  <c r="N377" i="12" l="1"/>
  <c r="P284" i="12"/>
  <c r="N376" i="12"/>
  <c r="N285" i="12"/>
  <c r="O378" i="11"/>
  <c r="O4" i="12"/>
  <c r="P376" i="11"/>
  <c r="D377" i="13"/>
  <c r="L4" i="12"/>
  <c r="L378" i="11"/>
  <c r="D376" i="11"/>
  <c r="D285" i="11"/>
  <c r="K99" i="12"/>
  <c r="H285" i="11"/>
  <c r="H376" i="11"/>
  <c r="F285" i="11"/>
  <c r="F376" i="11"/>
  <c r="J4" i="12"/>
  <c r="J378" i="11"/>
  <c r="G378" i="12"/>
  <c r="G6" i="13" s="1"/>
  <c r="G4" i="13"/>
  <c r="G97" i="13" s="1"/>
  <c r="O6" i="12" l="1"/>
  <c r="O97" i="12"/>
  <c r="P4" i="12"/>
  <c r="N4" i="13"/>
  <c r="N378" i="12"/>
  <c r="N6" i="13" s="1"/>
  <c r="P377" i="12"/>
  <c r="N5" i="13"/>
  <c r="D4" i="12"/>
  <c r="D378" i="11"/>
  <c r="H378" i="11"/>
  <c r="H4" i="12"/>
  <c r="G190" i="13"/>
  <c r="G99" i="13"/>
  <c r="L6" i="12"/>
  <c r="L97" i="12"/>
  <c r="J6" i="12"/>
  <c r="J97" i="12"/>
  <c r="D470" i="13"/>
  <c r="K283" i="12"/>
  <c r="K192" i="12"/>
  <c r="F4" i="12"/>
  <c r="F378" i="11"/>
  <c r="N97" i="13" l="1"/>
  <c r="N98" i="13"/>
  <c r="P5" i="13"/>
  <c r="O99" i="12"/>
  <c r="O190" i="12"/>
  <c r="P97" i="12"/>
  <c r="L99" i="12"/>
  <c r="L190" i="12"/>
  <c r="J99" i="12"/>
  <c r="J190" i="12"/>
  <c r="G283" i="13"/>
  <c r="G192" i="13"/>
  <c r="F6" i="12"/>
  <c r="F97" i="12"/>
  <c r="K285" i="12"/>
  <c r="K376" i="12"/>
  <c r="H6" i="12"/>
  <c r="H97" i="12"/>
  <c r="D6" i="12"/>
  <c r="D97" i="12"/>
  <c r="O192" i="12" l="1"/>
  <c r="O283" i="12"/>
  <c r="P190" i="12"/>
  <c r="P98" i="13"/>
  <c r="N191" i="13"/>
  <c r="N190" i="13"/>
  <c r="N99" i="13"/>
  <c r="K378" i="12"/>
  <c r="K6" i="13" s="1"/>
  <c r="K4" i="13"/>
  <c r="K97" i="13" s="1"/>
  <c r="J192" i="12"/>
  <c r="J283" i="12"/>
  <c r="H99" i="12"/>
  <c r="H190" i="12"/>
  <c r="D190" i="12"/>
  <c r="D99" i="12"/>
  <c r="L283" i="12"/>
  <c r="L192" i="12"/>
  <c r="F190" i="12"/>
  <c r="F99" i="12"/>
  <c r="G285" i="13"/>
  <c r="G376" i="13"/>
  <c r="N284" i="13" l="1"/>
  <c r="P191" i="13"/>
  <c r="O376" i="12"/>
  <c r="O285" i="12"/>
  <c r="P283" i="12"/>
  <c r="N192" i="13"/>
  <c r="N283" i="13"/>
  <c r="J285" i="12"/>
  <c r="J376" i="12"/>
  <c r="L285" i="12"/>
  <c r="L376" i="12"/>
  <c r="G469" i="13"/>
  <c r="G378" i="13"/>
  <c r="D192" i="12"/>
  <c r="D283" i="12"/>
  <c r="H283" i="12"/>
  <c r="H192" i="12"/>
  <c r="K190" i="13"/>
  <c r="K99" i="13"/>
  <c r="F283" i="12"/>
  <c r="F192" i="12"/>
  <c r="N285" i="13" l="1"/>
  <c r="N376" i="13"/>
  <c r="O378" i="12"/>
  <c r="O6" i="13" s="1"/>
  <c r="O4" i="13"/>
  <c r="P376" i="12"/>
  <c r="N377" i="13"/>
  <c r="P284" i="13"/>
  <c r="D285" i="12"/>
  <c r="D376" i="12"/>
  <c r="J378" i="12"/>
  <c r="J6" i="13" s="1"/>
  <c r="J4" i="13"/>
  <c r="J97" i="13" s="1"/>
  <c r="G471" i="13"/>
  <c r="H376" i="12"/>
  <c r="H285" i="12"/>
  <c r="F285" i="12"/>
  <c r="F376" i="12"/>
  <c r="K283" i="13"/>
  <c r="K192" i="13"/>
  <c r="L4" i="13"/>
  <c r="L97" i="13" s="1"/>
  <c r="L378" i="12"/>
  <c r="L6" i="13" s="1"/>
  <c r="O97" i="13" l="1"/>
  <c r="P4" i="13"/>
  <c r="N469" i="13"/>
  <c r="N378" i="13"/>
  <c r="N470" i="13"/>
  <c r="P377" i="13"/>
  <c r="K285" i="13"/>
  <c r="K376" i="13"/>
  <c r="D4" i="13"/>
  <c r="D378" i="12"/>
  <c r="F378" i="12"/>
  <c r="F6" i="13" s="1"/>
  <c r="F4" i="13"/>
  <c r="F97" i="13" s="1"/>
  <c r="H378" i="12"/>
  <c r="H6" i="13" s="1"/>
  <c r="H4" i="13"/>
  <c r="H97" i="13" s="1"/>
  <c r="J99" i="13"/>
  <c r="J190" i="13"/>
  <c r="L99" i="13"/>
  <c r="L190" i="13"/>
  <c r="N471" i="13" l="1"/>
  <c r="P470" i="13"/>
  <c r="O190" i="13"/>
  <c r="O99" i="13"/>
  <c r="P97" i="13"/>
  <c r="D97" i="13"/>
  <c r="F99" i="13"/>
  <c r="F190" i="13"/>
  <c r="K469" i="13"/>
  <c r="K378" i="13"/>
  <c r="H190" i="13"/>
  <c r="H99" i="13"/>
  <c r="L192" i="13"/>
  <c r="L283" i="13"/>
  <c r="J192" i="13"/>
  <c r="J283" i="13"/>
  <c r="O192" i="13" l="1"/>
  <c r="O283" i="13"/>
  <c r="P190" i="13"/>
  <c r="J376" i="13"/>
  <c r="J285" i="13"/>
  <c r="H192" i="13"/>
  <c r="H283" i="13"/>
  <c r="L285" i="13"/>
  <c r="L376" i="13"/>
  <c r="D190" i="13"/>
  <c r="D99" i="13"/>
  <c r="K471" i="13"/>
  <c r="F283" i="13"/>
  <c r="F192" i="13"/>
  <c r="O285" i="13" l="1"/>
  <c r="O376" i="13"/>
  <c r="P283" i="13"/>
  <c r="D283" i="13"/>
  <c r="D192" i="13"/>
  <c r="H376" i="13"/>
  <c r="H285" i="13"/>
  <c r="F285" i="13"/>
  <c r="F376" i="13"/>
  <c r="L469" i="13"/>
  <c r="L378" i="13"/>
  <c r="J378" i="13"/>
  <c r="J469" i="13"/>
  <c r="O469" i="13" l="1"/>
  <c r="O378" i="13"/>
  <c r="P376" i="13"/>
  <c r="J471" i="13"/>
  <c r="H378" i="13"/>
  <c r="H469" i="13"/>
  <c r="F469" i="13"/>
  <c r="F378" i="13"/>
  <c r="L471" i="13"/>
  <c r="D285" i="13"/>
  <c r="D376" i="13"/>
  <c r="O471" i="13" l="1"/>
  <c r="P469" i="13"/>
  <c r="H471" i="13"/>
  <c r="D378" i="13"/>
  <c r="D469" i="13"/>
  <c r="F471" i="13"/>
  <c r="D471" i="13" l="1"/>
  <c r="H98" i="10" l="1"/>
  <c r="H191" i="10" s="1"/>
  <c r="H284" i="10" s="1"/>
  <c r="H377" i="10" s="1"/>
  <c r="I5" i="11" s="1"/>
  <c r="I98" i="11" s="1"/>
  <c r="I191" i="11" s="1"/>
  <c r="I284" i="11" s="1"/>
  <c r="I377" i="11" s="1"/>
  <c r="I5" i="12" s="1"/>
  <c r="I98" i="12" s="1"/>
  <c r="I191" i="12" s="1"/>
  <c r="I284" i="12" s="1"/>
  <c r="I377" i="12" s="1"/>
  <c r="I5" i="13" s="1"/>
  <c r="I98" i="13" s="1"/>
  <c r="I191" i="13" s="1"/>
  <c r="I284" i="13" s="1"/>
  <c r="I377" i="13" s="1"/>
  <c r="I470" i="13" s="1"/>
  <c r="H97" i="10" l="1"/>
  <c r="H99" i="10" l="1"/>
  <c r="H190" i="10"/>
  <c r="H192" i="10" l="1"/>
  <c r="H283" i="10"/>
  <c r="H285" i="10" l="1"/>
  <c r="H376" i="10"/>
  <c r="I4" i="11" l="1"/>
  <c r="H378" i="10"/>
  <c r="I97" i="11" l="1"/>
  <c r="I6" i="11"/>
  <c r="I99" i="11" l="1"/>
  <c r="I190" i="11"/>
  <c r="I283" i="11" l="1"/>
  <c r="I192" i="11"/>
  <c r="I285" i="11" l="1"/>
  <c r="I376" i="11"/>
  <c r="I4" i="12" l="1"/>
  <c r="I378" i="11"/>
  <c r="I6" i="12" l="1"/>
  <c r="I97" i="12"/>
  <c r="I190" i="12" l="1"/>
  <c r="I99" i="12"/>
  <c r="I192" i="12" l="1"/>
  <c r="I283" i="12"/>
  <c r="I376" i="12" l="1"/>
  <c r="I285" i="12"/>
  <c r="D97" i="10"/>
  <c r="D99" i="10" l="1"/>
  <c r="D190" i="10"/>
  <c r="L97" i="10"/>
  <c r="I4" i="13"/>
  <c r="I97" i="13" s="1"/>
  <c r="I378" i="12"/>
  <c r="I6" i="13" s="1"/>
  <c r="D192" i="10" l="1"/>
  <c r="D283" i="10"/>
  <c r="L190" i="10"/>
  <c r="I190" i="13"/>
  <c r="I99" i="13"/>
  <c r="D98" i="10" l="1"/>
  <c r="D191" i="10" s="1"/>
  <c r="D376" i="10"/>
  <c r="D285" i="10"/>
  <c r="L283" i="10"/>
  <c r="I192" i="13"/>
  <c r="I283" i="13"/>
  <c r="L98" i="10" l="1"/>
  <c r="I376" i="13"/>
  <c r="I285" i="13"/>
  <c r="D284" i="10"/>
  <c r="L191" i="10"/>
  <c r="D378" i="10"/>
  <c r="E4" i="11"/>
  <c r="L376" i="10"/>
  <c r="E97" i="11" l="1"/>
  <c r="E6" i="11"/>
  <c r="M4" i="11"/>
  <c r="D377" i="10"/>
  <c r="L284" i="10"/>
  <c r="I378" i="13"/>
  <c r="I469" i="13"/>
  <c r="I471" i="13" l="1"/>
  <c r="E5" i="11"/>
  <c r="L377" i="10"/>
  <c r="E190" i="11"/>
  <c r="E99" i="11"/>
  <c r="M97" i="11"/>
  <c r="E192" i="11" l="1"/>
  <c r="E283" i="11"/>
  <c r="M190" i="11"/>
  <c r="E98" i="11"/>
  <c r="M5" i="11"/>
  <c r="E285" i="11" l="1"/>
  <c r="E376" i="11"/>
  <c r="M283" i="11"/>
  <c r="E191" i="11"/>
  <c r="M98" i="11"/>
  <c r="E284" i="11" l="1"/>
  <c r="M191" i="11"/>
  <c r="E4" i="12"/>
  <c r="E378" i="11"/>
  <c r="M376" i="11"/>
  <c r="E6" i="12" l="1"/>
  <c r="E97" i="12"/>
  <c r="E190" i="12" s="1"/>
  <c r="M4" i="12"/>
  <c r="E377" i="11"/>
  <c r="M284" i="11"/>
  <c r="E99" i="12" l="1"/>
  <c r="M97" i="12"/>
  <c r="E5" i="12"/>
  <c r="M377" i="11"/>
  <c r="E192" i="12" l="1"/>
  <c r="E283" i="12"/>
  <c r="M190" i="12"/>
  <c r="E98" i="12"/>
  <c r="M5" i="12"/>
  <c r="E191" i="12" l="1"/>
  <c r="M98" i="12"/>
  <c r="E285" i="12"/>
  <c r="E376" i="12"/>
  <c r="M283" i="12"/>
  <c r="E378" i="12" l="1"/>
  <c r="E6" i="13" s="1"/>
  <c r="E4" i="13"/>
  <c r="M376" i="12"/>
  <c r="E284" i="12"/>
  <c r="M191" i="12"/>
  <c r="E377" i="12" l="1"/>
  <c r="M284" i="12"/>
  <c r="E97" i="13"/>
  <c r="M4" i="13"/>
  <c r="E190" i="13" l="1"/>
  <c r="E99" i="13"/>
  <c r="M97" i="13"/>
  <c r="E5" i="13"/>
  <c r="M377" i="12"/>
  <c r="E98" i="13" l="1"/>
  <c r="M5" i="13"/>
  <c r="E283" i="13"/>
  <c r="E192" i="13"/>
  <c r="M190" i="13"/>
  <c r="E285" i="13" l="1"/>
  <c r="E376" i="13"/>
  <c r="M283" i="13"/>
  <c r="E191" i="13"/>
  <c r="M98" i="13"/>
  <c r="E378" i="13" l="1"/>
  <c r="E469" i="13"/>
  <c r="M376" i="13"/>
  <c r="E284" i="13"/>
  <c r="M191" i="13"/>
  <c r="E377" i="13" l="1"/>
  <c r="M284" i="13"/>
  <c r="E471" i="13"/>
  <c r="M469" i="13"/>
  <c r="E470" i="13" l="1"/>
  <c r="M377" i="13"/>
  <c r="M470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tc={6B23C982-7862-4E3E-BB92-28795ADB4B9A}</author>
    <author>tc={6FEA69AE-4EEE-4253-9F53-653DA20C3430}</author>
    <author>tc={F40FF8B0-E54B-4D9F-98F7-07800FDEAA1C}</author>
  </authors>
  <commentList>
    <comment ref="G264" authorId="0" shapeId="0" xr:uid="{6B23C982-7862-4E3E-BB92-28795ADB4B9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AUE</t>
      </text>
    </comment>
    <comment ref="G295" authorId="1" shapeId="0" xr:uid="{6FEA69AE-4EEE-4253-9F53-653DA20C343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Intérêts RCF 5921</t>
      </text>
    </comment>
    <comment ref="G326" authorId="2" shapeId="0" xr:uid="{F40FF8B0-E54B-4D9F-98F7-07800FDEAA1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Rejet LCR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tc={746A2015-3DF8-4708-A35C-064FFA21195E}</author>
    <author>tc={CF08D7F5-DF48-4E22-AF1C-6019C415EBDC}</author>
    <author>tc={58E0BDD7-243E-446C-A844-86F6894DE273}</author>
    <author>tc={F2DA609C-3E31-41E6-9A8F-C409C93DF15D}</author>
    <author>tc={9FB3EADC-4FBA-4AE2-AB3D-BBDF68404132}</author>
    <author>tc={10ADC4E9-B0CF-4740-91A4-2CA207B8E12D}</author>
    <author>tc={CDD61909-03F1-479F-A374-73C6140BD2C7}</author>
  </authors>
  <commentList>
    <comment ref="G16" authorId="0" shapeId="0" xr:uid="{746A2015-3DF8-4708-A35C-064FFA21195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9k€ intérêts</t>
      </text>
    </comment>
    <comment ref="G62" authorId="1" shapeId="0" xr:uid="{CF08D7F5-DF48-4E22-AF1C-6019C415EBD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PSRO</t>
      </text>
    </comment>
    <comment ref="K87" authorId="2" shapeId="0" xr:uid="{58E0BDD7-243E-446C-A844-86F6894DE273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Litige salarié Gmbh </t>
      </text>
    </comment>
    <comment ref="K171" authorId="3" shapeId="0" xr:uid="{F2DA609C-3E31-41E6-9A8F-C409C93DF15D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Rejet Virement </t>
      </text>
    </comment>
    <comment ref="G177" authorId="4" shapeId="0" xr:uid="{9FB3EADC-4FBA-4AE2-AB3D-BBDF6840413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Litige Salarié PGmbh</t>
      </text>
    </comment>
    <comment ref="D184" authorId="5" shapeId="0" xr:uid="{10ADC4E9-B0CF-4740-91A4-2CA207B8E12D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Ecart 26 435 : intérêts BOR </t>
      </text>
    </comment>
    <comment ref="N334" authorId="6" shapeId="0" xr:uid="{CDD61909-03F1-479F-A374-73C6140BD2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Voir pourquoi la totalité n'a pas été versée?</t>
      </text>
    </comment>
  </commentList>
</comments>
</file>

<file path=xl/sharedStrings.xml><?xml version="1.0" encoding="utf-8"?>
<sst xmlns="http://schemas.openxmlformats.org/spreadsheetml/2006/main" count="2684" uniqueCount="134">
  <si>
    <t xml:space="preserve">Découvert autorisé </t>
  </si>
  <si>
    <t>ARKEA</t>
  </si>
  <si>
    <t>CIC</t>
  </si>
  <si>
    <t>CRCA</t>
  </si>
  <si>
    <t>CREDIT COOP</t>
  </si>
  <si>
    <t xml:space="preserve">HSBC € </t>
  </si>
  <si>
    <t xml:space="preserve">LCL </t>
  </si>
  <si>
    <t>SOCIETE GLE</t>
  </si>
  <si>
    <t>TOTAL €</t>
  </si>
  <si>
    <t>BNP $</t>
  </si>
  <si>
    <t>HSBC $</t>
  </si>
  <si>
    <t>TOTAL $</t>
  </si>
  <si>
    <t>TVA</t>
  </si>
  <si>
    <t>Dividendes reçus</t>
  </si>
  <si>
    <t xml:space="preserve"> CRCA E-COMMERCE </t>
  </si>
  <si>
    <t>Charges de personnel</t>
  </si>
  <si>
    <t>Mutuelle</t>
  </si>
  <si>
    <t>Retraite</t>
  </si>
  <si>
    <t>Autres taxes</t>
  </si>
  <si>
    <t>Dividendes payés</t>
  </si>
  <si>
    <t>Compte à compte</t>
  </si>
  <si>
    <t>Achat dollars</t>
  </si>
  <si>
    <t>Banque</t>
  </si>
  <si>
    <t>Salaires</t>
  </si>
  <si>
    <t>URSSAF</t>
  </si>
  <si>
    <t>Prélèvement à la source</t>
  </si>
  <si>
    <t>Virements TIERS</t>
  </si>
  <si>
    <t>Virements TIERS (potentiel)</t>
  </si>
  <si>
    <t>Virements FILIALES</t>
  </si>
  <si>
    <t>Virements FILIALES (potentiel)</t>
  </si>
  <si>
    <t>Prélèvements TIERS</t>
  </si>
  <si>
    <t>Fournisseurs</t>
  </si>
  <si>
    <t>Personnel et organismes sociaux</t>
  </si>
  <si>
    <t>Frais bancaires</t>
  </si>
  <si>
    <t>Autres frais généraux</t>
  </si>
  <si>
    <t>CETIM</t>
  </si>
  <si>
    <t>UIMM</t>
  </si>
  <si>
    <t>C3S</t>
  </si>
  <si>
    <t>Taxe foncière</t>
  </si>
  <si>
    <t>CET (CVAE + CFE)</t>
  </si>
  <si>
    <t>Intéressement et participation</t>
  </si>
  <si>
    <t>Remboursement d'emprunt</t>
  </si>
  <si>
    <t>LCR transférées</t>
  </si>
  <si>
    <t>LCR non transférées</t>
  </si>
  <si>
    <t>Encaissements ponctuels</t>
  </si>
  <si>
    <t>Décaissements ponctuels</t>
  </si>
  <si>
    <t>PCN</t>
  </si>
  <si>
    <t>PSRO</t>
  </si>
  <si>
    <t>Autres encaissements</t>
  </si>
  <si>
    <t>Clients</t>
  </si>
  <si>
    <t>-</t>
  </si>
  <si>
    <t>Intragroupe</t>
  </si>
  <si>
    <t>BNPP</t>
  </si>
  <si>
    <r>
      <t>DECAISSEMENTS</t>
    </r>
    <r>
      <rPr>
        <sz val="11"/>
        <color theme="0"/>
        <rFont val="Arial"/>
        <family val="2"/>
      </rPr>
      <t xml:space="preserve"> </t>
    </r>
    <r>
      <rPr>
        <u val="singleAccounting"/>
        <sz val="11"/>
        <color theme="0"/>
        <rFont val="Arial"/>
        <family val="2"/>
      </rPr>
      <t>(</t>
    </r>
    <r>
      <rPr>
        <u/>
        <sz val="11"/>
        <color theme="0"/>
        <rFont val="Arial"/>
        <family val="2"/>
      </rPr>
      <t>avec potentiel</t>
    </r>
    <r>
      <rPr>
        <u val="singleAccounting"/>
        <sz val="11"/>
        <color theme="0"/>
        <rFont val="Arial"/>
        <family val="2"/>
      </rPr>
      <t>)</t>
    </r>
  </si>
  <si>
    <r>
      <t>ENCAISSEMENTS</t>
    </r>
    <r>
      <rPr>
        <sz val="11"/>
        <color theme="0"/>
        <rFont val="Arial"/>
        <family val="2"/>
      </rPr>
      <t xml:space="preserve"> (</t>
    </r>
    <r>
      <rPr>
        <u/>
        <sz val="11"/>
        <color theme="0"/>
        <rFont val="Arial"/>
        <family val="2"/>
      </rPr>
      <t>hors potentiel</t>
    </r>
    <r>
      <rPr>
        <sz val="11"/>
        <color theme="0"/>
        <rFont val="Arial"/>
        <family val="2"/>
      </rPr>
      <t>)</t>
    </r>
  </si>
  <si>
    <t>OPERATIONS DE GESTION</t>
  </si>
  <si>
    <t>Solde haut</t>
  </si>
  <si>
    <r>
      <t xml:space="preserve">Fournisseurs </t>
    </r>
    <r>
      <rPr>
        <sz val="10"/>
        <color rgb="FF55565A"/>
        <rFont val="Arial"/>
        <family val="2"/>
      </rPr>
      <t>(potentiel)</t>
    </r>
  </si>
  <si>
    <r>
      <t>Clients</t>
    </r>
    <r>
      <rPr>
        <sz val="10"/>
        <color rgb="FF55565A"/>
        <rFont val="Arial"/>
        <family val="2"/>
      </rPr>
      <t xml:space="preserve"> (potentiel)</t>
    </r>
  </si>
  <si>
    <t>Autres charges de personnel</t>
  </si>
  <si>
    <t>Autres décaissements</t>
  </si>
  <si>
    <t>Effort de construction (PEEC)</t>
  </si>
  <si>
    <t>CSE</t>
  </si>
  <si>
    <t>Avance de trésorerie</t>
  </si>
  <si>
    <t>Souscription d'emprunt</t>
  </si>
  <si>
    <t>Déblocage Prêt à terme</t>
  </si>
  <si>
    <t>Rembst Prêt à terme</t>
  </si>
  <si>
    <t>Impôts et taxes</t>
  </si>
  <si>
    <t>Autres filiales</t>
  </si>
  <si>
    <t>Remboursement de prêt</t>
  </si>
  <si>
    <t>Remboursement d'avance</t>
  </si>
  <si>
    <t>Solde min.</t>
  </si>
  <si>
    <t>Remboursement TVA</t>
  </si>
  <si>
    <t>Prêt à terme</t>
  </si>
  <si>
    <t>Prêt FILIALES</t>
  </si>
  <si>
    <t>Remboursement FILIALES</t>
  </si>
  <si>
    <t>Tirage Crédit renouvelable</t>
  </si>
  <si>
    <t>Rembst Crédit renouvelable</t>
  </si>
  <si>
    <t>Pellenc Australia (CRCA)</t>
  </si>
  <si>
    <t>Pellenc GmbH (CRCA)</t>
  </si>
  <si>
    <t>Pellenc Maroc (CRCA)</t>
  </si>
  <si>
    <t>Pellenc South Africa (CRCA)</t>
  </si>
  <si>
    <t>Pellenc Sud America (CRCA)</t>
  </si>
  <si>
    <t>Ajustement</t>
  </si>
  <si>
    <t>Remboursement CIR</t>
  </si>
  <si>
    <t>Autres versements</t>
  </si>
  <si>
    <t>Etat et organismes publics</t>
  </si>
  <si>
    <t>Cartes affaires / procurement</t>
  </si>
  <si>
    <t>Virements TIERS (C)</t>
  </si>
  <si>
    <t>Virements FILIALES (C)</t>
  </si>
  <si>
    <t>Virements TIERS (potentiel) (C)</t>
  </si>
  <si>
    <t>Virements FILIALES (potentiel) (C)</t>
  </si>
  <si>
    <t>Italia (BNP) + America (BNP)</t>
  </si>
  <si>
    <t>Volentieri (BNP) + Iberica (CA)</t>
  </si>
  <si>
    <t>Pera (CA)</t>
  </si>
  <si>
    <t>14/2 - 20/2</t>
  </si>
  <si>
    <t>Fournisseurs (potentiel)</t>
  </si>
  <si>
    <t>DECAISSEMENTS (avec potentiel)</t>
  </si>
  <si>
    <t>Clients (potentiel)</t>
  </si>
  <si>
    <t>ENCAISSEMENTS (hors potentiel)</t>
  </si>
  <si>
    <t>Impôts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</si>
  <si>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</si>
  <si>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</si>
  <si>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</si>
  <si>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</si>
  <si>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</si>
  <si>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</si>
  <si>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</si>
  <si>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</si>
  <si>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</si>
  <si>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Encours RCF</t>
  </si>
  <si>
    <t>Dette Globale</t>
  </si>
  <si>
    <t>Solde</t>
  </si>
  <si>
    <t>Tirage</t>
  </si>
  <si>
    <t>% lignes tirées</t>
  </si>
  <si>
    <t>MAJ Encours</t>
  </si>
  <si>
    <t>MAJ % lignes tirées</t>
  </si>
  <si>
    <t>s0</t>
  </si>
  <si>
    <t>Encours €</t>
  </si>
  <si>
    <t>Disponible €</t>
  </si>
  <si>
    <t>Soldes $</t>
  </si>
  <si>
    <t>Encours $</t>
  </si>
  <si>
    <t>Disponible $</t>
  </si>
  <si>
    <t>s9</t>
  </si>
  <si>
    <t>si solde negatif faire un tirage du même montant une fois que que le solde passe en positif rembourser le tirage</t>
  </si>
  <si>
    <t xml:space="preserve">Si solde positif ne pas faire tirage </t>
  </si>
  <si>
    <t>Soldes  Initial€</t>
  </si>
  <si>
    <t>Solde MAJ</t>
  </si>
  <si>
    <t>Mettre à jour les soldes à chaque tirage</t>
  </si>
  <si>
    <t xml:space="preserve">Dès que le solde passe en positif l'encours doit diminuer </t>
  </si>
  <si>
    <t>JANVIER</t>
  </si>
  <si>
    <t>FEVRIER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</si>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</sst>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#,##0\ &quot;€&quot;;\-#,##0\ &quot;€&quot;"/>
    <numFmt numFmtId="6" formatCode="#,##0\ &quot;€&quot;;[Red]\-#,##0\ &quot;€&quot;"/>
    <numFmt numFmtId="43" formatCode="_-* #,##0.00_-;\-* #,##0.00_-;_-* &quot;-&quot;??_-;_-@_-"/>
    <numFmt numFmtId="164" formatCode="_-* #,##0_-;\-* #,##0_-;_-* &quot;-&quot;??_-;_-@"/>
    <numFmt numFmtId="166" formatCode="#,##0_ ;\-#,##0\ "/>
    <numFmt numFmtId="167" formatCode="[$$-409]#,##0_ ;[Red]\-[$$-409]#,##0\ "/>
    <numFmt numFmtId="168" formatCode="[$$-409]#,##0_ ;\-[$$-409]#,##0\ "/>
    <numFmt numFmtId="169" formatCode="#,##0;[Red]\-#,##0;"/>
    <numFmt numFmtId="170" formatCode="#,##0\ &quot;€&quot;;[Red]\-#,##0\ &quot;€&quot;;"/>
    <numFmt numFmtId="171" formatCode="[$$-409]#,##0_ ;[Red]\-[$$-409]#,##0\ ;"/>
    <numFmt numFmtId="172" formatCode="_-* #,##0_-;\-* #,##0_-;_-* &quot;-&quot;??_-;_-@_-"/>
  </numFmts>
  <fonts count="3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Calibri"/>
      <family val="2"/>
      <scheme val="minor"/>
    </font>
    <font>
      <sz val="10"/>
      <color rgb="FF55565A"/>
      <name val="Arial"/>
      <family val="2"/>
    </font>
    <font>
      <b/>
      <sz val="10"/>
      <color rgb="FF55565A"/>
      <name val="Arial"/>
      <family val="2"/>
    </font>
    <font>
      <i/>
      <sz val="9"/>
      <color rgb="FF55565A"/>
      <name val="Arial"/>
      <family val="2"/>
    </font>
    <font>
      <b/>
      <sz val="11"/>
      <color rgb="FFF2921C"/>
      <name val="Arial"/>
      <family val="2"/>
    </font>
    <font>
      <u val="singleAccounting"/>
      <sz val="11"/>
      <color theme="0"/>
      <name val="Arial"/>
      <family val="2"/>
    </font>
    <font>
      <b/>
      <i/>
      <sz val="9"/>
      <color rgb="FF55565A"/>
      <name val="Arial"/>
      <family val="2"/>
    </font>
    <font>
      <u/>
      <sz val="11"/>
      <color theme="0"/>
      <name val="Arial"/>
      <family val="2"/>
    </font>
    <font>
      <b/>
      <sz val="8"/>
      <color theme="0"/>
      <name val="Arial"/>
      <family val="2"/>
    </font>
    <font>
      <sz val="10"/>
      <color rgb="FFE0E0E0"/>
      <name val="Arial"/>
      <family val="2"/>
    </font>
    <font>
      <b/>
      <sz val="11"/>
      <color theme="6" tint="-0.249977111117893"/>
      <name val="Arial"/>
      <family val="2"/>
    </font>
    <font>
      <b/>
      <sz val="8"/>
      <color rgb="FF55565A"/>
      <name val="Arial"/>
      <family val="2"/>
    </font>
    <font>
      <sz val="10"/>
      <color theme="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0"/>
      <color rgb="FF55565A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i/>
      <sz val="10"/>
      <color theme="0"/>
      <name val="Arial"/>
      <family val="2"/>
    </font>
    <font>
      <b/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2921C"/>
        <bgColor rgb="FFF2921C"/>
      </patternFill>
    </fill>
    <fill>
      <patternFill patternType="solid">
        <fgColor theme="0"/>
        <bgColor theme="0"/>
      </patternFill>
    </fill>
    <fill>
      <patternFill patternType="solid">
        <fgColor rgb="FFE0E0E0"/>
        <bgColor indexed="64"/>
      </patternFill>
    </fill>
    <fill>
      <patternFill patternType="solid">
        <fgColor rgb="FFE0E0E0"/>
        <bgColor theme="0"/>
      </patternFill>
    </fill>
    <fill>
      <patternFill patternType="solid">
        <fgColor rgb="FFE0E0E0"/>
        <bgColor rgb="FFD8D8D8"/>
      </patternFill>
    </fill>
    <fill>
      <patternFill patternType="solid">
        <fgColor theme="6" tint="-0.249977111117893"/>
        <bgColor rgb="FFF2921C"/>
      </patternFill>
    </fill>
    <fill>
      <patternFill patternType="solid">
        <fgColor rgb="FF55565A"/>
        <bgColor indexed="64"/>
      </patternFill>
    </fill>
    <fill>
      <patternFill patternType="solid">
        <fgColor rgb="FF55565A"/>
        <bgColor rgb="FFC2D69B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E2C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theme="0"/>
      </patternFill>
    </fill>
  </fills>
  <borders count="3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67">
    <xf numFmtId="0" fontId="0" fillId="0" borderId="0" xfId="0"/>
    <xf numFmtId="0" fontId="9" fillId="0" borderId="4" xfId="0" applyFont="1" applyBorder="1"/>
    <xf numFmtId="0" fontId="9" fillId="0" borderId="0" xfId="0" applyFont="1"/>
    <xf numFmtId="0" fontId="9" fillId="0" borderId="7" xfId="0" applyFont="1" applyBorder="1"/>
    <xf numFmtId="164" fontId="7" fillId="2" borderId="5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164" fontId="7" fillId="2" borderId="26" xfId="0" applyNumberFormat="1" applyFont="1" applyFill="1" applyBorder="1" applyAlignment="1">
      <alignment horizontal="center" vertical="center" wrapText="1"/>
    </xf>
    <xf numFmtId="164" fontId="7" fillId="2" borderId="8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vertical="center"/>
    </xf>
    <xf numFmtId="38" fontId="9" fillId="4" borderId="35" xfId="0" quotePrefix="1" applyNumberFormat="1" applyFont="1" applyFill="1" applyBorder="1" applyAlignment="1">
      <alignment horizontal="center" vertical="center"/>
    </xf>
    <xf numFmtId="38" fontId="9" fillId="4" borderId="37" xfId="0" quotePrefix="1" applyNumberFormat="1" applyFont="1" applyFill="1" applyBorder="1" applyAlignment="1">
      <alignment horizontal="center" vertical="center"/>
    </xf>
    <xf numFmtId="164" fontId="10" fillId="0" borderId="7" xfId="0" applyNumberFormat="1" applyFont="1" applyBorder="1" applyAlignment="1">
      <alignment vertical="center"/>
    </xf>
    <xf numFmtId="3" fontId="10" fillId="3" borderId="7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vertical="center"/>
    </xf>
    <xf numFmtId="164" fontId="9" fillId="0" borderId="18" xfId="0" applyNumberFormat="1" applyFont="1" applyBorder="1" applyAlignment="1">
      <alignment horizontal="left" vertical="center" indent="4"/>
    </xf>
    <xf numFmtId="164" fontId="9" fillId="0" borderId="20" xfId="0" applyNumberFormat="1" applyFont="1" applyBorder="1" applyAlignment="1">
      <alignment horizontal="left" vertical="center" indent="4"/>
    </xf>
    <xf numFmtId="164" fontId="9" fillId="0" borderId="16" xfId="0" applyNumberFormat="1" applyFont="1" applyBorder="1" applyAlignment="1">
      <alignment horizontal="left" vertical="center" indent="4"/>
    </xf>
    <xf numFmtId="38" fontId="9" fillId="0" borderId="2" xfId="0" applyNumberFormat="1" applyFont="1" applyBorder="1" applyAlignment="1" applyProtection="1">
      <alignment horizontal="center" vertical="center"/>
      <protection locked="0"/>
    </xf>
    <xf numFmtId="38" fontId="9" fillId="0" borderId="22" xfId="0" applyNumberFormat="1" applyFont="1" applyBorder="1" applyAlignment="1" applyProtection="1">
      <alignment horizontal="center" vertical="center"/>
      <protection locked="0"/>
    </xf>
    <xf numFmtId="38" fontId="9" fillId="0" borderId="3" xfId="0" applyNumberFormat="1" applyFont="1" applyBorder="1" applyAlignment="1" applyProtection="1">
      <alignment horizontal="center" vertical="center"/>
      <protection locked="0"/>
    </xf>
    <xf numFmtId="5" fontId="7" fillId="2" borderId="13" xfId="0" applyNumberFormat="1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left" vertical="center" indent="2"/>
    </xf>
    <xf numFmtId="166" fontId="17" fillId="6" borderId="17" xfId="0" applyNumberFormat="1" applyFont="1" applyFill="1" applyBorder="1" applyAlignment="1">
      <alignment horizontal="center" vertical="center"/>
    </xf>
    <xf numFmtId="166" fontId="17" fillId="6" borderId="24" xfId="0" applyNumberFormat="1" applyFont="1" applyFill="1" applyBorder="1" applyAlignment="1">
      <alignment horizontal="center" vertical="center"/>
    </xf>
    <xf numFmtId="166" fontId="17" fillId="6" borderId="28" xfId="0" applyNumberFormat="1" applyFont="1" applyFill="1" applyBorder="1" applyAlignment="1">
      <alignment horizontal="center" vertical="center"/>
    </xf>
    <xf numFmtId="0" fontId="10" fillId="6" borderId="18" xfId="0" applyFont="1" applyFill="1" applyBorder="1" applyAlignment="1">
      <alignment horizontal="left" vertical="center" indent="2"/>
    </xf>
    <xf numFmtId="166" fontId="17" fillId="6" borderId="19" xfId="0" applyNumberFormat="1" applyFont="1" applyFill="1" applyBorder="1" applyAlignment="1">
      <alignment horizontal="center" vertical="center"/>
    </xf>
    <xf numFmtId="166" fontId="17" fillId="6" borderId="9" xfId="0" applyNumberFormat="1" applyFont="1" applyFill="1" applyBorder="1" applyAlignment="1">
      <alignment horizontal="center" vertical="center"/>
    </xf>
    <xf numFmtId="166" fontId="17" fillId="6" borderId="10" xfId="0" applyNumberFormat="1" applyFont="1" applyFill="1" applyBorder="1" applyAlignment="1">
      <alignment horizontal="center" vertical="center"/>
    </xf>
    <xf numFmtId="166" fontId="12" fillId="2" borderId="15" xfId="0" applyNumberFormat="1" applyFont="1" applyFill="1" applyBorder="1" applyAlignment="1">
      <alignment horizontal="center" vertical="center"/>
    </xf>
    <xf numFmtId="166" fontId="12" fillId="2" borderId="23" xfId="0" applyNumberFormat="1" applyFont="1" applyFill="1" applyBorder="1" applyAlignment="1">
      <alignment horizontal="center" vertical="center"/>
    </xf>
    <xf numFmtId="169" fontId="9" fillId="3" borderId="19" xfId="0" applyNumberFormat="1" applyFont="1" applyFill="1" applyBorder="1" applyAlignment="1" applyProtection="1">
      <alignment horizontal="center" vertical="center"/>
      <protection locked="0"/>
    </xf>
    <xf numFmtId="169" fontId="9" fillId="3" borderId="9" xfId="0" applyNumberFormat="1" applyFont="1" applyFill="1" applyBorder="1" applyAlignment="1" applyProtection="1">
      <alignment horizontal="center" vertical="center"/>
      <protection locked="0"/>
    </xf>
    <xf numFmtId="169" fontId="9" fillId="3" borderId="19" xfId="0" applyNumberFormat="1" applyFont="1" applyFill="1" applyBorder="1" applyAlignment="1">
      <alignment horizontal="center" vertical="center"/>
    </xf>
    <xf numFmtId="169" fontId="9" fillId="3" borderId="9" xfId="0" applyNumberFormat="1" applyFont="1" applyFill="1" applyBorder="1" applyAlignment="1">
      <alignment horizontal="center" vertical="center"/>
    </xf>
    <xf numFmtId="169" fontId="9" fillId="0" borderId="19" xfId="0" applyNumberFormat="1" applyFont="1" applyBorder="1" applyAlignment="1">
      <alignment horizontal="center" vertical="center"/>
    </xf>
    <xf numFmtId="169" fontId="9" fillId="0" borderId="9" xfId="0" applyNumberFormat="1" applyFont="1" applyBorder="1" applyAlignment="1">
      <alignment horizontal="center" vertical="center"/>
    </xf>
    <xf numFmtId="169" fontId="9" fillId="0" borderId="19" xfId="0" applyNumberFormat="1" applyFont="1" applyBorder="1" applyAlignment="1" applyProtection="1">
      <alignment horizontal="center" vertical="center"/>
      <protection locked="0"/>
    </xf>
    <xf numFmtId="169" fontId="9" fillId="0" borderId="9" xfId="0" applyNumberFormat="1" applyFont="1" applyBorder="1" applyAlignment="1" applyProtection="1">
      <alignment horizontal="center" vertical="center"/>
      <protection locked="0"/>
    </xf>
    <xf numFmtId="169" fontId="9" fillId="0" borderId="11" xfId="0" applyNumberFormat="1" applyFont="1" applyBorder="1" applyAlignment="1" applyProtection="1">
      <alignment horizontal="center" vertical="center"/>
      <protection locked="0"/>
    </xf>
    <xf numFmtId="169" fontId="9" fillId="0" borderId="25" xfId="0" applyNumberFormat="1" applyFont="1" applyBorder="1" applyAlignment="1" applyProtection="1">
      <alignment horizontal="center" vertical="center"/>
      <protection locked="0"/>
    </xf>
    <xf numFmtId="169" fontId="9" fillId="0" borderId="10" xfId="0" applyNumberFormat="1" applyFont="1" applyBorder="1" applyAlignment="1" applyProtection="1">
      <alignment horizontal="center" vertical="center"/>
      <protection locked="0"/>
    </xf>
    <xf numFmtId="169" fontId="9" fillId="0" borderId="29" xfId="0" applyNumberFormat="1" applyFont="1" applyBorder="1" applyAlignment="1" applyProtection="1">
      <alignment horizontal="center" vertical="center"/>
      <protection locked="0"/>
    </xf>
    <xf numFmtId="169" fontId="9" fillId="3" borderId="10" xfId="0" applyNumberFormat="1" applyFont="1" applyFill="1" applyBorder="1" applyAlignment="1">
      <alignment horizontal="center" vertical="center"/>
    </xf>
    <xf numFmtId="169" fontId="9" fillId="0" borderId="10" xfId="0" applyNumberFormat="1" applyFont="1" applyBorder="1" applyAlignment="1">
      <alignment horizontal="center" vertical="center"/>
    </xf>
    <xf numFmtId="169" fontId="9" fillId="3" borderId="10" xfId="0" applyNumberFormat="1" applyFont="1" applyFill="1" applyBorder="1" applyAlignment="1" applyProtection="1">
      <alignment horizontal="center" vertical="center"/>
      <protection locked="0"/>
    </xf>
    <xf numFmtId="169" fontId="9" fillId="0" borderId="17" xfId="0" applyNumberFormat="1" applyFont="1" applyBorder="1" applyAlignment="1" applyProtection="1">
      <alignment horizontal="center" vertical="center"/>
      <protection locked="0"/>
    </xf>
    <xf numFmtId="169" fontId="9" fillId="0" borderId="24" xfId="0" applyNumberFormat="1" applyFont="1" applyBorder="1" applyAlignment="1" applyProtection="1">
      <alignment horizontal="center" vertical="center"/>
      <protection locked="0"/>
    </xf>
    <xf numFmtId="169" fontId="9" fillId="0" borderId="28" xfId="0" applyNumberFormat="1" applyFont="1" applyBorder="1" applyAlignment="1" applyProtection="1">
      <alignment horizontal="center" vertical="center"/>
      <protection locked="0"/>
    </xf>
    <xf numFmtId="164" fontId="7" fillId="7" borderId="30" xfId="0" applyNumberFormat="1" applyFont="1" applyFill="1" applyBorder="1" applyAlignment="1">
      <alignment horizontal="center" vertical="center" wrapText="1"/>
    </xf>
    <xf numFmtId="164" fontId="7" fillId="7" borderId="26" xfId="0" applyNumberFormat="1" applyFont="1" applyFill="1" applyBorder="1" applyAlignment="1">
      <alignment horizontal="center" vertical="center" wrapText="1"/>
    </xf>
    <xf numFmtId="164" fontId="7" fillId="7" borderId="36" xfId="0" applyNumberFormat="1" applyFont="1" applyFill="1" applyBorder="1" applyAlignment="1">
      <alignment horizontal="center" vertical="center"/>
    </xf>
    <xf numFmtId="168" fontId="7" fillId="7" borderId="13" xfId="0" applyNumberFormat="1" applyFont="1" applyFill="1" applyBorder="1" applyAlignment="1">
      <alignment horizontal="center" vertical="center"/>
    </xf>
    <xf numFmtId="166" fontId="18" fillId="7" borderId="27" xfId="0" applyNumberFormat="1" applyFont="1" applyFill="1" applyBorder="1" applyAlignment="1">
      <alignment horizontal="center" vertical="center"/>
    </xf>
    <xf numFmtId="166" fontId="18" fillId="7" borderId="23" xfId="0" applyNumberFormat="1" applyFont="1" applyFill="1" applyBorder="1" applyAlignment="1">
      <alignment horizontal="center" vertical="center"/>
    </xf>
    <xf numFmtId="14" fontId="7" fillId="8" borderId="0" xfId="0" applyNumberFormat="1" applyFont="1" applyFill="1" applyAlignment="1">
      <alignment horizontal="right" vertical="center"/>
    </xf>
    <xf numFmtId="164" fontId="7" fillId="9" borderId="5" xfId="0" applyNumberFormat="1" applyFont="1" applyFill="1" applyBorder="1" applyAlignment="1">
      <alignment vertical="center"/>
    </xf>
    <xf numFmtId="38" fontId="7" fillId="9" borderId="6" xfId="0" applyNumberFormat="1" applyFont="1" applyFill="1" applyBorder="1" applyAlignment="1">
      <alignment horizontal="center" vertical="center"/>
    </xf>
    <xf numFmtId="38" fontId="7" fillId="9" borderId="26" xfId="0" applyNumberFormat="1" applyFont="1" applyFill="1" applyBorder="1" applyAlignment="1">
      <alignment horizontal="center" vertical="center"/>
    </xf>
    <xf numFmtId="6" fontId="7" fillId="9" borderId="33" xfId="0" applyNumberFormat="1" applyFont="1" applyFill="1" applyBorder="1" applyAlignment="1">
      <alignment horizontal="center" vertical="center"/>
    </xf>
    <xf numFmtId="38" fontId="7" fillId="9" borderId="30" xfId="0" applyNumberFormat="1" applyFont="1" applyFill="1" applyBorder="1" applyAlignment="1">
      <alignment horizontal="center" vertical="center"/>
    </xf>
    <xf numFmtId="167" fontId="7" fillId="9" borderId="33" xfId="0" applyNumberFormat="1" applyFont="1" applyFill="1" applyBorder="1" applyAlignment="1">
      <alignment horizontal="center" vertical="center"/>
    </xf>
    <xf numFmtId="168" fontId="10" fillId="6" borderId="21" xfId="0" applyNumberFormat="1" applyFont="1" applyFill="1" applyBorder="1" applyAlignment="1">
      <alignment horizontal="center" vertical="center"/>
    </xf>
    <xf numFmtId="5" fontId="10" fillId="6" borderId="21" xfId="0" applyNumberFormat="1" applyFont="1" applyFill="1" applyBorder="1" applyAlignment="1">
      <alignment horizontal="center" vertical="center"/>
    </xf>
    <xf numFmtId="170" fontId="10" fillId="4" borderId="21" xfId="0" applyNumberFormat="1" applyFont="1" applyFill="1" applyBorder="1" applyAlignment="1">
      <alignment horizontal="center" vertical="center"/>
    </xf>
    <xf numFmtId="170" fontId="10" fillId="5" borderId="21" xfId="0" applyNumberFormat="1" applyFont="1" applyFill="1" applyBorder="1" applyAlignment="1">
      <alignment horizontal="center" vertical="center"/>
    </xf>
    <xf numFmtId="170" fontId="10" fillId="4" borderId="32" xfId="0" applyNumberFormat="1" applyFont="1" applyFill="1" applyBorder="1" applyAlignment="1">
      <alignment horizontal="center" vertical="center"/>
    </xf>
    <xf numFmtId="171" fontId="10" fillId="5" borderId="21" xfId="0" applyNumberFormat="1" applyFont="1" applyFill="1" applyBorder="1" applyAlignment="1">
      <alignment horizontal="center" vertical="center"/>
    </xf>
    <xf numFmtId="171" fontId="10" fillId="4" borderId="21" xfId="0" applyNumberFormat="1" applyFont="1" applyFill="1" applyBorder="1" applyAlignment="1">
      <alignment horizontal="center" vertical="center"/>
    </xf>
    <xf numFmtId="171" fontId="10" fillId="4" borderId="32" xfId="0" applyNumberFormat="1" applyFont="1" applyFill="1" applyBorder="1" applyAlignment="1">
      <alignment horizontal="center" vertical="center"/>
    </xf>
    <xf numFmtId="6" fontId="10" fillId="6" borderId="31" xfId="0" applyNumberFormat="1" applyFont="1" applyFill="1" applyBorder="1" applyAlignment="1">
      <alignment horizontal="center" vertical="center"/>
    </xf>
    <xf numFmtId="6" fontId="10" fillId="6" borderId="21" xfId="0" applyNumberFormat="1" applyFont="1" applyFill="1" applyBorder="1" applyAlignment="1">
      <alignment horizontal="center" vertical="center"/>
    </xf>
    <xf numFmtId="167" fontId="10" fillId="6" borderId="31" xfId="0" applyNumberFormat="1" applyFont="1" applyFill="1" applyBorder="1" applyAlignment="1">
      <alignment horizontal="center" vertical="center"/>
    </xf>
    <xf numFmtId="167" fontId="10" fillId="6" borderId="21" xfId="0" applyNumberFormat="1" applyFont="1" applyFill="1" applyBorder="1" applyAlignment="1">
      <alignment horizontal="center" vertical="center"/>
    </xf>
    <xf numFmtId="169" fontId="9" fillId="0" borderId="11" xfId="0" applyNumberFormat="1" applyFont="1" applyBorder="1" applyAlignment="1">
      <alignment horizontal="center" vertical="center"/>
    </xf>
    <xf numFmtId="169" fontId="9" fillId="0" borderId="25" xfId="0" applyNumberFormat="1" applyFont="1" applyBorder="1" applyAlignment="1">
      <alignment horizontal="center" vertical="center"/>
    </xf>
    <xf numFmtId="169" fontId="9" fillId="0" borderId="29" xfId="0" applyNumberFormat="1" applyFont="1" applyBorder="1" applyAlignment="1">
      <alignment horizontal="center" vertical="center"/>
    </xf>
    <xf numFmtId="3" fontId="19" fillId="0" borderId="14" xfId="0" applyNumberFormat="1" applyFont="1" applyBorder="1" applyAlignment="1">
      <alignment horizontal="center" vertical="center"/>
    </xf>
    <xf numFmtId="3" fontId="19" fillId="4" borderId="13" xfId="0" quotePrefix="1" applyNumberFormat="1" applyFont="1" applyFill="1" applyBorder="1" applyAlignment="1">
      <alignment horizontal="center" vertical="center"/>
    </xf>
    <xf numFmtId="14" fontId="12" fillId="0" borderId="12" xfId="0" applyNumberFormat="1" applyFont="1" applyBorder="1" applyAlignment="1">
      <alignment horizontal="left" vertical="center" wrapText="1"/>
    </xf>
    <xf numFmtId="164" fontId="11" fillId="10" borderId="18" xfId="0" applyNumberFormat="1" applyFont="1" applyFill="1" applyBorder="1" applyAlignment="1">
      <alignment horizontal="left" vertical="center" indent="6"/>
    </xf>
    <xf numFmtId="169" fontId="11" fillId="10" borderId="19" xfId="0" applyNumberFormat="1" applyFont="1" applyFill="1" applyBorder="1" applyAlignment="1" applyProtection="1">
      <alignment horizontal="center" vertical="center"/>
      <protection locked="0"/>
    </xf>
    <xf numFmtId="169" fontId="11" fillId="10" borderId="9" xfId="0" applyNumberFormat="1" applyFont="1" applyFill="1" applyBorder="1" applyAlignment="1" applyProtection="1">
      <alignment horizontal="center" vertical="center"/>
      <protection locked="0"/>
    </xf>
    <xf numFmtId="170" fontId="14" fillId="10" borderId="21" xfId="0" applyNumberFormat="1" applyFont="1" applyFill="1" applyBorder="1" applyAlignment="1">
      <alignment horizontal="center" vertical="center"/>
    </xf>
    <xf numFmtId="169" fontId="11" fillId="10" borderId="10" xfId="0" applyNumberFormat="1" applyFont="1" applyFill="1" applyBorder="1" applyAlignment="1" applyProtection="1">
      <alignment horizontal="center" vertical="center"/>
      <protection locked="0"/>
    </xf>
    <xf numFmtId="171" fontId="14" fillId="10" borderId="21" xfId="0" applyNumberFormat="1" applyFont="1" applyFill="1" applyBorder="1" applyAlignment="1">
      <alignment horizontal="center" vertical="center"/>
    </xf>
    <xf numFmtId="164" fontId="16" fillId="9" borderId="5" xfId="0" applyNumberFormat="1" applyFont="1" applyFill="1" applyBorder="1" applyAlignment="1">
      <alignment vertical="center"/>
    </xf>
    <xf numFmtId="38" fontId="16" fillId="9" borderId="6" xfId="0" applyNumberFormat="1" applyFont="1" applyFill="1" applyBorder="1" applyAlignment="1">
      <alignment horizontal="center" vertical="center"/>
    </xf>
    <xf numFmtId="38" fontId="16" fillId="9" borderId="26" xfId="0" applyNumberFormat="1" applyFont="1" applyFill="1" applyBorder="1" applyAlignment="1">
      <alignment horizontal="center" vertical="center"/>
    </xf>
    <xf numFmtId="6" fontId="16" fillId="9" borderId="34" xfId="0" applyNumberFormat="1" applyFont="1" applyFill="1" applyBorder="1" applyAlignment="1">
      <alignment horizontal="center" vertical="center"/>
    </xf>
    <xf numFmtId="38" fontId="16" fillId="9" borderId="30" xfId="0" applyNumberFormat="1" applyFont="1" applyFill="1" applyBorder="1" applyAlignment="1">
      <alignment horizontal="center" vertical="center"/>
    </xf>
    <xf numFmtId="167" fontId="16" fillId="9" borderId="34" xfId="0" applyNumberFormat="1" applyFont="1" applyFill="1" applyBorder="1" applyAlignment="1">
      <alignment horizontal="center" vertical="center"/>
    </xf>
    <xf numFmtId="169" fontId="9" fillId="11" borderId="19" xfId="0" applyNumberFormat="1" applyFont="1" applyFill="1" applyBorder="1" applyAlignment="1" applyProtection="1">
      <alignment horizontal="center" vertical="center"/>
      <protection locked="0"/>
    </xf>
    <xf numFmtId="169" fontId="9" fillId="11" borderId="19" xfId="0" applyNumberFormat="1" applyFont="1" applyFill="1" applyBorder="1" applyAlignment="1">
      <alignment horizontal="center" vertical="center"/>
    </xf>
    <xf numFmtId="169" fontId="9" fillId="11" borderId="10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/>
    <xf numFmtId="14" fontId="20" fillId="0" borderId="0" xfId="0" applyNumberFormat="1" applyFont="1"/>
    <xf numFmtId="169" fontId="9" fillId="12" borderId="19" xfId="0" applyNumberFormat="1" applyFont="1" applyFill="1" applyBorder="1" applyAlignment="1" applyProtection="1">
      <alignment horizontal="center" vertical="center"/>
      <protection locked="0"/>
    </xf>
    <xf numFmtId="169" fontId="9" fillId="12" borderId="11" xfId="0" applyNumberFormat="1" applyFont="1" applyFill="1" applyBorder="1" applyAlignment="1">
      <alignment horizontal="center" vertical="center"/>
    </xf>
    <xf numFmtId="169" fontId="9" fillId="12" borderId="19" xfId="0" applyNumberFormat="1" applyFont="1" applyFill="1" applyBorder="1" applyAlignment="1">
      <alignment horizontal="center" vertical="center"/>
    </xf>
    <xf numFmtId="169" fontId="9" fillId="12" borderId="11" xfId="0" applyNumberFormat="1" applyFont="1" applyFill="1" applyBorder="1" applyAlignment="1" applyProtection="1">
      <alignment horizontal="center" vertical="center"/>
      <protection locked="0"/>
    </xf>
    <xf numFmtId="169" fontId="9" fillId="12" borderId="29" xfId="0" applyNumberFormat="1" applyFont="1" applyFill="1" applyBorder="1" applyAlignment="1" applyProtection="1">
      <alignment horizontal="center" vertical="center"/>
      <protection locked="0"/>
    </xf>
    <xf numFmtId="169" fontId="9" fillId="11" borderId="10" xfId="0" applyNumberFormat="1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Alignment="1">
      <alignment horizontal="right" vertical="center"/>
    </xf>
    <xf numFmtId="0" fontId="23" fillId="0" borderId="0" xfId="0" applyFont="1"/>
    <xf numFmtId="14" fontId="6" fillId="0" borderId="0" xfId="0" applyNumberFormat="1" applyFont="1" applyAlignment="1">
      <alignment horizontal="center" vertical="center"/>
    </xf>
    <xf numFmtId="0" fontId="22" fillId="0" borderId="7" xfId="0" applyFont="1" applyBorder="1"/>
    <xf numFmtId="0" fontId="0" fillId="0" borderId="7" xfId="0" applyBorder="1"/>
    <xf numFmtId="0" fontId="9" fillId="0" borderId="7" xfId="0" applyFont="1" applyBorder="1" applyAlignment="1">
      <alignment horizontal="center"/>
    </xf>
    <xf numFmtId="172" fontId="22" fillId="0" borderId="7" xfId="1" applyNumberFormat="1" applyFont="1" applyFill="1" applyBorder="1"/>
    <xf numFmtId="170" fontId="22" fillId="0" borderId="7" xfId="0" applyNumberFormat="1" applyFont="1" applyBorder="1"/>
    <xf numFmtId="171" fontId="22" fillId="0" borderId="7" xfId="0" applyNumberFormat="1" applyFont="1" applyBorder="1"/>
    <xf numFmtId="0" fontId="24" fillId="0" borderId="4" xfId="0" applyFont="1" applyBorder="1" applyAlignment="1">
      <alignment horizontal="center"/>
    </xf>
    <xf numFmtId="0" fontId="24" fillId="0" borderId="4" xfId="0" applyFont="1" applyBorder="1"/>
    <xf numFmtId="169" fontId="9" fillId="13" borderId="19" xfId="0" applyNumberFormat="1" applyFont="1" applyFill="1" applyBorder="1" applyAlignment="1">
      <alignment horizontal="center" vertical="center"/>
    </xf>
    <xf numFmtId="169" fontId="9" fillId="13" borderId="19" xfId="0" applyNumberFormat="1" applyFont="1" applyFill="1" applyBorder="1" applyAlignment="1" applyProtection="1">
      <alignment horizontal="center" vertical="center"/>
      <protection locked="0"/>
    </xf>
    <xf numFmtId="169" fontId="9" fillId="13" borderId="9" xfId="0" applyNumberFormat="1" applyFont="1" applyFill="1" applyBorder="1" applyAlignment="1">
      <alignment horizontal="center" vertical="center"/>
    </xf>
    <xf numFmtId="169" fontId="9" fillId="13" borderId="11" xfId="0" applyNumberFormat="1" applyFont="1" applyFill="1" applyBorder="1" applyAlignment="1">
      <alignment horizontal="center" vertical="center"/>
    </xf>
    <xf numFmtId="0" fontId="0" fillId="13" borderId="0" xfId="0" applyFill="1"/>
    <xf numFmtId="169" fontId="9" fillId="14" borderId="17" xfId="0" applyNumberFormat="1" applyFont="1" applyFill="1" applyBorder="1" applyAlignment="1" applyProtection="1">
      <alignment horizontal="center" vertical="center"/>
      <protection locked="0"/>
    </xf>
    <xf numFmtId="169" fontId="9" fillId="14" borderId="11" xfId="0" applyNumberFormat="1" applyFont="1" applyFill="1" applyBorder="1" applyAlignment="1">
      <alignment horizontal="center" vertical="center"/>
    </xf>
    <xf numFmtId="169" fontId="9" fillId="15" borderId="19" xfId="0" applyNumberFormat="1" applyFont="1" applyFill="1" applyBorder="1" applyAlignment="1" applyProtection="1">
      <alignment horizontal="center" vertical="center"/>
      <protection locked="0"/>
    </xf>
    <xf numFmtId="169" fontId="9" fillId="14" borderId="19" xfId="0" applyNumberFormat="1" applyFont="1" applyFill="1" applyBorder="1" applyAlignment="1">
      <alignment horizontal="center" vertical="center"/>
    </xf>
    <xf numFmtId="169" fontId="9" fillId="14" borderId="19" xfId="0" applyNumberFormat="1" applyFont="1" applyFill="1" applyBorder="1" applyAlignment="1" applyProtection="1">
      <alignment horizontal="center" vertical="center"/>
      <protection locked="0"/>
    </xf>
    <xf numFmtId="169" fontId="9" fillId="14" borderId="11" xfId="0" applyNumberFormat="1" applyFont="1" applyFill="1" applyBorder="1" applyAlignment="1" applyProtection="1">
      <alignment horizontal="center" vertical="center"/>
      <protection locked="0"/>
    </xf>
    <xf numFmtId="169" fontId="9" fillId="15" borderId="19" xfId="0" applyNumberFormat="1" applyFont="1" applyFill="1" applyBorder="1" applyAlignment="1">
      <alignment horizontal="center" vertical="center"/>
    </xf>
    <xf numFmtId="169" fontId="9" fillId="14" borderId="29" xfId="0" applyNumberFormat="1" applyFont="1" applyFill="1" applyBorder="1" applyAlignment="1" applyProtection="1">
      <alignment horizontal="center" vertical="center"/>
      <protection locked="0"/>
    </xf>
    <xf numFmtId="169" fontId="9" fillId="15" borderId="10" xfId="0" applyNumberFormat="1" applyFont="1" applyFill="1" applyBorder="1" applyAlignment="1">
      <alignment horizontal="center" vertical="center"/>
    </xf>
    <xf numFmtId="169" fontId="9" fillId="14" borderId="25" xfId="0" applyNumberFormat="1" applyFont="1" applyFill="1" applyBorder="1" applyAlignment="1" applyProtection="1">
      <alignment horizontal="center" vertical="center"/>
      <protection locked="0"/>
    </xf>
    <xf numFmtId="169" fontId="9" fillId="15" borderId="10" xfId="0" applyNumberFormat="1" applyFont="1" applyFill="1" applyBorder="1" applyAlignment="1" applyProtection="1">
      <alignment horizontal="center" vertical="center"/>
      <protection locked="0"/>
    </xf>
    <xf numFmtId="169" fontId="9" fillId="15" borderId="9" xfId="0" applyNumberFormat="1" applyFont="1" applyFill="1" applyBorder="1" applyAlignment="1" applyProtection="1">
      <alignment horizontal="center" vertical="center"/>
      <protection locked="0"/>
    </xf>
    <xf numFmtId="169" fontId="9" fillId="14" borderId="9" xfId="0" applyNumberFormat="1" applyFont="1" applyFill="1" applyBorder="1" applyAlignment="1" applyProtection="1">
      <alignment horizontal="center" vertical="center"/>
      <protection locked="0"/>
    </xf>
    <xf numFmtId="169" fontId="9" fillId="14" borderId="10" xfId="0" applyNumberFormat="1" applyFont="1" applyFill="1" applyBorder="1" applyAlignment="1" applyProtection="1">
      <alignment horizontal="center" vertical="center"/>
      <protection locked="0"/>
    </xf>
    <xf numFmtId="169" fontId="9" fillId="14" borderId="9" xfId="0" applyNumberFormat="1" applyFont="1" applyFill="1" applyBorder="1" applyAlignment="1">
      <alignment horizontal="center" vertical="center"/>
    </xf>
    <xf numFmtId="169" fontId="9" fillId="14" borderId="25" xfId="0" applyNumberFormat="1" applyFont="1" applyFill="1" applyBorder="1" applyAlignment="1">
      <alignment horizontal="center" vertical="center"/>
    </xf>
    <xf numFmtId="169" fontId="25" fillId="14" borderId="19" xfId="0" applyNumberFormat="1" applyFont="1" applyFill="1" applyBorder="1" applyAlignment="1" applyProtection="1">
      <alignment horizontal="center" vertical="center"/>
      <protection locked="0"/>
    </xf>
    <xf numFmtId="38" fontId="0" fillId="0" borderId="0" xfId="0" applyNumberFormat="1"/>
    <xf numFmtId="38" fontId="22" fillId="0" borderId="7" xfId="0" applyNumberFormat="1" applyFont="1" applyBorder="1"/>
    <xf numFmtId="14" fontId="6" fillId="0" borderId="7" xfId="0" applyNumberFormat="1" applyFont="1" applyBorder="1" applyAlignment="1">
      <alignment horizontal="center" vertical="center"/>
    </xf>
    <xf numFmtId="14" fontId="7" fillId="8" borderId="7" xfId="0" applyNumberFormat="1" applyFont="1" applyFill="1" applyBorder="1" applyAlignment="1">
      <alignment horizontal="right" vertical="center"/>
    </xf>
    <xf numFmtId="14" fontId="7" fillId="0" borderId="7" xfId="0" applyNumberFormat="1" applyFont="1" applyBorder="1" applyAlignment="1">
      <alignment horizontal="right" vertical="center"/>
    </xf>
    <xf numFmtId="14" fontId="20" fillId="0" borderId="7" xfId="0" applyNumberFormat="1" applyFont="1" applyBorder="1"/>
    <xf numFmtId="14" fontId="9" fillId="0" borderId="7" xfId="0" applyNumberFormat="1" applyFont="1" applyBorder="1"/>
    <xf numFmtId="0" fontId="24" fillId="0" borderId="7" xfId="0" applyFont="1" applyBorder="1" applyAlignment="1">
      <alignment horizontal="center"/>
    </xf>
    <xf numFmtId="0" fontId="24" fillId="0" borderId="7" xfId="0" applyFont="1" applyBorder="1"/>
    <xf numFmtId="0" fontId="5" fillId="0" borderId="7" xfId="0" applyFont="1" applyBorder="1"/>
    <xf numFmtId="0" fontId="28" fillId="0" borderId="7" xfId="0" applyFont="1" applyBorder="1" applyAlignment="1">
      <alignment horizontal="center"/>
    </xf>
    <xf numFmtId="0" fontId="26" fillId="0" borderId="0" xfId="0" applyFont="1"/>
    <xf numFmtId="0" fontId="20" fillId="0" borderId="7" xfId="0" applyFont="1" applyBorder="1"/>
    <xf numFmtId="0" fontId="20" fillId="0" borderId="7" xfId="0" applyFont="1" applyBorder="1" applyAlignment="1">
      <alignment horizontal="center"/>
    </xf>
    <xf numFmtId="0" fontId="28" fillId="0" borderId="7" xfId="0" applyFont="1" applyBorder="1"/>
    <xf numFmtId="0" fontId="26" fillId="0" borderId="7" xfId="0" applyFont="1" applyBorder="1"/>
    <xf numFmtId="0" fontId="4" fillId="0" borderId="0" xfId="0" applyFont="1"/>
    <xf numFmtId="0" fontId="3" fillId="0" borderId="0" xfId="0" applyFont="1"/>
    <xf numFmtId="38" fontId="3" fillId="0" borderId="0" xfId="0" applyNumberFormat="1" applyFont="1"/>
    <xf numFmtId="0" fontId="2" fillId="0" borderId="0" xfId="0" applyFont="1"/>
    <xf numFmtId="9" fontId="0" fillId="0" borderId="0" xfId="2" applyFont="1"/>
    <xf numFmtId="172" fontId="0" fillId="0" borderId="0" xfId="1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6" fontId="0" fillId="0" borderId="0" xfId="0" applyNumberFormat="1"/>
    <xf numFmtId="169" fontId="9" fillId="11" borderId="11" xfId="0" applyNumberFormat="1" applyFont="1" applyFill="1" applyBorder="1" applyAlignment="1" applyProtection="1">
      <alignment horizontal="center" vertical="center"/>
      <protection locked="0"/>
    </xf>
    <xf numFmtId="169" fontId="9" fillId="11" borderId="29" xfId="0" applyNumberFormat="1" applyFont="1" applyFill="1" applyBorder="1" applyAlignment="1" applyProtection="1">
      <alignment horizontal="center" vertical="center"/>
      <protection locked="0"/>
    </xf>
    <xf numFmtId="3" fontId="10" fillId="3" borderId="0" xfId="0" applyNumberFormat="1" applyFont="1" applyFill="1" applyAlignment="1">
      <alignment horizontal="center" vertical="center"/>
    </xf>
    <xf numFmtId="0" fontId="29" fillId="0" borderId="7" xfId="0" applyFont="1" applyBorder="1" applyAlignment="1">
      <alignment horizontal="center"/>
    </xf>
    <xf numFmtId="0" fontId="29" fillId="0" borderId="7" xfId="0" applyFont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3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DE2CB"/>
      <color rgb="FFE2F2F6"/>
      <color rgb="FF55565A"/>
      <color rgb="FF77C8D0"/>
      <color rgb="FFF2921C"/>
      <color rgb="FFD4CAE0"/>
      <color rgb="FFE0E0E0"/>
      <color rgb="FFDDD5E7"/>
      <color rgb="FF60BE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Atterrissage € M+2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Feuil1!$A$2:$A$10</c:f>
              <c:strCache>
                <c:ptCount val="9"/>
                <c:pt idx="0">
                  <c:v>s0</c:v>
                </c:pt>
                <c:pt idx="1">
                  <c:v>S1</c:v>
                </c:pt>
                <c:pt idx="2">
                  <c:v>S2</c:v>
                </c:pt>
                <c:pt idx="3">
                  <c:v>S3</c:v>
                </c:pt>
                <c:pt idx="4">
                  <c:v>S4</c:v>
                </c:pt>
                <c:pt idx="5">
                  <c:v>S5</c:v>
                </c:pt>
                <c:pt idx="6">
                  <c:v>S6</c:v>
                </c:pt>
                <c:pt idx="7">
                  <c:v>S7</c:v>
                </c:pt>
                <c:pt idx="8">
                  <c:v>S8</c:v>
                </c:pt>
              </c:strCache>
            </c:strRef>
          </c:cat>
          <c:val>
            <c:numRef>
              <c:f>Feuil1!$B$2:$B$10</c:f>
              <c:numCache>
                <c:formatCode>_-* #\ ##0_-;\-* #\ ##0_-;_-* "-"??_-;_-@_-</c:formatCode>
                <c:ptCount val="9"/>
                <c:pt idx="0">
                  <c:v>4093106</c:v>
                </c:pt>
                <c:pt idx="1">
                  <c:v>4418296</c:v>
                </c:pt>
                <c:pt idx="2">
                  <c:v>3772496</c:v>
                </c:pt>
                <c:pt idx="3">
                  <c:v>3402131</c:v>
                </c:pt>
                <c:pt idx="4">
                  <c:v>6218479</c:v>
                </c:pt>
                <c:pt idx="5">
                  <c:v>-928021</c:v>
                </c:pt>
                <c:pt idx="6">
                  <c:v>-365521</c:v>
                </c:pt>
                <c:pt idx="7">
                  <c:v>-1103316</c:v>
                </c:pt>
                <c:pt idx="8">
                  <c:v>-1712446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04-4A63-97AB-2CF4B5DC61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0168056"/>
        <c:axId val="1090170352"/>
      </c:barChart>
      <c:catAx>
        <c:axId val="1090168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0170352"/>
        <c:crosses val="autoZero"/>
        <c:auto val="1"/>
        <c:lblAlgn val="ctr"/>
        <c:lblOffset val="100"/>
        <c:noMultiLvlLbl val="0"/>
      </c:catAx>
      <c:valAx>
        <c:axId val="109017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0168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106679</xdr:colOff>
      <xdr:row>7</xdr:row>
      <xdr:rowOff>75246</xdr:rowOff>
    </xdr:from>
    <xdr:to>
      <xdr:col>16</xdr:col>
      <xdr:colOff>413384</xdr:colOff>
      <xdr:row>26</xdr:row>
      <xdr:rowOff>89535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1F4159A-3D7E-10F7-147B-49134702C0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BENAZZOUZ, Keltoum" id="{8F8B95A6-E3FD-4FBA-AF79-58482BCD5AEE}" userId="S::benkel@pellenc.com::3c1bd3f3-f0a5-46d2-9135-7fb66f2a0a9d" providerId="AD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64" dT="2023-02-20T09:43:29.40" personId="{8F8B95A6-E3FD-4FBA-AF79-58482BCD5AEE}" id="{6B23C982-7862-4E3E-BB92-28795ADB4B9A}">
    <text>AUE</text>
  </threadedComment>
  <threadedComment ref="G295" dT="2023-02-24T10:52:59.79" personId="{8F8B95A6-E3FD-4FBA-AF79-58482BCD5AEE}" id="{6FEA69AE-4EEE-4253-9F53-653DA20C3430}">
    <text>Intérêts RCF 5921</text>
  </threadedComment>
  <threadedComment ref="G326" dT="2023-02-24T11:01:00.50" personId="{8F8B95A6-E3FD-4FBA-AF79-58482BCD5AEE}" id="{F40FF8B0-E54B-4D9F-98F7-07800FDEAA1C}">
    <text>Rejet LCR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16" dT="2023-03-09T08:38:30.51" personId="{8F8B95A6-E3FD-4FBA-AF79-58482BCD5AEE}" id="{746A2015-3DF8-4708-A35C-064FFA21195E}">
    <text>9k€ intérêts</text>
  </threadedComment>
  <threadedComment ref="G62" dT="2023-03-06T10:40:31.50" personId="{8F8B95A6-E3FD-4FBA-AF79-58482BCD5AEE}" id="{CF08D7F5-DF48-4E22-AF1C-6019C415EBDC}">
    <text>PSRO</text>
  </threadedComment>
  <threadedComment ref="K87" dT="2023-03-09T05:59:51.77" personId="{8F8B95A6-E3FD-4FBA-AF79-58482BCD5AEE}" id="{58E0BDD7-243E-446C-A844-86F6894DE273}">
    <text xml:space="preserve">Litige salarié Gmbh </text>
  </threadedComment>
  <threadedComment ref="K171" dT="2023-03-10T14:52:32.92" personId="{8F8B95A6-E3FD-4FBA-AF79-58482BCD5AEE}" id="{F2DA609C-3E31-41E6-9A8F-C409C93DF15D}">
    <text xml:space="preserve">Rejet Virement </text>
  </threadedComment>
  <threadedComment ref="G177" dT="2023-03-06T08:38:04.40" personId="{8F8B95A6-E3FD-4FBA-AF79-58482BCD5AEE}" id="{9FB3EADC-4FBA-4AE2-AB3D-BBDF68404132}">
    <text>Litige Salarié PGmbh</text>
  </threadedComment>
  <threadedComment ref="D184" dT="2023-03-13T09:32:45.10" personId="{8F8B95A6-E3FD-4FBA-AF79-58482BCD5AEE}" id="{10ADC4E9-B0CF-4740-91A4-2CA207B8E12D}">
    <text xml:space="preserve">Ecart 26 435 : intérêts BOR </text>
  </threadedComment>
  <threadedComment ref="N334" dT="2023-03-09T05:55:52.63" personId="{8F8B95A6-E3FD-4FBA-AF79-58482BCD5AEE}" id="{CDD61909-03F1-479F-A374-73C6140BD2C7}">
    <text>Voir pourquoi la totalité n'a pas été versée?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9482D-6E07-447A-9380-7E2B8EC0EC5A}">
  <dimension ref="A1"/>
  <sheetViews>
    <sheetView workbookViewId="0">
      <selection activeCell="D26" sqref="D26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3E4DC-2BAE-440B-9B8D-F2585F9C0512}">
  <dimension ref="A1:O395"/>
  <sheetViews>
    <sheetView tabSelected="1" workbookViewId="0">
      <selection activeCell="A9" sqref="A9"/>
    </sheetView>
  </sheetViews>
  <sheetFormatPr baseColWidth="10" defaultRowHeight="14.4" x14ac:dyDescent="0.3"/>
  <cols>
    <col min="2" max="2" width="34.6640625" customWidth="1"/>
    <col min="3" max="15" width="14.109375" customWidth="1"/>
  </cols>
  <sheetData>
    <row r="1" spans="1:15" ht="18.600000000000001" thickBot="1" x14ac:dyDescent="0.4">
      <c r="A1" s="165" t="s">
        <v>130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</row>
    <row r="2" spans="1:15" ht="28.2" thickBot="1" x14ac:dyDescent="0.35">
      <c r="B2" s="79">
        <v>44999</v>
      </c>
      <c r="C2" s="4" t="s">
        <v>1</v>
      </c>
      <c r="D2" s="5" t="s">
        <v>52</v>
      </c>
      <c r="E2" s="5" t="s">
        <v>2</v>
      </c>
      <c r="F2" s="5" t="s">
        <v>3</v>
      </c>
      <c r="G2" s="5" t="s">
        <v>14</v>
      </c>
      <c r="H2" s="5" t="s">
        <v>4</v>
      </c>
      <c r="I2" s="5" t="s">
        <v>5</v>
      </c>
      <c r="J2" s="5" t="s">
        <v>6</v>
      </c>
      <c r="K2" s="6" t="s">
        <v>7</v>
      </c>
      <c r="L2" s="7" t="s">
        <v>8</v>
      </c>
      <c r="M2" s="49" t="s">
        <v>9</v>
      </c>
      <c r="N2" s="50" t="s">
        <v>10</v>
      </c>
      <c r="O2" s="51" t="s">
        <v>11</v>
      </c>
    </row>
    <row r="3" spans="1:15" ht="15" thickBot="1" x14ac:dyDescent="0.35">
      <c r="A3" s="106">
        <v>44896</v>
      </c>
      <c r="B3" s="8" t="s">
        <v>0</v>
      </c>
      <c r="C3" s="17">
        <v>1000000</v>
      </c>
      <c r="D3" s="17">
        <v>3000000</v>
      </c>
      <c r="E3" s="17">
        <v>2000000</v>
      </c>
      <c r="F3" s="17">
        <v>7000000</v>
      </c>
      <c r="G3" s="17">
        <v>0</v>
      </c>
      <c r="H3" s="17">
        <v>0</v>
      </c>
      <c r="I3" s="17">
        <v>0</v>
      </c>
      <c r="J3" s="17">
        <v>0</v>
      </c>
      <c r="K3" s="18">
        <v>0</v>
      </c>
      <c r="L3" s="9" t="s">
        <v>50</v>
      </c>
      <c r="M3" s="19">
        <v>3000000</v>
      </c>
      <c r="N3" s="18">
        <v>0</v>
      </c>
      <c r="O3" s="10" t="s">
        <v>50</v>
      </c>
    </row>
    <row r="4" spans="1:15" ht="15" thickBot="1" x14ac:dyDescent="0.35">
      <c r="A4" s="55">
        <v>44927</v>
      </c>
      <c r="B4" s="56" t="s">
        <v>71</v>
      </c>
      <c r="C4" s="57">
        <v>100000</v>
      </c>
      <c r="D4" s="57">
        <v>1700000</v>
      </c>
      <c r="E4" s="57">
        <v>800000</v>
      </c>
      <c r="F4" s="57">
        <v>4500000</v>
      </c>
      <c r="G4" s="57">
        <v>60000</v>
      </c>
      <c r="H4" s="57">
        <v>0</v>
      </c>
      <c r="I4" s="57">
        <v>40000</v>
      </c>
      <c r="J4" s="57">
        <v>1000000</v>
      </c>
      <c r="K4" s="57">
        <v>300000</v>
      </c>
      <c r="L4" s="59">
        <f>SUM(C4:K4)</f>
        <v>8500000</v>
      </c>
      <c r="M4" s="57">
        <v>180000</v>
      </c>
      <c r="N4" s="57">
        <v>250000</v>
      </c>
      <c r="O4" s="61">
        <f>SUM(M4:N4)</f>
        <v>430000</v>
      </c>
    </row>
    <row r="5" spans="1:15" ht="15" thickBot="1" x14ac:dyDescent="0.35">
      <c r="A5" s="104"/>
      <c r="B5" s="86" t="s">
        <v>56</v>
      </c>
      <c r="C5" s="87">
        <v>120000</v>
      </c>
      <c r="D5" s="87">
        <v>1900000</v>
      </c>
      <c r="E5" s="87">
        <v>1000000</v>
      </c>
      <c r="F5" s="87">
        <v>5200000</v>
      </c>
      <c r="G5" s="87">
        <v>80000</v>
      </c>
      <c r="H5" s="87">
        <v>0</v>
      </c>
      <c r="I5" s="87">
        <v>80000</v>
      </c>
      <c r="J5" s="87">
        <v>1200000</v>
      </c>
      <c r="K5" s="87">
        <v>350000</v>
      </c>
      <c r="L5" s="89">
        <f>SUM(C5:K5)</f>
        <v>9930000</v>
      </c>
      <c r="M5" s="87">
        <v>200000</v>
      </c>
      <c r="N5" s="87">
        <v>400000</v>
      </c>
      <c r="O5" s="61">
        <f>SUM(M5:N5)</f>
        <v>600000</v>
      </c>
    </row>
    <row r="6" spans="1:15" ht="15" thickBot="1" x14ac:dyDescent="0.35">
      <c r="A6" s="97">
        <v>44928</v>
      </c>
      <c r="C6" s="77">
        <v>1</v>
      </c>
      <c r="D6" s="77">
        <v>1</v>
      </c>
      <c r="E6" s="77">
        <v>1</v>
      </c>
      <c r="F6" s="77">
        <v>1</v>
      </c>
      <c r="G6" s="77">
        <v>1</v>
      </c>
      <c r="H6" s="77">
        <v>0</v>
      </c>
      <c r="I6" s="77">
        <v>1</v>
      </c>
      <c r="J6" s="77">
        <v>1</v>
      </c>
      <c r="K6" s="77">
        <v>1</v>
      </c>
      <c r="L6" s="78"/>
      <c r="M6" s="77">
        <v>1</v>
      </c>
      <c r="N6" s="77">
        <v>1</v>
      </c>
      <c r="O6" s="78"/>
    </row>
    <row r="7" spans="1:15" ht="15" thickBot="1" x14ac:dyDescent="0.35">
      <c r="A7" s="2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6.2" thickBot="1" x14ac:dyDescent="0.35">
      <c r="A8" s="96"/>
      <c r="B8" s="13" t="s">
        <v>53</v>
      </c>
      <c r="C8" s="29"/>
      <c r="D8" s="29"/>
      <c r="E8" s="29"/>
      <c r="F8" s="29"/>
      <c r="G8" s="29"/>
      <c r="H8" s="29"/>
      <c r="I8" s="29"/>
      <c r="J8" s="29"/>
      <c r="K8" s="30"/>
      <c r="L8" s="20">
        <f>SUM(C8:K8)</f>
        <v>0</v>
      </c>
      <c r="M8" s="53">
        <f>SUM(M9,M19,M25,M44,M34)</f>
        <v>0</v>
      </c>
      <c r="N8" s="54">
        <f>SUM(N9,N19,N25,N44,N34)</f>
        <v>0</v>
      </c>
      <c r="O8" s="52">
        <f t="shared" ref="O8:O79" si="0">SUM(M8:N8)</f>
        <v>0</v>
      </c>
    </row>
    <row r="9" spans="1:15" x14ac:dyDescent="0.3">
      <c r="A9" s="113" t="str">
        <f>DAY(A4+2)&amp;"/"&amp;MONTH(A4+2)&amp;" - "&amp;DAY(A97+1)&amp;"/"&amp;MONTH(A97+1)</f>
        <v>3/1 - 9/1</v>
      </c>
      <c r="B9" s="21" t="s">
        <v>31</v>
      </c>
      <c r="C9" s="22"/>
      <c r="D9" s="22"/>
      <c r="E9" s="22"/>
      <c r="F9" s="22"/>
      <c r="G9" s="22"/>
      <c r="H9" s="22"/>
      <c r="I9" s="22"/>
      <c r="J9" s="22"/>
      <c r="K9" s="23"/>
      <c r="L9" s="70">
        <f t="shared" ref="L9:L75" si="1">SUM(C9:K9)</f>
        <v>0</v>
      </c>
      <c r="M9" s="24">
        <f>+SUM(M10:M11,M15)</f>
        <v>0</v>
      </c>
      <c r="N9" s="23">
        <f>+SUM(N10:N11,N15)</f>
        <v>0</v>
      </c>
      <c r="O9" s="72">
        <f t="shared" si="0"/>
        <v>0</v>
      </c>
    </row>
    <row r="10" spans="1:15" x14ac:dyDescent="0.3">
      <c r="A10" s="113"/>
      <c r="B10" s="14" t="s">
        <v>26</v>
      </c>
      <c r="C10" s="31"/>
      <c r="D10" s="122"/>
      <c r="E10" s="122"/>
      <c r="F10" s="122"/>
      <c r="G10" s="31"/>
      <c r="H10" s="31"/>
      <c r="I10" s="31"/>
      <c r="J10" s="131"/>
      <c r="K10" s="32"/>
      <c r="L10" s="65">
        <f t="shared" si="1"/>
        <v>0</v>
      </c>
      <c r="M10" s="41"/>
      <c r="N10" s="133"/>
      <c r="O10" s="67">
        <f t="shared" si="0"/>
        <v>0</v>
      </c>
    </row>
    <row r="11" spans="1:15" x14ac:dyDescent="0.3">
      <c r="A11" s="114"/>
      <c r="B11" s="14" t="s">
        <v>28</v>
      </c>
      <c r="C11" s="33"/>
      <c r="D11" s="126"/>
      <c r="E11" s="35"/>
      <c r="F11" s="123"/>
      <c r="G11" s="33"/>
      <c r="H11" s="33"/>
      <c r="I11" s="33"/>
      <c r="J11" s="126"/>
      <c r="K11" s="34"/>
      <c r="L11" s="65">
        <f t="shared" si="1"/>
        <v>0</v>
      </c>
      <c r="M11" s="43"/>
      <c r="N11" s="34"/>
      <c r="O11" s="67">
        <f t="shared" si="0"/>
        <v>0</v>
      </c>
    </row>
    <row r="12" spans="1:15" x14ac:dyDescent="0.3">
      <c r="A12" s="114"/>
      <c r="B12" s="80" t="s">
        <v>47</v>
      </c>
      <c r="C12" s="81"/>
      <c r="D12" s="81"/>
      <c r="E12" s="81"/>
      <c r="F12" s="81"/>
      <c r="G12" s="81"/>
      <c r="H12" s="81"/>
      <c r="I12" s="81"/>
      <c r="J12" s="81"/>
      <c r="K12" s="82"/>
      <c r="L12" s="83">
        <f t="shared" si="1"/>
        <v>0</v>
      </c>
      <c r="M12" s="84"/>
      <c r="N12" s="82"/>
      <c r="O12" s="85">
        <f t="shared" si="0"/>
        <v>0</v>
      </c>
    </row>
    <row r="13" spans="1:15" x14ac:dyDescent="0.3">
      <c r="A13" s="114"/>
      <c r="B13" s="80" t="s">
        <v>46</v>
      </c>
      <c r="C13" s="81"/>
      <c r="D13" s="81"/>
      <c r="E13" s="81"/>
      <c r="F13" s="81"/>
      <c r="G13" s="81"/>
      <c r="H13" s="81"/>
      <c r="I13" s="81"/>
      <c r="J13" s="81"/>
      <c r="K13" s="82"/>
      <c r="L13" s="83">
        <f t="shared" si="1"/>
        <v>0</v>
      </c>
      <c r="M13" s="84"/>
      <c r="N13" s="82"/>
      <c r="O13" s="85">
        <f t="shared" si="0"/>
        <v>0</v>
      </c>
    </row>
    <row r="14" spans="1:15" x14ac:dyDescent="0.3">
      <c r="A14" s="114"/>
      <c r="B14" s="80" t="s">
        <v>68</v>
      </c>
      <c r="C14" s="81"/>
      <c r="D14" s="81"/>
      <c r="E14" s="81"/>
      <c r="F14" s="81"/>
      <c r="G14" s="81"/>
      <c r="H14" s="81"/>
      <c r="I14" s="81"/>
      <c r="J14" s="82"/>
      <c r="K14" s="82"/>
      <c r="L14" s="83">
        <f t="shared" si="1"/>
        <v>0</v>
      </c>
      <c r="M14" s="84"/>
      <c r="N14" s="82"/>
      <c r="O14" s="85">
        <f t="shared" si="0"/>
        <v>0</v>
      </c>
    </row>
    <row r="15" spans="1:15" x14ac:dyDescent="0.3">
      <c r="A15" s="114"/>
      <c r="B15" s="14" t="s">
        <v>30</v>
      </c>
      <c r="C15" s="35"/>
      <c r="D15" s="123"/>
      <c r="E15" s="123"/>
      <c r="F15" s="123"/>
      <c r="G15" s="35"/>
      <c r="H15" s="35"/>
      <c r="I15" s="123"/>
      <c r="J15" s="123"/>
      <c r="K15" s="134"/>
      <c r="L15" s="65">
        <f t="shared" si="1"/>
        <v>0</v>
      </c>
      <c r="M15" s="128"/>
      <c r="N15" s="34"/>
      <c r="O15" s="67">
        <f t="shared" si="0"/>
        <v>0</v>
      </c>
    </row>
    <row r="16" spans="1:15" x14ac:dyDescent="0.3">
      <c r="A16" s="114"/>
      <c r="B16" s="80" t="s">
        <v>33</v>
      </c>
      <c r="C16" s="81"/>
      <c r="D16" s="81"/>
      <c r="E16" s="81"/>
      <c r="F16" s="81"/>
      <c r="G16" s="81"/>
      <c r="H16" s="81"/>
      <c r="I16" s="81"/>
      <c r="J16" s="81"/>
      <c r="K16" s="81"/>
      <c r="L16" s="83">
        <f t="shared" si="1"/>
        <v>0</v>
      </c>
      <c r="M16" s="84"/>
      <c r="N16" s="82"/>
      <c r="O16" s="85">
        <f t="shared" si="0"/>
        <v>0</v>
      </c>
    </row>
    <row r="17" spans="1:15" x14ac:dyDescent="0.3">
      <c r="A17" s="114"/>
      <c r="B17" s="80" t="s">
        <v>87</v>
      </c>
      <c r="C17" s="81"/>
      <c r="D17" s="81"/>
      <c r="E17" s="81"/>
      <c r="F17" s="81"/>
      <c r="G17" s="81"/>
      <c r="H17" s="81"/>
      <c r="I17" s="81"/>
      <c r="J17" s="81"/>
      <c r="K17" s="82"/>
      <c r="L17" s="83">
        <f t="shared" si="1"/>
        <v>0</v>
      </c>
      <c r="M17" s="84"/>
      <c r="N17" s="82"/>
      <c r="O17" s="85">
        <f t="shared" si="0"/>
        <v>0</v>
      </c>
    </row>
    <row r="18" spans="1:15" x14ac:dyDescent="0.3">
      <c r="A18" s="114"/>
      <c r="B18" s="80" t="s">
        <v>34</v>
      </c>
      <c r="C18" s="81"/>
      <c r="D18" s="81"/>
      <c r="E18" s="81"/>
      <c r="F18" s="81"/>
      <c r="G18" s="81"/>
      <c r="H18" s="81"/>
      <c r="I18" s="81"/>
      <c r="J18" s="81"/>
      <c r="K18" s="82"/>
      <c r="L18" s="83">
        <f t="shared" si="1"/>
        <v>0</v>
      </c>
      <c r="M18" s="84"/>
      <c r="N18" s="82"/>
      <c r="O18" s="85">
        <f t="shared" si="0"/>
        <v>0</v>
      </c>
    </row>
    <row r="19" spans="1:15" x14ac:dyDescent="0.3">
      <c r="A19" s="113" t="str">
        <f>DAY(A4+2)&amp;"/"&amp;MONTH(A4+2)&amp;" - "&amp;DAY(A97+1)&amp;"/"&amp;MONTH(A97+1)</f>
        <v>3/1 - 9/1</v>
      </c>
      <c r="B19" s="25" t="s">
        <v>57</v>
      </c>
      <c r="C19" s="26"/>
      <c r="D19" s="26"/>
      <c r="E19" s="26"/>
      <c r="F19" s="26"/>
      <c r="G19" s="26"/>
      <c r="H19" s="26"/>
      <c r="I19" s="26"/>
      <c r="J19" s="26"/>
      <c r="K19" s="27"/>
      <c r="L19" s="71">
        <f t="shared" si="1"/>
        <v>0</v>
      </c>
      <c r="M19" s="28"/>
      <c r="N19" s="27"/>
      <c r="O19" s="73">
        <f t="shared" si="0"/>
        <v>0</v>
      </c>
    </row>
    <row r="20" spans="1:15" x14ac:dyDescent="0.3">
      <c r="A20" s="114"/>
      <c r="B20" s="14" t="s">
        <v>27</v>
      </c>
      <c r="C20" s="31"/>
      <c r="D20" s="37"/>
      <c r="E20" s="31"/>
      <c r="F20" s="37"/>
      <c r="G20" s="31"/>
      <c r="H20" s="31"/>
      <c r="I20" s="31"/>
      <c r="J20" s="31"/>
      <c r="K20" s="32"/>
      <c r="L20" s="65">
        <f t="shared" si="1"/>
        <v>0</v>
      </c>
      <c r="M20" s="41"/>
      <c r="N20" s="41"/>
      <c r="O20" s="67">
        <f t="shared" si="0"/>
        <v>0</v>
      </c>
    </row>
    <row r="21" spans="1:15" x14ac:dyDescent="0.3">
      <c r="A21" s="114"/>
      <c r="B21" s="14" t="s">
        <v>29</v>
      </c>
      <c r="C21" s="33"/>
      <c r="D21" s="33"/>
      <c r="E21" s="33"/>
      <c r="F21" s="35"/>
      <c r="G21" s="33"/>
      <c r="H21" s="33"/>
      <c r="I21" s="33"/>
      <c r="J21" s="33"/>
      <c r="K21" s="34"/>
      <c r="L21" s="65">
        <f t="shared" si="1"/>
        <v>0</v>
      </c>
      <c r="M21" s="43"/>
      <c r="N21" s="34"/>
      <c r="O21" s="67">
        <f t="shared" si="0"/>
        <v>0</v>
      </c>
    </row>
    <row r="22" spans="1:15" x14ac:dyDescent="0.3">
      <c r="A22" s="114"/>
      <c r="B22" s="80" t="s">
        <v>47</v>
      </c>
      <c r="C22" s="81"/>
      <c r="D22" s="81"/>
      <c r="E22" s="81"/>
      <c r="F22" s="81"/>
      <c r="G22" s="81"/>
      <c r="H22" s="81"/>
      <c r="I22" s="81"/>
      <c r="J22" s="81"/>
      <c r="K22" s="82"/>
      <c r="L22" s="83">
        <f t="shared" si="1"/>
        <v>0</v>
      </c>
      <c r="M22" s="84"/>
      <c r="N22" s="82"/>
      <c r="O22" s="85">
        <f t="shared" si="0"/>
        <v>0</v>
      </c>
    </row>
    <row r="23" spans="1:15" x14ac:dyDescent="0.3">
      <c r="A23" s="114"/>
      <c r="B23" s="80" t="s">
        <v>46</v>
      </c>
      <c r="C23" s="81"/>
      <c r="D23" s="81"/>
      <c r="E23" s="81"/>
      <c r="F23" s="81"/>
      <c r="G23" s="81"/>
      <c r="H23" s="81"/>
      <c r="I23" s="81"/>
      <c r="J23" s="81"/>
      <c r="K23" s="82"/>
      <c r="L23" s="83">
        <f t="shared" si="1"/>
        <v>0</v>
      </c>
      <c r="M23" s="84"/>
      <c r="N23" s="82"/>
      <c r="O23" s="85">
        <f t="shared" si="0"/>
        <v>0</v>
      </c>
    </row>
    <row r="24" spans="1:15" x14ac:dyDescent="0.3">
      <c r="A24" s="114"/>
      <c r="B24" s="80" t="s">
        <v>68</v>
      </c>
      <c r="C24" s="81"/>
      <c r="D24" s="81"/>
      <c r="E24" s="81"/>
      <c r="F24" s="81"/>
      <c r="G24" s="81"/>
      <c r="H24" s="81"/>
      <c r="I24" s="81"/>
      <c r="J24" s="81"/>
      <c r="K24" s="82"/>
      <c r="L24" s="83">
        <f t="shared" si="1"/>
        <v>0</v>
      </c>
      <c r="M24" s="84"/>
      <c r="N24" s="82"/>
      <c r="O24" s="85">
        <f t="shared" si="0"/>
        <v>0</v>
      </c>
    </row>
    <row r="25" spans="1:15" x14ac:dyDescent="0.3">
      <c r="A25" s="113" t="str">
        <f>DAY(A4+2)&amp;"/"&amp;MONTH(A4+2)&amp;" - "&amp;DAY(A97+1)&amp;"/"&amp;MONTH(A97+1)</f>
        <v>3/1 - 9/1</v>
      </c>
      <c r="B25" s="25" t="s">
        <v>32</v>
      </c>
      <c r="C25" s="26"/>
      <c r="D25" s="26"/>
      <c r="E25" s="26"/>
      <c r="F25" s="26"/>
      <c r="G25" s="26"/>
      <c r="H25" s="26"/>
      <c r="I25" s="26"/>
      <c r="J25" s="26"/>
      <c r="K25" s="27"/>
      <c r="L25" s="71">
        <f t="shared" si="1"/>
        <v>0</v>
      </c>
      <c r="M25" s="28">
        <f>+SUM(M26,M31:M33)</f>
        <v>0</v>
      </c>
      <c r="N25" s="27">
        <f>+SUM(N26,N31:N33)</f>
        <v>0</v>
      </c>
      <c r="O25" s="73">
        <f t="shared" si="0"/>
        <v>0</v>
      </c>
    </row>
    <row r="26" spans="1:15" x14ac:dyDescent="0.3">
      <c r="A26" s="114"/>
      <c r="B26" s="14" t="s">
        <v>15</v>
      </c>
      <c r="C26" s="35"/>
      <c r="D26" s="35"/>
      <c r="E26" s="35"/>
      <c r="F26" s="123"/>
      <c r="G26" s="35"/>
      <c r="H26" s="35"/>
      <c r="I26" s="35"/>
      <c r="J26" s="35"/>
      <c r="K26" s="36"/>
      <c r="L26" s="64">
        <f t="shared" si="1"/>
        <v>0</v>
      </c>
      <c r="M26" s="44">
        <f>SUM(M27:M30)</f>
        <v>0</v>
      </c>
      <c r="N26" s="36">
        <f>SUM(N27:N30)</f>
        <v>0</v>
      </c>
      <c r="O26" s="68">
        <f t="shared" si="0"/>
        <v>0</v>
      </c>
    </row>
    <row r="27" spans="1:15" x14ac:dyDescent="0.3">
      <c r="A27" s="114"/>
      <c r="B27" s="80" t="s">
        <v>23</v>
      </c>
      <c r="C27" s="81"/>
      <c r="D27" s="81"/>
      <c r="E27" s="81"/>
      <c r="F27" s="81"/>
      <c r="G27" s="81"/>
      <c r="H27" s="81"/>
      <c r="I27" s="81"/>
      <c r="J27" s="81"/>
      <c r="K27" s="82"/>
      <c r="L27" s="83">
        <f t="shared" si="1"/>
        <v>0</v>
      </c>
      <c r="M27" s="84"/>
      <c r="N27" s="82"/>
      <c r="O27" s="85">
        <f t="shared" si="0"/>
        <v>0</v>
      </c>
    </row>
    <row r="28" spans="1:15" x14ac:dyDescent="0.3">
      <c r="A28" s="114"/>
      <c r="B28" s="80" t="s">
        <v>24</v>
      </c>
      <c r="C28" s="81"/>
      <c r="D28" s="81"/>
      <c r="E28" s="81"/>
      <c r="F28" s="81"/>
      <c r="G28" s="81"/>
      <c r="H28" s="81"/>
      <c r="I28" s="81"/>
      <c r="J28" s="81"/>
      <c r="K28" s="82"/>
      <c r="L28" s="83">
        <f t="shared" si="1"/>
        <v>0</v>
      </c>
      <c r="M28" s="84"/>
      <c r="N28" s="82"/>
      <c r="O28" s="85">
        <f t="shared" si="0"/>
        <v>0</v>
      </c>
    </row>
    <row r="29" spans="1:15" x14ac:dyDescent="0.3">
      <c r="A29" s="114"/>
      <c r="B29" s="80" t="s">
        <v>25</v>
      </c>
      <c r="C29" s="81"/>
      <c r="D29" s="81"/>
      <c r="E29" s="81"/>
      <c r="F29" s="81"/>
      <c r="G29" s="81"/>
      <c r="H29" s="81"/>
      <c r="I29" s="81"/>
      <c r="J29" s="81"/>
      <c r="K29" s="82"/>
      <c r="L29" s="83">
        <f t="shared" si="1"/>
        <v>0</v>
      </c>
      <c r="M29" s="84"/>
      <c r="N29" s="82"/>
      <c r="O29" s="85">
        <f t="shared" si="0"/>
        <v>0</v>
      </c>
    </row>
    <row r="30" spans="1:15" x14ac:dyDescent="0.3">
      <c r="A30" s="114"/>
      <c r="B30" s="80" t="s">
        <v>59</v>
      </c>
      <c r="C30" s="81"/>
      <c r="D30" s="81"/>
      <c r="E30" s="81"/>
      <c r="F30" s="81"/>
      <c r="G30" s="81"/>
      <c r="H30" s="81"/>
      <c r="I30" s="81"/>
      <c r="J30" s="81"/>
      <c r="K30" s="82"/>
      <c r="L30" s="83">
        <f t="shared" si="1"/>
        <v>0</v>
      </c>
      <c r="M30" s="84"/>
      <c r="N30" s="82"/>
      <c r="O30" s="85">
        <f t="shared" si="0"/>
        <v>0</v>
      </c>
    </row>
    <row r="31" spans="1:15" x14ac:dyDescent="0.3">
      <c r="A31" s="114"/>
      <c r="B31" s="14" t="s">
        <v>16</v>
      </c>
      <c r="C31" s="37"/>
      <c r="D31" s="37"/>
      <c r="E31" s="37"/>
      <c r="F31" s="37"/>
      <c r="G31" s="37"/>
      <c r="H31" s="37"/>
      <c r="I31" s="37"/>
      <c r="J31" s="37"/>
      <c r="K31" s="38"/>
      <c r="L31" s="64">
        <f t="shared" si="1"/>
        <v>0</v>
      </c>
      <c r="M31" s="41"/>
      <c r="N31" s="38"/>
      <c r="O31" s="68">
        <f t="shared" si="0"/>
        <v>0</v>
      </c>
    </row>
    <row r="32" spans="1:15" x14ac:dyDescent="0.3">
      <c r="A32" s="114"/>
      <c r="B32" s="14" t="s">
        <v>17</v>
      </c>
      <c r="C32" s="37"/>
      <c r="D32" s="37"/>
      <c r="E32" s="37"/>
      <c r="F32" s="37"/>
      <c r="G32" s="37"/>
      <c r="H32" s="37"/>
      <c r="I32" s="37"/>
      <c r="J32" s="37"/>
      <c r="K32" s="38"/>
      <c r="L32" s="64">
        <f t="shared" si="1"/>
        <v>0</v>
      </c>
      <c r="M32" s="41"/>
      <c r="N32" s="38"/>
      <c r="O32" s="68">
        <f t="shared" si="0"/>
        <v>0</v>
      </c>
    </row>
    <row r="33" spans="1:15" x14ac:dyDescent="0.3">
      <c r="A33" s="114"/>
      <c r="B33" s="15" t="s">
        <v>40</v>
      </c>
      <c r="C33" s="39"/>
      <c r="D33" s="39"/>
      <c r="E33" s="39"/>
      <c r="F33" s="39"/>
      <c r="G33" s="39"/>
      <c r="H33" s="39"/>
      <c r="I33" s="39"/>
      <c r="J33" s="39"/>
      <c r="K33" s="40"/>
      <c r="L33" s="66">
        <f t="shared" si="1"/>
        <v>0</v>
      </c>
      <c r="M33" s="42"/>
      <c r="N33" s="40"/>
      <c r="O33" s="69">
        <f t="shared" si="0"/>
        <v>0</v>
      </c>
    </row>
    <row r="34" spans="1:15" x14ac:dyDescent="0.3">
      <c r="A34" s="113" t="str">
        <f>DAY(A4+2)&amp;"/"&amp;MONTH(A4+2)&amp;" - "&amp;DAY(A97+1)&amp;"/"&amp;MONTH(A97+1)</f>
        <v>3/1 - 9/1</v>
      </c>
      <c r="B34" s="25" t="s">
        <v>67</v>
      </c>
      <c r="C34" s="26"/>
      <c r="D34" s="26"/>
      <c r="E34" s="26"/>
      <c r="F34" s="26"/>
      <c r="G34" s="26"/>
      <c r="H34" s="26"/>
      <c r="I34" s="26"/>
      <c r="J34" s="26"/>
      <c r="K34" s="27"/>
      <c r="L34" s="71">
        <f t="shared" si="1"/>
        <v>0</v>
      </c>
      <c r="M34" s="28">
        <f>+SUM(M35:M37)</f>
        <v>0</v>
      </c>
      <c r="N34" s="27">
        <f>+SUM(N35:N37)</f>
        <v>0</v>
      </c>
      <c r="O34" s="73">
        <f t="shared" si="0"/>
        <v>0</v>
      </c>
    </row>
    <row r="35" spans="1:15" x14ac:dyDescent="0.3">
      <c r="A35" s="114"/>
      <c r="B35" s="14" t="s">
        <v>12</v>
      </c>
      <c r="C35" s="37"/>
      <c r="D35" s="37"/>
      <c r="E35" s="37"/>
      <c r="F35" s="37"/>
      <c r="G35" s="37"/>
      <c r="H35" s="37"/>
      <c r="I35" s="37"/>
      <c r="J35" s="37"/>
      <c r="K35" s="38"/>
      <c r="L35" s="64">
        <f t="shared" si="1"/>
        <v>0</v>
      </c>
      <c r="M35" s="41"/>
      <c r="N35" s="38"/>
      <c r="O35" s="68">
        <f t="shared" si="0"/>
        <v>0</v>
      </c>
    </row>
    <row r="36" spans="1:15" x14ac:dyDescent="0.3">
      <c r="A36" s="114"/>
      <c r="B36" s="14" t="s">
        <v>39</v>
      </c>
      <c r="C36" s="37"/>
      <c r="D36" s="37"/>
      <c r="E36" s="37"/>
      <c r="F36" s="37"/>
      <c r="G36" s="37"/>
      <c r="H36" s="37"/>
      <c r="I36" s="37"/>
      <c r="J36" s="37"/>
      <c r="K36" s="38"/>
      <c r="L36" s="64">
        <f t="shared" si="1"/>
        <v>0</v>
      </c>
      <c r="M36" s="41"/>
      <c r="N36" s="38"/>
      <c r="O36" s="68">
        <f t="shared" si="0"/>
        <v>0</v>
      </c>
    </row>
    <row r="37" spans="1:15" x14ac:dyDescent="0.3">
      <c r="A37" s="114"/>
      <c r="B37" s="14" t="s">
        <v>18</v>
      </c>
      <c r="C37" s="33"/>
      <c r="D37" s="33"/>
      <c r="E37" s="33"/>
      <c r="F37" s="35"/>
      <c r="G37" s="33"/>
      <c r="H37" s="33"/>
      <c r="I37" s="33"/>
      <c r="J37" s="33"/>
      <c r="K37" s="34"/>
      <c r="L37" s="65">
        <f t="shared" si="1"/>
        <v>0</v>
      </c>
      <c r="M37" s="43">
        <f>SUM(M38:M43)</f>
        <v>0</v>
      </c>
      <c r="N37" s="34">
        <f>SUM(N38:N43)</f>
        <v>0</v>
      </c>
      <c r="O37" s="67">
        <f t="shared" si="0"/>
        <v>0</v>
      </c>
    </row>
    <row r="38" spans="1:15" x14ac:dyDescent="0.3">
      <c r="A38" s="114"/>
      <c r="B38" s="80" t="s">
        <v>38</v>
      </c>
      <c r="C38" s="81"/>
      <c r="D38" s="81"/>
      <c r="E38" s="81"/>
      <c r="F38" s="81"/>
      <c r="G38" s="81"/>
      <c r="H38" s="81"/>
      <c r="I38" s="81"/>
      <c r="J38" s="81"/>
      <c r="K38" s="82"/>
      <c r="L38" s="83">
        <f t="shared" si="1"/>
        <v>0</v>
      </c>
      <c r="M38" s="84"/>
      <c r="N38" s="82"/>
      <c r="O38" s="85">
        <f t="shared" si="0"/>
        <v>0</v>
      </c>
    </row>
    <row r="39" spans="1:15" x14ac:dyDescent="0.3">
      <c r="A39" s="114"/>
      <c r="B39" s="80" t="s">
        <v>37</v>
      </c>
      <c r="C39" s="81"/>
      <c r="D39" s="81"/>
      <c r="E39" s="81"/>
      <c r="F39" s="81"/>
      <c r="G39" s="81"/>
      <c r="H39" s="81"/>
      <c r="I39" s="81"/>
      <c r="J39" s="81"/>
      <c r="K39" s="82"/>
      <c r="L39" s="83">
        <f t="shared" si="1"/>
        <v>0</v>
      </c>
      <c r="M39" s="84"/>
      <c r="N39" s="82"/>
      <c r="O39" s="85">
        <f t="shared" si="0"/>
        <v>0</v>
      </c>
    </row>
    <row r="40" spans="1:15" x14ac:dyDescent="0.3">
      <c r="A40" s="114"/>
      <c r="B40" s="80" t="s">
        <v>61</v>
      </c>
      <c r="C40" s="81"/>
      <c r="D40" s="81"/>
      <c r="E40" s="81"/>
      <c r="F40" s="81"/>
      <c r="G40" s="81"/>
      <c r="H40" s="81"/>
      <c r="I40" s="81"/>
      <c r="J40" s="81"/>
      <c r="K40" s="82"/>
      <c r="L40" s="83">
        <f t="shared" si="1"/>
        <v>0</v>
      </c>
      <c r="M40" s="84"/>
      <c r="N40" s="82"/>
      <c r="O40" s="85">
        <f t="shared" si="0"/>
        <v>0</v>
      </c>
    </row>
    <row r="41" spans="1:15" x14ac:dyDescent="0.3">
      <c r="A41" s="114"/>
      <c r="B41" s="80" t="s">
        <v>36</v>
      </c>
      <c r="C41" s="81"/>
      <c r="D41" s="81"/>
      <c r="E41" s="81"/>
      <c r="F41" s="81"/>
      <c r="G41" s="81"/>
      <c r="H41" s="81"/>
      <c r="I41" s="81"/>
      <c r="J41" s="81"/>
      <c r="K41" s="82"/>
      <c r="L41" s="83">
        <f t="shared" si="1"/>
        <v>0</v>
      </c>
      <c r="M41" s="84"/>
      <c r="N41" s="82"/>
      <c r="O41" s="85">
        <f t="shared" si="0"/>
        <v>0</v>
      </c>
    </row>
    <row r="42" spans="1:15" x14ac:dyDescent="0.3">
      <c r="A42" s="114"/>
      <c r="B42" s="80" t="s">
        <v>35</v>
      </c>
      <c r="C42" s="81"/>
      <c r="D42" s="81"/>
      <c r="E42" s="81"/>
      <c r="F42" s="81"/>
      <c r="G42" s="81"/>
      <c r="H42" s="81"/>
      <c r="I42" s="81"/>
      <c r="J42" s="81"/>
      <c r="K42" s="82"/>
      <c r="L42" s="83">
        <f t="shared" si="1"/>
        <v>0</v>
      </c>
      <c r="M42" s="84"/>
      <c r="N42" s="82"/>
      <c r="O42" s="85">
        <f t="shared" si="0"/>
        <v>0</v>
      </c>
    </row>
    <row r="43" spans="1:15" x14ac:dyDescent="0.3">
      <c r="A43" s="114"/>
      <c r="B43" s="80" t="s">
        <v>18</v>
      </c>
      <c r="C43" s="81"/>
      <c r="D43" s="81"/>
      <c r="E43" s="81"/>
      <c r="F43" s="81"/>
      <c r="G43" s="81"/>
      <c r="H43" s="81"/>
      <c r="I43" s="81"/>
      <c r="J43" s="81"/>
      <c r="K43" s="82"/>
      <c r="L43" s="83">
        <f t="shared" si="1"/>
        <v>0</v>
      </c>
      <c r="M43" s="84"/>
      <c r="N43" s="82"/>
      <c r="O43" s="85">
        <f t="shared" si="0"/>
        <v>0</v>
      </c>
    </row>
    <row r="44" spans="1:15" x14ac:dyDescent="0.3">
      <c r="A44" s="113" t="str">
        <f>DAY(A4+2)&amp;"/"&amp;MONTH(A4+2)&amp;" - "&amp;DAY(A97+1)&amp;"/"&amp;MONTH(A97+1)</f>
        <v>3/1 - 9/1</v>
      </c>
      <c r="B44" s="25" t="s">
        <v>45</v>
      </c>
      <c r="C44" s="26"/>
      <c r="D44" s="26"/>
      <c r="E44" s="26"/>
      <c r="F44" s="26"/>
      <c r="G44" s="26"/>
      <c r="H44" s="26"/>
      <c r="I44" s="26"/>
      <c r="J44" s="26"/>
      <c r="K44" s="27"/>
      <c r="L44" s="71">
        <f t="shared" si="1"/>
        <v>0</v>
      </c>
      <c r="M44" s="28">
        <f>+SUM(M45:M47)</f>
        <v>0</v>
      </c>
      <c r="N44" s="27">
        <f>+SUM(N45:N47)</f>
        <v>0</v>
      </c>
      <c r="O44" s="73">
        <f t="shared" si="0"/>
        <v>0</v>
      </c>
    </row>
    <row r="45" spans="1:15" x14ac:dyDescent="0.3">
      <c r="A45" s="114"/>
      <c r="B45" s="14" t="s">
        <v>19</v>
      </c>
      <c r="C45" s="37"/>
      <c r="D45" s="37"/>
      <c r="E45" s="37"/>
      <c r="F45" s="37"/>
      <c r="G45" s="37"/>
      <c r="H45" s="37"/>
      <c r="I45" s="37"/>
      <c r="J45" s="37"/>
      <c r="K45" s="38"/>
      <c r="L45" s="64">
        <f t="shared" si="1"/>
        <v>0</v>
      </c>
      <c r="M45" s="41"/>
      <c r="N45" s="38"/>
      <c r="O45" s="68">
        <f t="shared" si="0"/>
        <v>0</v>
      </c>
    </row>
    <row r="46" spans="1:15" x14ac:dyDescent="0.3">
      <c r="A46" s="114"/>
      <c r="B46" s="14" t="s">
        <v>62</v>
      </c>
      <c r="C46" s="39"/>
      <c r="D46" s="39"/>
      <c r="E46" s="39"/>
      <c r="F46" s="39"/>
      <c r="G46" s="39"/>
      <c r="H46" s="39"/>
      <c r="I46" s="39"/>
      <c r="J46" s="39"/>
      <c r="K46" s="40"/>
      <c r="L46" s="64">
        <f t="shared" si="1"/>
        <v>0</v>
      </c>
      <c r="M46" s="41"/>
      <c r="N46" s="38"/>
      <c r="O46" s="68">
        <f t="shared" si="0"/>
        <v>0</v>
      </c>
    </row>
    <row r="47" spans="1:15" ht="15" thickBot="1" x14ac:dyDescent="0.35">
      <c r="A47" s="114"/>
      <c r="B47" s="15" t="s">
        <v>60</v>
      </c>
      <c r="C47" s="39"/>
      <c r="D47" s="39"/>
      <c r="E47" s="39"/>
      <c r="F47" s="39"/>
      <c r="G47" s="39"/>
      <c r="H47" s="39"/>
      <c r="I47" s="39"/>
      <c r="J47" s="39"/>
      <c r="K47" s="40"/>
      <c r="L47" s="64">
        <f t="shared" si="1"/>
        <v>0</v>
      </c>
      <c r="M47" s="41"/>
      <c r="N47" s="38"/>
      <c r="O47" s="68">
        <f t="shared" si="0"/>
        <v>0</v>
      </c>
    </row>
    <row r="48" spans="1:15" ht="15" thickBot="1" x14ac:dyDescent="0.35">
      <c r="A48" s="2"/>
      <c r="B48" s="13" t="s">
        <v>54</v>
      </c>
      <c r="C48" s="29"/>
      <c r="D48" s="29"/>
      <c r="E48" s="29"/>
      <c r="F48" s="29"/>
      <c r="G48" s="29"/>
      <c r="H48" s="29"/>
      <c r="I48" s="29"/>
      <c r="J48" s="29"/>
      <c r="K48" s="30"/>
      <c r="L48" s="20">
        <f t="shared" si="1"/>
        <v>0</v>
      </c>
      <c r="M48" s="53">
        <f>SUM(M49,M72)</f>
        <v>0</v>
      </c>
      <c r="N48" s="54">
        <f>SUM(N49,N72)</f>
        <v>0</v>
      </c>
      <c r="O48" s="52">
        <f t="shared" si="0"/>
        <v>0</v>
      </c>
    </row>
    <row r="49" spans="1:15" x14ac:dyDescent="0.3">
      <c r="A49" s="113" t="str">
        <f>DAY(A4-1)&amp;"/"&amp;MONTH(A4-1)&amp;" - "&amp;DAY(A97-2)&amp;"/"&amp;MONTH(A97-2)</f>
        <v>31/12 - 6/1</v>
      </c>
      <c r="B49" s="25" t="s">
        <v>49</v>
      </c>
      <c r="C49" s="26"/>
      <c r="D49" s="26"/>
      <c r="E49" s="26"/>
      <c r="F49" s="26"/>
      <c r="G49" s="26"/>
      <c r="H49" s="26"/>
      <c r="I49" s="26"/>
      <c r="J49" s="26"/>
      <c r="K49" s="27"/>
      <c r="L49" s="63">
        <f t="shared" si="1"/>
        <v>0</v>
      </c>
      <c r="M49" s="28">
        <f>+SUM(M50:M53)</f>
        <v>0</v>
      </c>
      <c r="N49" s="27">
        <f>+SUM(N50:N53)</f>
        <v>0</v>
      </c>
      <c r="O49" s="62">
        <f t="shared" si="0"/>
        <v>0</v>
      </c>
    </row>
    <row r="50" spans="1:15" x14ac:dyDescent="0.3">
      <c r="A50" s="2"/>
      <c r="B50" s="14" t="s">
        <v>42</v>
      </c>
      <c r="C50" s="37"/>
      <c r="D50" s="37"/>
      <c r="E50" s="37"/>
      <c r="F50" s="124"/>
      <c r="G50" s="37"/>
      <c r="H50" s="37"/>
      <c r="I50" s="37"/>
      <c r="J50" s="37"/>
      <c r="K50" s="38"/>
      <c r="L50" s="65">
        <f t="shared" si="1"/>
        <v>0</v>
      </c>
      <c r="M50" s="41"/>
      <c r="N50" s="38"/>
      <c r="O50" s="67">
        <f t="shared" si="0"/>
        <v>0</v>
      </c>
    </row>
    <row r="51" spans="1:15" x14ac:dyDescent="0.3">
      <c r="A51" s="2"/>
      <c r="B51" s="14" t="s">
        <v>43</v>
      </c>
      <c r="C51" s="37"/>
      <c r="D51" s="37"/>
      <c r="E51" s="37"/>
      <c r="F51" s="37"/>
      <c r="G51" s="37"/>
      <c r="H51" s="37"/>
      <c r="I51" s="37"/>
      <c r="J51" s="37"/>
      <c r="K51" s="38"/>
      <c r="L51" s="65">
        <f t="shared" si="1"/>
        <v>0</v>
      </c>
      <c r="M51" s="41"/>
      <c r="N51" s="38"/>
      <c r="O51" s="67">
        <f t="shared" si="0"/>
        <v>0</v>
      </c>
    </row>
    <row r="52" spans="1:15" x14ac:dyDescent="0.3">
      <c r="A52" s="2"/>
      <c r="B52" s="14" t="s">
        <v>88</v>
      </c>
      <c r="C52" s="37"/>
      <c r="D52" s="124"/>
      <c r="E52" s="37"/>
      <c r="F52" s="124"/>
      <c r="G52" s="37"/>
      <c r="H52" s="37"/>
      <c r="I52" s="37"/>
      <c r="J52" s="37"/>
      <c r="K52" s="38"/>
      <c r="L52" s="65">
        <f t="shared" si="1"/>
        <v>0</v>
      </c>
      <c r="M52" s="41"/>
      <c r="N52" s="38"/>
      <c r="O52" s="67">
        <f t="shared" ref="O52:O71" si="2">SUM(M52:N52)</f>
        <v>0</v>
      </c>
    </row>
    <row r="53" spans="1:15" x14ac:dyDescent="0.3">
      <c r="A53" s="2"/>
      <c r="B53" s="14" t="s">
        <v>89</v>
      </c>
      <c r="C53" s="35"/>
      <c r="D53" s="35"/>
      <c r="E53" s="35"/>
      <c r="F53" s="123"/>
      <c r="G53" s="35"/>
      <c r="H53" s="35"/>
      <c r="I53" s="35"/>
      <c r="J53" s="35"/>
      <c r="K53" s="36"/>
      <c r="L53" s="65">
        <f t="shared" si="1"/>
        <v>0</v>
      </c>
      <c r="M53" s="44">
        <f>+SUM(M54:M62)</f>
        <v>0</v>
      </c>
      <c r="N53" s="36">
        <f>+SUM(N54:N62)</f>
        <v>0</v>
      </c>
      <c r="O53" s="67">
        <f t="shared" si="2"/>
        <v>0</v>
      </c>
    </row>
    <row r="54" spans="1:15" x14ac:dyDescent="0.3">
      <c r="A54" s="3"/>
      <c r="B54" s="80" t="s">
        <v>93</v>
      </c>
      <c r="C54" s="81"/>
      <c r="D54" s="81"/>
      <c r="E54" s="81"/>
      <c r="F54" s="81"/>
      <c r="G54" s="81"/>
      <c r="H54" s="81"/>
      <c r="I54" s="81"/>
      <c r="J54" s="81"/>
      <c r="K54" s="82"/>
      <c r="L54" s="83">
        <f t="shared" si="1"/>
        <v>0</v>
      </c>
      <c r="M54" s="84"/>
      <c r="N54" s="82"/>
      <c r="O54" s="85">
        <f t="shared" si="2"/>
        <v>0</v>
      </c>
    </row>
    <row r="55" spans="1:15" x14ac:dyDescent="0.3">
      <c r="A55" s="1"/>
      <c r="B55" s="80" t="s">
        <v>92</v>
      </c>
      <c r="C55" s="81"/>
      <c r="D55" s="81"/>
      <c r="E55" s="81"/>
      <c r="F55" s="81"/>
      <c r="G55" s="81"/>
      <c r="H55" s="81"/>
      <c r="I55" s="81"/>
      <c r="J55" s="81"/>
      <c r="K55" s="82"/>
      <c r="L55" s="83">
        <f t="shared" si="1"/>
        <v>0</v>
      </c>
      <c r="M55" s="84"/>
      <c r="N55" s="82"/>
      <c r="O55" s="85">
        <f t="shared" si="2"/>
        <v>0</v>
      </c>
    </row>
    <row r="56" spans="1:15" x14ac:dyDescent="0.3">
      <c r="A56" s="1"/>
      <c r="B56" s="80" t="s">
        <v>94</v>
      </c>
      <c r="C56" s="81"/>
      <c r="D56" s="81"/>
      <c r="E56" s="81"/>
      <c r="F56" s="81"/>
      <c r="G56" s="81"/>
      <c r="H56" s="81"/>
      <c r="I56" s="81"/>
      <c r="J56" s="81"/>
      <c r="K56" s="82"/>
      <c r="L56" s="83">
        <f t="shared" si="1"/>
        <v>0</v>
      </c>
      <c r="M56" s="84"/>
      <c r="N56" s="82"/>
      <c r="O56" s="85">
        <f t="shared" si="2"/>
        <v>0</v>
      </c>
    </row>
    <row r="57" spans="1:15" x14ac:dyDescent="0.3">
      <c r="A57" s="1"/>
      <c r="B57" s="80" t="s">
        <v>79</v>
      </c>
      <c r="C57" s="81"/>
      <c r="D57" s="81"/>
      <c r="E57" s="81"/>
      <c r="F57" s="81"/>
      <c r="G57" s="81"/>
      <c r="H57" s="81"/>
      <c r="I57" s="81"/>
      <c r="J57" s="81"/>
      <c r="K57" s="82"/>
      <c r="L57" s="83">
        <f t="shared" si="1"/>
        <v>0</v>
      </c>
      <c r="M57" s="84"/>
      <c r="N57" s="82"/>
      <c r="O57" s="85">
        <f t="shared" si="2"/>
        <v>0</v>
      </c>
    </row>
    <row r="58" spans="1:15" x14ac:dyDescent="0.3">
      <c r="A58" s="1"/>
      <c r="B58" s="80" t="s">
        <v>78</v>
      </c>
      <c r="C58" s="81"/>
      <c r="D58" s="81"/>
      <c r="E58" s="81"/>
      <c r="F58" s="81"/>
      <c r="G58" s="81"/>
      <c r="H58" s="81"/>
      <c r="I58" s="81"/>
      <c r="J58" s="81"/>
      <c r="K58" s="82"/>
      <c r="L58" s="83">
        <f t="shared" si="1"/>
        <v>0</v>
      </c>
      <c r="M58" s="84"/>
      <c r="N58" s="82"/>
      <c r="O58" s="85">
        <f t="shared" si="2"/>
        <v>0</v>
      </c>
    </row>
    <row r="59" spans="1:15" x14ac:dyDescent="0.3">
      <c r="A59" s="1"/>
      <c r="B59" s="80" t="s">
        <v>81</v>
      </c>
      <c r="C59" s="81"/>
      <c r="D59" s="81"/>
      <c r="E59" s="81"/>
      <c r="F59" s="81"/>
      <c r="G59" s="81"/>
      <c r="H59" s="81"/>
      <c r="I59" s="81"/>
      <c r="J59" s="81"/>
      <c r="K59" s="82"/>
      <c r="L59" s="83">
        <f t="shared" si="1"/>
        <v>0</v>
      </c>
      <c r="M59" s="84"/>
      <c r="N59" s="82"/>
      <c r="O59" s="85">
        <f t="shared" si="2"/>
        <v>0</v>
      </c>
    </row>
    <row r="60" spans="1:15" x14ac:dyDescent="0.3">
      <c r="A60" s="1"/>
      <c r="B60" s="80" t="s">
        <v>80</v>
      </c>
      <c r="C60" s="81"/>
      <c r="D60" s="81"/>
      <c r="E60" s="81"/>
      <c r="F60" s="81"/>
      <c r="G60" s="81"/>
      <c r="H60" s="81"/>
      <c r="I60" s="81"/>
      <c r="J60" s="81"/>
      <c r="K60" s="82"/>
      <c r="L60" s="83">
        <f t="shared" si="1"/>
        <v>0</v>
      </c>
      <c r="M60" s="84"/>
      <c r="N60" s="82"/>
      <c r="O60" s="85">
        <f t="shared" si="2"/>
        <v>0</v>
      </c>
    </row>
    <row r="61" spans="1:15" x14ac:dyDescent="0.3">
      <c r="A61" s="1"/>
      <c r="B61" s="80" t="s">
        <v>82</v>
      </c>
      <c r="C61" s="81"/>
      <c r="D61" s="81"/>
      <c r="E61" s="81"/>
      <c r="F61" s="81"/>
      <c r="G61" s="81"/>
      <c r="H61" s="81"/>
      <c r="I61" s="81"/>
      <c r="J61" s="81"/>
      <c r="K61" s="82"/>
      <c r="L61" s="83">
        <f t="shared" si="1"/>
        <v>0</v>
      </c>
      <c r="M61" s="84"/>
      <c r="N61" s="82"/>
      <c r="O61" s="85">
        <f t="shared" si="2"/>
        <v>0</v>
      </c>
    </row>
    <row r="62" spans="1:15" x14ac:dyDescent="0.3">
      <c r="A62" s="1"/>
      <c r="B62" s="80" t="s">
        <v>68</v>
      </c>
      <c r="C62" s="81"/>
      <c r="D62" s="81"/>
      <c r="E62" s="81"/>
      <c r="F62" s="81"/>
      <c r="G62" s="81"/>
      <c r="H62" s="81"/>
      <c r="I62" s="81"/>
      <c r="J62" s="81"/>
      <c r="K62" s="82"/>
      <c r="L62" s="83">
        <f t="shared" si="1"/>
        <v>0</v>
      </c>
      <c r="M62" s="84"/>
      <c r="N62" s="82"/>
      <c r="O62" s="85">
        <f t="shared" si="2"/>
        <v>0</v>
      </c>
    </row>
    <row r="63" spans="1:15" x14ac:dyDescent="0.3">
      <c r="A63" s="113" t="str">
        <f>DAY(A4-1)&amp;"/"&amp;MONTH(A4-1)&amp;" - "&amp;DAY(A97-2)&amp;"/"&amp;MONTH(A97-2)</f>
        <v>31/12 - 6/1</v>
      </c>
      <c r="B63" s="25" t="s">
        <v>58</v>
      </c>
      <c r="C63" s="26"/>
      <c r="D63" s="26"/>
      <c r="E63" s="26"/>
      <c r="F63" s="26"/>
      <c r="G63" s="26"/>
      <c r="H63" s="26"/>
      <c r="I63" s="26"/>
      <c r="J63" s="26"/>
      <c r="K63" s="27"/>
      <c r="L63" s="71">
        <f t="shared" si="1"/>
        <v>0</v>
      </c>
      <c r="M63" s="28">
        <f t="shared" ref="M63:N63" si="3">+SUM(M64:M65)</f>
        <v>0</v>
      </c>
      <c r="N63" s="27">
        <f t="shared" si="3"/>
        <v>0</v>
      </c>
      <c r="O63" s="62">
        <f t="shared" si="2"/>
        <v>0</v>
      </c>
    </row>
    <row r="64" spans="1:15" x14ac:dyDescent="0.3">
      <c r="A64" s="109"/>
      <c r="B64" s="14" t="s">
        <v>90</v>
      </c>
      <c r="C64" s="37"/>
      <c r="D64" s="37"/>
      <c r="E64" s="37"/>
      <c r="F64" s="37"/>
      <c r="G64" s="37"/>
      <c r="H64" s="37"/>
      <c r="I64" s="37"/>
      <c r="J64" s="37"/>
      <c r="K64" s="38"/>
      <c r="L64" s="65">
        <f t="shared" si="1"/>
        <v>0</v>
      </c>
      <c r="M64" s="41"/>
      <c r="N64" s="38"/>
      <c r="O64" s="67">
        <f t="shared" si="2"/>
        <v>0</v>
      </c>
    </row>
    <row r="65" spans="1:15" x14ac:dyDescent="0.3">
      <c r="A65" s="2"/>
      <c r="B65" s="14" t="s">
        <v>91</v>
      </c>
      <c r="C65" s="35"/>
      <c r="D65" s="35"/>
      <c r="E65" s="35"/>
      <c r="F65" s="35"/>
      <c r="G65" s="35"/>
      <c r="H65" s="35"/>
      <c r="I65" s="35"/>
      <c r="J65" s="35"/>
      <c r="K65" s="36"/>
      <c r="L65" s="65">
        <f t="shared" si="1"/>
        <v>0</v>
      </c>
      <c r="M65" s="44">
        <f>+SUM(M66:M71)</f>
        <v>0</v>
      </c>
      <c r="N65" s="36">
        <f>+SUM(N66:N71)</f>
        <v>0</v>
      </c>
      <c r="O65" s="67">
        <f t="shared" si="2"/>
        <v>0</v>
      </c>
    </row>
    <row r="66" spans="1:15" x14ac:dyDescent="0.3">
      <c r="A66" s="1"/>
      <c r="B66" s="80" t="s">
        <v>79</v>
      </c>
      <c r="C66" s="81"/>
      <c r="D66" s="81"/>
      <c r="E66" s="81"/>
      <c r="F66" s="81"/>
      <c r="G66" s="81"/>
      <c r="H66" s="81"/>
      <c r="I66" s="81"/>
      <c r="J66" s="81"/>
      <c r="K66" s="82"/>
      <c r="L66" s="83">
        <f t="shared" si="1"/>
        <v>0</v>
      </c>
      <c r="M66" s="84"/>
      <c r="N66" s="82"/>
      <c r="O66" s="85">
        <f t="shared" si="2"/>
        <v>0</v>
      </c>
    </row>
    <row r="67" spans="1:15" x14ac:dyDescent="0.3">
      <c r="A67" s="1"/>
      <c r="B67" s="80" t="s">
        <v>78</v>
      </c>
      <c r="C67" s="81"/>
      <c r="D67" s="81"/>
      <c r="E67" s="81"/>
      <c r="F67" s="81"/>
      <c r="G67" s="81"/>
      <c r="H67" s="81"/>
      <c r="I67" s="81"/>
      <c r="J67" s="81"/>
      <c r="K67" s="82"/>
      <c r="L67" s="83">
        <f t="shared" si="1"/>
        <v>0</v>
      </c>
      <c r="M67" s="84"/>
      <c r="N67" s="82"/>
      <c r="O67" s="85">
        <f t="shared" si="2"/>
        <v>0</v>
      </c>
    </row>
    <row r="68" spans="1:15" x14ac:dyDescent="0.3">
      <c r="A68" s="1"/>
      <c r="B68" s="80" t="s">
        <v>81</v>
      </c>
      <c r="C68" s="81"/>
      <c r="D68" s="81"/>
      <c r="E68" s="81"/>
      <c r="F68" s="81"/>
      <c r="G68" s="81"/>
      <c r="H68" s="81"/>
      <c r="I68" s="81"/>
      <c r="J68" s="81"/>
      <c r="K68" s="82"/>
      <c r="L68" s="83">
        <f t="shared" si="1"/>
        <v>0</v>
      </c>
      <c r="M68" s="84"/>
      <c r="N68" s="82"/>
      <c r="O68" s="85">
        <f t="shared" si="2"/>
        <v>0</v>
      </c>
    </row>
    <row r="69" spans="1:15" x14ac:dyDescent="0.3">
      <c r="A69" s="1"/>
      <c r="B69" s="80" t="s">
        <v>80</v>
      </c>
      <c r="C69" s="81"/>
      <c r="D69" s="81"/>
      <c r="E69" s="81"/>
      <c r="F69" s="81"/>
      <c r="G69" s="81"/>
      <c r="H69" s="81"/>
      <c r="I69" s="81"/>
      <c r="J69" s="81"/>
      <c r="K69" s="82"/>
      <c r="L69" s="83">
        <f t="shared" si="1"/>
        <v>0</v>
      </c>
      <c r="M69" s="84"/>
      <c r="N69" s="82"/>
      <c r="O69" s="85">
        <f t="shared" si="2"/>
        <v>0</v>
      </c>
    </row>
    <row r="70" spans="1:15" x14ac:dyDescent="0.3">
      <c r="A70" s="1"/>
      <c r="B70" s="80" t="s">
        <v>82</v>
      </c>
      <c r="C70" s="81"/>
      <c r="D70" s="81"/>
      <c r="E70" s="81"/>
      <c r="F70" s="81"/>
      <c r="G70" s="81"/>
      <c r="H70" s="81"/>
      <c r="I70" s="81"/>
      <c r="J70" s="81"/>
      <c r="K70" s="82"/>
      <c r="L70" s="83">
        <f t="shared" si="1"/>
        <v>0</v>
      </c>
      <c r="M70" s="84"/>
      <c r="N70" s="82"/>
      <c r="O70" s="85">
        <f t="shared" si="2"/>
        <v>0</v>
      </c>
    </row>
    <row r="71" spans="1:15" x14ac:dyDescent="0.3">
      <c r="A71" s="1"/>
      <c r="B71" s="80" t="s">
        <v>68</v>
      </c>
      <c r="C71" s="81"/>
      <c r="D71" s="81"/>
      <c r="E71" s="81"/>
      <c r="F71" s="81"/>
      <c r="G71" s="81"/>
      <c r="H71" s="81"/>
      <c r="I71" s="81"/>
      <c r="J71" s="81"/>
      <c r="K71" s="82"/>
      <c r="L71" s="83">
        <f t="shared" si="1"/>
        <v>0</v>
      </c>
      <c r="M71" s="84"/>
      <c r="N71" s="82"/>
      <c r="O71" s="85">
        <f t="shared" si="2"/>
        <v>0</v>
      </c>
    </row>
    <row r="72" spans="1:15" x14ac:dyDescent="0.3">
      <c r="A72" s="113" t="str">
        <f>DAY(A4-1)&amp;"/"&amp;MONTH(A4-1)&amp;" - "&amp;DAY(A97-2)&amp;"/"&amp;MONTH(A97-2)</f>
        <v>31/12 - 6/1</v>
      </c>
      <c r="B72" s="25" t="s">
        <v>44</v>
      </c>
      <c r="C72" s="26"/>
      <c r="D72" s="26"/>
      <c r="E72" s="26"/>
      <c r="F72" s="26"/>
      <c r="G72" s="26"/>
      <c r="H72" s="26"/>
      <c r="I72" s="26"/>
      <c r="J72" s="26"/>
      <c r="K72" s="27"/>
      <c r="L72" s="63">
        <f t="shared" si="1"/>
        <v>0</v>
      </c>
      <c r="M72" s="28">
        <f>+SUM(M73:M74,M78)</f>
        <v>0</v>
      </c>
      <c r="N72" s="27">
        <f>+SUM(N73:N74,N78)</f>
        <v>0</v>
      </c>
      <c r="O72" s="62">
        <f t="shared" si="0"/>
        <v>0</v>
      </c>
    </row>
    <row r="73" spans="1:15" x14ac:dyDescent="0.3">
      <c r="A73" s="2"/>
      <c r="B73" s="14" t="s">
        <v>13</v>
      </c>
      <c r="C73" s="37"/>
      <c r="D73" s="37"/>
      <c r="E73" s="37"/>
      <c r="F73" s="37"/>
      <c r="G73" s="37"/>
      <c r="H73" s="37"/>
      <c r="I73" s="37"/>
      <c r="J73" s="37"/>
      <c r="K73" s="38"/>
      <c r="L73" s="64">
        <f t="shared" si="1"/>
        <v>0</v>
      </c>
      <c r="M73" s="41"/>
      <c r="N73" s="38"/>
      <c r="O73" s="67">
        <f t="shared" si="0"/>
        <v>0</v>
      </c>
    </row>
    <row r="74" spans="1:15" x14ac:dyDescent="0.3">
      <c r="A74" s="2"/>
      <c r="B74" s="14" t="s">
        <v>86</v>
      </c>
      <c r="C74" s="35"/>
      <c r="D74" s="35"/>
      <c r="E74" s="35"/>
      <c r="F74" s="35"/>
      <c r="G74" s="35"/>
      <c r="H74" s="35"/>
      <c r="I74" s="35"/>
      <c r="J74" s="35"/>
      <c r="K74" s="36"/>
      <c r="L74" s="64">
        <f t="shared" si="1"/>
        <v>0</v>
      </c>
      <c r="M74" s="44">
        <f>+SUM(M75:M77)</f>
        <v>0</v>
      </c>
      <c r="N74" s="36">
        <f>+SUM(N75:N77)</f>
        <v>0</v>
      </c>
      <c r="O74" s="67">
        <f t="shared" si="0"/>
        <v>0</v>
      </c>
    </row>
    <row r="75" spans="1:15" x14ac:dyDescent="0.3">
      <c r="A75" s="1"/>
      <c r="B75" s="80" t="s">
        <v>72</v>
      </c>
      <c r="C75" s="81"/>
      <c r="D75" s="81"/>
      <c r="E75" s="81"/>
      <c r="F75" s="81"/>
      <c r="G75" s="81"/>
      <c r="H75" s="81"/>
      <c r="I75" s="81"/>
      <c r="J75" s="81"/>
      <c r="K75" s="82"/>
      <c r="L75" s="83">
        <f t="shared" si="1"/>
        <v>0</v>
      </c>
      <c r="M75" s="84"/>
      <c r="N75" s="82"/>
      <c r="O75" s="85">
        <f t="shared" si="0"/>
        <v>0</v>
      </c>
    </row>
    <row r="76" spans="1:15" x14ac:dyDescent="0.3">
      <c r="A76" s="1"/>
      <c r="B76" s="80" t="s">
        <v>84</v>
      </c>
      <c r="C76" s="81"/>
      <c r="D76" s="81"/>
      <c r="E76" s="81"/>
      <c r="F76" s="81"/>
      <c r="G76" s="81"/>
      <c r="H76" s="81"/>
      <c r="I76" s="81"/>
      <c r="J76" s="81"/>
      <c r="K76" s="82"/>
      <c r="L76" s="83">
        <f t="shared" ref="L76:L98" si="4">SUM(C76:K76)</f>
        <v>0</v>
      </c>
      <c r="M76" s="84"/>
      <c r="N76" s="82"/>
      <c r="O76" s="85">
        <f t="shared" si="0"/>
        <v>0</v>
      </c>
    </row>
    <row r="77" spans="1:15" x14ac:dyDescent="0.3">
      <c r="A77" s="1"/>
      <c r="B77" s="80" t="s">
        <v>85</v>
      </c>
      <c r="C77" s="81"/>
      <c r="D77" s="81"/>
      <c r="E77" s="81"/>
      <c r="F77" s="81"/>
      <c r="G77" s="81"/>
      <c r="H77" s="81"/>
      <c r="I77" s="81"/>
      <c r="J77" s="81"/>
      <c r="K77" s="82"/>
      <c r="L77" s="83">
        <f t="shared" si="4"/>
        <v>0</v>
      </c>
      <c r="M77" s="84"/>
      <c r="N77" s="82"/>
      <c r="O77" s="85">
        <f t="shared" si="0"/>
        <v>0</v>
      </c>
    </row>
    <row r="78" spans="1:15" ht="15" thickBot="1" x14ac:dyDescent="0.35">
      <c r="A78" s="2"/>
      <c r="B78" s="15" t="s">
        <v>48</v>
      </c>
      <c r="C78" s="37"/>
      <c r="D78" s="124"/>
      <c r="E78" s="124"/>
      <c r="F78" s="124"/>
      <c r="G78" s="124"/>
      <c r="H78" s="37"/>
      <c r="I78" s="37"/>
      <c r="J78" s="37"/>
      <c r="K78" s="37"/>
      <c r="L78" s="64">
        <f t="shared" si="4"/>
        <v>0</v>
      </c>
      <c r="M78" s="37"/>
      <c r="N78" s="37"/>
      <c r="O78" s="67">
        <f t="shared" si="0"/>
        <v>0</v>
      </c>
    </row>
    <row r="79" spans="1:15" ht="15" thickBot="1" x14ac:dyDescent="0.35">
      <c r="A79" s="2"/>
      <c r="B79" s="13" t="s">
        <v>55</v>
      </c>
      <c r="C79" s="29"/>
      <c r="D79" s="29"/>
      <c r="E79" s="29"/>
      <c r="F79" s="29"/>
      <c r="G79" s="29"/>
      <c r="H79" s="29"/>
      <c r="I79" s="29"/>
      <c r="J79" s="29"/>
      <c r="K79" s="30"/>
      <c r="L79" s="20">
        <f t="shared" si="4"/>
        <v>0</v>
      </c>
      <c r="M79" s="53">
        <f>+SUM(M80:M82,M83,M90)</f>
        <v>0</v>
      </c>
      <c r="N79" s="54">
        <f>+SUM(N80:N82,N83,N90)</f>
        <v>0</v>
      </c>
      <c r="O79" s="52">
        <f t="shared" si="0"/>
        <v>0</v>
      </c>
    </row>
    <row r="80" spans="1:15" x14ac:dyDescent="0.3">
      <c r="A80" s="2"/>
      <c r="B80" s="16" t="s">
        <v>20</v>
      </c>
      <c r="C80" s="46"/>
      <c r="D80" s="46"/>
      <c r="E80" s="46"/>
      <c r="F80" s="46"/>
      <c r="G80" s="46"/>
      <c r="H80" s="46"/>
      <c r="I80" s="46"/>
      <c r="J80" s="46"/>
      <c r="K80" s="47"/>
      <c r="L80" s="64">
        <f t="shared" si="4"/>
        <v>0</v>
      </c>
      <c r="M80" s="48"/>
      <c r="N80" s="47"/>
      <c r="O80" s="67">
        <f t="shared" ref="O80:O98" si="5">SUM(M80:N80)</f>
        <v>0</v>
      </c>
    </row>
    <row r="81" spans="1:15" x14ac:dyDescent="0.3">
      <c r="A81" s="2"/>
      <c r="B81" s="15" t="s">
        <v>21</v>
      </c>
      <c r="C81" s="39"/>
      <c r="D81" s="39"/>
      <c r="E81" s="39"/>
      <c r="F81" s="39"/>
      <c r="G81" s="39"/>
      <c r="H81" s="39"/>
      <c r="I81" s="39"/>
      <c r="J81" s="39"/>
      <c r="K81" s="40"/>
      <c r="L81" s="64">
        <f t="shared" si="4"/>
        <v>0</v>
      </c>
      <c r="M81" s="42"/>
      <c r="N81" s="40"/>
      <c r="O81" s="67">
        <f t="shared" si="5"/>
        <v>0</v>
      </c>
    </row>
    <row r="82" spans="1:15" x14ac:dyDescent="0.3">
      <c r="A82" s="2"/>
      <c r="B82" s="15" t="s">
        <v>83</v>
      </c>
      <c r="C82" s="39"/>
      <c r="D82" s="39"/>
      <c r="E82" s="39"/>
      <c r="F82" s="125"/>
      <c r="G82" s="39"/>
      <c r="H82" s="39"/>
      <c r="I82" s="39"/>
      <c r="J82" s="39"/>
      <c r="K82" s="129"/>
      <c r="L82" s="64">
        <f t="shared" si="4"/>
        <v>0</v>
      </c>
      <c r="M82" s="42"/>
      <c r="N82" s="40"/>
      <c r="O82" s="67">
        <f t="shared" si="5"/>
        <v>0</v>
      </c>
    </row>
    <row r="83" spans="1:15" x14ac:dyDescent="0.3">
      <c r="A83" s="95"/>
      <c r="B83" s="25" t="s">
        <v>51</v>
      </c>
      <c r="C83" s="26"/>
      <c r="D83" s="26"/>
      <c r="E83" s="26"/>
      <c r="F83" s="26"/>
      <c r="G83" s="26"/>
      <c r="H83" s="26"/>
      <c r="I83" s="26"/>
      <c r="J83" s="26"/>
      <c r="K83" s="27"/>
      <c r="L83" s="63">
        <f t="shared" si="4"/>
        <v>0</v>
      </c>
      <c r="M83" s="28">
        <f>+SUM(M84,M87)</f>
        <v>0</v>
      </c>
      <c r="N83" s="27">
        <f>+SUM(N84,N87)</f>
        <v>0</v>
      </c>
      <c r="O83" s="62">
        <f t="shared" si="5"/>
        <v>0</v>
      </c>
    </row>
    <row r="84" spans="1:15" x14ac:dyDescent="0.3">
      <c r="A84" s="2"/>
      <c r="B84" s="14" t="s">
        <v>75</v>
      </c>
      <c r="C84" s="35"/>
      <c r="D84" s="35"/>
      <c r="E84" s="35"/>
      <c r="F84" s="123"/>
      <c r="G84" s="35"/>
      <c r="H84" s="35"/>
      <c r="I84" s="35"/>
      <c r="J84" s="35"/>
      <c r="K84" s="36"/>
      <c r="L84" s="64">
        <f t="shared" si="4"/>
        <v>0</v>
      </c>
      <c r="M84" s="44">
        <f>+SUM(M85:M86)</f>
        <v>0</v>
      </c>
      <c r="N84" s="36">
        <f>+SUM(N85:N86)</f>
        <v>0</v>
      </c>
      <c r="O84" s="67">
        <f t="shared" si="5"/>
        <v>0</v>
      </c>
    </row>
    <row r="85" spans="1:15" x14ac:dyDescent="0.3">
      <c r="A85" s="1"/>
      <c r="B85" s="80" t="s">
        <v>69</v>
      </c>
      <c r="C85" s="81"/>
      <c r="D85" s="81"/>
      <c r="E85" s="81"/>
      <c r="F85" s="81"/>
      <c r="G85" s="81"/>
      <c r="H85" s="81"/>
      <c r="I85" s="81"/>
      <c r="J85" s="81"/>
      <c r="K85" s="82"/>
      <c r="L85" s="83">
        <f t="shared" si="4"/>
        <v>0</v>
      </c>
      <c r="M85" s="84"/>
      <c r="N85" s="82"/>
      <c r="O85" s="85">
        <f t="shared" si="5"/>
        <v>0</v>
      </c>
    </row>
    <row r="86" spans="1:15" x14ac:dyDescent="0.3">
      <c r="A86" s="1"/>
      <c r="B86" s="80" t="s">
        <v>70</v>
      </c>
      <c r="C86" s="81"/>
      <c r="D86" s="81"/>
      <c r="E86" s="81"/>
      <c r="F86" s="81"/>
      <c r="G86" s="81"/>
      <c r="H86" s="81"/>
      <c r="I86" s="81"/>
      <c r="J86" s="81"/>
      <c r="K86" s="82"/>
      <c r="L86" s="83">
        <f t="shared" si="4"/>
        <v>0</v>
      </c>
      <c r="M86" s="84"/>
      <c r="N86" s="82"/>
      <c r="O86" s="85">
        <f t="shared" si="5"/>
        <v>0</v>
      </c>
    </row>
    <row r="87" spans="1:15" x14ac:dyDescent="0.3">
      <c r="A87" s="2"/>
      <c r="B87" s="15" t="s">
        <v>74</v>
      </c>
      <c r="C87" s="74"/>
      <c r="D87" s="74"/>
      <c r="E87" s="74"/>
      <c r="F87" s="74"/>
      <c r="G87" s="74"/>
      <c r="H87" s="74"/>
      <c r="I87" s="74"/>
      <c r="J87" s="74"/>
      <c r="K87" s="75"/>
      <c r="L87" s="64">
        <f t="shared" si="4"/>
        <v>0</v>
      </c>
      <c r="M87" s="76">
        <f>+SUM(M88:M89)</f>
        <v>0</v>
      </c>
      <c r="N87" s="75">
        <f>+SUM(N88:N89)</f>
        <v>0</v>
      </c>
      <c r="O87" s="67">
        <f t="shared" si="5"/>
        <v>0</v>
      </c>
    </row>
    <row r="88" spans="1:15" x14ac:dyDescent="0.3">
      <c r="A88" s="1"/>
      <c r="B88" s="80" t="s">
        <v>73</v>
      </c>
      <c r="C88" s="81"/>
      <c r="D88" s="81"/>
      <c r="E88" s="81"/>
      <c r="F88" s="81"/>
      <c r="G88" s="81"/>
      <c r="H88" s="81"/>
      <c r="I88" s="81"/>
      <c r="J88" s="81"/>
      <c r="K88" s="82"/>
      <c r="L88" s="83">
        <f t="shared" si="4"/>
        <v>0</v>
      </c>
      <c r="M88" s="84"/>
      <c r="N88" s="82"/>
      <c r="O88" s="85">
        <f t="shared" si="5"/>
        <v>0</v>
      </c>
    </row>
    <row r="89" spans="1:15" x14ac:dyDescent="0.3">
      <c r="A89" s="1"/>
      <c r="B89" s="80" t="s">
        <v>63</v>
      </c>
      <c r="C89" s="81"/>
      <c r="D89" s="81"/>
      <c r="E89" s="81"/>
      <c r="F89" s="81"/>
      <c r="G89" s="81"/>
      <c r="H89" s="81"/>
      <c r="I89" s="81"/>
      <c r="J89" s="81"/>
      <c r="K89" s="82"/>
      <c r="L89" s="83">
        <f t="shared" si="4"/>
        <v>0</v>
      </c>
      <c r="M89" s="84"/>
      <c r="N89" s="82"/>
      <c r="O89" s="85">
        <f t="shared" si="5"/>
        <v>0</v>
      </c>
    </row>
    <row r="90" spans="1:15" x14ac:dyDescent="0.3">
      <c r="A90" s="95"/>
      <c r="B90" s="25" t="s">
        <v>22</v>
      </c>
      <c r="C90" s="26"/>
      <c r="D90" s="26"/>
      <c r="E90" s="26"/>
      <c r="F90" s="26"/>
      <c r="G90" s="26"/>
      <c r="H90" s="26"/>
      <c r="I90" s="26"/>
      <c r="J90" s="26"/>
      <c r="K90" s="27"/>
      <c r="L90" s="63">
        <f t="shared" si="4"/>
        <v>0</v>
      </c>
      <c r="M90" s="28">
        <f>+SUM(M91,M94)</f>
        <v>0</v>
      </c>
      <c r="N90" s="27">
        <f>+SUM(N91,N94)</f>
        <v>0</v>
      </c>
      <c r="O90" s="62">
        <f t="shared" si="5"/>
        <v>0</v>
      </c>
    </row>
    <row r="91" spans="1:15" x14ac:dyDescent="0.3">
      <c r="A91" s="2"/>
      <c r="B91" s="14" t="s">
        <v>64</v>
      </c>
      <c r="C91" s="35"/>
      <c r="D91" s="35"/>
      <c r="E91" s="35"/>
      <c r="F91" s="35"/>
      <c r="G91" s="35"/>
      <c r="H91" s="35"/>
      <c r="I91" s="35"/>
      <c r="J91" s="35"/>
      <c r="K91" s="36"/>
      <c r="L91" s="64">
        <f t="shared" si="4"/>
        <v>0</v>
      </c>
      <c r="M91" s="44">
        <f>+SUM(M92:M93)</f>
        <v>0</v>
      </c>
      <c r="N91" s="36">
        <f>+SUM(N92:N93)</f>
        <v>0</v>
      </c>
      <c r="O91" s="67">
        <f t="shared" si="5"/>
        <v>0</v>
      </c>
    </row>
    <row r="92" spans="1:15" x14ac:dyDescent="0.3">
      <c r="A92" s="1"/>
      <c r="B92" s="80" t="s">
        <v>65</v>
      </c>
      <c r="C92" s="81"/>
      <c r="D92" s="81"/>
      <c r="E92" s="81"/>
      <c r="F92" s="81"/>
      <c r="G92" s="81"/>
      <c r="H92" s="81"/>
      <c r="I92" s="81"/>
      <c r="J92" s="81"/>
      <c r="K92" s="82"/>
      <c r="L92" s="83">
        <f t="shared" si="4"/>
        <v>0</v>
      </c>
      <c r="M92" s="84"/>
      <c r="N92" s="82"/>
      <c r="O92" s="85">
        <f t="shared" si="5"/>
        <v>0</v>
      </c>
    </row>
    <row r="93" spans="1:15" x14ac:dyDescent="0.3">
      <c r="A93" s="1"/>
      <c r="B93" s="80" t="s">
        <v>76</v>
      </c>
      <c r="C93" s="81"/>
      <c r="D93" s="81"/>
      <c r="E93" s="81"/>
      <c r="F93" s="81"/>
      <c r="G93" s="81"/>
      <c r="H93" s="81"/>
      <c r="I93" s="81"/>
      <c r="J93" s="81"/>
      <c r="K93" s="82"/>
      <c r="L93" s="83">
        <f t="shared" si="4"/>
        <v>0</v>
      </c>
      <c r="M93" s="84"/>
      <c r="N93" s="82"/>
      <c r="O93" s="85">
        <f t="shared" si="5"/>
        <v>0</v>
      </c>
    </row>
    <row r="94" spans="1:15" x14ac:dyDescent="0.3">
      <c r="A94" s="2"/>
      <c r="B94" s="15" t="s">
        <v>41</v>
      </c>
      <c r="C94" s="74">
        <f t="shared" ref="C94:K94" si="6">+SUM(C95:C96)</f>
        <v>0</v>
      </c>
      <c r="D94" s="74">
        <f t="shared" si="6"/>
        <v>0</v>
      </c>
      <c r="E94" s="74">
        <f t="shared" si="6"/>
        <v>0</v>
      </c>
      <c r="F94" s="74">
        <f t="shared" si="6"/>
        <v>0</v>
      </c>
      <c r="G94" s="74">
        <f t="shared" si="6"/>
        <v>0</v>
      </c>
      <c r="H94" s="74">
        <f t="shared" si="6"/>
        <v>0</v>
      </c>
      <c r="I94" s="74">
        <f t="shared" si="6"/>
        <v>0</v>
      </c>
      <c r="J94" s="74">
        <f t="shared" si="6"/>
        <v>0</v>
      </c>
      <c r="K94" s="75">
        <f t="shared" si="6"/>
        <v>0</v>
      </c>
      <c r="L94" s="64">
        <f t="shared" si="4"/>
        <v>0</v>
      </c>
      <c r="M94" s="76">
        <f>+SUM(M95:M96)</f>
        <v>0</v>
      </c>
      <c r="N94" s="75">
        <f>+SUM(N95:N96)</f>
        <v>0</v>
      </c>
      <c r="O94" s="67">
        <f t="shared" si="5"/>
        <v>0</v>
      </c>
    </row>
    <row r="95" spans="1:15" x14ac:dyDescent="0.3">
      <c r="A95" s="1"/>
      <c r="B95" s="80" t="s">
        <v>66</v>
      </c>
      <c r="C95" s="81"/>
      <c r="D95" s="81"/>
      <c r="E95" s="81"/>
      <c r="F95" s="81"/>
      <c r="G95" s="81"/>
      <c r="H95" s="81"/>
      <c r="I95" s="81"/>
      <c r="J95" s="81"/>
      <c r="K95" s="82"/>
      <c r="L95" s="83">
        <f t="shared" si="4"/>
        <v>0</v>
      </c>
      <c r="M95" s="84"/>
      <c r="N95" s="82"/>
      <c r="O95" s="85">
        <f t="shared" si="5"/>
        <v>0</v>
      </c>
    </row>
    <row r="96" spans="1:15" ht="15" thickBot="1" x14ac:dyDescent="0.35">
      <c r="A96" s="1"/>
      <c r="B96" s="80" t="s">
        <v>77</v>
      </c>
      <c r="C96" s="81"/>
      <c r="D96" s="81"/>
      <c r="E96" s="81"/>
      <c r="F96" s="81"/>
      <c r="G96" s="81"/>
      <c r="H96" s="81"/>
      <c r="I96" s="81"/>
      <c r="J96" s="81"/>
      <c r="K96" s="82"/>
      <c r="L96" s="83">
        <f t="shared" si="4"/>
        <v>0</v>
      </c>
      <c r="M96" s="84"/>
      <c r="N96" s="82"/>
      <c r="O96" s="85">
        <f t="shared" si="5"/>
        <v>0</v>
      </c>
    </row>
    <row r="97" spans="1:15" ht="15" thickBot="1" x14ac:dyDescent="0.35">
      <c r="A97" s="55">
        <f>+A4+7</f>
        <v>44934</v>
      </c>
      <c r="B97" s="56" t="s">
        <v>71</v>
      </c>
      <c r="C97" s="57">
        <f t="shared" ref="C97:K97" si="7">+SUM(C4,C8,C48,C79)</f>
        <v>100000</v>
      </c>
      <c r="D97" s="57">
        <f t="shared" si="7"/>
        <v>1700000</v>
      </c>
      <c r="E97" s="57">
        <f t="shared" si="7"/>
        <v>800000</v>
      </c>
      <c r="F97" s="57">
        <f t="shared" si="7"/>
        <v>4500000</v>
      </c>
      <c r="G97" s="57">
        <f t="shared" si="7"/>
        <v>60000</v>
      </c>
      <c r="H97" s="57">
        <f t="shared" si="7"/>
        <v>0</v>
      </c>
      <c r="I97" s="57">
        <f t="shared" si="7"/>
        <v>40000</v>
      </c>
      <c r="J97" s="57">
        <f t="shared" si="7"/>
        <v>1000000</v>
      </c>
      <c r="K97" s="58">
        <f t="shared" si="7"/>
        <v>300000</v>
      </c>
      <c r="L97" s="59">
        <f t="shared" si="4"/>
        <v>8500000</v>
      </c>
      <c r="M97" s="60">
        <f>+SUM(M4,M8,M48,M79)</f>
        <v>180000</v>
      </c>
      <c r="N97" s="58">
        <f>+SUM(N4,N8,N48,N79)</f>
        <v>250000</v>
      </c>
      <c r="O97" s="61">
        <f t="shared" si="5"/>
        <v>430000</v>
      </c>
    </row>
    <row r="98" spans="1:15" ht="15" thickBot="1" x14ac:dyDescent="0.35">
      <c r="A98" s="2"/>
      <c r="B98" s="86" t="s">
        <v>56</v>
      </c>
      <c r="C98" s="87">
        <f t="shared" ref="C98:K98" si="8">+SUM(C5,C8,C48,C79)+C63</f>
        <v>120000</v>
      </c>
      <c r="D98" s="87">
        <f t="shared" si="8"/>
        <v>1900000</v>
      </c>
      <c r="E98" s="87">
        <f t="shared" si="8"/>
        <v>1000000</v>
      </c>
      <c r="F98" s="87">
        <f t="shared" si="8"/>
        <v>5200000</v>
      </c>
      <c r="G98" s="87">
        <f t="shared" si="8"/>
        <v>80000</v>
      </c>
      <c r="H98" s="87">
        <f t="shared" si="8"/>
        <v>0</v>
      </c>
      <c r="I98" s="87">
        <f t="shared" si="8"/>
        <v>80000</v>
      </c>
      <c r="J98" s="87">
        <f t="shared" si="8"/>
        <v>1200000</v>
      </c>
      <c r="K98" s="87">
        <f t="shared" si="8"/>
        <v>350000</v>
      </c>
      <c r="L98" s="87">
        <f t="shared" si="4"/>
        <v>9930000</v>
      </c>
      <c r="M98" s="87">
        <f>+SUM(M5,M8,M48,M79)+M63</f>
        <v>200000</v>
      </c>
      <c r="N98" s="87">
        <f>+SUM(N5,N8,N48,N79)+N63</f>
        <v>400000</v>
      </c>
      <c r="O98" s="87">
        <f t="shared" si="5"/>
        <v>600000</v>
      </c>
    </row>
    <row r="99" spans="1:15" ht="15" thickBot="1" x14ac:dyDescent="0.35">
      <c r="A99" s="97">
        <f>+A97+1</f>
        <v>44935</v>
      </c>
      <c r="C99" s="77">
        <f>IF(C$3=0,IF(C97+C101&gt;0,1,0),IF((C97+C101)&gt;0.8*-C$3,1,0))</f>
        <v>1</v>
      </c>
      <c r="D99" s="77">
        <f t="shared" ref="D99:N99" si="9">IF(D$3=0,IF(D97+D101&gt;0,1,0),IF((D97+D101)&gt;0.8*-D$3,1,0))</f>
        <v>1</v>
      </c>
      <c r="E99" s="77">
        <f t="shared" si="9"/>
        <v>1</v>
      </c>
      <c r="F99" s="77">
        <f t="shared" si="9"/>
        <v>1</v>
      </c>
      <c r="G99" s="77">
        <f t="shared" si="9"/>
        <v>1</v>
      </c>
      <c r="H99" s="77">
        <f t="shared" si="9"/>
        <v>0</v>
      </c>
      <c r="I99" s="77">
        <f t="shared" si="9"/>
        <v>1</v>
      </c>
      <c r="J99" s="77">
        <f t="shared" si="9"/>
        <v>1</v>
      </c>
      <c r="K99" s="77">
        <f t="shared" si="9"/>
        <v>1</v>
      </c>
      <c r="L99" s="78"/>
      <c r="M99" s="77">
        <f t="shared" si="9"/>
        <v>1</v>
      </c>
      <c r="N99" s="77">
        <f t="shared" si="9"/>
        <v>1</v>
      </c>
      <c r="O99" s="78"/>
    </row>
    <row r="100" spans="1:15" ht="15" thickBot="1" x14ac:dyDescent="0.35">
      <c r="A100" s="2"/>
      <c r="B100" s="11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</row>
    <row r="101" spans="1:15" ht="16.2" thickBot="1" x14ac:dyDescent="0.35">
      <c r="A101" s="96"/>
      <c r="B101" s="13" t="s">
        <v>53</v>
      </c>
      <c r="C101" s="29"/>
      <c r="D101" s="29"/>
      <c r="E101" s="29"/>
      <c r="F101" s="29"/>
      <c r="G101" s="29"/>
      <c r="H101" s="29"/>
      <c r="I101" s="29"/>
      <c r="J101" s="29"/>
      <c r="K101" s="30"/>
      <c r="L101" s="20">
        <f>SUM(C101:K101)</f>
        <v>0</v>
      </c>
      <c r="M101" s="53">
        <f>SUM(M102,M112,M118,M137,M127)</f>
        <v>0</v>
      </c>
      <c r="N101" s="54">
        <f>SUM(N102,N112,N118,N137,N127)</f>
        <v>0</v>
      </c>
      <c r="O101" s="52">
        <f t="shared" ref="O101:O172" si="10">SUM(M101:N101)</f>
        <v>0</v>
      </c>
    </row>
    <row r="102" spans="1:15" x14ac:dyDescent="0.3">
      <c r="A102" s="113" t="str">
        <f>DAY(A97+2)&amp;"/"&amp;MONTH(A97+2)&amp;" - "&amp;DAY(A190+1)&amp;"/"&amp;MONTH(A190+1)</f>
        <v>10/1 - 16/1</v>
      </c>
      <c r="B102" s="21" t="s">
        <v>31</v>
      </c>
      <c r="C102" s="22"/>
      <c r="D102" s="22"/>
      <c r="E102" s="22"/>
      <c r="F102" s="22"/>
      <c r="G102" s="22"/>
      <c r="H102" s="22"/>
      <c r="I102" s="22"/>
      <c r="J102" s="22"/>
      <c r="K102" s="23"/>
      <c r="L102" s="70">
        <f t="shared" ref="L102:L168" si="11">SUM(C102:K102)</f>
        <v>0</v>
      </c>
      <c r="M102" s="24">
        <f>+SUM(M103:M104,M108)</f>
        <v>0</v>
      </c>
      <c r="N102" s="23">
        <f>+SUM(N103:N104,N108)</f>
        <v>0</v>
      </c>
      <c r="O102" s="72">
        <f t="shared" si="10"/>
        <v>0</v>
      </c>
    </row>
    <row r="103" spans="1:15" x14ac:dyDescent="0.3">
      <c r="A103" s="113"/>
      <c r="B103" s="14" t="s">
        <v>26</v>
      </c>
      <c r="C103" s="31"/>
      <c r="D103" s="122"/>
      <c r="E103" s="124"/>
      <c r="F103" s="124"/>
      <c r="G103" s="31"/>
      <c r="H103" s="31"/>
      <c r="I103" s="31"/>
      <c r="J103" s="31"/>
      <c r="K103" s="32"/>
      <c r="L103" s="65">
        <f t="shared" si="11"/>
        <v>0</v>
      </c>
      <c r="M103" s="131"/>
      <c r="N103" s="132"/>
      <c r="O103" s="67">
        <f t="shared" si="10"/>
        <v>0</v>
      </c>
    </row>
    <row r="104" spans="1:15" x14ac:dyDescent="0.3">
      <c r="A104" s="114"/>
      <c r="B104" s="14" t="s">
        <v>28</v>
      </c>
      <c r="C104" s="33"/>
      <c r="D104" s="33"/>
      <c r="E104" s="126"/>
      <c r="F104" s="123"/>
      <c r="G104" s="33"/>
      <c r="H104" s="33"/>
      <c r="I104" s="33"/>
      <c r="J104" s="33"/>
      <c r="K104" s="34"/>
      <c r="L104" s="65">
        <f t="shared" si="11"/>
        <v>0</v>
      </c>
      <c r="M104" s="44"/>
      <c r="N104" s="34"/>
      <c r="O104" s="67">
        <f t="shared" si="10"/>
        <v>0</v>
      </c>
    </row>
    <row r="105" spans="1:15" x14ac:dyDescent="0.3">
      <c r="A105" s="114"/>
      <c r="B105" s="80" t="s">
        <v>47</v>
      </c>
      <c r="C105" s="81"/>
      <c r="D105" s="81"/>
      <c r="E105" s="81"/>
      <c r="F105" s="81"/>
      <c r="G105" s="81"/>
      <c r="H105" s="81"/>
      <c r="I105" s="81"/>
      <c r="J105" s="81"/>
      <c r="K105" s="82"/>
      <c r="L105" s="83">
        <f t="shared" si="11"/>
        <v>0</v>
      </c>
      <c r="M105" s="84"/>
      <c r="N105" s="82"/>
      <c r="O105" s="85">
        <f t="shared" si="10"/>
        <v>0</v>
      </c>
    </row>
    <row r="106" spans="1:15" x14ac:dyDescent="0.3">
      <c r="A106" s="114"/>
      <c r="B106" s="80" t="s">
        <v>46</v>
      </c>
      <c r="C106" s="81"/>
      <c r="D106" s="81"/>
      <c r="E106" s="81"/>
      <c r="F106" s="81"/>
      <c r="G106" s="81"/>
      <c r="H106" s="81"/>
      <c r="I106" s="81"/>
      <c r="J106" s="81"/>
      <c r="K106" s="82"/>
      <c r="L106" s="83">
        <f t="shared" si="11"/>
        <v>0</v>
      </c>
      <c r="M106" s="84"/>
      <c r="N106" s="82"/>
      <c r="O106" s="85">
        <f t="shared" si="10"/>
        <v>0</v>
      </c>
    </row>
    <row r="107" spans="1:15" x14ac:dyDescent="0.3">
      <c r="A107" s="114"/>
      <c r="B107" s="80" t="s">
        <v>68</v>
      </c>
      <c r="C107" s="81"/>
      <c r="D107" s="81"/>
      <c r="E107" s="81"/>
      <c r="F107" s="81"/>
      <c r="G107" s="81"/>
      <c r="H107" s="81"/>
      <c r="I107" s="81"/>
      <c r="J107" s="81"/>
      <c r="K107" s="82"/>
      <c r="L107" s="83">
        <f t="shared" si="11"/>
        <v>0</v>
      </c>
      <c r="M107" s="84"/>
      <c r="N107" s="82"/>
      <c r="O107" s="85">
        <f t="shared" si="10"/>
        <v>0</v>
      </c>
    </row>
    <row r="108" spans="1:15" x14ac:dyDescent="0.3">
      <c r="A108" s="114"/>
      <c r="B108" s="14" t="s">
        <v>30</v>
      </c>
      <c r="C108" s="123"/>
      <c r="D108" s="123"/>
      <c r="E108" s="123"/>
      <c r="F108" s="123"/>
      <c r="G108" s="33"/>
      <c r="H108" s="33"/>
      <c r="I108" s="123"/>
      <c r="J108" s="123"/>
      <c r="K108" s="134"/>
      <c r="L108" s="65">
        <f t="shared" si="11"/>
        <v>0</v>
      </c>
      <c r="M108" s="44">
        <f>SUM(M109:M111)</f>
        <v>0</v>
      </c>
      <c r="N108" s="36">
        <f>SUM(N109:N111)</f>
        <v>0</v>
      </c>
      <c r="O108" s="67">
        <f t="shared" si="10"/>
        <v>0</v>
      </c>
    </row>
    <row r="109" spans="1:15" x14ac:dyDescent="0.3">
      <c r="A109" s="114"/>
      <c r="B109" s="80" t="s">
        <v>33</v>
      </c>
      <c r="C109" s="81"/>
      <c r="D109" s="81"/>
      <c r="E109" s="81"/>
      <c r="F109" s="81"/>
      <c r="G109" s="81"/>
      <c r="H109" s="81"/>
      <c r="I109" s="81"/>
      <c r="J109" s="81"/>
      <c r="K109" s="81"/>
      <c r="L109" s="83">
        <f t="shared" si="11"/>
        <v>0</v>
      </c>
      <c r="M109" s="84"/>
      <c r="N109" s="82"/>
      <c r="O109" s="85">
        <f t="shared" si="10"/>
        <v>0</v>
      </c>
    </row>
    <row r="110" spans="1:15" x14ac:dyDescent="0.3">
      <c r="A110" s="114"/>
      <c r="B110" s="80" t="s">
        <v>87</v>
      </c>
      <c r="C110" s="81"/>
      <c r="D110" s="81"/>
      <c r="E110" s="81"/>
      <c r="F110" s="81"/>
      <c r="G110" s="81"/>
      <c r="H110" s="81"/>
      <c r="I110" s="81"/>
      <c r="J110" s="81"/>
      <c r="K110" s="82"/>
      <c r="L110" s="83">
        <f t="shared" si="11"/>
        <v>0</v>
      </c>
      <c r="M110" s="84"/>
      <c r="N110" s="82"/>
      <c r="O110" s="85">
        <f t="shared" si="10"/>
        <v>0</v>
      </c>
    </row>
    <row r="111" spans="1:15" x14ac:dyDescent="0.3">
      <c r="A111" s="114"/>
      <c r="B111" s="80" t="s">
        <v>34</v>
      </c>
      <c r="C111" s="81"/>
      <c r="D111" s="81"/>
      <c r="E111" s="81"/>
      <c r="F111" s="81"/>
      <c r="G111" s="81"/>
      <c r="H111" s="81"/>
      <c r="I111" s="81"/>
      <c r="J111" s="81"/>
      <c r="K111" s="82"/>
      <c r="L111" s="83">
        <f t="shared" si="11"/>
        <v>0</v>
      </c>
      <c r="M111" s="84"/>
      <c r="N111" s="82"/>
      <c r="O111" s="85">
        <f t="shared" si="10"/>
        <v>0</v>
      </c>
    </row>
    <row r="112" spans="1:15" x14ac:dyDescent="0.3">
      <c r="A112" s="113" t="str">
        <f>DAY(A97+2)&amp;"/"&amp;MONTH(A97+2)&amp;" - "&amp;DAY(A190+1)&amp;"/"&amp;MONTH(A190+1)</f>
        <v>10/1 - 16/1</v>
      </c>
      <c r="B112" s="25" t="s">
        <v>57</v>
      </c>
      <c r="C112" s="26"/>
      <c r="D112" s="26"/>
      <c r="E112" s="26"/>
      <c r="F112" s="26"/>
      <c r="G112" s="26"/>
      <c r="H112" s="26"/>
      <c r="I112" s="26"/>
      <c r="J112" s="26"/>
      <c r="K112" s="27"/>
      <c r="L112" s="71">
        <f t="shared" si="11"/>
        <v>0</v>
      </c>
      <c r="M112" s="28">
        <f>+SUM(M113:M114)</f>
        <v>0</v>
      </c>
      <c r="N112" s="27">
        <f>+SUM(N113:N114)</f>
        <v>0</v>
      </c>
      <c r="O112" s="73">
        <f t="shared" si="10"/>
        <v>0</v>
      </c>
    </row>
    <row r="113" spans="1:15" x14ac:dyDescent="0.3">
      <c r="A113" s="114"/>
      <c r="B113" s="14" t="s">
        <v>27</v>
      </c>
      <c r="C113" s="31"/>
      <c r="D113" s="31"/>
      <c r="E113" s="31"/>
      <c r="F113" s="37"/>
      <c r="G113" s="31"/>
      <c r="H113" s="31"/>
      <c r="I113" s="31"/>
      <c r="J113" s="31"/>
      <c r="K113" s="32"/>
      <c r="L113" s="65">
        <f t="shared" si="11"/>
        <v>0</v>
      </c>
      <c r="M113" s="41"/>
      <c r="N113" s="41"/>
      <c r="O113" s="67">
        <f t="shared" si="10"/>
        <v>0</v>
      </c>
    </row>
    <row r="114" spans="1:15" x14ac:dyDescent="0.3">
      <c r="A114" s="114"/>
      <c r="B114" s="14" t="s">
        <v>29</v>
      </c>
      <c r="C114" s="33"/>
      <c r="D114" s="33"/>
      <c r="E114" s="33"/>
      <c r="F114" s="35"/>
      <c r="G114" s="33"/>
      <c r="H114" s="33"/>
      <c r="I114" s="33"/>
      <c r="J114" s="33"/>
      <c r="K114" s="34"/>
      <c r="L114" s="65">
        <f t="shared" si="11"/>
        <v>0</v>
      </c>
      <c r="M114" s="44">
        <f>SUM(M115:M117)</f>
        <v>0</v>
      </c>
      <c r="N114" s="36">
        <f>SUM(N115:N117)</f>
        <v>0</v>
      </c>
      <c r="O114" s="67">
        <f t="shared" si="10"/>
        <v>0</v>
      </c>
    </row>
    <row r="115" spans="1:15" x14ac:dyDescent="0.3">
      <c r="A115" s="114"/>
      <c r="B115" s="80" t="s">
        <v>47</v>
      </c>
      <c r="C115" s="81"/>
      <c r="D115" s="81"/>
      <c r="E115" s="81"/>
      <c r="F115" s="81"/>
      <c r="G115" s="81"/>
      <c r="H115" s="81"/>
      <c r="I115" s="81"/>
      <c r="J115" s="81"/>
      <c r="K115" s="82"/>
      <c r="L115" s="83">
        <f t="shared" si="11"/>
        <v>0</v>
      </c>
      <c r="M115" s="84"/>
      <c r="N115" s="82"/>
      <c r="O115" s="85">
        <f t="shared" si="10"/>
        <v>0</v>
      </c>
    </row>
    <row r="116" spans="1:15" x14ac:dyDescent="0.3">
      <c r="A116" s="114"/>
      <c r="B116" s="80" t="s">
        <v>46</v>
      </c>
      <c r="C116" s="81"/>
      <c r="D116" s="81"/>
      <c r="E116" s="81"/>
      <c r="F116" s="81"/>
      <c r="G116" s="81"/>
      <c r="H116" s="81"/>
      <c r="I116" s="81"/>
      <c r="J116" s="81"/>
      <c r="K116" s="82"/>
      <c r="L116" s="83">
        <f t="shared" si="11"/>
        <v>0</v>
      </c>
      <c r="M116" s="84"/>
      <c r="N116" s="84"/>
      <c r="O116" s="85">
        <f t="shared" si="10"/>
        <v>0</v>
      </c>
    </row>
    <row r="117" spans="1:15" x14ac:dyDescent="0.3">
      <c r="A117" s="114"/>
      <c r="B117" s="80" t="s">
        <v>68</v>
      </c>
      <c r="C117" s="81"/>
      <c r="D117" s="81"/>
      <c r="E117" s="81"/>
      <c r="F117" s="81"/>
      <c r="G117" s="81"/>
      <c r="H117" s="81"/>
      <c r="I117" s="81"/>
      <c r="J117" s="81"/>
      <c r="K117" s="82"/>
      <c r="L117" s="83">
        <f t="shared" si="11"/>
        <v>0</v>
      </c>
      <c r="M117" s="84"/>
      <c r="N117" s="82"/>
      <c r="O117" s="85">
        <f t="shared" si="10"/>
        <v>0</v>
      </c>
    </row>
    <row r="118" spans="1:15" x14ac:dyDescent="0.3">
      <c r="A118" s="113" t="str">
        <f>DAY(A97+2)&amp;"/"&amp;MONTH(A97+2)&amp;" - "&amp;DAY(A190+1)&amp;"/"&amp;MONTH(A190+1)</f>
        <v>10/1 - 16/1</v>
      </c>
      <c r="B118" s="25" t="s">
        <v>32</v>
      </c>
      <c r="C118" s="26"/>
      <c r="D118" s="26"/>
      <c r="E118" s="26"/>
      <c r="F118" s="26"/>
      <c r="G118" s="26"/>
      <c r="H118" s="26"/>
      <c r="I118" s="26"/>
      <c r="J118" s="26"/>
      <c r="K118" s="27"/>
      <c r="L118" s="71">
        <f t="shared" si="11"/>
        <v>0</v>
      </c>
      <c r="M118" s="28">
        <f>+SUM(M119,M124:M126)</f>
        <v>0</v>
      </c>
      <c r="N118" s="27">
        <f>+SUM(N119,N124:N126)</f>
        <v>0</v>
      </c>
      <c r="O118" s="73">
        <f t="shared" si="10"/>
        <v>0</v>
      </c>
    </row>
    <row r="119" spans="1:15" x14ac:dyDescent="0.3">
      <c r="A119" s="114"/>
      <c r="B119" s="14" t="s">
        <v>15</v>
      </c>
      <c r="C119" s="35"/>
      <c r="D119" s="35"/>
      <c r="E119" s="35"/>
      <c r="F119" s="123"/>
      <c r="G119" s="35"/>
      <c r="H119" s="35"/>
      <c r="I119" s="35"/>
      <c r="J119" s="35"/>
      <c r="K119" s="36"/>
      <c r="L119" s="64">
        <f t="shared" si="11"/>
        <v>0</v>
      </c>
      <c r="M119" s="44">
        <f>SUM(M120:M123)</f>
        <v>0</v>
      </c>
      <c r="N119" s="36">
        <f>SUM(N120:N123)</f>
        <v>0</v>
      </c>
      <c r="O119" s="68">
        <f t="shared" si="10"/>
        <v>0</v>
      </c>
    </row>
    <row r="120" spans="1:15" x14ac:dyDescent="0.3">
      <c r="A120" s="114"/>
      <c r="B120" s="80" t="s">
        <v>23</v>
      </c>
      <c r="C120" s="81"/>
      <c r="D120" s="81"/>
      <c r="E120" s="81"/>
      <c r="F120" s="81"/>
      <c r="G120" s="81"/>
      <c r="H120" s="81"/>
      <c r="I120" s="81"/>
      <c r="J120" s="81"/>
      <c r="K120" s="82"/>
      <c r="L120" s="83">
        <f t="shared" si="11"/>
        <v>0</v>
      </c>
      <c r="M120" s="84"/>
      <c r="N120" s="82"/>
      <c r="O120" s="85">
        <f t="shared" si="10"/>
        <v>0</v>
      </c>
    </row>
    <row r="121" spans="1:15" x14ac:dyDescent="0.3">
      <c r="A121" s="114"/>
      <c r="B121" s="80" t="s">
        <v>24</v>
      </c>
      <c r="C121" s="81"/>
      <c r="D121" s="81"/>
      <c r="E121" s="81"/>
      <c r="F121" s="81"/>
      <c r="G121" s="81"/>
      <c r="H121" s="81"/>
      <c r="I121" s="81"/>
      <c r="J121" s="81"/>
      <c r="K121" s="82"/>
      <c r="L121" s="83">
        <f t="shared" si="11"/>
        <v>0</v>
      </c>
      <c r="M121" s="84"/>
      <c r="N121" s="82"/>
      <c r="O121" s="85">
        <f t="shared" si="10"/>
        <v>0</v>
      </c>
    </row>
    <row r="122" spans="1:15" x14ac:dyDescent="0.3">
      <c r="A122" s="114"/>
      <c r="B122" s="80" t="s">
        <v>25</v>
      </c>
      <c r="C122" s="81"/>
      <c r="D122" s="81"/>
      <c r="E122" s="81"/>
      <c r="F122" s="81"/>
      <c r="G122" s="81"/>
      <c r="H122" s="81"/>
      <c r="I122" s="81"/>
      <c r="J122" s="81"/>
      <c r="K122" s="82"/>
      <c r="L122" s="83">
        <f t="shared" si="11"/>
        <v>0</v>
      </c>
      <c r="M122" s="84"/>
      <c r="N122" s="82"/>
      <c r="O122" s="85">
        <f t="shared" si="10"/>
        <v>0</v>
      </c>
    </row>
    <row r="123" spans="1:15" x14ac:dyDescent="0.3">
      <c r="A123" s="114"/>
      <c r="B123" s="80" t="s">
        <v>59</v>
      </c>
      <c r="C123" s="81"/>
      <c r="D123" s="81"/>
      <c r="E123" s="81"/>
      <c r="F123" s="81"/>
      <c r="G123" s="81"/>
      <c r="H123" s="81"/>
      <c r="I123" s="81"/>
      <c r="J123" s="81"/>
      <c r="K123" s="82"/>
      <c r="L123" s="83">
        <f t="shared" si="11"/>
        <v>0</v>
      </c>
      <c r="M123" s="84"/>
      <c r="N123" s="82"/>
      <c r="O123" s="85">
        <f t="shared" si="10"/>
        <v>0</v>
      </c>
    </row>
    <row r="124" spans="1:15" x14ac:dyDescent="0.3">
      <c r="A124" s="114"/>
      <c r="B124" s="14" t="s">
        <v>16</v>
      </c>
      <c r="C124" s="37"/>
      <c r="D124" s="37"/>
      <c r="E124" s="37"/>
      <c r="F124" s="37"/>
      <c r="G124" s="37"/>
      <c r="H124" s="37"/>
      <c r="I124" s="37"/>
      <c r="J124" s="37"/>
      <c r="K124" s="38"/>
      <c r="L124" s="64">
        <f t="shared" si="11"/>
        <v>0</v>
      </c>
      <c r="M124" s="41"/>
      <c r="N124" s="38"/>
      <c r="O124" s="68">
        <f t="shared" si="10"/>
        <v>0</v>
      </c>
    </row>
    <row r="125" spans="1:15" x14ac:dyDescent="0.3">
      <c r="A125" s="114"/>
      <c r="B125" s="14" t="s">
        <v>17</v>
      </c>
      <c r="C125" s="37"/>
      <c r="D125" s="37"/>
      <c r="E125" s="37"/>
      <c r="F125" s="37"/>
      <c r="G125" s="37"/>
      <c r="H125" s="37"/>
      <c r="I125" s="37"/>
      <c r="J125" s="37"/>
      <c r="K125" s="38"/>
      <c r="L125" s="64">
        <f t="shared" si="11"/>
        <v>0</v>
      </c>
      <c r="M125" s="41"/>
      <c r="N125" s="38"/>
      <c r="O125" s="68">
        <f t="shared" si="10"/>
        <v>0</v>
      </c>
    </row>
    <row r="126" spans="1:15" x14ac:dyDescent="0.3">
      <c r="A126" s="114"/>
      <c r="B126" s="15" t="s">
        <v>40</v>
      </c>
      <c r="C126" s="39"/>
      <c r="D126" s="39"/>
      <c r="E126" s="39"/>
      <c r="F126" s="39"/>
      <c r="G126" s="39"/>
      <c r="H126" s="39"/>
      <c r="I126" s="39"/>
      <c r="J126" s="39"/>
      <c r="K126" s="40"/>
      <c r="L126" s="66">
        <f t="shared" si="11"/>
        <v>0</v>
      </c>
      <c r="M126" s="42"/>
      <c r="N126" s="40"/>
      <c r="O126" s="69">
        <f t="shared" si="10"/>
        <v>0</v>
      </c>
    </row>
    <row r="127" spans="1:15" x14ac:dyDescent="0.3">
      <c r="A127" s="113" t="str">
        <f>DAY(A97+2)&amp;"/"&amp;MONTH(A97+2)&amp;" - "&amp;DAY(A190+1)&amp;"/"&amp;MONTH(A190+1)</f>
        <v>10/1 - 16/1</v>
      </c>
      <c r="B127" s="25" t="s">
        <v>67</v>
      </c>
      <c r="C127" s="26"/>
      <c r="D127" s="26"/>
      <c r="E127" s="26"/>
      <c r="F127" s="26"/>
      <c r="G127" s="26"/>
      <c r="H127" s="26"/>
      <c r="I127" s="26"/>
      <c r="J127" s="26"/>
      <c r="K127" s="27"/>
      <c r="L127" s="71">
        <f t="shared" si="11"/>
        <v>0</v>
      </c>
      <c r="M127" s="28">
        <f>+SUM(M128:M130)</f>
        <v>0</v>
      </c>
      <c r="N127" s="27">
        <f>+SUM(N128:N130)</f>
        <v>0</v>
      </c>
      <c r="O127" s="73">
        <f t="shared" si="10"/>
        <v>0</v>
      </c>
    </row>
    <row r="128" spans="1:15" x14ac:dyDescent="0.3">
      <c r="A128" s="114"/>
      <c r="B128" s="14" t="s">
        <v>12</v>
      </c>
      <c r="C128" s="37"/>
      <c r="D128" s="37"/>
      <c r="E128" s="37"/>
      <c r="F128" s="37"/>
      <c r="G128" s="37"/>
      <c r="H128" s="37"/>
      <c r="I128" s="37"/>
      <c r="J128" s="37"/>
      <c r="K128" s="38"/>
      <c r="L128" s="64">
        <f t="shared" si="11"/>
        <v>0</v>
      </c>
      <c r="M128" s="41"/>
      <c r="N128" s="38"/>
      <c r="O128" s="68">
        <f t="shared" si="10"/>
        <v>0</v>
      </c>
    </row>
    <row r="129" spans="1:15" x14ac:dyDescent="0.3">
      <c r="A129" s="114"/>
      <c r="B129" s="14" t="s">
        <v>39</v>
      </c>
      <c r="C129" s="37"/>
      <c r="D129" s="37"/>
      <c r="E129" s="37"/>
      <c r="F129" s="37"/>
      <c r="G129" s="37"/>
      <c r="H129" s="37"/>
      <c r="I129" s="37"/>
      <c r="J129" s="37"/>
      <c r="K129" s="38"/>
      <c r="L129" s="64">
        <f t="shared" si="11"/>
        <v>0</v>
      </c>
      <c r="M129" s="41"/>
      <c r="N129" s="38"/>
      <c r="O129" s="68">
        <f t="shared" si="10"/>
        <v>0</v>
      </c>
    </row>
    <row r="130" spans="1:15" x14ac:dyDescent="0.3">
      <c r="A130" s="114"/>
      <c r="B130" s="14" t="s">
        <v>18</v>
      </c>
      <c r="C130" s="33"/>
      <c r="D130" s="33"/>
      <c r="E130" s="33"/>
      <c r="F130" s="33"/>
      <c r="G130" s="33"/>
      <c r="H130" s="33"/>
      <c r="I130" s="33"/>
      <c r="J130" s="33"/>
      <c r="K130" s="34"/>
      <c r="L130" s="65">
        <f t="shared" si="11"/>
        <v>0</v>
      </c>
      <c r="M130" s="43">
        <f>SUM(M131:M136)</f>
        <v>0</v>
      </c>
      <c r="N130" s="34">
        <f>SUM(N131:N136)</f>
        <v>0</v>
      </c>
      <c r="O130" s="67">
        <f t="shared" si="10"/>
        <v>0</v>
      </c>
    </row>
    <row r="131" spans="1:15" x14ac:dyDescent="0.3">
      <c r="A131" s="114"/>
      <c r="B131" s="80" t="s">
        <v>38</v>
      </c>
      <c r="C131" s="81"/>
      <c r="D131" s="81"/>
      <c r="E131" s="81"/>
      <c r="F131" s="81"/>
      <c r="G131" s="81"/>
      <c r="H131" s="81"/>
      <c r="I131" s="81"/>
      <c r="J131" s="81"/>
      <c r="K131" s="82"/>
      <c r="L131" s="83">
        <f t="shared" si="11"/>
        <v>0</v>
      </c>
      <c r="M131" s="84"/>
      <c r="N131" s="82"/>
      <c r="O131" s="85">
        <f t="shared" si="10"/>
        <v>0</v>
      </c>
    </row>
    <row r="132" spans="1:15" x14ac:dyDescent="0.3">
      <c r="A132" s="114"/>
      <c r="B132" s="80" t="s">
        <v>37</v>
      </c>
      <c r="C132" s="81"/>
      <c r="D132" s="81"/>
      <c r="E132" s="81"/>
      <c r="F132" s="81"/>
      <c r="G132" s="81"/>
      <c r="H132" s="81"/>
      <c r="I132" s="81"/>
      <c r="J132" s="81"/>
      <c r="K132" s="82"/>
      <c r="L132" s="83">
        <f t="shared" si="11"/>
        <v>0</v>
      </c>
      <c r="M132" s="84"/>
      <c r="N132" s="82"/>
      <c r="O132" s="85">
        <f t="shared" si="10"/>
        <v>0</v>
      </c>
    </row>
    <row r="133" spans="1:15" x14ac:dyDescent="0.3">
      <c r="A133" s="114"/>
      <c r="B133" s="80" t="s">
        <v>61</v>
      </c>
      <c r="C133" s="81"/>
      <c r="D133" s="81"/>
      <c r="E133" s="81"/>
      <c r="F133" s="81"/>
      <c r="G133" s="81"/>
      <c r="H133" s="81"/>
      <c r="I133" s="81"/>
      <c r="J133" s="81"/>
      <c r="K133" s="82"/>
      <c r="L133" s="83">
        <f t="shared" si="11"/>
        <v>0</v>
      </c>
      <c r="M133" s="84"/>
      <c r="N133" s="82"/>
      <c r="O133" s="85">
        <f t="shared" si="10"/>
        <v>0</v>
      </c>
    </row>
    <row r="134" spans="1:15" x14ac:dyDescent="0.3">
      <c r="A134" s="114"/>
      <c r="B134" s="80" t="s">
        <v>36</v>
      </c>
      <c r="C134" s="81"/>
      <c r="D134" s="81"/>
      <c r="E134" s="81"/>
      <c r="F134" s="81"/>
      <c r="G134" s="81"/>
      <c r="H134" s="81"/>
      <c r="I134" s="81"/>
      <c r="J134" s="81"/>
      <c r="K134" s="82"/>
      <c r="L134" s="83">
        <f t="shared" si="11"/>
        <v>0</v>
      </c>
      <c r="M134" s="84"/>
      <c r="N134" s="82"/>
      <c r="O134" s="85">
        <f t="shared" si="10"/>
        <v>0</v>
      </c>
    </row>
    <row r="135" spans="1:15" x14ac:dyDescent="0.3">
      <c r="A135" s="114"/>
      <c r="B135" s="80" t="s">
        <v>35</v>
      </c>
      <c r="C135" s="81"/>
      <c r="D135" s="81"/>
      <c r="E135" s="81"/>
      <c r="F135" s="81"/>
      <c r="G135" s="81"/>
      <c r="H135" s="81"/>
      <c r="I135" s="81"/>
      <c r="J135" s="81"/>
      <c r="K135" s="82"/>
      <c r="L135" s="83">
        <f t="shared" si="11"/>
        <v>0</v>
      </c>
      <c r="M135" s="84"/>
      <c r="N135" s="82"/>
      <c r="O135" s="85">
        <f t="shared" si="10"/>
        <v>0</v>
      </c>
    </row>
    <row r="136" spans="1:15" x14ac:dyDescent="0.3">
      <c r="A136" s="114"/>
      <c r="B136" s="80" t="s">
        <v>18</v>
      </c>
      <c r="C136" s="81"/>
      <c r="D136" s="81"/>
      <c r="E136" s="81"/>
      <c r="F136" s="81"/>
      <c r="G136" s="81"/>
      <c r="H136" s="81"/>
      <c r="I136" s="81"/>
      <c r="J136" s="81"/>
      <c r="K136" s="82"/>
      <c r="L136" s="83">
        <f t="shared" si="11"/>
        <v>0</v>
      </c>
      <c r="M136" s="84"/>
      <c r="N136" s="82"/>
      <c r="O136" s="85">
        <f t="shared" si="10"/>
        <v>0</v>
      </c>
    </row>
    <row r="137" spans="1:15" x14ac:dyDescent="0.3">
      <c r="A137" s="113" t="str">
        <f>DAY(A97+2)&amp;"/"&amp;MONTH(A97+2)&amp;" - "&amp;DAY(A190+1)&amp;"/"&amp;MONTH(A190+1)</f>
        <v>10/1 - 16/1</v>
      </c>
      <c r="B137" s="25" t="s">
        <v>45</v>
      </c>
      <c r="C137" s="26"/>
      <c r="D137" s="26"/>
      <c r="E137" s="26"/>
      <c r="F137" s="26"/>
      <c r="G137" s="26"/>
      <c r="H137" s="26"/>
      <c r="I137" s="26"/>
      <c r="J137" s="26"/>
      <c r="K137" s="27"/>
      <c r="L137" s="71">
        <f t="shared" si="11"/>
        <v>0</v>
      </c>
      <c r="M137" s="28">
        <f>+SUM(M138:M140)</f>
        <v>0</v>
      </c>
      <c r="N137" s="27">
        <f>+SUM(N138:N140)</f>
        <v>0</v>
      </c>
      <c r="O137" s="73">
        <f t="shared" si="10"/>
        <v>0</v>
      </c>
    </row>
    <row r="138" spans="1:15" x14ac:dyDescent="0.3">
      <c r="A138" s="114"/>
      <c r="B138" s="14" t="s">
        <v>19</v>
      </c>
      <c r="C138" s="37"/>
      <c r="D138" s="37"/>
      <c r="E138" s="37"/>
      <c r="F138" s="37"/>
      <c r="G138" s="37"/>
      <c r="H138" s="37"/>
      <c r="I138" s="37"/>
      <c r="J138" s="37"/>
      <c r="K138" s="38"/>
      <c r="L138" s="64">
        <f t="shared" si="11"/>
        <v>0</v>
      </c>
      <c r="M138" s="41"/>
      <c r="N138" s="38"/>
      <c r="O138" s="68">
        <f t="shared" si="10"/>
        <v>0</v>
      </c>
    </row>
    <row r="139" spans="1:15" x14ac:dyDescent="0.3">
      <c r="A139" s="114"/>
      <c r="B139" s="14" t="s">
        <v>62</v>
      </c>
      <c r="C139" s="39"/>
      <c r="D139" s="39"/>
      <c r="E139" s="39"/>
      <c r="F139" s="39"/>
      <c r="G139" s="39"/>
      <c r="H139" s="39"/>
      <c r="I139" s="39"/>
      <c r="J139" s="39"/>
      <c r="K139" s="40"/>
      <c r="L139" s="64">
        <f t="shared" si="11"/>
        <v>0</v>
      </c>
      <c r="M139" s="41"/>
      <c r="N139" s="38"/>
      <c r="O139" s="68">
        <f t="shared" si="10"/>
        <v>0</v>
      </c>
    </row>
    <row r="140" spans="1:15" ht="15" thickBot="1" x14ac:dyDescent="0.35">
      <c r="A140" s="114"/>
      <c r="B140" s="15" t="s">
        <v>60</v>
      </c>
      <c r="C140" s="39"/>
      <c r="D140" s="39"/>
      <c r="E140" s="39"/>
      <c r="F140" s="39"/>
      <c r="G140" s="39"/>
      <c r="H140" s="39"/>
      <c r="I140" s="39"/>
      <c r="J140" s="39"/>
      <c r="K140" s="40"/>
      <c r="L140" s="64">
        <f t="shared" si="11"/>
        <v>0</v>
      </c>
      <c r="M140" s="41"/>
      <c r="N140" s="38"/>
      <c r="O140" s="68">
        <f t="shared" si="10"/>
        <v>0</v>
      </c>
    </row>
    <row r="141" spans="1:15" ht="15" thickBot="1" x14ac:dyDescent="0.35">
      <c r="A141" s="2"/>
      <c r="B141" s="13" t="s">
        <v>54</v>
      </c>
      <c r="C141" s="29"/>
      <c r="D141" s="29"/>
      <c r="E141" s="29"/>
      <c r="F141" s="29"/>
      <c r="G141" s="29"/>
      <c r="H141" s="29"/>
      <c r="I141" s="29"/>
      <c r="J141" s="29"/>
      <c r="K141" s="30"/>
      <c r="L141" s="20">
        <f t="shared" si="11"/>
        <v>0</v>
      </c>
      <c r="M141" s="53">
        <f>SUM(M142,M165)</f>
        <v>0</v>
      </c>
      <c r="N141" s="54">
        <f>SUM(N142,N165)</f>
        <v>0</v>
      </c>
      <c r="O141" s="52">
        <f t="shared" si="10"/>
        <v>0</v>
      </c>
    </row>
    <row r="142" spans="1:15" x14ac:dyDescent="0.3">
      <c r="A142" s="113" t="str">
        <f>DAY(A97-1)&amp;"/"&amp;MONTH(A97-1)&amp;" - "&amp;DAY(A190-2)&amp;"/"&amp;MONTH(A190-2)</f>
        <v>7/1 - 13/1</v>
      </c>
      <c r="B142" s="25" t="s">
        <v>49</v>
      </c>
      <c r="C142" s="26"/>
      <c r="D142" s="26"/>
      <c r="E142" s="26"/>
      <c r="F142" s="26"/>
      <c r="G142" s="26"/>
      <c r="H142" s="26"/>
      <c r="I142" s="26"/>
      <c r="J142" s="26"/>
      <c r="K142" s="27"/>
      <c r="L142" s="63">
        <f t="shared" si="11"/>
        <v>0</v>
      </c>
      <c r="M142" s="28">
        <f>+SUM(M143:M146)</f>
        <v>0</v>
      </c>
      <c r="N142" s="27">
        <f>+SUM(N143:N146)</f>
        <v>0</v>
      </c>
      <c r="O142" s="62">
        <f t="shared" si="10"/>
        <v>0</v>
      </c>
    </row>
    <row r="143" spans="1:15" x14ac:dyDescent="0.3">
      <c r="A143" s="2"/>
      <c r="B143" s="14" t="s">
        <v>42</v>
      </c>
      <c r="C143" s="37"/>
      <c r="D143" s="37"/>
      <c r="E143" s="37"/>
      <c r="F143" s="124"/>
      <c r="G143" s="37"/>
      <c r="H143" s="37"/>
      <c r="I143" s="37"/>
      <c r="J143" s="37"/>
      <c r="K143" s="38"/>
      <c r="L143" s="65">
        <f t="shared" si="11"/>
        <v>0</v>
      </c>
      <c r="M143" s="41"/>
      <c r="N143" s="38"/>
      <c r="O143" s="67">
        <f t="shared" si="10"/>
        <v>0</v>
      </c>
    </row>
    <row r="144" spans="1:15" x14ac:dyDescent="0.3">
      <c r="A144" s="2"/>
      <c r="B144" s="14" t="s">
        <v>43</v>
      </c>
      <c r="C144" s="37"/>
      <c r="D144" s="37"/>
      <c r="E144" s="37"/>
      <c r="F144" s="37"/>
      <c r="G144" s="37"/>
      <c r="H144" s="37"/>
      <c r="I144" s="37"/>
      <c r="J144" s="37"/>
      <c r="K144" s="38"/>
      <c r="L144" s="65">
        <f t="shared" si="11"/>
        <v>0</v>
      </c>
      <c r="M144" s="41"/>
      <c r="N144" s="38"/>
      <c r="O144" s="67">
        <f t="shared" si="10"/>
        <v>0</v>
      </c>
    </row>
    <row r="145" spans="1:15" x14ac:dyDescent="0.3">
      <c r="A145" s="2"/>
      <c r="B145" s="14" t="s">
        <v>88</v>
      </c>
      <c r="C145" s="37"/>
      <c r="D145" s="124"/>
      <c r="E145" s="37"/>
      <c r="F145" s="124"/>
      <c r="G145" s="37"/>
      <c r="H145" s="37"/>
      <c r="I145" s="124"/>
      <c r="J145" s="37"/>
      <c r="K145" s="38"/>
      <c r="L145" s="65">
        <f t="shared" si="11"/>
        <v>0</v>
      </c>
      <c r="M145" s="41"/>
      <c r="N145" s="38"/>
      <c r="O145" s="67">
        <f t="shared" ref="O145:O164" si="12">SUM(M145:N145)</f>
        <v>0</v>
      </c>
    </row>
    <row r="146" spans="1:15" x14ac:dyDescent="0.3">
      <c r="A146" s="2"/>
      <c r="B146" s="14" t="s">
        <v>89</v>
      </c>
      <c r="C146" s="35"/>
      <c r="D146" s="35"/>
      <c r="E146" s="35"/>
      <c r="F146" s="123"/>
      <c r="G146" s="35"/>
      <c r="H146" s="35"/>
      <c r="I146" s="35"/>
      <c r="J146" s="35"/>
      <c r="K146" s="36"/>
      <c r="L146" s="65">
        <f t="shared" si="11"/>
        <v>0</v>
      </c>
      <c r="M146" s="44">
        <f>+SUM(M147:M155)</f>
        <v>0</v>
      </c>
      <c r="N146" s="36">
        <f>+SUM(N147:N155)</f>
        <v>0</v>
      </c>
      <c r="O146" s="67">
        <f t="shared" si="12"/>
        <v>0</v>
      </c>
    </row>
    <row r="147" spans="1:15" x14ac:dyDescent="0.3">
      <c r="A147" s="3"/>
      <c r="B147" s="80" t="s">
        <v>93</v>
      </c>
      <c r="C147" s="81"/>
      <c r="D147" s="81"/>
      <c r="E147" s="81"/>
      <c r="F147" s="81"/>
      <c r="G147" s="81"/>
      <c r="H147" s="81"/>
      <c r="I147" s="81"/>
      <c r="J147" s="81"/>
      <c r="K147" s="82"/>
      <c r="L147" s="83">
        <f t="shared" si="11"/>
        <v>0</v>
      </c>
      <c r="M147" s="84"/>
      <c r="N147" s="82"/>
      <c r="O147" s="85">
        <f t="shared" si="12"/>
        <v>0</v>
      </c>
    </row>
    <row r="148" spans="1:15" x14ac:dyDescent="0.3">
      <c r="A148" s="1"/>
      <c r="B148" s="80" t="s">
        <v>92</v>
      </c>
      <c r="C148" s="81"/>
      <c r="D148" s="81"/>
      <c r="E148" s="81"/>
      <c r="F148" s="81"/>
      <c r="G148" s="81"/>
      <c r="H148" s="81"/>
      <c r="I148" s="81"/>
      <c r="J148" s="81"/>
      <c r="K148" s="82"/>
      <c r="L148" s="83">
        <f t="shared" si="11"/>
        <v>0</v>
      </c>
      <c r="M148" s="84"/>
      <c r="N148" s="82"/>
      <c r="O148" s="85">
        <f t="shared" si="12"/>
        <v>0</v>
      </c>
    </row>
    <row r="149" spans="1:15" x14ac:dyDescent="0.3">
      <c r="A149" s="1"/>
      <c r="B149" s="80" t="s">
        <v>94</v>
      </c>
      <c r="C149" s="81"/>
      <c r="D149" s="81"/>
      <c r="E149" s="81"/>
      <c r="F149" s="81"/>
      <c r="G149" s="81"/>
      <c r="H149" s="81"/>
      <c r="I149" s="81"/>
      <c r="J149" s="81"/>
      <c r="K149" s="82"/>
      <c r="L149" s="83">
        <f t="shared" si="11"/>
        <v>0</v>
      </c>
      <c r="M149" s="84"/>
      <c r="N149" s="82"/>
      <c r="O149" s="85">
        <f t="shared" si="12"/>
        <v>0</v>
      </c>
    </row>
    <row r="150" spans="1:15" x14ac:dyDescent="0.3">
      <c r="A150" s="1"/>
      <c r="B150" s="80" t="s">
        <v>79</v>
      </c>
      <c r="C150" s="81"/>
      <c r="D150" s="81"/>
      <c r="E150" s="81"/>
      <c r="F150" s="81"/>
      <c r="G150" s="81"/>
      <c r="H150" s="81"/>
      <c r="I150" s="81"/>
      <c r="J150" s="81"/>
      <c r="K150" s="82"/>
      <c r="L150" s="83">
        <f t="shared" si="11"/>
        <v>0</v>
      </c>
      <c r="M150" s="84"/>
      <c r="N150" s="82"/>
      <c r="O150" s="85">
        <f t="shared" si="12"/>
        <v>0</v>
      </c>
    </row>
    <row r="151" spans="1:15" x14ac:dyDescent="0.3">
      <c r="A151" s="1"/>
      <c r="B151" s="80" t="s">
        <v>78</v>
      </c>
      <c r="C151" s="81"/>
      <c r="D151" s="81"/>
      <c r="E151" s="81"/>
      <c r="F151" s="81"/>
      <c r="G151" s="81"/>
      <c r="H151" s="81"/>
      <c r="I151" s="81"/>
      <c r="J151" s="81"/>
      <c r="K151" s="82"/>
      <c r="L151" s="83">
        <f t="shared" si="11"/>
        <v>0</v>
      </c>
      <c r="M151" s="84"/>
      <c r="N151" s="82"/>
      <c r="O151" s="85">
        <f t="shared" si="12"/>
        <v>0</v>
      </c>
    </row>
    <row r="152" spans="1:15" x14ac:dyDescent="0.3">
      <c r="A152" s="1"/>
      <c r="B152" s="80" t="s">
        <v>81</v>
      </c>
      <c r="C152" s="81"/>
      <c r="D152" s="81"/>
      <c r="E152" s="81"/>
      <c r="F152" s="81"/>
      <c r="G152" s="81"/>
      <c r="H152" s="81"/>
      <c r="I152" s="81"/>
      <c r="J152" s="81"/>
      <c r="K152" s="82"/>
      <c r="L152" s="83">
        <f t="shared" si="11"/>
        <v>0</v>
      </c>
      <c r="M152" s="84"/>
      <c r="N152" s="82"/>
      <c r="O152" s="85">
        <f t="shared" si="12"/>
        <v>0</v>
      </c>
    </row>
    <row r="153" spans="1:15" x14ac:dyDescent="0.3">
      <c r="A153" s="1"/>
      <c r="B153" s="80" t="s">
        <v>80</v>
      </c>
      <c r="C153" s="81"/>
      <c r="D153" s="81"/>
      <c r="E153" s="81"/>
      <c r="F153" s="81"/>
      <c r="G153" s="81"/>
      <c r="H153" s="81"/>
      <c r="I153" s="81"/>
      <c r="J153" s="81"/>
      <c r="K153" s="82"/>
      <c r="L153" s="83">
        <f t="shared" si="11"/>
        <v>0</v>
      </c>
      <c r="M153" s="84"/>
      <c r="N153" s="82"/>
      <c r="O153" s="85">
        <f t="shared" si="12"/>
        <v>0</v>
      </c>
    </row>
    <row r="154" spans="1:15" x14ac:dyDescent="0.3">
      <c r="A154" s="1"/>
      <c r="B154" s="80" t="s">
        <v>82</v>
      </c>
      <c r="C154" s="81"/>
      <c r="D154" s="81"/>
      <c r="E154" s="81"/>
      <c r="F154" s="81"/>
      <c r="G154" s="81"/>
      <c r="H154" s="81"/>
      <c r="I154" s="81"/>
      <c r="J154" s="81"/>
      <c r="K154" s="82"/>
      <c r="L154" s="83">
        <f t="shared" si="11"/>
        <v>0</v>
      </c>
      <c r="M154" s="84"/>
      <c r="N154" s="82"/>
      <c r="O154" s="85">
        <f t="shared" si="12"/>
        <v>0</v>
      </c>
    </row>
    <row r="155" spans="1:15" x14ac:dyDescent="0.3">
      <c r="A155" s="1"/>
      <c r="B155" s="80" t="s">
        <v>68</v>
      </c>
      <c r="C155" s="81"/>
      <c r="D155" s="81"/>
      <c r="E155" s="81"/>
      <c r="F155" s="81"/>
      <c r="G155" s="81"/>
      <c r="H155" s="81"/>
      <c r="I155" s="81"/>
      <c r="J155" s="81"/>
      <c r="K155" s="82"/>
      <c r="L155" s="83">
        <f t="shared" si="11"/>
        <v>0</v>
      </c>
      <c r="M155" s="84"/>
      <c r="N155" s="82"/>
      <c r="O155" s="85">
        <f t="shared" si="12"/>
        <v>0</v>
      </c>
    </row>
    <row r="156" spans="1:15" x14ac:dyDescent="0.3">
      <c r="A156" s="113" t="str">
        <f>DAY(A97-1)&amp;"/"&amp;MONTH(A97-1)&amp;" - "&amp;DAY(A190-2)&amp;"/"&amp;MONTH(A190-2)</f>
        <v>7/1 - 13/1</v>
      </c>
      <c r="B156" s="25" t="s">
        <v>58</v>
      </c>
      <c r="C156" s="26"/>
      <c r="D156" s="26"/>
      <c r="E156" s="26"/>
      <c r="F156" s="26"/>
      <c r="G156" s="26"/>
      <c r="H156" s="26"/>
      <c r="I156" s="26"/>
      <c r="J156" s="26"/>
      <c r="K156" s="27"/>
      <c r="L156" s="71">
        <f t="shared" si="11"/>
        <v>0</v>
      </c>
      <c r="M156" s="28">
        <f t="shared" ref="M156:N156" si="13">+SUM(M157:M158)</f>
        <v>0</v>
      </c>
      <c r="N156" s="27">
        <f t="shared" si="13"/>
        <v>0</v>
      </c>
      <c r="O156" s="62">
        <f t="shared" si="12"/>
        <v>0</v>
      </c>
    </row>
    <row r="157" spans="1:15" x14ac:dyDescent="0.3">
      <c r="A157" s="109"/>
      <c r="B157" s="14" t="s">
        <v>90</v>
      </c>
      <c r="C157" s="37"/>
      <c r="D157" s="37"/>
      <c r="E157" s="37"/>
      <c r="F157" s="37"/>
      <c r="G157" s="37"/>
      <c r="H157" s="37"/>
      <c r="I157" s="37"/>
      <c r="J157" s="37"/>
      <c r="K157" s="38"/>
      <c r="L157" s="65">
        <f t="shared" si="11"/>
        <v>0</v>
      </c>
      <c r="M157" s="41"/>
      <c r="N157" s="38"/>
      <c r="O157" s="67">
        <f t="shared" si="12"/>
        <v>0</v>
      </c>
    </row>
    <row r="158" spans="1:15" x14ac:dyDescent="0.3">
      <c r="A158" s="2"/>
      <c r="B158" s="14" t="s">
        <v>91</v>
      </c>
      <c r="C158" s="35"/>
      <c r="D158" s="35"/>
      <c r="E158" s="35"/>
      <c r="F158" s="35"/>
      <c r="G158" s="35"/>
      <c r="H158" s="35"/>
      <c r="I158" s="35"/>
      <c r="J158" s="35"/>
      <c r="K158" s="36"/>
      <c r="L158" s="65">
        <f t="shared" si="11"/>
        <v>0</v>
      </c>
      <c r="M158" s="44">
        <f>+SUM(M159:M164)</f>
        <v>0</v>
      </c>
      <c r="N158" s="36">
        <f>+SUM(N159:N164)</f>
        <v>0</v>
      </c>
      <c r="O158" s="67">
        <f t="shared" si="12"/>
        <v>0</v>
      </c>
    </row>
    <row r="159" spans="1:15" x14ac:dyDescent="0.3">
      <c r="A159" s="1"/>
      <c r="B159" s="80" t="s">
        <v>79</v>
      </c>
      <c r="C159" s="81"/>
      <c r="D159" s="81"/>
      <c r="E159" s="81"/>
      <c r="F159" s="81"/>
      <c r="G159" s="81"/>
      <c r="H159" s="81"/>
      <c r="I159" s="81"/>
      <c r="J159" s="81"/>
      <c r="K159" s="82"/>
      <c r="L159" s="83">
        <f t="shared" si="11"/>
        <v>0</v>
      </c>
      <c r="M159" s="84"/>
      <c r="N159" s="82"/>
      <c r="O159" s="85">
        <f t="shared" si="12"/>
        <v>0</v>
      </c>
    </row>
    <row r="160" spans="1:15" x14ac:dyDescent="0.3">
      <c r="A160" s="1"/>
      <c r="B160" s="80" t="s">
        <v>78</v>
      </c>
      <c r="C160" s="81"/>
      <c r="D160" s="81"/>
      <c r="E160" s="81"/>
      <c r="F160" s="81"/>
      <c r="G160" s="81"/>
      <c r="H160" s="81"/>
      <c r="I160" s="81"/>
      <c r="J160" s="81"/>
      <c r="K160" s="82"/>
      <c r="L160" s="83">
        <f t="shared" si="11"/>
        <v>0</v>
      </c>
      <c r="M160" s="84"/>
      <c r="N160" s="82"/>
      <c r="O160" s="85">
        <f t="shared" si="12"/>
        <v>0</v>
      </c>
    </row>
    <row r="161" spans="1:15" x14ac:dyDescent="0.3">
      <c r="A161" s="1"/>
      <c r="B161" s="80" t="s">
        <v>81</v>
      </c>
      <c r="C161" s="81"/>
      <c r="D161" s="81"/>
      <c r="E161" s="81"/>
      <c r="F161" s="81"/>
      <c r="G161" s="81"/>
      <c r="H161" s="81"/>
      <c r="I161" s="81"/>
      <c r="J161" s="81"/>
      <c r="K161" s="82"/>
      <c r="L161" s="83">
        <f t="shared" si="11"/>
        <v>0</v>
      </c>
      <c r="M161" s="84"/>
      <c r="N161" s="82"/>
      <c r="O161" s="85">
        <f t="shared" si="12"/>
        <v>0</v>
      </c>
    </row>
    <row r="162" spans="1:15" x14ac:dyDescent="0.3">
      <c r="A162" s="1"/>
      <c r="B162" s="80" t="s">
        <v>80</v>
      </c>
      <c r="C162" s="81"/>
      <c r="D162" s="81"/>
      <c r="E162" s="81"/>
      <c r="F162" s="81"/>
      <c r="G162" s="81"/>
      <c r="H162" s="81"/>
      <c r="I162" s="81"/>
      <c r="J162" s="81"/>
      <c r="K162" s="82"/>
      <c r="L162" s="83">
        <f t="shared" si="11"/>
        <v>0</v>
      </c>
      <c r="M162" s="84"/>
      <c r="N162" s="82"/>
      <c r="O162" s="85">
        <f t="shared" si="12"/>
        <v>0</v>
      </c>
    </row>
    <row r="163" spans="1:15" x14ac:dyDescent="0.3">
      <c r="A163" s="1"/>
      <c r="B163" s="80" t="s">
        <v>82</v>
      </c>
      <c r="C163" s="81"/>
      <c r="D163" s="81"/>
      <c r="E163" s="81"/>
      <c r="F163" s="81"/>
      <c r="G163" s="81"/>
      <c r="H163" s="81"/>
      <c r="I163" s="81"/>
      <c r="J163" s="81"/>
      <c r="K163" s="82"/>
      <c r="L163" s="83">
        <f t="shared" si="11"/>
        <v>0</v>
      </c>
      <c r="M163" s="84"/>
      <c r="N163" s="82"/>
      <c r="O163" s="85">
        <f t="shared" si="12"/>
        <v>0</v>
      </c>
    </row>
    <row r="164" spans="1:15" x14ac:dyDescent="0.3">
      <c r="A164" s="1"/>
      <c r="B164" s="80" t="s">
        <v>68</v>
      </c>
      <c r="C164" s="81"/>
      <c r="D164" s="81"/>
      <c r="E164" s="81"/>
      <c r="F164" s="81"/>
      <c r="G164" s="81"/>
      <c r="H164" s="81"/>
      <c r="I164" s="81"/>
      <c r="J164" s="81"/>
      <c r="K164" s="82"/>
      <c r="L164" s="83">
        <f t="shared" si="11"/>
        <v>0</v>
      </c>
      <c r="M164" s="84"/>
      <c r="N164" s="82"/>
      <c r="O164" s="85">
        <f t="shared" si="12"/>
        <v>0</v>
      </c>
    </row>
    <row r="165" spans="1:15" x14ac:dyDescent="0.3">
      <c r="A165" s="113" t="str">
        <f>DAY(A97-1)&amp;"/"&amp;MONTH(A97-1)&amp;" - "&amp;DAY(A190-2)&amp;"/"&amp;MONTH(A190-2)</f>
        <v>7/1 - 13/1</v>
      </c>
      <c r="B165" s="25" t="s">
        <v>44</v>
      </c>
      <c r="C165" s="26"/>
      <c r="D165" s="26"/>
      <c r="E165" s="26"/>
      <c r="F165" s="26"/>
      <c r="G165" s="26"/>
      <c r="H165" s="26"/>
      <c r="I165" s="26"/>
      <c r="J165" s="26"/>
      <c r="K165" s="27"/>
      <c r="L165" s="63">
        <f t="shared" si="11"/>
        <v>0</v>
      </c>
      <c r="M165" s="28">
        <f>+SUM(M166:M167,M171)</f>
        <v>0</v>
      </c>
      <c r="N165" s="27">
        <f>+SUM(N166:N167,N171)</f>
        <v>0</v>
      </c>
      <c r="O165" s="62">
        <f t="shared" si="10"/>
        <v>0</v>
      </c>
    </row>
    <row r="166" spans="1:15" x14ac:dyDescent="0.3">
      <c r="A166" s="2"/>
      <c r="B166" s="14" t="s">
        <v>13</v>
      </c>
      <c r="C166" s="37"/>
      <c r="D166" s="37"/>
      <c r="E166" s="37"/>
      <c r="F166" s="37"/>
      <c r="G166" s="37"/>
      <c r="H166" s="37"/>
      <c r="I166" s="37"/>
      <c r="J166" s="37"/>
      <c r="K166" s="38"/>
      <c r="L166" s="64">
        <f t="shared" si="11"/>
        <v>0</v>
      </c>
      <c r="M166" s="41"/>
      <c r="N166" s="38"/>
      <c r="O166" s="67">
        <f t="shared" si="10"/>
        <v>0</v>
      </c>
    </row>
    <row r="167" spans="1:15" x14ac:dyDescent="0.3">
      <c r="A167" s="2"/>
      <c r="B167" s="14" t="s">
        <v>86</v>
      </c>
      <c r="C167" s="35"/>
      <c r="D167" s="35"/>
      <c r="E167" s="35"/>
      <c r="F167" s="35"/>
      <c r="G167" s="35"/>
      <c r="H167" s="35"/>
      <c r="I167" s="35"/>
      <c r="J167" s="35"/>
      <c r="K167" s="36"/>
      <c r="L167" s="64">
        <f t="shared" si="11"/>
        <v>0</v>
      </c>
      <c r="M167" s="44">
        <f>+SUM(M168:M170)</f>
        <v>0</v>
      </c>
      <c r="N167" s="36">
        <f>+SUM(N168:N170)</f>
        <v>0</v>
      </c>
      <c r="O167" s="67">
        <f t="shared" si="10"/>
        <v>0</v>
      </c>
    </row>
    <row r="168" spans="1:15" x14ac:dyDescent="0.3">
      <c r="A168" s="1"/>
      <c r="B168" s="80" t="s">
        <v>72</v>
      </c>
      <c r="C168" s="81"/>
      <c r="D168" s="81"/>
      <c r="E168" s="81"/>
      <c r="F168" s="81"/>
      <c r="G168" s="81"/>
      <c r="H168" s="81"/>
      <c r="I168" s="81"/>
      <c r="J168" s="81"/>
      <c r="K168" s="82"/>
      <c r="L168" s="83">
        <f t="shared" si="11"/>
        <v>0</v>
      </c>
      <c r="M168" s="84"/>
      <c r="N168" s="82"/>
      <c r="O168" s="85">
        <f t="shared" si="10"/>
        <v>0</v>
      </c>
    </row>
    <row r="169" spans="1:15" x14ac:dyDescent="0.3">
      <c r="A169" s="1"/>
      <c r="B169" s="80" t="s">
        <v>84</v>
      </c>
      <c r="C169" s="81"/>
      <c r="D169" s="81"/>
      <c r="E169" s="81"/>
      <c r="F169" s="81"/>
      <c r="G169" s="81"/>
      <c r="H169" s="81"/>
      <c r="I169" s="81"/>
      <c r="J169" s="81"/>
      <c r="K169" s="82"/>
      <c r="L169" s="83">
        <f t="shared" ref="L169:L191" si="14">SUM(C169:K169)</f>
        <v>0</v>
      </c>
      <c r="M169" s="84"/>
      <c r="N169" s="82"/>
      <c r="O169" s="85">
        <f t="shared" si="10"/>
        <v>0</v>
      </c>
    </row>
    <row r="170" spans="1:15" x14ac:dyDescent="0.3">
      <c r="A170" s="1"/>
      <c r="B170" s="80" t="s">
        <v>85</v>
      </c>
      <c r="C170" s="81"/>
      <c r="D170" s="81"/>
      <c r="E170" s="81"/>
      <c r="F170" s="81"/>
      <c r="G170" s="81"/>
      <c r="H170" s="81"/>
      <c r="I170" s="81"/>
      <c r="J170" s="81"/>
      <c r="K170" s="82"/>
      <c r="L170" s="83">
        <f t="shared" si="14"/>
        <v>0</v>
      </c>
      <c r="M170" s="84"/>
      <c r="N170" s="82"/>
      <c r="O170" s="85">
        <f t="shared" si="10"/>
        <v>0</v>
      </c>
    </row>
    <row r="171" spans="1:15" ht="15" thickBot="1" x14ac:dyDescent="0.35">
      <c r="A171" s="2"/>
      <c r="B171" s="15" t="s">
        <v>48</v>
      </c>
      <c r="C171" s="37"/>
      <c r="D171" s="124"/>
      <c r="E171" s="124"/>
      <c r="F171" s="124"/>
      <c r="G171" s="124"/>
      <c r="H171" s="37"/>
      <c r="I171" s="37"/>
      <c r="J171" s="37"/>
      <c r="K171" s="37"/>
      <c r="L171" s="64">
        <f t="shared" si="14"/>
        <v>0</v>
      </c>
      <c r="M171" s="37"/>
      <c r="N171" s="124"/>
      <c r="O171" s="67">
        <f t="shared" si="10"/>
        <v>0</v>
      </c>
    </row>
    <row r="172" spans="1:15" ht="15" thickBot="1" x14ac:dyDescent="0.35">
      <c r="A172" s="2"/>
      <c r="B172" s="13" t="s">
        <v>55</v>
      </c>
      <c r="C172" s="29"/>
      <c r="D172" s="29"/>
      <c r="E172" s="29"/>
      <c r="F172" s="29"/>
      <c r="G172" s="29"/>
      <c r="H172" s="29"/>
      <c r="I172" s="29"/>
      <c r="J172" s="29"/>
      <c r="K172" s="30"/>
      <c r="L172" s="20">
        <f t="shared" si="14"/>
        <v>0</v>
      </c>
      <c r="M172" s="53">
        <f>+SUM(M173:M175,M176,M183)</f>
        <v>0</v>
      </c>
      <c r="N172" s="54">
        <f>+SUM(N173:N175,N176,N183)</f>
        <v>0</v>
      </c>
      <c r="O172" s="52">
        <f t="shared" si="10"/>
        <v>0</v>
      </c>
    </row>
    <row r="173" spans="1:15" x14ac:dyDescent="0.3">
      <c r="A173" s="2"/>
      <c r="B173" s="16" t="s">
        <v>20</v>
      </c>
      <c r="C173" s="46"/>
      <c r="D173" s="120"/>
      <c r="E173" s="46"/>
      <c r="F173" s="120"/>
      <c r="G173" s="46"/>
      <c r="H173" s="46"/>
      <c r="I173" s="46"/>
      <c r="J173" s="46"/>
      <c r="K173" s="47"/>
      <c r="L173" s="64">
        <f t="shared" si="14"/>
        <v>0</v>
      </c>
      <c r="M173" s="48"/>
      <c r="N173" s="47"/>
      <c r="O173" s="67">
        <f t="shared" ref="O173:O191" si="15">SUM(M173:N173)</f>
        <v>0</v>
      </c>
    </row>
    <row r="174" spans="1:15" x14ac:dyDescent="0.3">
      <c r="A174" s="2"/>
      <c r="B174" s="15" t="s">
        <v>21</v>
      </c>
      <c r="C174" s="39"/>
      <c r="D174" s="125"/>
      <c r="E174" s="39"/>
      <c r="G174" s="39"/>
      <c r="H174" s="39"/>
      <c r="I174" s="39"/>
      <c r="J174" s="39"/>
      <c r="K174" s="40"/>
      <c r="L174" s="64">
        <f t="shared" si="14"/>
        <v>0</v>
      </c>
      <c r="M174" s="127"/>
      <c r="N174" s="40"/>
      <c r="O174" s="67">
        <f t="shared" si="15"/>
        <v>0</v>
      </c>
    </row>
    <row r="175" spans="1:15" x14ac:dyDescent="0.3">
      <c r="A175" s="2"/>
      <c r="B175" s="15" t="s">
        <v>83</v>
      </c>
      <c r="C175" s="39"/>
      <c r="D175" s="39"/>
      <c r="E175" s="125"/>
      <c r="F175" s="39"/>
      <c r="G175" s="39"/>
      <c r="H175" s="39"/>
      <c r="I175" s="39"/>
      <c r="J175" s="125"/>
      <c r="K175" s="40"/>
      <c r="L175" s="64">
        <f t="shared" si="14"/>
        <v>0</v>
      </c>
      <c r="M175" s="42"/>
      <c r="N175" s="40"/>
      <c r="O175" s="67">
        <f t="shared" si="15"/>
        <v>0</v>
      </c>
    </row>
    <row r="176" spans="1:15" x14ac:dyDescent="0.3">
      <c r="A176" s="95"/>
      <c r="B176" s="25" t="s">
        <v>51</v>
      </c>
      <c r="C176" s="26"/>
      <c r="D176" s="26"/>
      <c r="E176" s="26"/>
      <c r="F176" s="26"/>
      <c r="G176" s="26"/>
      <c r="H176" s="26"/>
      <c r="I176" s="26"/>
      <c r="J176" s="26"/>
      <c r="K176" s="27"/>
      <c r="L176" s="63">
        <f t="shared" si="14"/>
        <v>0</v>
      </c>
      <c r="M176" s="28">
        <f>+SUM(M177,M180)</f>
        <v>0</v>
      </c>
      <c r="N176" s="27">
        <f>+SUM(N177,N180)</f>
        <v>0</v>
      </c>
      <c r="O176" s="62">
        <f t="shared" si="15"/>
        <v>0</v>
      </c>
    </row>
    <row r="177" spans="1:15" x14ac:dyDescent="0.3">
      <c r="A177" s="2"/>
      <c r="B177" s="14" t="s">
        <v>75</v>
      </c>
      <c r="C177" s="35"/>
      <c r="D177" s="35"/>
      <c r="E177" s="35"/>
      <c r="F177" s="35"/>
      <c r="G177" s="35"/>
      <c r="H177" s="35"/>
      <c r="I177" s="35"/>
      <c r="J177" s="35"/>
      <c r="K177" s="36"/>
      <c r="L177" s="64">
        <f t="shared" si="14"/>
        <v>0</v>
      </c>
      <c r="M177" s="44">
        <f>+SUM(M178:M179)</f>
        <v>0</v>
      </c>
      <c r="N177" s="36">
        <f>+SUM(N178:N179)</f>
        <v>0</v>
      </c>
      <c r="O177" s="67">
        <f t="shared" si="15"/>
        <v>0</v>
      </c>
    </row>
    <row r="178" spans="1:15" x14ac:dyDescent="0.3">
      <c r="A178" s="1"/>
      <c r="B178" s="80" t="s">
        <v>69</v>
      </c>
      <c r="C178" s="81"/>
      <c r="D178" s="81"/>
      <c r="E178" s="81"/>
      <c r="F178" s="81"/>
      <c r="G178" s="81"/>
      <c r="H178" s="81"/>
      <c r="I178" s="81"/>
      <c r="J178" s="81"/>
      <c r="K178" s="82"/>
      <c r="L178" s="83">
        <f t="shared" si="14"/>
        <v>0</v>
      </c>
      <c r="M178" s="84"/>
      <c r="N178" s="82"/>
      <c r="O178" s="85">
        <f t="shared" si="15"/>
        <v>0</v>
      </c>
    </row>
    <row r="179" spans="1:15" x14ac:dyDescent="0.3">
      <c r="A179" s="1"/>
      <c r="B179" s="80" t="s">
        <v>70</v>
      </c>
      <c r="C179" s="81"/>
      <c r="D179" s="81"/>
      <c r="E179" s="81"/>
      <c r="F179" s="81"/>
      <c r="G179" s="81"/>
      <c r="H179" s="81"/>
      <c r="I179" s="81"/>
      <c r="J179" s="81"/>
      <c r="K179" s="82"/>
      <c r="L179" s="83">
        <f t="shared" si="14"/>
        <v>0</v>
      </c>
      <c r="M179" s="84"/>
      <c r="N179" s="82"/>
      <c r="O179" s="85">
        <f t="shared" si="15"/>
        <v>0</v>
      </c>
    </row>
    <row r="180" spans="1:15" x14ac:dyDescent="0.3">
      <c r="A180" s="2"/>
      <c r="B180" s="15" t="s">
        <v>74</v>
      </c>
      <c r="C180" s="74"/>
      <c r="D180" s="74"/>
      <c r="E180" s="74"/>
      <c r="F180" s="121"/>
      <c r="G180" s="74"/>
      <c r="H180" s="74"/>
      <c r="I180" s="74"/>
      <c r="J180" s="74"/>
      <c r="K180" s="75"/>
      <c r="L180" s="64">
        <f t="shared" si="14"/>
        <v>0</v>
      </c>
      <c r="M180" s="76">
        <f>+SUM(M181:M182)</f>
        <v>0</v>
      </c>
      <c r="N180" s="75">
        <f>+SUM(N181:N182)</f>
        <v>0</v>
      </c>
      <c r="O180" s="67">
        <f t="shared" si="15"/>
        <v>0</v>
      </c>
    </row>
    <row r="181" spans="1:15" x14ac:dyDescent="0.3">
      <c r="A181" s="1"/>
      <c r="B181" s="80" t="s">
        <v>73</v>
      </c>
      <c r="C181" s="81"/>
      <c r="D181" s="81"/>
      <c r="E181" s="81"/>
      <c r="F181" s="81"/>
      <c r="G181" s="81"/>
      <c r="H181" s="81"/>
      <c r="I181" s="81"/>
      <c r="J181" s="81"/>
      <c r="K181" s="82"/>
      <c r="L181" s="83">
        <f t="shared" si="14"/>
        <v>0</v>
      </c>
      <c r="M181" s="84"/>
      <c r="N181" s="82"/>
      <c r="O181" s="85">
        <f t="shared" si="15"/>
        <v>0</v>
      </c>
    </row>
    <row r="182" spans="1:15" x14ac:dyDescent="0.3">
      <c r="A182" s="1"/>
      <c r="B182" s="80" t="s">
        <v>63</v>
      </c>
      <c r="C182" s="81"/>
      <c r="D182" s="81"/>
      <c r="E182" s="81"/>
      <c r="F182" s="81"/>
      <c r="G182" s="81"/>
      <c r="H182" s="81"/>
      <c r="I182" s="81"/>
      <c r="J182" s="81"/>
      <c r="K182" s="82"/>
      <c r="L182" s="83">
        <f t="shared" si="14"/>
        <v>0</v>
      </c>
      <c r="M182" s="84"/>
      <c r="N182" s="82"/>
      <c r="O182" s="85">
        <f t="shared" si="15"/>
        <v>0</v>
      </c>
    </row>
    <row r="183" spans="1:15" x14ac:dyDescent="0.3">
      <c r="A183" s="95"/>
      <c r="B183" s="25" t="s">
        <v>22</v>
      </c>
      <c r="C183" s="26"/>
      <c r="D183" s="26"/>
      <c r="E183" s="26"/>
      <c r="F183" s="26"/>
      <c r="G183" s="26"/>
      <c r="H183" s="26"/>
      <c r="I183" s="26"/>
      <c r="J183" s="26"/>
      <c r="K183" s="27"/>
      <c r="L183" s="63">
        <f t="shared" si="14"/>
        <v>0</v>
      </c>
      <c r="M183" s="28">
        <f>+SUM(M184,M187)</f>
        <v>0</v>
      </c>
      <c r="N183" s="27">
        <f>+SUM(N184,N187)</f>
        <v>0</v>
      </c>
      <c r="O183" s="62">
        <f t="shared" si="15"/>
        <v>0</v>
      </c>
    </row>
    <row r="184" spans="1:15" x14ac:dyDescent="0.3">
      <c r="A184" s="2"/>
      <c r="B184" s="14" t="s">
        <v>64</v>
      </c>
      <c r="C184" s="35"/>
      <c r="D184" s="123"/>
      <c r="E184" s="35"/>
      <c r="F184" s="123"/>
      <c r="G184" s="35"/>
      <c r="H184" s="35"/>
      <c r="I184" s="123"/>
      <c r="J184" s="35"/>
      <c r="K184" s="36"/>
      <c r="L184" s="64">
        <f t="shared" si="14"/>
        <v>0</v>
      </c>
      <c r="M184" s="44">
        <f>+SUM(M185:M186)</f>
        <v>0</v>
      </c>
      <c r="N184" s="36">
        <f>+SUM(N185:N186)</f>
        <v>0</v>
      </c>
      <c r="O184" s="67">
        <f t="shared" si="15"/>
        <v>0</v>
      </c>
    </row>
    <row r="185" spans="1:15" x14ac:dyDescent="0.3">
      <c r="A185" s="1"/>
      <c r="B185" s="80" t="s">
        <v>65</v>
      </c>
      <c r="C185" s="81"/>
      <c r="D185" s="81"/>
      <c r="E185" s="81"/>
      <c r="F185" s="81"/>
      <c r="G185" s="81"/>
      <c r="H185" s="81"/>
      <c r="I185" s="81"/>
      <c r="J185" s="81"/>
      <c r="K185" s="82"/>
      <c r="L185" s="83">
        <f t="shared" si="14"/>
        <v>0</v>
      </c>
      <c r="M185" s="84"/>
      <c r="N185" s="82"/>
      <c r="O185" s="85">
        <f t="shared" si="15"/>
        <v>0</v>
      </c>
    </row>
    <row r="186" spans="1:15" x14ac:dyDescent="0.3">
      <c r="A186" s="1"/>
      <c r="B186" s="80" t="s">
        <v>76</v>
      </c>
      <c r="C186" s="81"/>
      <c r="D186" s="81"/>
      <c r="E186" s="81"/>
      <c r="F186" s="81"/>
      <c r="G186" s="81"/>
      <c r="H186" s="81"/>
      <c r="I186" s="81"/>
      <c r="J186" s="81"/>
      <c r="K186" s="82"/>
      <c r="L186" s="83">
        <f t="shared" si="14"/>
        <v>0</v>
      </c>
      <c r="M186" s="84"/>
      <c r="N186" s="82"/>
      <c r="O186" s="85">
        <f t="shared" si="15"/>
        <v>0</v>
      </c>
    </row>
    <row r="187" spans="1:15" x14ac:dyDescent="0.3">
      <c r="A187" s="2"/>
      <c r="B187" s="15" t="s">
        <v>41</v>
      </c>
      <c r="C187" s="74"/>
      <c r="D187" s="121"/>
      <c r="E187" s="74"/>
      <c r="F187" s="121"/>
      <c r="G187" s="74"/>
      <c r="H187" s="74"/>
      <c r="I187" s="121"/>
      <c r="J187" s="74"/>
      <c r="K187" s="75"/>
      <c r="L187" s="64">
        <f t="shared" si="14"/>
        <v>0</v>
      </c>
      <c r="M187" s="76">
        <f>+SUM(M188:M189)</f>
        <v>0</v>
      </c>
      <c r="N187" s="75">
        <f>+SUM(N188:N189)</f>
        <v>0</v>
      </c>
      <c r="O187" s="67">
        <f t="shared" si="15"/>
        <v>0</v>
      </c>
    </row>
    <row r="188" spans="1:15" x14ac:dyDescent="0.3">
      <c r="A188" s="1"/>
      <c r="B188" s="80" t="s">
        <v>66</v>
      </c>
      <c r="C188" s="81"/>
      <c r="D188" s="81"/>
      <c r="E188" s="81"/>
      <c r="F188" s="81"/>
      <c r="G188" s="81"/>
      <c r="H188" s="81"/>
      <c r="I188" s="81"/>
      <c r="J188" s="81"/>
      <c r="K188" s="82"/>
      <c r="L188" s="83">
        <f t="shared" si="14"/>
        <v>0</v>
      </c>
      <c r="M188" s="84"/>
      <c r="N188" s="82"/>
      <c r="O188" s="85">
        <f t="shared" si="15"/>
        <v>0</v>
      </c>
    </row>
    <row r="189" spans="1:15" ht="15" thickBot="1" x14ac:dyDescent="0.35">
      <c r="A189" s="1"/>
      <c r="B189" s="80" t="s">
        <v>77</v>
      </c>
      <c r="C189" s="81"/>
      <c r="D189" s="81"/>
      <c r="E189" s="81"/>
      <c r="F189" s="81"/>
      <c r="G189" s="81"/>
      <c r="H189" s="81"/>
      <c r="I189" s="81"/>
      <c r="J189" s="81"/>
      <c r="K189" s="82"/>
      <c r="L189" s="83">
        <f t="shared" si="14"/>
        <v>0</v>
      </c>
      <c r="M189" s="84"/>
      <c r="N189" s="82"/>
      <c r="O189" s="85">
        <f t="shared" si="15"/>
        <v>0</v>
      </c>
    </row>
    <row r="190" spans="1:15" ht="15" thickBot="1" x14ac:dyDescent="0.35">
      <c r="A190" s="55">
        <f>+A97+7</f>
        <v>44941</v>
      </c>
      <c r="B190" s="56" t="s">
        <v>71</v>
      </c>
      <c r="C190" s="57">
        <f t="shared" ref="C190:K190" si="16">+SUM(C97,C101,C141,C172)</f>
        <v>100000</v>
      </c>
      <c r="D190" s="57">
        <f t="shared" si="16"/>
        <v>1700000</v>
      </c>
      <c r="E190" s="57">
        <f t="shared" si="16"/>
        <v>800000</v>
      </c>
      <c r="F190" s="57">
        <f t="shared" si="16"/>
        <v>4500000</v>
      </c>
      <c r="G190" s="57">
        <f t="shared" si="16"/>
        <v>60000</v>
      </c>
      <c r="H190" s="57">
        <f t="shared" si="16"/>
        <v>0</v>
      </c>
      <c r="I190" s="57">
        <f t="shared" si="16"/>
        <v>40000</v>
      </c>
      <c r="J190" s="57">
        <f t="shared" si="16"/>
        <v>1000000</v>
      </c>
      <c r="K190" s="58">
        <f t="shared" si="16"/>
        <v>300000</v>
      </c>
      <c r="L190" s="59">
        <f t="shared" si="14"/>
        <v>8500000</v>
      </c>
      <c r="M190" s="60">
        <f>+SUM(M97,M101,M141,M172)</f>
        <v>180000</v>
      </c>
      <c r="N190" s="58">
        <f>+SUM(N97,N101,N141,N172)</f>
        <v>250000</v>
      </c>
      <c r="O190" s="61">
        <f t="shared" si="15"/>
        <v>430000</v>
      </c>
    </row>
    <row r="191" spans="1:15" ht="15" thickBot="1" x14ac:dyDescent="0.35">
      <c r="A191" s="2"/>
      <c r="B191" s="86" t="s">
        <v>56</v>
      </c>
      <c r="C191" s="87">
        <f t="shared" ref="C191:K191" si="17">+SUM(C98,C101,C141,C172)+C156</f>
        <v>120000</v>
      </c>
      <c r="D191" s="87">
        <f t="shared" si="17"/>
        <v>1900000</v>
      </c>
      <c r="E191" s="87">
        <f t="shared" si="17"/>
        <v>1000000</v>
      </c>
      <c r="F191" s="87">
        <f t="shared" si="17"/>
        <v>5200000</v>
      </c>
      <c r="G191" s="87">
        <f t="shared" si="17"/>
        <v>80000</v>
      </c>
      <c r="H191" s="87">
        <f t="shared" si="17"/>
        <v>0</v>
      </c>
      <c r="I191" s="87">
        <f t="shared" si="17"/>
        <v>80000</v>
      </c>
      <c r="J191" s="87">
        <f t="shared" si="17"/>
        <v>1200000</v>
      </c>
      <c r="K191" s="88">
        <f t="shared" si="17"/>
        <v>350000</v>
      </c>
      <c r="L191" s="89">
        <f t="shared" si="14"/>
        <v>9930000</v>
      </c>
      <c r="M191" s="90">
        <f>+SUM(M98,M101,M141,M172)+M156</f>
        <v>200000</v>
      </c>
      <c r="N191" s="88">
        <f>+SUM(N98,N101,N141,N172)+N156</f>
        <v>400000</v>
      </c>
      <c r="O191" s="91">
        <f t="shared" si="15"/>
        <v>600000</v>
      </c>
    </row>
    <row r="192" spans="1:15" ht="15" thickBot="1" x14ac:dyDescent="0.35">
      <c r="A192" s="97">
        <f>+A190+1</f>
        <v>44942</v>
      </c>
      <c r="C192" s="77">
        <f t="shared" ref="C192:N192" si="18">IF(C$3=0,IF(C190+C194&gt;0,1,0),IF((C190+C194)&gt;0.8*-C$3,1,0))</f>
        <v>1</v>
      </c>
      <c r="D192" s="77">
        <f t="shared" si="18"/>
        <v>1</v>
      </c>
      <c r="E192" s="77">
        <f t="shared" si="18"/>
        <v>1</v>
      </c>
      <c r="F192" s="77">
        <f t="shared" si="18"/>
        <v>1</v>
      </c>
      <c r="G192" s="77">
        <f t="shared" si="18"/>
        <v>1</v>
      </c>
      <c r="H192" s="77">
        <f t="shared" si="18"/>
        <v>0</v>
      </c>
      <c r="I192" s="77">
        <f t="shared" si="18"/>
        <v>1</v>
      </c>
      <c r="J192" s="77">
        <f t="shared" si="18"/>
        <v>1</v>
      </c>
      <c r="K192" s="77">
        <f t="shared" si="18"/>
        <v>1</v>
      </c>
      <c r="L192" s="78"/>
      <c r="M192" s="77">
        <f t="shared" si="18"/>
        <v>1</v>
      </c>
      <c r="N192" s="77">
        <f t="shared" si="18"/>
        <v>1</v>
      </c>
      <c r="O192" s="78"/>
    </row>
    <row r="193" spans="1:15" ht="15" thickBot="1" x14ac:dyDescent="0.35">
      <c r="A193" s="2"/>
      <c r="B193" s="11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</row>
    <row r="194" spans="1:15" ht="16.2" thickBot="1" x14ac:dyDescent="0.35">
      <c r="A194" s="96"/>
      <c r="B194" s="13" t="s">
        <v>53</v>
      </c>
      <c r="C194" s="29">
        <f t="shared" ref="C194:K194" si="19">SUM(C195,C205,C211,C230,C220)</f>
        <v>0</v>
      </c>
      <c r="D194" s="29">
        <f t="shared" si="19"/>
        <v>0</v>
      </c>
      <c r="E194" s="29">
        <f t="shared" si="19"/>
        <v>0</v>
      </c>
      <c r="F194" s="29">
        <f t="shared" si="19"/>
        <v>0</v>
      </c>
      <c r="G194" s="29">
        <f t="shared" si="19"/>
        <v>0</v>
      </c>
      <c r="H194" s="29">
        <f t="shared" si="19"/>
        <v>0</v>
      </c>
      <c r="I194" s="29">
        <f t="shared" si="19"/>
        <v>0</v>
      </c>
      <c r="J194" s="29">
        <f t="shared" si="19"/>
        <v>0</v>
      </c>
      <c r="K194" s="30">
        <f t="shared" si="19"/>
        <v>0</v>
      </c>
      <c r="L194" s="20">
        <f>SUM(C194:K194)</f>
        <v>0</v>
      </c>
      <c r="M194" s="53">
        <f>SUM(M195,M205,M211,M230,M220)</f>
        <v>0</v>
      </c>
      <c r="N194" s="54">
        <f>SUM(N195,N205,N211,N230,N220)</f>
        <v>0</v>
      </c>
      <c r="O194" s="52">
        <f t="shared" ref="O194:O265" si="20">SUM(M194:N194)</f>
        <v>0</v>
      </c>
    </row>
    <row r="195" spans="1:15" x14ac:dyDescent="0.3">
      <c r="A195" s="113" t="str">
        <f>DAY(A190+2)&amp;"/"&amp;MONTH(A190+2)&amp;" - "&amp;DAY(A283+1)&amp;"/"&amp;MONTH(A283+1)</f>
        <v>17/1 - 23/1</v>
      </c>
      <c r="B195" s="21" t="s">
        <v>31</v>
      </c>
      <c r="C195" s="22">
        <f>+SUM(C196:C197,C201)</f>
        <v>0</v>
      </c>
      <c r="D195" s="22">
        <f t="shared" ref="D195:K195" si="21">+SUM(D196:D197,D201)</f>
        <v>0</v>
      </c>
      <c r="E195" s="22">
        <f t="shared" si="21"/>
        <v>0</v>
      </c>
      <c r="F195" s="22">
        <f t="shared" si="21"/>
        <v>0</v>
      </c>
      <c r="G195" s="22">
        <f t="shared" si="21"/>
        <v>0</v>
      </c>
      <c r="H195" s="22">
        <f t="shared" si="21"/>
        <v>0</v>
      </c>
      <c r="I195" s="22">
        <f t="shared" si="21"/>
        <v>0</v>
      </c>
      <c r="J195" s="22">
        <f t="shared" si="21"/>
        <v>0</v>
      </c>
      <c r="K195" s="23">
        <f t="shared" si="21"/>
        <v>0</v>
      </c>
      <c r="L195" s="70">
        <f t="shared" ref="L195:L261" si="22">SUM(C195:K195)</f>
        <v>0</v>
      </c>
      <c r="M195" s="24">
        <f>+SUM(M196:M197,M201)</f>
        <v>0</v>
      </c>
      <c r="N195" s="23">
        <f>+SUM(N196:N197,N201)</f>
        <v>0</v>
      </c>
      <c r="O195" s="72">
        <f t="shared" si="20"/>
        <v>0</v>
      </c>
    </row>
    <row r="196" spans="1:15" x14ac:dyDescent="0.3">
      <c r="A196" s="113"/>
      <c r="B196" s="14" t="s">
        <v>26</v>
      </c>
      <c r="C196" s="31"/>
      <c r="D196" s="122"/>
      <c r="E196" s="37"/>
      <c r="F196" s="122"/>
      <c r="G196" s="31"/>
      <c r="H196" s="31"/>
      <c r="I196" s="122"/>
      <c r="J196" s="31"/>
      <c r="K196" s="131"/>
      <c r="L196" s="65">
        <f t="shared" si="22"/>
        <v>0</v>
      </c>
      <c r="M196" s="130"/>
      <c r="N196" s="32"/>
      <c r="O196" s="67">
        <f t="shared" si="20"/>
        <v>0</v>
      </c>
    </row>
    <row r="197" spans="1:15" x14ac:dyDescent="0.3">
      <c r="A197" s="114"/>
      <c r="B197" s="14" t="s">
        <v>28</v>
      </c>
      <c r="C197" s="33">
        <f>SUM(C198:C200)</f>
        <v>0</v>
      </c>
      <c r="D197" s="33"/>
      <c r="E197" s="126"/>
      <c r="F197" s="123"/>
      <c r="G197" s="33"/>
      <c r="H197" s="33"/>
      <c r="I197" s="33"/>
      <c r="J197" s="33"/>
      <c r="K197" s="34"/>
      <c r="L197" s="65">
        <f t="shared" si="22"/>
        <v>0</v>
      </c>
      <c r="M197" s="128"/>
      <c r="N197" s="34">
        <f>SUM(N198:N200)</f>
        <v>0</v>
      </c>
      <c r="O197" s="67">
        <f t="shared" si="20"/>
        <v>0</v>
      </c>
    </row>
    <row r="198" spans="1:15" x14ac:dyDescent="0.3">
      <c r="A198" s="114"/>
      <c r="B198" s="80" t="s">
        <v>47</v>
      </c>
      <c r="C198" s="81"/>
      <c r="D198" s="81"/>
      <c r="E198" s="81"/>
      <c r="F198" s="81"/>
      <c r="G198" s="81"/>
      <c r="H198" s="81"/>
      <c r="I198" s="81"/>
      <c r="J198" s="81"/>
      <c r="K198" s="82"/>
      <c r="L198" s="83">
        <f t="shared" si="22"/>
        <v>0</v>
      </c>
      <c r="M198" s="84"/>
      <c r="N198" s="82"/>
      <c r="O198" s="85">
        <f t="shared" si="20"/>
        <v>0</v>
      </c>
    </row>
    <row r="199" spans="1:15" x14ac:dyDescent="0.3">
      <c r="A199" s="114"/>
      <c r="B199" s="80" t="s">
        <v>46</v>
      </c>
      <c r="C199" s="81"/>
      <c r="D199" s="81"/>
      <c r="E199" s="81"/>
      <c r="F199" s="81"/>
      <c r="G199" s="81"/>
      <c r="H199" s="81"/>
      <c r="I199" s="81"/>
      <c r="J199" s="81"/>
      <c r="K199" s="82"/>
      <c r="L199" s="83">
        <f t="shared" si="22"/>
        <v>0</v>
      </c>
      <c r="M199" s="84"/>
      <c r="N199" s="82"/>
      <c r="O199" s="85">
        <f t="shared" si="20"/>
        <v>0</v>
      </c>
    </row>
    <row r="200" spans="1:15" x14ac:dyDescent="0.3">
      <c r="A200" s="114"/>
      <c r="B200" s="80" t="s">
        <v>68</v>
      </c>
      <c r="C200" s="81"/>
      <c r="D200" s="81"/>
      <c r="E200" s="81"/>
      <c r="F200" s="81"/>
      <c r="G200" s="81"/>
      <c r="H200" s="81"/>
      <c r="I200" s="81"/>
      <c r="J200" s="81"/>
      <c r="K200" s="82"/>
      <c r="L200" s="83">
        <f t="shared" si="22"/>
        <v>0</v>
      </c>
      <c r="M200" s="84"/>
      <c r="N200" s="82"/>
      <c r="O200" s="85">
        <f t="shared" si="20"/>
        <v>0</v>
      </c>
    </row>
    <row r="201" spans="1:15" x14ac:dyDescent="0.3">
      <c r="A201" s="114"/>
      <c r="B201" s="14" t="s">
        <v>30</v>
      </c>
      <c r="C201" s="35">
        <f t="shared" ref="C201:K201" si="23">SUM(C202:C204)</f>
        <v>0</v>
      </c>
      <c r="D201" s="123"/>
      <c r="E201" s="123"/>
      <c r="F201" s="123"/>
      <c r="G201" s="35"/>
      <c r="H201" s="35"/>
      <c r="I201" s="123"/>
      <c r="J201" s="35"/>
      <c r="K201" s="134"/>
      <c r="L201" s="65">
        <f t="shared" si="22"/>
        <v>0</v>
      </c>
      <c r="M201" s="43"/>
      <c r="N201" s="34">
        <f>SUM(N202:N204)</f>
        <v>0</v>
      </c>
      <c r="O201" s="67">
        <f t="shared" si="20"/>
        <v>0</v>
      </c>
    </row>
    <row r="202" spans="1:15" x14ac:dyDescent="0.3">
      <c r="A202" s="114"/>
      <c r="B202" s="80" t="s">
        <v>33</v>
      </c>
      <c r="C202" s="81"/>
      <c r="D202" s="81"/>
      <c r="E202" s="81"/>
      <c r="F202" s="81"/>
      <c r="G202" s="81"/>
      <c r="H202" s="81"/>
      <c r="I202" s="81"/>
      <c r="J202" s="81"/>
      <c r="K202" s="81"/>
      <c r="L202" s="83">
        <f t="shared" si="22"/>
        <v>0</v>
      </c>
      <c r="M202" s="84"/>
      <c r="N202" s="82"/>
      <c r="O202" s="85">
        <f t="shared" si="20"/>
        <v>0</v>
      </c>
    </row>
    <row r="203" spans="1:15" x14ac:dyDescent="0.3">
      <c r="A203" s="114"/>
      <c r="B203" s="80" t="s">
        <v>87</v>
      </c>
      <c r="C203" s="81"/>
      <c r="D203" s="81"/>
      <c r="E203" s="81"/>
      <c r="F203" s="81"/>
      <c r="G203" s="81"/>
      <c r="H203" s="81"/>
      <c r="I203" s="81"/>
      <c r="J203" s="81"/>
      <c r="K203" s="82"/>
      <c r="L203" s="83">
        <f t="shared" si="22"/>
        <v>0</v>
      </c>
      <c r="M203" s="84"/>
      <c r="N203" s="82"/>
      <c r="O203" s="85">
        <f t="shared" si="20"/>
        <v>0</v>
      </c>
    </row>
    <row r="204" spans="1:15" x14ac:dyDescent="0.3">
      <c r="A204" s="114"/>
      <c r="B204" s="80" t="s">
        <v>34</v>
      </c>
      <c r="C204" s="81"/>
      <c r="D204" s="81"/>
      <c r="E204" s="81"/>
      <c r="F204" s="81"/>
      <c r="G204" s="81"/>
      <c r="H204" s="81"/>
      <c r="I204" s="81"/>
      <c r="J204" s="81"/>
      <c r="K204" s="82"/>
      <c r="L204" s="83">
        <f t="shared" si="22"/>
        <v>0</v>
      </c>
      <c r="M204" s="84"/>
      <c r="N204" s="82"/>
      <c r="O204" s="85">
        <f t="shared" si="20"/>
        <v>0</v>
      </c>
    </row>
    <row r="205" spans="1:15" x14ac:dyDescent="0.3">
      <c r="A205" s="113" t="str">
        <f>DAY(A190+2)&amp;"/"&amp;MONTH(A190+2)&amp;" - "&amp;DAY(A283+1)&amp;"/"&amp;MONTH(A283+1)</f>
        <v>17/1 - 23/1</v>
      </c>
      <c r="B205" s="25" t="s">
        <v>57</v>
      </c>
      <c r="C205" s="26">
        <f>+SUM(C206:C207)</f>
        <v>0</v>
      </c>
      <c r="D205" s="26"/>
      <c r="E205" s="26"/>
      <c r="F205" s="26"/>
      <c r="G205" s="26"/>
      <c r="H205" s="26"/>
      <c r="I205" s="26"/>
      <c r="J205" s="26"/>
      <c r="K205" s="27"/>
      <c r="L205" s="71">
        <f t="shared" si="22"/>
        <v>0</v>
      </c>
      <c r="M205" s="28">
        <f>+SUM(M206:M207)</f>
        <v>0</v>
      </c>
      <c r="N205" s="27">
        <f>+SUM(N206:N207)</f>
        <v>0</v>
      </c>
      <c r="O205" s="73">
        <f t="shared" si="20"/>
        <v>0</v>
      </c>
    </row>
    <row r="206" spans="1:15" x14ac:dyDescent="0.3">
      <c r="A206" s="114"/>
      <c r="B206" s="14" t="s">
        <v>27</v>
      </c>
      <c r="C206" s="31"/>
      <c r="D206" s="31"/>
      <c r="E206" s="31"/>
      <c r="F206" s="37"/>
      <c r="G206" s="31"/>
      <c r="H206" s="31"/>
      <c r="I206" s="31"/>
      <c r="J206" s="31"/>
      <c r="K206" s="32"/>
      <c r="L206" s="65">
        <f t="shared" si="22"/>
        <v>0</v>
      </c>
      <c r="M206" s="41"/>
      <c r="N206" s="38"/>
      <c r="O206" s="67">
        <f t="shared" si="20"/>
        <v>0</v>
      </c>
    </row>
    <row r="207" spans="1:15" x14ac:dyDescent="0.3">
      <c r="A207" s="114"/>
      <c r="B207" s="14" t="s">
        <v>29</v>
      </c>
      <c r="C207" s="33">
        <f>SUM(C208:C210)</f>
        <v>0</v>
      </c>
      <c r="D207" s="33"/>
      <c r="E207" s="33"/>
      <c r="F207" s="35"/>
      <c r="G207" s="33"/>
      <c r="H207" s="33"/>
      <c r="I207" s="33"/>
      <c r="J207" s="33"/>
      <c r="K207" s="34"/>
      <c r="L207" s="65">
        <f t="shared" si="22"/>
        <v>0</v>
      </c>
      <c r="M207" s="44">
        <f>SUM(M208:M210)</f>
        <v>0</v>
      </c>
      <c r="N207" s="36">
        <f>SUM(N208:N210)</f>
        <v>0</v>
      </c>
      <c r="O207" s="67">
        <f t="shared" si="20"/>
        <v>0</v>
      </c>
    </row>
    <row r="208" spans="1:15" x14ac:dyDescent="0.3">
      <c r="A208" s="114"/>
      <c r="B208" s="80" t="s">
        <v>47</v>
      </c>
      <c r="C208" s="81"/>
      <c r="D208" s="81"/>
      <c r="E208" s="81"/>
      <c r="F208" s="81"/>
      <c r="G208" s="81"/>
      <c r="H208" s="81"/>
      <c r="I208" s="81"/>
      <c r="J208" s="81"/>
      <c r="K208" s="82"/>
      <c r="L208" s="83">
        <f t="shared" si="22"/>
        <v>0</v>
      </c>
      <c r="M208" s="84"/>
      <c r="N208" s="82"/>
      <c r="O208" s="85">
        <f t="shared" si="20"/>
        <v>0</v>
      </c>
    </row>
    <row r="209" spans="1:15" x14ac:dyDescent="0.3">
      <c r="A209" s="114"/>
      <c r="B209" s="80" t="s">
        <v>46</v>
      </c>
      <c r="C209" s="81"/>
      <c r="D209" s="81"/>
      <c r="E209" s="81"/>
      <c r="F209" s="81"/>
      <c r="G209" s="81"/>
      <c r="H209" s="81"/>
      <c r="I209" s="81"/>
      <c r="J209" s="81"/>
      <c r="K209" s="82"/>
      <c r="L209" s="83">
        <f t="shared" si="22"/>
        <v>0</v>
      </c>
      <c r="M209" s="84"/>
      <c r="N209" s="84"/>
      <c r="O209" s="85">
        <f t="shared" si="20"/>
        <v>0</v>
      </c>
    </row>
    <row r="210" spans="1:15" x14ac:dyDescent="0.3">
      <c r="A210" s="114"/>
      <c r="B210" s="80" t="s">
        <v>68</v>
      </c>
      <c r="C210" s="81"/>
      <c r="D210" s="81"/>
      <c r="E210" s="81"/>
      <c r="F210" s="81"/>
      <c r="G210" s="81"/>
      <c r="H210" s="81"/>
      <c r="I210" s="81"/>
      <c r="J210" s="81"/>
      <c r="K210" s="82"/>
      <c r="L210" s="83">
        <f t="shared" si="22"/>
        <v>0</v>
      </c>
      <c r="M210" s="84"/>
      <c r="N210" s="82"/>
      <c r="O210" s="85">
        <f t="shared" si="20"/>
        <v>0</v>
      </c>
    </row>
    <row r="211" spans="1:15" x14ac:dyDescent="0.3">
      <c r="A211" s="113" t="str">
        <f>DAY(A190+2)&amp;"/"&amp;MONTH(A190+2)&amp;" - "&amp;DAY(A283+1)&amp;"/"&amp;MONTH(A283+1)</f>
        <v>17/1 - 23/1</v>
      </c>
      <c r="B211" s="25" t="s">
        <v>32</v>
      </c>
      <c r="C211" s="26">
        <f t="shared" ref="C211:K211" si="24">+SUM(C212,C217:C219)</f>
        <v>0</v>
      </c>
      <c r="D211" s="26"/>
      <c r="E211" s="26"/>
      <c r="F211" s="26"/>
      <c r="G211" s="26"/>
      <c r="H211" s="26"/>
      <c r="I211" s="26"/>
      <c r="J211" s="26"/>
      <c r="K211" s="27"/>
      <c r="L211" s="71">
        <f t="shared" si="22"/>
        <v>0</v>
      </c>
      <c r="M211" s="28">
        <f>+SUM(M212,M217:M219)</f>
        <v>0</v>
      </c>
      <c r="N211" s="27">
        <f>+SUM(N212,N217:N219)</f>
        <v>0</v>
      </c>
      <c r="O211" s="73">
        <f t="shared" si="20"/>
        <v>0</v>
      </c>
    </row>
    <row r="212" spans="1:15" x14ac:dyDescent="0.3">
      <c r="A212" s="114"/>
      <c r="B212" s="14" t="s">
        <v>15</v>
      </c>
      <c r="C212" s="35">
        <f t="shared" ref="C212:K212" si="25">SUM(C213:C216)</f>
        <v>0</v>
      </c>
      <c r="D212" s="123"/>
      <c r="E212" s="35"/>
      <c r="F212" s="123"/>
      <c r="G212" s="35"/>
      <c r="H212" s="35"/>
      <c r="I212" s="35"/>
      <c r="J212" s="35"/>
      <c r="K212" s="36"/>
      <c r="L212" s="64">
        <f t="shared" si="22"/>
        <v>0</v>
      </c>
      <c r="M212" s="44">
        <f>SUM(M213:M216)</f>
        <v>0</v>
      </c>
      <c r="N212" s="36">
        <f>SUM(N213:N216)</f>
        <v>0</v>
      </c>
      <c r="O212" s="68">
        <f t="shared" si="20"/>
        <v>0</v>
      </c>
    </row>
    <row r="213" spans="1:15" x14ac:dyDescent="0.3">
      <c r="A213" s="114"/>
      <c r="B213" s="80" t="s">
        <v>23</v>
      </c>
      <c r="C213" s="81"/>
      <c r="D213" s="81"/>
      <c r="E213" s="81"/>
      <c r="F213" s="81"/>
      <c r="G213" s="81"/>
      <c r="H213" s="81"/>
      <c r="I213" s="81"/>
      <c r="J213" s="81"/>
      <c r="K213" s="82"/>
      <c r="L213" s="83">
        <f t="shared" si="22"/>
        <v>0</v>
      </c>
      <c r="M213" s="84"/>
      <c r="N213" s="82"/>
      <c r="O213" s="85">
        <f t="shared" si="20"/>
        <v>0</v>
      </c>
    </row>
    <row r="214" spans="1:15" x14ac:dyDescent="0.3">
      <c r="A214" s="114"/>
      <c r="B214" s="80" t="s">
        <v>24</v>
      </c>
      <c r="C214" s="81"/>
      <c r="D214" s="81"/>
      <c r="E214" s="81"/>
      <c r="F214" s="81"/>
      <c r="G214" s="81"/>
      <c r="H214" s="81"/>
      <c r="I214" s="81"/>
      <c r="J214" s="81"/>
      <c r="K214" s="82"/>
      <c r="L214" s="83">
        <f t="shared" si="22"/>
        <v>0</v>
      </c>
      <c r="M214" s="84"/>
      <c r="N214" s="82"/>
      <c r="O214" s="85">
        <f t="shared" si="20"/>
        <v>0</v>
      </c>
    </row>
    <row r="215" spans="1:15" x14ac:dyDescent="0.3">
      <c r="A215" s="114"/>
      <c r="B215" s="80" t="s">
        <v>25</v>
      </c>
      <c r="C215" s="81"/>
      <c r="D215" s="81"/>
      <c r="E215" s="81"/>
      <c r="F215" s="81"/>
      <c r="G215" s="81"/>
      <c r="H215" s="81"/>
      <c r="I215" s="81"/>
      <c r="J215" s="81"/>
      <c r="K215" s="82"/>
      <c r="L215" s="83">
        <f t="shared" si="22"/>
        <v>0</v>
      </c>
      <c r="M215" s="84"/>
      <c r="N215" s="82"/>
      <c r="O215" s="85">
        <f t="shared" si="20"/>
        <v>0</v>
      </c>
    </row>
    <row r="216" spans="1:15" x14ac:dyDescent="0.3">
      <c r="A216" s="114"/>
      <c r="B216" s="80" t="s">
        <v>59</v>
      </c>
      <c r="C216" s="81"/>
      <c r="D216" s="81"/>
      <c r="E216" s="81"/>
      <c r="F216" s="81"/>
      <c r="G216" s="81"/>
      <c r="H216" s="81"/>
      <c r="I216" s="81"/>
      <c r="J216" s="81"/>
      <c r="K216" s="82"/>
      <c r="L216" s="83">
        <f t="shared" si="22"/>
        <v>0</v>
      </c>
      <c r="M216" s="84"/>
      <c r="N216" s="82"/>
      <c r="O216" s="85">
        <f t="shared" si="20"/>
        <v>0</v>
      </c>
    </row>
    <row r="217" spans="1:15" x14ac:dyDescent="0.3">
      <c r="A217" s="114"/>
      <c r="B217" s="14" t="s">
        <v>16</v>
      </c>
      <c r="C217" s="37"/>
      <c r="D217" s="37"/>
      <c r="E217" s="37"/>
      <c r="F217" s="37"/>
      <c r="G217" s="37"/>
      <c r="H217" s="37"/>
      <c r="I217" s="37"/>
      <c r="J217" s="37"/>
      <c r="K217" s="38"/>
      <c r="L217" s="64">
        <f t="shared" si="22"/>
        <v>0</v>
      </c>
      <c r="M217" s="41"/>
      <c r="N217" s="38"/>
      <c r="O217" s="68">
        <f t="shared" si="20"/>
        <v>0</v>
      </c>
    </row>
    <row r="218" spans="1:15" x14ac:dyDescent="0.3">
      <c r="A218" s="114"/>
      <c r="B218" s="14" t="s">
        <v>17</v>
      </c>
      <c r="C218" s="37"/>
      <c r="D218" s="37"/>
      <c r="E218" s="37"/>
      <c r="F218" s="37"/>
      <c r="G218" s="37"/>
      <c r="H218" s="37"/>
      <c r="I218" s="37"/>
      <c r="J218" s="37"/>
      <c r="K218" s="38"/>
      <c r="L218" s="64">
        <f t="shared" si="22"/>
        <v>0</v>
      </c>
      <c r="M218" s="41"/>
      <c r="N218" s="38"/>
      <c r="O218" s="68">
        <f t="shared" si="20"/>
        <v>0</v>
      </c>
    </row>
    <row r="219" spans="1:15" x14ac:dyDescent="0.3">
      <c r="A219" s="114"/>
      <c r="B219" s="15" t="s">
        <v>40</v>
      </c>
      <c r="C219" s="39"/>
      <c r="D219" s="39"/>
      <c r="E219" s="39"/>
      <c r="F219" s="39"/>
      <c r="G219" s="39"/>
      <c r="H219" s="39"/>
      <c r="I219" s="39"/>
      <c r="J219" s="39"/>
      <c r="K219" s="40"/>
      <c r="L219" s="66">
        <f t="shared" si="22"/>
        <v>0</v>
      </c>
      <c r="M219" s="42"/>
      <c r="N219" s="40"/>
      <c r="O219" s="69">
        <f t="shared" si="20"/>
        <v>0</v>
      </c>
    </row>
    <row r="220" spans="1:15" x14ac:dyDescent="0.3">
      <c r="A220" s="113" t="str">
        <f>DAY(A190+2)&amp;"/"&amp;MONTH(A190+2)&amp;" - "&amp;DAY(A283+1)&amp;"/"&amp;MONTH(A283+1)</f>
        <v>17/1 - 23/1</v>
      </c>
      <c r="B220" s="25" t="s">
        <v>67</v>
      </c>
      <c r="C220" s="26">
        <f t="shared" ref="C220:K220" si="26">+SUM(C221:C223)</f>
        <v>0</v>
      </c>
      <c r="D220" s="26"/>
      <c r="E220" s="26"/>
      <c r="F220" s="26"/>
      <c r="G220" s="26"/>
      <c r="H220" s="26"/>
      <c r="I220" s="26"/>
      <c r="J220" s="26"/>
      <c r="K220" s="27"/>
      <c r="L220" s="71">
        <f t="shared" si="22"/>
        <v>0</v>
      </c>
      <c r="M220" s="28">
        <f>+SUM(M221:M223)</f>
        <v>0</v>
      </c>
      <c r="N220" s="27">
        <f>+SUM(N221:N223)</f>
        <v>0</v>
      </c>
      <c r="O220" s="73">
        <f t="shared" si="20"/>
        <v>0</v>
      </c>
    </row>
    <row r="221" spans="1:15" x14ac:dyDescent="0.3">
      <c r="A221" s="114"/>
      <c r="B221" s="14" t="s">
        <v>12</v>
      </c>
      <c r="C221" s="37"/>
      <c r="D221" s="37"/>
      <c r="E221" s="37"/>
      <c r="F221" s="37"/>
      <c r="G221" s="37"/>
      <c r="H221" s="37"/>
      <c r="I221" s="37"/>
      <c r="J221" s="37"/>
      <c r="K221" s="38"/>
      <c r="L221" s="64">
        <f t="shared" si="22"/>
        <v>0</v>
      </c>
      <c r="M221" s="41"/>
      <c r="N221" s="38"/>
      <c r="O221" s="68">
        <f t="shared" si="20"/>
        <v>0</v>
      </c>
    </row>
    <row r="222" spans="1:15" x14ac:dyDescent="0.3">
      <c r="A222" s="114"/>
      <c r="B222" s="14" t="s">
        <v>39</v>
      </c>
      <c r="C222" s="37"/>
      <c r="D222" s="37"/>
      <c r="E222" s="37"/>
      <c r="F222" s="37"/>
      <c r="G222" s="37"/>
      <c r="H222" s="37"/>
      <c r="I222" s="37"/>
      <c r="J222" s="37"/>
      <c r="K222" s="38"/>
      <c r="L222" s="64">
        <f t="shared" si="22"/>
        <v>0</v>
      </c>
      <c r="M222" s="41"/>
      <c r="N222" s="38"/>
      <c r="O222" s="68">
        <f t="shared" si="20"/>
        <v>0</v>
      </c>
    </row>
    <row r="223" spans="1:15" x14ac:dyDescent="0.3">
      <c r="A223" s="114"/>
      <c r="B223" s="14" t="s">
        <v>18</v>
      </c>
      <c r="C223" s="33">
        <f t="shared" ref="C223:K223" si="27">SUM(C224:C229)</f>
        <v>0</v>
      </c>
      <c r="D223" s="33"/>
      <c r="E223" s="33"/>
      <c r="F223" s="35"/>
      <c r="G223" s="33"/>
      <c r="H223" s="33"/>
      <c r="I223" s="33"/>
      <c r="J223" s="33"/>
      <c r="K223" s="34"/>
      <c r="L223" s="65">
        <f t="shared" si="22"/>
        <v>0</v>
      </c>
      <c r="M223" s="43">
        <f>SUM(M224:M229)</f>
        <v>0</v>
      </c>
      <c r="N223" s="34">
        <f>SUM(N224:N229)</f>
        <v>0</v>
      </c>
      <c r="O223" s="67">
        <f t="shared" si="20"/>
        <v>0</v>
      </c>
    </row>
    <row r="224" spans="1:15" x14ac:dyDescent="0.3">
      <c r="A224" s="114"/>
      <c r="B224" s="80" t="s">
        <v>38</v>
      </c>
      <c r="C224" s="81"/>
      <c r="D224" s="81"/>
      <c r="E224" s="81"/>
      <c r="F224" s="81"/>
      <c r="G224" s="81"/>
      <c r="H224" s="81"/>
      <c r="I224" s="81"/>
      <c r="J224" s="81"/>
      <c r="K224" s="82"/>
      <c r="L224" s="83">
        <f t="shared" si="22"/>
        <v>0</v>
      </c>
      <c r="M224" s="84"/>
      <c r="N224" s="82"/>
      <c r="O224" s="85">
        <f t="shared" si="20"/>
        <v>0</v>
      </c>
    </row>
    <row r="225" spans="1:15" x14ac:dyDescent="0.3">
      <c r="A225" s="114"/>
      <c r="B225" s="80" t="s">
        <v>37</v>
      </c>
      <c r="C225" s="81"/>
      <c r="D225" s="81"/>
      <c r="E225" s="81"/>
      <c r="F225" s="81"/>
      <c r="G225" s="81"/>
      <c r="H225" s="81"/>
      <c r="I225" s="81"/>
      <c r="J225" s="81"/>
      <c r="K225" s="82"/>
      <c r="L225" s="83">
        <f t="shared" si="22"/>
        <v>0</v>
      </c>
      <c r="M225" s="84"/>
      <c r="N225" s="82"/>
      <c r="O225" s="85">
        <f t="shared" si="20"/>
        <v>0</v>
      </c>
    </row>
    <row r="226" spans="1:15" x14ac:dyDescent="0.3">
      <c r="A226" s="114"/>
      <c r="B226" s="80" t="s">
        <v>61</v>
      </c>
      <c r="C226" s="81"/>
      <c r="D226" s="81"/>
      <c r="E226" s="81"/>
      <c r="F226" s="81"/>
      <c r="G226" s="81"/>
      <c r="H226" s="81"/>
      <c r="I226" s="81"/>
      <c r="J226" s="81"/>
      <c r="K226" s="82"/>
      <c r="L226" s="83">
        <f t="shared" si="22"/>
        <v>0</v>
      </c>
      <c r="M226" s="84"/>
      <c r="N226" s="82"/>
      <c r="O226" s="85">
        <f t="shared" si="20"/>
        <v>0</v>
      </c>
    </row>
    <row r="227" spans="1:15" x14ac:dyDescent="0.3">
      <c r="A227" s="114"/>
      <c r="B227" s="80" t="s">
        <v>36</v>
      </c>
      <c r="C227" s="81"/>
      <c r="D227" s="81"/>
      <c r="E227" s="81"/>
      <c r="F227" s="81"/>
      <c r="G227" s="81"/>
      <c r="H227" s="81"/>
      <c r="I227" s="81"/>
      <c r="J227" s="81"/>
      <c r="K227" s="82"/>
      <c r="L227" s="83">
        <f t="shared" si="22"/>
        <v>0</v>
      </c>
      <c r="M227" s="84"/>
      <c r="N227" s="82"/>
      <c r="O227" s="85">
        <f t="shared" si="20"/>
        <v>0</v>
      </c>
    </row>
    <row r="228" spans="1:15" x14ac:dyDescent="0.3">
      <c r="A228" s="114"/>
      <c r="B228" s="80" t="s">
        <v>35</v>
      </c>
      <c r="C228" s="81"/>
      <c r="D228" s="81"/>
      <c r="E228" s="81"/>
      <c r="F228" s="81"/>
      <c r="G228" s="81"/>
      <c r="H228" s="81"/>
      <c r="I228" s="81"/>
      <c r="J228" s="81"/>
      <c r="K228" s="82"/>
      <c r="L228" s="83">
        <f t="shared" si="22"/>
        <v>0</v>
      </c>
      <c r="M228" s="84"/>
      <c r="N228" s="82"/>
      <c r="O228" s="85">
        <f t="shared" si="20"/>
        <v>0</v>
      </c>
    </row>
    <row r="229" spans="1:15" x14ac:dyDescent="0.3">
      <c r="A229" s="114"/>
      <c r="B229" s="80" t="s">
        <v>18</v>
      </c>
      <c r="C229" s="81"/>
      <c r="D229" s="81"/>
      <c r="E229" s="81"/>
      <c r="F229" s="81"/>
      <c r="G229" s="81"/>
      <c r="H229" s="81"/>
      <c r="I229" s="81"/>
      <c r="J229" s="81"/>
      <c r="K229" s="82"/>
      <c r="L229" s="83">
        <f t="shared" si="22"/>
        <v>0</v>
      </c>
      <c r="M229" s="84"/>
      <c r="N229" s="82"/>
      <c r="O229" s="85">
        <f t="shared" si="20"/>
        <v>0</v>
      </c>
    </row>
    <row r="230" spans="1:15" x14ac:dyDescent="0.3">
      <c r="A230" s="113" t="str">
        <f>DAY(A190+2)&amp;"/"&amp;MONTH(A190+2)&amp;" - "&amp;DAY(A283+1)&amp;"/"&amp;MONTH(A283+1)</f>
        <v>17/1 - 23/1</v>
      </c>
      <c r="B230" s="25" t="s">
        <v>45</v>
      </c>
      <c r="C230" s="26">
        <f>+SUM(C231:C233)</f>
        <v>0</v>
      </c>
      <c r="D230" s="26">
        <f>+SUM(D231:D233)</f>
        <v>0</v>
      </c>
      <c r="E230" s="26">
        <f t="shared" ref="E230:K230" si="28">+SUM(E231:E233)</f>
        <v>0</v>
      </c>
      <c r="F230" s="26">
        <f t="shared" si="28"/>
        <v>0</v>
      </c>
      <c r="G230" s="26">
        <f t="shared" si="28"/>
        <v>0</v>
      </c>
      <c r="H230" s="26">
        <f t="shared" si="28"/>
        <v>0</v>
      </c>
      <c r="I230" s="26">
        <f t="shared" si="28"/>
        <v>0</v>
      </c>
      <c r="J230" s="26">
        <f t="shared" si="28"/>
        <v>0</v>
      </c>
      <c r="K230" s="27">
        <f t="shared" si="28"/>
        <v>0</v>
      </c>
      <c r="L230" s="71">
        <f t="shared" si="22"/>
        <v>0</v>
      </c>
      <c r="M230" s="28">
        <f>+SUM(M231:M233)</f>
        <v>0</v>
      </c>
      <c r="N230" s="27">
        <f>+SUM(N231:N233)</f>
        <v>0</v>
      </c>
      <c r="O230" s="73">
        <f t="shared" si="20"/>
        <v>0</v>
      </c>
    </row>
    <row r="231" spans="1:15" x14ac:dyDescent="0.3">
      <c r="A231" s="114"/>
      <c r="B231" s="14" t="s">
        <v>19</v>
      </c>
      <c r="C231" s="37"/>
      <c r="D231" s="37"/>
      <c r="E231" s="37"/>
      <c r="F231" s="37"/>
      <c r="G231" s="37"/>
      <c r="H231" s="37"/>
      <c r="I231" s="37"/>
      <c r="J231" s="37"/>
      <c r="K231" s="38"/>
      <c r="L231" s="64">
        <f t="shared" si="22"/>
        <v>0</v>
      </c>
      <c r="M231" s="41"/>
      <c r="N231" s="38"/>
      <c r="O231" s="68">
        <f t="shared" si="20"/>
        <v>0</v>
      </c>
    </row>
    <row r="232" spans="1:15" x14ac:dyDescent="0.3">
      <c r="A232" s="114"/>
      <c r="B232" s="14" t="s">
        <v>62</v>
      </c>
      <c r="C232" s="39"/>
      <c r="D232" s="39"/>
      <c r="E232" s="39"/>
      <c r="F232" s="39"/>
      <c r="G232" s="39"/>
      <c r="H232" s="39"/>
      <c r="I232" s="39"/>
      <c r="J232" s="39"/>
      <c r="K232" s="40"/>
      <c r="L232" s="64">
        <f t="shared" si="22"/>
        <v>0</v>
      </c>
      <c r="M232" s="41"/>
      <c r="N232" s="38"/>
      <c r="O232" s="68">
        <f t="shared" si="20"/>
        <v>0</v>
      </c>
    </row>
    <row r="233" spans="1:15" ht="15" thickBot="1" x14ac:dyDescent="0.35">
      <c r="A233" s="114"/>
      <c r="B233" s="15" t="s">
        <v>60</v>
      </c>
      <c r="C233" s="39"/>
      <c r="D233" s="39"/>
      <c r="E233" s="39"/>
      <c r="F233" s="39"/>
      <c r="G233" s="39"/>
      <c r="H233" s="39"/>
      <c r="I233" s="39"/>
      <c r="J233" s="39"/>
      <c r="K233" s="40"/>
      <c r="L233" s="64">
        <f t="shared" si="22"/>
        <v>0</v>
      </c>
      <c r="M233" s="41"/>
      <c r="N233" s="38"/>
      <c r="O233" s="68">
        <f t="shared" si="20"/>
        <v>0</v>
      </c>
    </row>
    <row r="234" spans="1:15" ht="15" thickBot="1" x14ac:dyDescent="0.35">
      <c r="A234" s="2"/>
      <c r="B234" s="13" t="s">
        <v>54</v>
      </c>
      <c r="C234" s="29">
        <f t="shared" ref="C234:K234" si="29">SUM(C235,C258)</f>
        <v>0</v>
      </c>
      <c r="D234" s="29">
        <f t="shared" si="29"/>
        <v>0</v>
      </c>
      <c r="E234" s="29">
        <f t="shared" si="29"/>
        <v>0</v>
      </c>
      <c r="F234" s="29">
        <f t="shared" si="29"/>
        <v>0</v>
      </c>
      <c r="G234" s="29">
        <f t="shared" si="29"/>
        <v>0</v>
      </c>
      <c r="H234" s="29">
        <f t="shared" si="29"/>
        <v>0</v>
      </c>
      <c r="I234" s="29">
        <f t="shared" si="29"/>
        <v>0</v>
      </c>
      <c r="J234" s="29">
        <f t="shared" si="29"/>
        <v>0</v>
      </c>
      <c r="K234" s="30">
        <f t="shared" si="29"/>
        <v>0</v>
      </c>
      <c r="L234" s="20">
        <f t="shared" si="22"/>
        <v>0</v>
      </c>
      <c r="M234" s="53">
        <f>SUM(M235,M258)</f>
        <v>0</v>
      </c>
      <c r="N234" s="54">
        <f>SUM(N235,N258)</f>
        <v>0</v>
      </c>
      <c r="O234" s="52">
        <f t="shared" si="20"/>
        <v>0</v>
      </c>
    </row>
    <row r="235" spans="1:15" x14ac:dyDescent="0.3">
      <c r="A235" s="113" t="str">
        <f>DAY(A190-1)&amp;"/"&amp;MONTH(A190-1)&amp;" - "&amp;DAY(A283-2)&amp;"/"&amp;MONTH(A283-2)</f>
        <v>14/1 - 20/1</v>
      </c>
      <c r="B235" s="25" t="s">
        <v>49</v>
      </c>
      <c r="C235" s="26">
        <f>+SUM(C236:C239)</f>
        <v>0</v>
      </c>
      <c r="D235" s="26">
        <f>+SUM(D236:D239)</f>
        <v>0</v>
      </c>
      <c r="E235" s="26">
        <f t="shared" ref="E235:K235" si="30">+SUM(E236:E239)</f>
        <v>0</v>
      </c>
      <c r="F235" s="26">
        <f t="shared" si="30"/>
        <v>0</v>
      </c>
      <c r="G235" s="26">
        <f t="shared" si="30"/>
        <v>0</v>
      </c>
      <c r="H235" s="26">
        <f t="shared" si="30"/>
        <v>0</v>
      </c>
      <c r="I235" s="26">
        <f t="shared" si="30"/>
        <v>0</v>
      </c>
      <c r="J235" s="26">
        <f t="shared" si="30"/>
        <v>0</v>
      </c>
      <c r="K235" s="27">
        <f t="shared" si="30"/>
        <v>0</v>
      </c>
      <c r="L235" s="63">
        <f t="shared" si="22"/>
        <v>0</v>
      </c>
      <c r="M235" s="28">
        <f>+SUM(M236:M239)</f>
        <v>0</v>
      </c>
      <c r="N235" s="27">
        <f>+SUM(N236:N239)</f>
        <v>0</v>
      </c>
      <c r="O235" s="62">
        <f t="shared" si="20"/>
        <v>0</v>
      </c>
    </row>
    <row r="236" spans="1:15" x14ac:dyDescent="0.3">
      <c r="A236" s="2"/>
      <c r="B236" s="14" t="s">
        <v>42</v>
      </c>
      <c r="C236" s="37"/>
      <c r="D236" s="37"/>
      <c r="E236" s="37"/>
      <c r="F236" s="124"/>
      <c r="G236" s="37"/>
      <c r="H236" s="37"/>
      <c r="I236" s="37"/>
      <c r="J236" s="124"/>
      <c r="K236" s="132"/>
      <c r="L236" s="65">
        <f t="shared" si="22"/>
        <v>0</v>
      </c>
      <c r="M236" s="41"/>
      <c r="N236" s="38"/>
      <c r="O236" s="67">
        <f t="shared" si="20"/>
        <v>0</v>
      </c>
    </row>
    <row r="237" spans="1:15" x14ac:dyDescent="0.3">
      <c r="A237" s="2"/>
      <c r="B237" s="14" t="s">
        <v>43</v>
      </c>
      <c r="C237" s="37"/>
      <c r="D237" s="37"/>
      <c r="E237" s="37"/>
      <c r="F237" s="37"/>
      <c r="G237" s="37"/>
      <c r="H237" s="37"/>
      <c r="I237" s="37"/>
      <c r="J237" s="37"/>
      <c r="K237" s="38"/>
      <c r="L237" s="65">
        <f t="shared" si="22"/>
        <v>0</v>
      </c>
      <c r="M237" s="41"/>
      <c r="N237" s="38"/>
      <c r="O237" s="67">
        <f t="shared" si="20"/>
        <v>0</v>
      </c>
    </row>
    <row r="238" spans="1:15" x14ac:dyDescent="0.3">
      <c r="A238" s="2"/>
      <c r="B238" s="14" t="s">
        <v>88</v>
      </c>
      <c r="C238" s="37"/>
      <c r="D238" s="124"/>
      <c r="E238" s="37"/>
      <c r="F238" s="124"/>
      <c r="G238" s="37"/>
      <c r="H238" s="37"/>
      <c r="I238" s="124"/>
      <c r="J238" s="37"/>
      <c r="K238" s="38"/>
      <c r="L238" s="65">
        <f t="shared" si="22"/>
        <v>0</v>
      </c>
      <c r="M238" s="41"/>
      <c r="N238" s="38"/>
      <c r="O238" s="67">
        <f t="shared" ref="O238:O257" si="31">SUM(M238:N238)</f>
        <v>0</v>
      </c>
    </row>
    <row r="239" spans="1:15" x14ac:dyDescent="0.3">
      <c r="A239" s="2"/>
      <c r="B239" s="14" t="s">
        <v>89</v>
      </c>
      <c r="C239" s="35">
        <f>+SUM(C240:C248)</f>
        <v>0</v>
      </c>
      <c r="D239" s="35"/>
      <c r="E239" s="35"/>
      <c r="F239" s="123"/>
      <c r="G239" s="35"/>
      <c r="H239" s="35"/>
      <c r="I239" s="35"/>
      <c r="J239" s="35"/>
      <c r="K239" s="36"/>
      <c r="L239" s="65">
        <f t="shared" si="22"/>
        <v>0</v>
      </c>
      <c r="M239" s="44">
        <f>+SUM(M240:M248)</f>
        <v>0</v>
      </c>
      <c r="N239" s="36">
        <f>+SUM(N240:N248)</f>
        <v>0</v>
      </c>
      <c r="O239" s="67">
        <f t="shared" si="31"/>
        <v>0</v>
      </c>
    </row>
    <row r="240" spans="1:15" x14ac:dyDescent="0.3">
      <c r="A240" s="3"/>
      <c r="B240" s="80" t="s">
        <v>93</v>
      </c>
      <c r="C240" s="81"/>
      <c r="D240" s="81"/>
      <c r="E240" s="81"/>
      <c r="F240" s="81"/>
      <c r="G240" s="81"/>
      <c r="H240" s="81"/>
      <c r="I240" s="81"/>
      <c r="J240" s="81"/>
      <c r="K240" s="82"/>
      <c r="L240" s="83">
        <f t="shared" si="22"/>
        <v>0</v>
      </c>
      <c r="M240" s="84"/>
      <c r="N240" s="82"/>
      <c r="O240" s="85">
        <f t="shared" si="31"/>
        <v>0</v>
      </c>
    </row>
    <row r="241" spans="1:15" x14ac:dyDescent="0.3">
      <c r="A241" s="1"/>
      <c r="B241" s="80" t="s">
        <v>92</v>
      </c>
      <c r="C241" s="81"/>
      <c r="D241" s="81"/>
      <c r="E241" s="81"/>
      <c r="F241" s="81"/>
      <c r="G241" s="81"/>
      <c r="H241" s="81"/>
      <c r="I241" s="81"/>
      <c r="J241" s="81"/>
      <c r="K241" s="82"/>
      <c r="L241" s="83">
        <f t="shared" si="22"/>
        <v>0</v>
      </c>
      <c r="M241" s="84"/>
      <c r="N241" s="82"/>
      <c r="O241" s="85">
        <f t="shared" si="31"/>
        <v>0</v>
      </c>
    </row>
    <row r="242" spans="1:15" x14ac:dyDescent="0.3">
      <c r="A242" s="1"/>
      <c r="B242" s="80" t="s">
        <v>94</v>
      </c>
      <c r="C242" s="81"/>
      <c r="D242" s="81"/>
      <c r="E242" s="81"/>
      <c r="F242" s="81"/>
      <c r="G242" s="81"/>
      <c r="H242" s="81"/>
      <c r="I242" s="81"/>
      <c r="J242" s="81"/>
      <c r="K242" s="82"/>
      <c r="L242" s="83">
        <f t="shared" si="22"/>
        <v>0</v>
      </c>
      <c r="M242" s="84"/>
      <c r="N242" s="82"/>
      <c r="O242" s="85">
        <f t="shared" si="31"/>
        <v>0</v>
      </c>
    </row>
    <row r="243" spans="1:15" x14ac:dyDescent="0.3">
      <c r="A243" s="1"/>
      <c r="B243" s="80" t="s">
        <v>79</v>
      </c>
      <c r="C243" s="81"/>
      <c r="D243" s="81"/>
      <c r="E243" s="81"/>
      <c r="F243" s="81"/>
      <c r="G243" s="81"/>
      <c r="H243" s="81"/>
      <c r="I243" s="81"/>
      <c r="J243" s="81"/>
      <c r="K243" s="82"/>
      <c r="L243" s="83">
        <f t="shared" si="22"/>
        <v>0</v>
      </c>
      <c r="M243" s="84"/>
      <c r="N243" s="82"/>
      <c r="O243" s="85">
        <f t="shared" si="31"/>
        <v>0</v>
      </c>
    </row>
    <row r="244" spans="1:15" x14ac:dyDescent="0.3">
      <c r="A244" s="1"/>
      <c r="B244" s="80" t="s">
        <v>78</v>
      </c>
      <c r="C244" s="81"/>
      <c r="D244" s="81"/>
      <c r="E244" s="81"/>
      <c r="F244" s="81"/>
      <c r="G244" s="81"/>
      <c r="H244" s="81"/>
      <c r="I244" s="81"/>
      <c r="J244" s="81"/>
      <c r="K244" s="82"/>
      <c r="L244" s="83">
        <f t="shared" si="22"/>
        <v>0</v>
      </c>
      <c r="M244" s="84"/>
      <c r="N244" s="82"/>
      <c r="O244" s="85">
        <f t="shared" si="31"/>
        <v>0</v>
      </c>
    </row>
    <row r="245" spans="1:15" x14ac:dyDescent="0.3">
      <c r="A245" s="1"/>
      <c r="B245" s="80" t="s">
        <v>81</v>
      </c>
      <c r="C245" s="81"/>
      <c r="D245" s="81"/>
      <c r="E245" s="81"/>
      <c r="F245" s="81"/>
      <c r="G245" s="81"/>
      <c r="H245" s="81"/>
      <c r="I245" s="81"/>
      <c r="J245" s="81"/>
      <c r="K245" s="82"/>
      <c r="L245" s="83">
        <f t="shared" si="22"/>
        <v>0</v>
      </c>
      <c r="M245" s="84"/>
      <c r="N245" s="82"/>
      <c r="O245" s="85">
        <f t="shared" si="31"/>
        <v>0</v>
      </c>
    </row>
    <row r="246" spans="1:15" x14ac:dyDescent="0.3">
      <c r="A246" s="1"/>
      <c r="B246" s="80" t="s">
        <v>80</v>
      </c>
      <c r="C246" s="81"/>
      <c r="D246" s="81"/>
      <c r="E246" s="81"/>
      <c r="F246" s="81"/>
      <c r="G246" s="81"/>
      <c r="H246" s="81"/>
      <c r="I246" s="81"/>
      <c r="J246" s="81"/>
      <c r="K246" s="82"/>
      <c r="L246" s="83">
        <f t="shared" si="22"/>
        <v>0</v>
      </c>
      <c r="M246" s="84"/>
      <c r="N246" s="82"/>
      <c r="O246" s="85">
        <f t="shared" si="31"/>
        <v>0</v>
      </c>
    </row>
    <row r="247" spans="1:15" x14ac:dyDescent="0.3">
      <c r="A247" s="1"/>
      <c r="B247" s="80" t="s">
        <v>82</v>
      </c>
      <c r="C247" s="81"/>
      <c r="D247" s="81"/>
      <c r="E247" s="81"/>
      <c r="F247" s="81"/>
      <c r="G247" s="81"/>
      <c r="H247" s="81"/>
      <c r="I247" s="81"/>
      <c r="J247" s="81"/>
      <c r="K247" s="82"/>
      <c r="L247" s="83">
        <f t="shared" si="22"/>
        <v>0</v>
      </c>
      <c r="M247" s="84"/>
      <c r="N247" s="82"/>
      <c r="O247" s="85">
        <f t="shared" si="31"/>
        <v>0</v>
      </c>
    </row>
    <row r="248" spans="1:15" x14ac:dyDescent="0.3">
      <c r="A248" s="1"/>
      <c r="B248" s="80" t="s">
        <v>68</v>
      </c>
      <c r="C248" s="81"/>
      <c r="D248" s="81"/>
      <c r="E248" s="81"/>
      <c r="F248" s="81"/>
      <c r="G248" s="81"/>
      <c r="H248" s="81"/>
      <c r="I248" s="81"/>
      <c r="J248" s="81"/>
      <c r="K248" s="82"/>
      <c r="L248" s="83">
        <f t="shared" si="22"/>
        <v>0</v>
      </c>
      <c r="M248" s="84"/>
      <c r="N248" s="82"/>
      <c r="O248" s="85">
        <f t="shared" si="31"/>
        <v>0</v>
      </c>
    </row>
    <row r="249" spans="1:15" x14ac:dyDescent="0.3">
      <c r="A249" s="113" t="str">
        <f>DAY(A190-1)&amp;"/"&amp;MONTH(A190-1)&amp;" - "&amp;DAY(A283-2)&amp;"/"&amp;MONTH(A283-2)</f>
        <v>14/1 - 20/1</v>
      </c>
      <c r="B249" s="25" t="s">
        <v>58</v>
      </c>
      <c r="C249" s="26">
        <f>+SUM(C250:C251)</f>
        <v>0</v>
      </c>
      <c r="D249" s="26">
        <f t="shared" ref="D249" si="32">+SUM(D250:D251)</f>
        <v>0</v>
      </c>
      <c r="E249" s="26">
        <f t="shared" ref="E249:K249" si="33">+SUM(E250:E251)</f>
        <v>0</v>
      </c>
      <c r="F249" s="26">
        <f t="shared" si="33"/>
        <v>0</v>
      </c>
      <c r="G249" s="26">
        <f t="shared" si="33"/>
        <v>0</v>
      </c>
      <c r="H249" s="26">
        <f t="shared" si="33"/>
        <v>0</v>
      </c>
      <c r="I249" s="26">
        <f t="shared" si="33"/>
        <v>0</v>
      </c>
      <c r="J249" s="26">
        <f t="shared" si="33"/>
        <v>0</v>
      </c>
      <c r="K249" s="27">
        <f t="shared" si="33"/>
        <v>0</v>
      </c>
      <c r="L249" s="71">
        <f t="shared" si="22"/>
        <v>0</v>
      </c>
      <c r="M249" s="28">
        <f t="shared" ref="M249:N249" si="34">+SUM(M250:M251)</f>
        <v>0</v>
      </c>
      <c r="N249" s="27">
        <f t="shared" si="34"/>
        <v>0</v>
      </c>
      <c r="O249" s="62">
        <f t="shared" si="31"/>
        <v>0</v>
      </c>
    </row>
    <row r="250" spans="1:15" x14ac:dyDescent="0.3">
      <c r="A250" s="109"/>
      <c r="B250" s="14" t="s">
        <v>90</v>
      </c>
      <c r="C250" s="37"/>
      <c r="D250" s="37"/>
      <c r="E250" s="37"/>
      <c r="F250" s="37"/>
      <c r="G250" s="37"/>
      <c r="H250" s="37"/>
      <c r="I250" s="37"/>
      <c r="J250" s="37"/>
      <c r="K250" s="38"/>
      <c r="L250" s="65">
        <f t="shared" si="22"/>
        <v>0</v>
      </c>
      <c r="M250" s="41"/>
      <c r="N250" s="38"/>
      <c r="O250" s="67">
        <f t="shared" si="31"/>
        <v>0</v>
      </c>
    </row>
    <row r="251" spans="1:15" x14ac:dyDescent="0.3">
      <c r="A251" s="2"/>
      <c r="B251" s="14" t="s">
        <v>91</v>
      </c>
      <c r="C251" s="35">
        <f>+SUM(C252:C257)</f>
        <v>0</v>
      </c>
      <c r="D251" s="35">
        <f>+SUM(D252:D257)</f>
        <v>0</v>
      </c>
      <c r="E251" s="35">
        <f t="shared" ref="E251:K251" si="35">+SUM(E252:E257)</f>
        <v>0</v>
      </c>
      <c r="F251" s="35">
        <f t="shared" si="35"/>
        <v>0</v>
      </c>
      <c r="G251" s="35">
        <f t="shared" si="35"/>
        <v>0</v>
      </c>
      <c r="H251" s="35">
        <f t="shared" si="35"/>
        <v>0</v>
      </c>
      <c r="I251" s="35">
        <f t="shared" si="35"/>
        <v>0</v>
      </c>
      <c r="J251" s="35">
        <f t="shared" si="35"/>
        <v>0</v>
      </c>
      <c r="K251" s="36">
        <f t="shared" si="35"/>
        <v>0</v>
      </c>
      <c r="L251" s="65">
        <f t="shared" si="22"/>
        <v>0</v>
      </c>
      <c r="M251" s="44">
        <f>+SUM(M252:M257)</f>
        <v>0</v>
      </c>
      <c r="N251" s="36">
        <f>+SUM(N252:N257)</f>
        <v>0</v>
      </c>
      <c r="O251" s="67">
        <f t="shared" si="31"/>
        <v>0</v>
      </c>
    </row>
    <row r="252" spans="1:15" x14ac:dyDescent="0.3">
      <c r="A252" s="1"/>
      <c r="B252" s="80" t="s">
        <v>79</v>
      </c>
      <c r="C252" s="81"/>
      <c r="D252" s="81"/>
      <c r="E252" s="81"/>
      <c r="F252" s="81"/>
      <c r="G252" s="81"/>
      <c r="H252" s="81"/>
      <c r="I252" s="81"/>
      <c r="J252" s="81"/>
      <c r="K252" s="82"/>
      <c r="L252" s="83">
        <f t="shared" si="22"/>
        <v>0</v>
      </c>
      <c r="M252" s="84"/>
      <c r="N252" s="82"/>
      <c r="O252" s="85">
        <f t="shared" si="31"/>
        <v>0</v>
      </c>
    </row>
    <row r="253" spans="1:15" x14ac:dyDescent="0.3">
      <c r="A253" s="1"/>
      <c r="B253" s="80" t="s">
        <v>78</v>
      </c>
      <c r="C253" s="81"/>
      <c r="D253" s="81"/>
      <c r="E253" s="81"/>
      <c r="F253" s="81"/>
      <c r="G253" s="81"/>
      <c r="H253" s="81"/>
      <c r="I253" s="81"/>
      <c r="J253" s="81"/>
      <c r="K253" s="82"/>
      <c r="L253" s="83">
        <f t="shared" si="22"/>
        <v>0</v>
      </c>
      <c r="M253" s="84"/>
      <c r="N253" s="82"/>
      <c r="O253" s="85">
        <f t="shared" si="31"/>
        <v>0</v>
      </c>
    </row>
    <row r="254" spans="1:15" x14ac:dyDescent="0.3">
      <c r="A254" s="1"/>
      <c r="B254" s="80" t="s">
        <v>81</v>
      </c>
      <c r="C254" s="81"/>
      <c r="D254" s="81"/>
      <c r="E254" s="81"/>
      <c r="F254" s="81"/>
      <c r="G254" s="81"/>
      <c r="H254" s="81"/>
      <c r="I254" s="81"/>
      <c r="J254" s="81"/>
      <c r="K254" s="82"/>
      <c r="L254" s="83">
        <f t="shared" si="22"/>
        <v>0</v>
      </c>
      <c r="M254" s="84"/>
      <c r="N254" s="82"/>
      <c r="O254" s="85">
        <f t="shared" si="31"/>
        <v>0</v>
      </c>
    </row>
    <row r="255" spans="1:15" x14ac:dyDescent="0.3">
      <c r="A255" s="1"/>
      <c r="B255" s="80" t="s">
        <v>80</v>
      </c>
      <c r="C255" s="81"/>
      <c r="D255" s="81"/>
      <c r="E255" s="81"/>
      <c r="F255" s="81"/>
      <c r="G255" s="81"/>
      <c r="H255" s="81"/>
      <c r="I255" s="81"/>
      <c r="J255" s="81"/>
      <c r="K255" s="82"/>
      <c r="L255" s="83">
        <f t="shared" si="22"/>
        <v>0</v>
      </c>
      <c r="M255" s="84"/>
      <c r="N255" s="82"/>
      <c r="O255" s="85">
        <f t="shared" si="31"/>
        <v>0</v>
      </c>
    </row>
    <row r="256" spans="1:15" x14ac:dyDescent="0.3">
      <c r="A256" s="1"/>
      <c r="B256" s="80" t="s">
        <v>82</v>
      </c>
      <c r="C256" s="81"/>
      <c r="D256" s="81"/>
      <c r="E256" s="81"/>
      <c r="F256" s="81"/>
      <c r="G256" s="81"/>
      <c r="H256" s="81"/>
      <c r="I256" s="81"/>
      <c r="J256" s="81"/>
      <c r="K256" s="82"/>
      <c r="L256" s="83">
        <f t="shared" si="22"/>
        <v>0</v>
      </c>
      <c r="M256" s="84"/>
      <c r="N256" s="82"/>
      <c r="O256" s="85">
        <f t="shared" si="31"/>
        <v>0</v>
      </c>
    </row>
    <row r="257" spans="1:15" x14ac:dyDescent="0.3">
      <c r="A257" s="1"/>
      <c r="B257" s="80" t="s">
        <v>68</v>
      </c>
      <c r="C257" s="81"/>
      <c r="D257" s="81"/>
      <c r="E257" s="81"/>
      <c r="F257" s="81"/>
      <c r="G257" s="81"/>
      <c r="H257" s="81"/>
      <c r="I257" s="81"/>
      <c r="J257" s="81"/>
      <c r="K257" s="82"/>
      <c r="L257" s="83">
        <f t="shared" si="22"/>
        <v>0</v>
      </c>
      <c r="M257" s="84"/>
      <c r="N257" s="82"/>
      <c r="O257" s="85">
        <f t="shared" si="31"/>
        <v>0</v>
      </c>
    </row>
    <row r="258" spans="1:15" x14ac:dyDescent="0.3">
      <c r="A258" s="113" t="str">
        <f>DAY(A190-1)&amp;"/"&amp;MONTH(A190-1)&amp;" - "&amp;DAY(A283-2)&amp;"/"&amp;MONTH(A283-2)</f>
        <v>14/1 - 20/1</v>
      </c>
      <c r="B258" s="25" t="s">
        <v>44</v>
      </c>
      <c r="C258" s="26">
        <f>+SUM(C259:C260,C264)</f>
        <v>0</v>
      </c>
      <c r="D258" s="26">
        <f t="shared" ref="D258:K258" si="36">+SUM(D259:D260,D264)</f>
        <v>0</v>
      </c>
      <c r="E258" s="26">
        <f t="shared" si="36"/>
        <v>0</v>
      </c>
      <c r="F258" s="26">
        <f t="shared" si="36"/>
        <v>0</v>
      </c>
      <c r="G258" s="26">
        <f t="shared" si="36"/>
        <v>0</v>
      </c>
      <c r="H258" s="26">
        <f t="shared" si="36"/>
        <v>0</v>
      </c>
      <c r="I258" s="26">
        <f t="shared" si="36"/>
        <v>0</v>
      </c>
      <c r="J258" s="26">
        <f t="shared" si="36"/>
        <v>0</v>
      </c>
      <c r="K258" s="27">
        <f t="shared" si="36"/>
        <v>0</v>
      </c>
      <c r="L258" s="63">
        <f t="shared" si="22"/>
        <v>0</v>
      </c>
      <c r="M258" s="28">
        <f>+SUM(M259:M260,M264)</f>
        <v>0</v>
      </c>
      <c r="N258" s="27">
        <f>+SUM(N259:N260,N264)</f>
        <v>0</v>
      </c>
      <c r="O258" s="62">
        <f t="shared" si="20"/>
        <v>0</v>
      </c>
    </row>
    <row r="259" spans="1:15" x14ac:dyDescent="0.3">
      <c r="A259" s="2"/>
      <c r="B259" s="14" t="s">
        <v>13</v>
      </c>
      <c r="C259" s="37"/>
      <c r="D259" s="37"/>
      <c r="E259" s="37"/>
      <c r="F259" s="37"/>
      <c r="G259" s="37"/>
      <c r="H259" s="37"/>
      <c r="I259" s="37"/>
      <c r="J259" s="37"/>
      <c r="K259" s="38"/>
      <c r="L259" s="64">
        <f t="shared" si="22"/>
        <v>0</v>
      </c>
      <c r="M259" s="41"/>
      <c r="N259" s="38"/>
      <c r="O259" s="67">
        <f t="shared" si="20"/>
        <v>0</v>
      </c>
    </row>
    <row r="260" spans="1:15" x14ac:dyDescent="0.3">
      <c r="A260" s="2"/>
      <c r="B260" s="14" t="s">
        <v>86</v>
      </c>
      <c r="C260" s="35"/>
      <c r="D260" s="35"/>
      <c r="E260" s="35"/>
      <c r="F260" s="123"/>
      <c r="G260" s="35"/>
      <c r="H260" s="35"/>
      <c r="I260" s="35"/>
      <c r="J260" s="35"/>
      <c r="K260" s="36">
        <f t="shared" ref="E260:K260" si="37">+SUM(K261:K263)</f>
        <v>0</v>
      </c>
      <c r="L260" s="64">
        <f t="shared" si="22"/>
        <v>0</v>
      </c>
      <c r="M260" s="44">
        <f>+SUM(M261:M263)</f>
        <v>0</v>
      </c>
      <c r="N260" s="36">
        <f>+SUM(N261:N263)</f>
        <v>0</v>
      </c>
      <c r="O260" s="67">
        <f t="shared" si="20"/>
        <v>0</v>
      </c>
    </row>
    <row r="261" spans="1:15" x14ac:dyDescent="0.3">
      <c r="A261" s="1"/>
      <c r="B261" s="80" t="s">
        <v>72</v>
      </c>
      <c r="C261" s="81"/>
      <c r="D261" s="81"/>
      <c r="E261" s="81"/>
      <c r="F261" s="81"/>
      <c r="G261" s="81"/>
      <c r="H261" s="81"/>
      <c r="I261" s="81"/>
      <c r="J261" s="81"/>
      <c r="K261" s="82"/>
      <c r="L261" s="83">
        <f t="shared" si="22"/>
        <v>0</v>
      </c>
      <c r="M261" s="84"/>
      <c r="N261" s="82"/>
      <c r="O261" s="85">
        <f t="shared" si="20"/>
        <v>0</v>
      </c>
    </row>
    <row r="262" spans="1:15" x14ac:dyDescent="0.3">
      <c r="A262" s="1"/>
      <c r="B262" s="80" t="s">
        <v>84</v>
      </c>
      <c r="C262" s="81"/>
      <c r="D262" s="81"/>
      <c r="E262" s="81"/>
      <c r="F262" s="81"/>
      <c r="G262" s="81"/>
      <c r="H262" s="81"/>
      <c r="I262" s="81"/>
      <c r="J262" s="81"/>
      <c r="K262" s="82"/>
      <c r="L262" s="83">
        <f t="shared" ref="L262:L284" si="38">SUM(C262:K262)</f>
        <v>0</v>
      </c>
      <c r="M262" s="84"/>
      <c r="N262" s="82"/>
      <c r="O262" s="85">
        <f t="shared" si="20"/>
        <v>0</v>
      </c>
    </row>
    <row r="263" spans="1:15" x14ac:dyDescent="0.3">
      <c r="A263" s="1"/>
      <c r="B263" s="80" t="s">
        <v>85</v>
      </c>
      <c r="C263" s="81"/>
      <c r="D263" s="81"/>
      <c r="E263" s="81"/>
      <c r="F263" s="81"/>
      <c r="G263" s="81"/>
      <c r="H263" s="81"/>
      <c r="I263" s="81"/>
      <c r="J263" s="81"/>
      <c r="K263" s="82"/>
      <c r="L263" s="83">
        <f t="shared" si="38"/>
        <v>0</v>
      </c>
      <c r="M263" s="84"/>
      <c r="N263" s="82"/>
      <c r="O263" s="85">
        <f t="shared" si="20"/>
        <v>0</v>
      </c>
    </row>
    <row r="264" spans="1:15" ht="15" thickBot="1" x14ac:dyDescent="0.35">
      <c r="A264" s="2"/>
      <c r="B264" s="15" t="s">
        <v>48</v>
      </c>
      <c r="C264" s="37"/>
      <c r="D264" s="124"/>
      <c r="E264" s="37"/>
      <c r="F264" s="37"/>
      <c r="G264" s="124"/>
      <c r="H264" s="37"/>
      <c r="I264" s="124"/>
      <c r="J264" s="37"/>
      <c r="K264" s="37"/>
      <c r="L264" s="64">
        <f t="shared" si="38"/>
        <v>0</v>
      </c>
      <c r="M264" s="37"/>
      <c r="N264" s="37"/>
      <c r="O264" s="67">
        <f t="shared" si="20"/>
        <v>0</v>
      </c>
    </row>
    <row r="265" spans="1:15" ht="15" thickBot="1" x14ac:dyDescent="0.35">
      <c r="A265" s="2"/>
      <c r="B265" s="13" t="s">
        <v>55</v>
      </c>
      <c r="C265" s="29">
        <f>+SUM(C266:C268,C269,C276)</f>
        <v>0</v>
      </c>
      <c r="D265" s="29">
        <f t="shared" ref="D265:K265" si="39">+SUM(D266:D268,D269,D276)</f>
        <v>0</v>
      </c>
      <c r="E265" s="29">
        <f t="shared" si="39"/>
        <v>0</v>
      </c>
      <c r="F265" s="29">
        <f t="shared" si="39"/>
        <v>0</v>
      </c>
      <c r="G265" s="29">
        <f t="shared" si="39"/>
        <v>0</v>
      </c>
      <c r="H265" s="29">
        <f t="shared" si="39"/>
        <v>0</v>
      </c>
      <c r="I265" s="29">
        <f t="shared" si="39"/>
        <v>0</v>
      </c>
      <c r="J265" s="29">
        <f t="shared" si="39"/>
        <v>0</v>
      </c>
      <c r="K265" s="30">
        <f t="shared" si="39"/>
        <v>0</v>
      </c>
      <c r="L265" s="20">
        <f t="shared" si="38"/>
        <v>0</v>
      </c>
      <c r="M265" s="53">
        <f>+SUM(M266:M268,M269,M276)</f>
        <v>0</v>
      </c>
      <c r="N265" s="54">
        <f>+SUM(N266:N268,N269,N276)</f>
        <v>0</v>
      </c>
      <c r="O265" s="52">
        <f t="shared" si="20"/>
        <v>0</v>
      </c>
    </row>
    <row r="266" spans="1:15" x14ac:dyDescent="0.3">
      <c r="A266" s="2"/>
      <c r="B266" s="16" t="s">
        <v>20</v>
      </c>
      <c r="C266" s="46"/>
      <c r="D266" s="46"/>
      <c r="E266" s="46"/>
      <c r="F266" s="46"/>
      <c r="G266" s="46"/>
      <c r="H266" s="46"/>
      <c r="I266" s="46"/>
      <c r="J266" s="46"/>
      <c r="K266" s="47"/>
      <c r="L266" s="64">
        <f t="shared" si="38"/>
        <v>0</v>
      </c>
      <c r="M266" s="48"/>
      <c r="N266" s="47"/>
      <c r="O266" s="67">
        <f t="shared" ref="O266:O284" si="40">SUM(M266:N266)</f>
        <v>0</v>
      </c>
    </row>
    <row r="267" spans="1:15" x14ac:dyDescent="0.3">
      <c r="A267" s="2"/>
      <c r="B267" s="15" t="s">
        <v>21</v>
      </c>
      <c r="C267" s="39"/>
      <c r="D267" s="39"/>
      <c r="E267" s="39"/>
      <c r="F267" s="39"/>
      <c r="G267" s="39"/>
      <c r="H267" s="39"/>
      <c r="I267" s="39"/>
      <c r="J267" s="39"/>
      <c r="K267" s="40"/>
      <c r="L267" s="64">
        <f t="shared" si="38"/>
        <v>0</v>
      </c>
      <c r="M267" s="42"/>
      <c r="N267" s="40"/>
      <c r="O267" s="67">
        <f t="shared" si="40"/>
        <v>0</v>
      </c>
    </row>
    <row r="268" spans="1:15" x14ac:dyDescent="0.3">
      <c r="A268" s="2"/>
      <c r="B268" s="15" t="s">
        <v>83</v>
      </c>
      <c r="C268" s="39"/>
      <c r="D268" s="39"/>
      <c r="E268" s="39"/>
      <c r="F268" s="39"/>
      <c r="G268" s="39"/>
      <c r="H268" s="39"/>
      <c r="I268" s="125"/>
      <c r="J268" s="125"/>
      <c r="K268" s="40"/>
      <c r="L268" s="64">
        <f t="shared" si="38"/>
        <v>0</v>
      </c>
      <c r="M268" s="42"/>
      <c r="N268" s="40"/>
      <c r="O268" s="67">
        <f t="shared" si="40"/>
        <v>0</v>
      </c>
    </row>
    <row r="269" spans="1:15" x14ac:dyDescent="0.3">
      <c r="A269" s="95"/>
      <c r="B269" s="25" t="s">
        <v>51</v>
      </c>
      <c r="C269" s="26">
        <f>+SUM(C270,C273)</f>
        <v>0</v>
      </c>
      <c r="D269" s="26">
        <f t="shared" ref="D269:K269" si="41">+SUM(D270,D273)</f>
        <v>0</v>
      </c>
      <c r="E269" s="26">
        <f t="shared" si="41"/>
        <v>0</v>
      </c>
      <c r="F269" s="26">
        <f t="shared" si="41"/>
        <v>0</v>
      </c>
      <c r="G269" s="26">
        <f t="shared" si="41"/>
        <v>0</v>
      </c>
      <c r="H269" s="26">
        <f t="shared" si="41"/>
        <v>0</v>
      </c>
      <c r="I269" s="26">
        <f t="shared" si="41"/>
        <v>0</v>
      </c>
      <c r="J269" s="26">
        <f t="shared" si="41"/>
        <v>0</v>
      </c>
      <c r="K269" s="27">
        <f t="shared" si="41"/>
        <v>0</v>
      </c>
      <c r="L269" s="63">
        <f t="shared" si="38"/>
        <v>0</v>
      </c>
      <c r="M269" s="28">
        <f>+SUM(M270,M273)</f>
        <v>0</v>
      </c>
      <c r="N269" s="27">
        <f>+SUM(N270,N273)</f>
        <v>0</v>
      </c>
      <c r="O269" s="62">
        <f t="shared" si="40"/>
        <v>0</v>
      </c>
    </row>
    <row r="270" spans="1:15" x14ac:dyDescent="0.3">
      <c r="A270" s="2"/>
      <c r="B270" s="14" t="s">
        <v>75</v>
      </c>
      <c r="C270" s="35"/>
      <c r="D270" s="35"/>
      <c r="E270" s="35"/>
      <c r="F270" s="123"/>
      <c r="G270" s="35"/>
      <c r="H270" s="35"/>
      <c r="I270" s="35"/>
      <c r="J270" s="35"/>
      <c r="K270" s="36"/>
      <c r="L270" s="64">
        <f t="shared" si="38"/>
        <v>0</v>
      </c>
      <c r="M270" s="44">
        <f>+SUM(M271:M272)</f>
        <v>0</v>
      </c>
      <c r="N270" s="36">
        <f>+SUM(N271:N272)</f>
        <v>0</v>
      </c>
      <c r="O270" s="67">
        <f t="shared" si="40"/>
        <v>0</v>
      </c>
    </row>
    <row r="271" spans="1:15" x14ac:dyDescent="0.3">
      <c r="A271" s="1"/>
      <c r="B271" s="80" t="s">
        <v>69</v>
      </c>
      <c r="C271" s="81"/>
      <c r="D271" s="81"/>
      <c r="E271" s="81"/>
      <c r="F271" s="81"/>
      <c r="G271" s="81"/>
      <c r="H271" s="81"/>
      <c r="I271" s="81"/>
      <c r="J271" s="81"/>
      <c r="K271" s="82"/>
      <c r="L271" s="83">
        <f t="shared" si="38"/>
        <v>0</v>
      </c>
      <c r="M271" s="84"/>
      <c r="N271" s="82"/>
      <c r="O271" s="85">
        <f t="shared" si="40"/>
        <v>0</v>
      </c>
    </row>
    <row r="272" spans="1:15" x14ac:dyDescent="0.3">
      <c r="A272" s="1"/>
      <c r="B272" s="80" t="s">
        <v>70</v>
      </c>
      <c r="C272" s="81"/>
      <c r="D272" s="81"/>
      <c r="E272" s="81"/>
      <c r="F272" s="81"/>
      <c r="G272" s="81"/>
      <c r="H272" s="81"/>
      <c r="I272" s="81"/>
      <c r="J272" s="81"/>
      <c r="K272" s="82"/>
      <c r="L272" s="83">
        <f t="shared" si="38"/>
        <v>0</v>
      </c>
      <c r="M272" s="84"/>
      <c r="N272" s="82"/>
      <c r="O272" s="85">
        <f t="shared" si="40"/>
        <v>0</v>
      </c>
    </row>
    <row r="273" spans="1:15" x14ac:dyDescent="0.3">
      <c r="A273" s="2"/>
      <c r="B273" s="15" t="s">
        <v>74</v>
      </c>
      <c r="C273" s="74"/>
      <c r="D273" s="74"/>
      <c r="E273" s="74"/>
      <c r="F273" s="123"/>
      <c r="G273" s="74"/>
      <c r="H273" s="74"/>
      <c r="I273" s="74"/>
      <c r="J273" s="74"/>
      <c r="K273" s="75"/>
      <c r="L273" s="64">
        <f t="shared" si="38"/>
        <v>0</v>
      </c>
      <c r="M273" s="76">
        <f>+SUM(M274:M275)</f>
        <v>0</v>
      </c>
      <c r="N273" s="75">
        <f>+SUM(N274:N275)</f>
        <v>0</v>
      </c>
      <c r="O273" s="67">
        <f t="shared" si="40"/>
        <v>0</v>
      </c>
    </row>
    <row r="274" spans="1:15" x14ac:dyDescent="0.3">
      <c r="A274" s="1"/>
      <c r="B274" s="80" t="s">
        <v>73</v>
      </c>
      <c r="C274" s="81"/>
      <c r="D274" s="81"/>
      <c r="E274" s="81"/>
      <c r="F274" s="81"/>
      <c r="G274" s="81"/>
      <c r="H274" s="81"/>
      <c r="I274" s="81"/>
      <c r="J274" s="81"/>
      <c r="K274" s="82"/>
      <c r="L274" s="83">
        <f t="shared" si="38"/>
        <v>0</v>
      </c>
      <c r="M274" s="84"/>
      <c r="N274" s="82"/>
      <c r="O274" s="85">
        <f t="shared" si="40"/>
        <v>0</v>
      </c>
    </row>
    <row r="275" spans="1:15" x14ac:dyDescent="0.3">
      <c r="A275" s="1"/>
      <c r="B275" s="80" t="s">
        <v>63</v>
      </c>
      <c r="C275" s="81"/>
      <c r="D275" s="81"/>
      <c r="E275" s="81"/>
      <c r="F275" s="81"/>
      <c r="G275" s="81"/>
      <c r="H275" s="81"/>
      <c r="I275" s="81"/>
      <c r="J275" s="81"/>
      <c r="K275" s="82"/>
      <c r="L275" s="83">
        <f t="shared" si="38"/>
        <v>0</v>
      </c>
      <c r="M275" s="84"/>
      <c r="N275" s="82"/>
      <c r="O275" s="85">
        <f t="shared" si="40"/>
        <v>0</v>
      </c>
    </row>
    <row r="276" spans="1:15" x14ac:dyDescent="0.3">
      <c r="A276" s="95"/>
      <c r="B276" s="25" t="s">
        <v>22</v>
      </c>
      <c r="C276" s="26"/>
      <c r="D276" s="26"/>
      <c r="E276" s="26"/>
      <c r="F276" s="26"/>
      <c r="G276" s="26"/>
      <c r="H276" s="26"/>
      <c r="I276" s="26"/>
      <c r="J276" s="26"/>
      <c r="K276" s="27"/>
      <c r="L276" s="63">
        <f t="shared" si="38"/>
        <v>0</v>
      </c>
      <c r="M276" s="28">
        <f>+SUM(M277,M280)</f>
        <v>0</v>
      </c>
      <c r="N276" s="27">
        <f>+SUM(N277,N280)</f>
        <v>0</v>
      </c>
      <c r="O276" s="62">
        <f t="shared" si="40"/>
        <v>0</v>
      </c>
    </row>
    <row r="277" spans="1:15" x14ac:dyDescent="0.3">
      <c r="A277" s="2"/>
      <c r="B277" s="14" t="s">
        <v>64</v>
      </c>
      <c r="C277" s="35"/>
      <c r="D277" s="35"/>
      <c r="E277" s="35"/>
      <c r="F277" s="123"/>
      <c r="G277" s="35"/>
      <c r="H277" s="35"/>
      <c r="I277" s="35"/>
      <c r="J277" s="35"/>
      <c r="K277" s="134"/>
      <c r="L277" s="64">
        <f t="shared" si="38"/>
        <v>0</v>
      </c>
      <c r="M277" s="44">
        <f>+SUM(M278:M279)</f>
        <v>0</v>
      </c>
      <c r="N277" s="36">
        <f>+SUM(N278:N279)</f>
        <v>0</v>
      </c>
      <c r="O277" s="67">
        <f t="shared" si="40"/>
        <v>0</v>
      </c>
    </row>
    <row r="278" spans="1:15" x14ac:dyDescent="0.3">
      <c r="A278" s="1"/>
      <c r="B278" s="80" t="s">
        <v>65</v>
      </c>
      <c r="C278" s="81"/>
      <c r="D278" s="81"/>
      <c r="E278" s="81"/>
      <c r="F278" s="81"/>
      <c r="G278" s="81"/>
      <c r="H278" s="81"/>
      <c r="I278" s="81"/>
      <c r="J278" s="81"/>
      <c r="K278" s="82"/>
      <c r="L278" s="83">
        <f t="shared" si="38"/>
        <v>0</v>
      </c>
      <c r="M278" s="84"/>
      <c r="N278" s="82"/>
      <c r="O278" s="85">
        <f t="shared" si="40"/>
        <v>0</v>
      </c>
    </row>
    <row r="279" spans="1:15" x14ac:dyDescent="0.3">
      <c r="A279" s="1"/>
      <c r="B279" s="80" t="s">
        <v>76</v>
      </c>
      <c r="C279" s="81"/>
      <c r="D279" s="81"/>
      <c r="E279" s="81"/>
      <c r="F279" s="81"/>
      <c r="G279" s="81"/>
      <c r="H279" s="81"/>
      <c r="I279" s="81"/>
      <c r="J279" s="81"/>
      <c r="K279" s="82"/>
      <c r="L279" s="83">
        <f t="shared" si="38"/>
        <v>0</v>
      </c>
      <c r="M279" s="84"/>
      <c r="N279" s="82"/>
      <c r="O279" s="85">
        <f t="shared" si="40"/>
        <v>0</v>
      </c>
    </row>
    <row r="280" spans="1:15" x14ac:dyDescent="0.3">
      <c r="A280" s="2"/>
      <c r="B280" s="15" t="s">
        <v>41</v>
      </c>
      <c r="C280" s="74"/>
      <c r="D280" s="74"/>
      <c r="E280" s="74"/>
      <c r="F280" s="121"/>
      <c r="G280" s="74"/>
      <c r="H280" s="74"/>
      <c r="I280" s="74"/>
      <c r="J280" s="74"/>
      <c r="K280" s="135"/>
      <c r="L280" s="64">
        <f t="shared" si="38"/>
        <v>0</v>
      </c>
      <c r="M280" s="76">
        <f>+SUM(M281:M282)</f>
        <v>0</v>
      </c>
      <c r="N280" s="75">
        <f>+SUM(N281:N282)</f>
        <v>0</v>
      </c>
      <c r="O280" s="67">
        <f t="shared" si="40"/>
        <v>0</v>
      </c>
    </row>
    <row r="281" spans="1:15" x14ac:dyDescent="0.3">
      <c r="A281" s="1"/>
      <c r="B281" s="80" t="s">
        <v>66</v>
      </c>
      <c r="C281" s="81"/>
      <c r="D281" s="81"/>
      <c r="E281" s="81"/>
      <c r="F281" s="81"/>
      <c r="G281" s="81"/>
      <c r="H281" s="81"/>
      <c r="I281" s="81"/>
      <c r="J281" s="81"/>
      <c r="K281" s="82"/>
      <c r="L281" s="83">
        <f t="shared" si="38"/>
        <v>0</v>
      </c>
      <c r="M281" s="84"/>
      <c r="N281" s="82"/>
      <c r="O281" s="85">
        <f t="shared" si="40"/>
        <v>0</v>
      </c>
    </row>
    <row r="282" spans="1:15" ht="15" thickBot="1" x14ac:dyDescent="0.35">
      <c r="A282" s="1"/>
      <c r="B282" s="80" t="s">
        <v>77</v>
      </c>
      <c r="C282" s="81"/>
      <c r="D282" s="81"/>
      <c r="E282" s="81"/>
      <c r="F282" s="81"/>
      <c r="G282" s="81"/>
      <c r="H282" s="81"/>
      <c r="I282" s="81"/>
      <c r="J282" s="81"/>
      <c r="K282" s="82"/>
      <c r="L282" s="83">
        <f t="shared" si="38"/>
        <v>0</v>
      </c>
      <c r="M282" s="84"/>
      <c r="N282" s="82"/>
      <c r="O282" s="85">
        <f t="shared" si="40"/>
        <v>0</v>
      </c>
    </row>
    <row r="283" spans="1:15" ht="15" thickBot="1" x14ac:dyDescent="0.35">
      <c r="A283" s="55">
        <f>+A190+7</f>
        <v>44948</v>
      </c>
      <c r="B283" s="56" t="s">
        <v>71</v>
      </c>
      <c r="C283" s="57">
        <f t="shared" ref="C283:K283" si="42">+SUM(C190,C194,C234,C265)</f>
        <v>100000</v>
      </c>
      <c r="D283" s="57">
        <f t="shared" si="42"/>
        <v>1700000</v>
      </c>
      <c r="E283" s="57">
        <f t="shared" si="42"/>
        <v>800000</v>
      </c>
      <c r="F283" s="57">
        <f t="shared" si="42"/>
        <v>4500000</v>
      </c>
      <c r="G283" s="57">
        <f t="shared" si="42"/>
        <v>60000</v>
      </c>
      <c r="H283" s="57">
        <f t="shared" si="42"/>
        <v>0</v>
      </c>
      <c r="I283" s="57">
        <f t="shared" si="42"/>
        <v>40000</v>
      </c>
      <c r="J283" s="57">
        <f t="shared" si="42"/>
        <v>1000000</v>
      </c>
      <c r="K283" s="58">
        <f t="shared" si="42"/>
        <v>300000</v>
      </c>
      <c r="L283" s="59">
        <f t="shared" si="38"/>
        <v>8500000</v>
      </c>
      <c r="M283" s="60">
        <f>+SUM(M190,M194,M234,M265)</f>
        <v>180000</v>
      </c>
      <c r="N283" s="58">
        <f>+SUM(N190,N194,N234,N265)</f>
        <v>250000</v>
      </c>
      <c r="O283" s="61">
        <f t="shared" si="40"/>
        <v>430000</v>
      </c>
    </row>
    <row r="284" spans="1:15" ht="15" thickBot="1" x14ac:dyDescent="0.35">
      <c r="A284" s="2"/>
      <c r="B284" s="86" t="s">
        <v>56</v>
      </c>
      <c r="C284" s="87">
        <f t="shared" ref="C284:K284" si="43">+SUM(C191,C194,C234,C265)+C249</f>
        <v>120000</v>
      </c>
      <c r="D284" s="87">
        <f t="shared" si="43"/>
        <v>1900000</v>
      </c>
      <c r="E284" s="87">
        <f t="shared" si="43"/>
        <v>1000000</v>
      </c>
      <c r="F284" s="87">
        <f t="shared" si="43"/>
        <v>5200000</v>
      </c>
      <c r="G284" s="87">
        <f t="shared" si="43"/>
        <v>80000</v>
      </c>
      <c r="H284" s="87">
        <f t="shared" si="43"/>
        <v>0</v>
      </c>
      <c r="I284" s="87">
        <f t="shared" si="43"/>
        <v>80000</v>
      </c>
      <c r="J284" s="87">
        <f t="shared" si="43"/>
        <v>1200000</v>
      </c>
      <c r="K284" s="88">
        <f t="shared" si="43"/>
        <v>350000</v>
      </c>
      <c r="L284" s="89">
        <f t="shared" si="38"/>
        <v>9930000</v>
      </c>
      <c r="M284" s="90">
        <f>+SUM(M191,M194,M234,M265)+M249</f>
        <v>200000</v>
      </c>
      <c r="N284" s="88">
        <f>+SUM(N191,N194,N234,N265)+N249</f>
        <v>400000</v>
      </c>
      <c r="O284" s="91">
        <f t="shared" si="40"/>
        <v>600000</v>
      </c>
    </row>
    <row r="285" spans="1:15" ht="15" thickBot="1" x14ac:dyDescent="0.35">
      <c r="A285" s="97">
        <f>+A283+1</f>
        <v>44949</v>
      </c>
      <c r="C285" s="77">
        <f>IF(C$3=0,IF(C283+C287&gt;0,1,0),IF((C283+C287)&gt;0.8*-C$3,1,0))</f>
        <v>1</v>
      </c>
      <c r="D285" s="77">
        <f t="shared" ref="D285:N285" si="44">IF(D$3=0,IF(D283+D287&gt;0,1,0),IF((D283+D287)&gt;0.8*-D$3,1,0))</f>
        <v>1</v>
      </c>
      <c r="E285" s="77">
        <f t="shared" si="44"/>
        <v>1</v>
      </c>
      <c r="F285" s="77">
        <f t="shared" si="44"/>
        <v>1</v>
      </c>
      <c r="G285" s="77">
        <f t="shared" si="44"/>
        <v>1</v>
      </c>
      <c r="H285" s="77">
        <f t="shared" si="44"/>
        <v>0</v>
      </c>
      <c r="I285" s="77">
        <f t="shared" si="44"/>
        <v>1</v>
      </c>
      <c r="J285" s="77">
        <f t="shared" si="44"/>
        <v>1</v>
      </c>
      <c r="K285" s="77">
        <f t="shared" si="44"/>
        <v>1</v>
      </c>
      <c r="L285" s="78"/>
      <c r="M285" s="77">
        <f t="shared" si="44"/>
        <v>1</v>
      </c>
      <c r="N285" s="77">
        <f t="shared" si="44"/>
        <v>1</v>
      </c>
      <c r="O285" s="78"/>
    </row>
    <row r="286" spans="1:15" ht="15" thickBot="1" x14ac:dyDescent="0.35">
      <c r="A286" s="2"/>
      <c r="B286" s="11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</row>
    <row r="287" spans="1:15" ht="16.2" thickBot="1" x14ac:dyDescent="0.35">
      <c r="A287" s="96"/>
      <c r="B287" s="13" t="s">
        <v>53</v>
      </c>
      <c r="C287" s="29">
        <f t="shared" ref="C287:K287" si="45">SUM(C288,C298,C304,C323,C313)</f>
        <v>0</v>
      </c>
      <c r="D287" s="29">
        <f t="shared" si="45"/>
        <v>0</v>
      </c>
      <c r="E287" s="29">
        <f>SUM(E288,E298,E304,E323,E313)</f>
        <v>0</v>
      </c>
      <c r="F287" s="29">
        <f>SUM(F288,F298,F304,F323,F313)</f>
        <v>0</v>
      </c>
      <c r="G287" s="29">
        <f t="shared" si="45"/>
        <v>0</v>
      </c>
      <c r="H287" s="29">
        <f t="shared" si="45"/>
        <v>0</v>
      </c>
      <c r="I287" s="29">
        <f t="shared" si="45"/>
        <v>0</v>
      </c>
      <c r="J287" s="29">
        <f t="shared" si="45"/>
        <v>0</v>
      </c>
      <c r="K287" s="30">
        <f t="shared" si="45"/>
        <v>0</v>
      </c>
      <c r="L287" s="20">
        <f>SUM(C287:K287)</f>
        <v>0</v>
      </c>
      <c r="M287" s="53">
        <f>SUM(M288,M298,M304,M323,M313)</f>
        <v>0</v>
      </c>
      <c r="N287" s="54">
        <f>SUM(N288,N298,N304,N323,N313)</f>
        <v>0</v>
      </c>
      <c r="O287" s="52">
        <f t="shared" ref="O287:O358" si="46">SUM(M287:N287)</f>
        <v>0</v>
      </c>
    </row>
    <row r="288" spans="1:15" x14ac:dyDescent="0.3">
      <c r="A288" s="113" t="str">
        <f>DAY(A283+2)&amp;"/"&amp;MONTH(A283+2)&amp;" - "&amp;DAY(A376+1)&amp;"/"&amp;MONTH(A376+1)</f>
        <v>24/1 - 30/1</v>
      </c>
      <c r="B288" s="21" t="s">
        <v>31</v>
      </c>
      <c r="C288" s="22">
        <f>+SUM(C289:C290,C294)</f>
        <v>0</v>
      </c>
      <c r="D288" s="22">
        <f t="shared" ref="D288:K288" si="47">+SUM(D289:D290,D294)</f>
        <v>0</v>
      </c>
      <c r="E288" s="22">
        <f t="shared" si="47"/>
        <v>0</v>
      </c>
      <c r="F288" s="22">
        <f t="shared" si="47"/>
        <v>0</v>
      </c>
      <c r="G288" s="22">
        <f t="shared" si="47"/>
        <v>0</v>
      </c>
      <c r="H288" s="22">
        <f t="shared" si="47"/>
        <v>0</v>
      </c>
      <c r="I288" s="22">
        <f t="shared" si="47"/>
        <v>0</v>
      </c>
      <c r="J288" s="22">
        <f t="shared" si="47"/>
        <v>0</v>
      </c>
      <c r="K288" s="23">
        <f t="shared" si="47"/>
        <v>0</v>
      </c>
      <c r="L288" s="70">
        <f t="shared" ref="L288:L354" si="48">SUM(C288:K288)</f>
        <v>0</v>
      </c>
      <c r="M288" s="24">
        <f>+SUM(M289:M290,M294)</f>
        <v>0</v>
      </c>
      <c r="N288" s="23">
        <f>+SUM(N289:N290,N294)</f>
        <v>0</v>
      </c>
      <c r="O288" s="72">
        <f t="shared" si="46"/>
        <v>0</v>
      </c>
    </row>
    <row r="289" spans="1:15" x14ac:dyDescent="0.3">
      <c r="A289" s="113"/>
      <c r="B289" s="14" t="s">
        <v>26</v>
      </c>
      <c r="C289" s="124"/>
      <c r="D289" s="124"/>
      <c r="E289" s="124"/>
      <c r="F289" s="33"/>
      <c r="G289" s="37"/>
      <c r="H289" s="31"/>
      <c r="I289" s="124"/>
      <c r="J289" s="124"/>
      <c r="K289" s="32"/>
      <c r="L289" s="65">
        <f t="shared" si="48"/>
        <v>0</v>
      </c>
      <c r="M289" s="37"/>
      <c r="N289" s="32"/>
      <c r="O289" s="67">
        <f t="shared" si="46"/>
        <v>0</v>
      </c>
    </row>
    <row r="290" spans="1:15" x14ac:dyDescent="0.3">
      <c r="A290" s="114"/>
      <c r="B290" s="14" t="s">
        <v>28</v>
      </c>
      <c r="C290" s="33"/>
      <c r="D290" s="33"/>
      <c r="E290" s="33"/>
      <c r="F290" s="124"/>
      <c r="G290" s="33"/>
      <c r="H290" s="33"/>
      <c r="I290" s="33"/>
      <c r="J290" s="35"/>
      <c r="K290" s="34">
        <f t="shared" ref="D290:K290" si="49">SUM(K291:K293)</f>
        <v>0</v>
      </c>
      <c r="L290" s="65">
        <f t="shared" si="48"/>
        <v>0</v>
      </c>
      <c r="M290" s="124"/>
      <c r="N290" s="34">
        <f>SUM(N291:N293)</f>
        <v>0</v>
      </c>
      <c r="O290" s="67">
        <f t="shared" si="46"/>
        <v>0</v>
      </c>
    </row>
    <row r="291" spans="1:15" x14ac:dyDescent="0.3">
      <c r="A291" s="114"/>
      <c r="B291" s="80" t="s">
        <v>47</v>
      </c>
      <c r="C291" s="81"/>
      <c r="D291" s="81"/>
      <c r="E291" s="81"/>
      <c r="F291" s="81"/>
      <c r="G291" s="81"/>
      <c r="H291" s="81"/>
      <c r="I291" s="81"/>
      <c r="J291" s="81"/>
      <c r="K291" s="82"/>
      <c r="L291" s="83">
        <f t="shared" si="48"/>
        <v>0</v>
      </c>
      <c r="M291" s="84"/>
      <c r="N291" s="82"/>
      <c r="O291" s="85">
        <f t="shared" si="46"/>
        <v>0</v>
      </c>
    </row>
    <row r="292" spans="1:15" x14ac:dyDescent="0.3">
      <c r="A292" s="114"/>
      <c r="B292" s="80" t="s">
        <v>46</v>
      </c>
      <c r="C292" s="81"/>
      <c r="D292" s="81"/>
      <c r="E292" s="81"/>
      <c r="F292" s="81"/>
      <c r="G292" s="81"/>
      <c r="H292" s="81"/>
      <c r="I292" s="81"/>
      <c r="J292" s="81"/>
      <c r="K292" s="82"/>
      <c r="L292" s="83">
        <f t="shared" si="48"/>
        <v>0</v>
      </c>
      <c r="M292" s="84"/>
      <c r="N292" s="82"/>
      <c r="O292" s="85">
        <f t="shared" si="46"/>
        <v>0</v>
      </c>
    </row>
    <row r="293" spans="1:15" x14ac:dyDescent="0.3">
      <c r="A293" s="114"/>
      <c r="B293" s="80" t="s">
        <v>68</v>
      </c>
      <c r="C293" s="81"/>
      <c r="D293" s="81"/>
      <c r="E293" s="81"/>
      <c r="F293" s="81"/>
      <c r="G293" s="81"/>
      <c r="H293" s="81"/>
      <c r="I293" s="81"/>
      <c r="J293" s="81"/>
      <c r="K293" s="82"/>
      <c r="L293" s="83">
        <f t="shared" si="48"/>
        <v>0</v>
      </c>
      <c r="M293" s="84"/>
      <c r="N293" s="82"/>
      <c r="O293" s="85">
        <f t="shared" si="46"/>
        <v>0</v>
      </c>
    </row>
    <row r="294" spans="1:15" x14ac:dyDescent="0.3">
      <c r="A294" s="114"/>
      <c r="B294" s="14" t="s">
        <v>30</v>
      </c>
      <c r="C294" s="35"/>
      <c r="D294" s="124"/>
      <c r="E294" s="124"/>
      <c r="F294" s="124"/>
      <c r="G294" s="124"/>
      <c r="H294" s="35"/>
      <c r="I294" s="35"/>
      <c r="J294" s="124"/>
      <c r="K294" s="36">
        <f t="shared" ref="C294:K294" si="50">SUM(K295:K297)</f>
        <v>0</v>
      </c>
      <c r="L294" s="65">
        <f t="shared" si="48"/>
        <v>0</v>
      </c>
      <c r="M294" s="43">
        <f>SUM(M295:M297)</f>
        <v>0</v>
      </c>
      <c r="N294" s="34">
        <f>SUM(N295:N297)</f>
        <v>0</v>
      </c>
      <c r="O294" s="67">
        <f t="shared" si="46"/>
        <v>0</v>
      </c>
    </row>
    <row r="295" spans="1:15" x14ac:dyDescent="0.3">
      <c r="A295" s="114"/>
      <c r="B295" s="80" t="s">
        <v>33</v>
      </c>
      <c r="C295" s="81"/>
      <c r="D295" s="81"/>
      <c r="E295" s="81"/>
      <c r="F295" s="81"/>
      <c r="G295" s="81"/>
      <c r="H295" s="81"/>
      <c r="I295" s="81"/>
      <c r="J295" s="81"/>
      <c r="K295" s="81"/>
      <c r="L295" s="83">
        <f t="shared" si="48"/>
        <v>0</v>
      </c>
      <c r="M295" s="84"/>
      <c r="N295" s="82"/>
      <c r="O295" s="85">
        <f t="shared" si="46"/>
        <v>0</v>
      </c>
    </row>
    <row r="296" spans="1:15" x14ac:dyDescent="0.3">
      <c r="A296" s="114"/>
      <c r="B296" s="80" t="s">
        <v>87</v>
      </c>
      <c r="C296" s="81"/>
      <c r="D296" s="81"/>
      <c r="E296" s="81"/>
      <c r="F296" s="81"/>
      <c r="G296" s="81"/>
      <c r="H296" s="81"/>
      <c r="I296" s="81"/>
      <c r="J296" s="81"/>
      <c r="K296" s="82"/>
      <c r="L296" s="83">
        <f t="shared" si="48"/>
        <v>0</v>
      </c>
      <c r="M296" s="84"/>
      <c r="N296" s="82"/>
      <c r="O296" s="85">
        <f t="shared" si="46"/>
        <v>0</v>
      </c>
    </row>
    <row r="297" spans="1:15" x14ac:dyDescent="0.3">
      <c r="A297" s="114"/>
      <c r="B297" s="80" t="s">
        <v>34</v>
      </c>
      <c r="C297" s="81"/>
      <c r="D297" s="81"/>
      <c r="E297" s="81"/>
      <c r="F297" s="81"/>
      <c r="G297" s="81"/>
      <c r="H297" s="81"/>
      <c r="I297" s="81"/>
      <c r="J297" s="81"/>
      <c r="K297" s="82"/>
      <c r="L297" s="83">
        <f t="shared" si="48"/>
        <v>0</v>
      </c>
      <c r="M297" s="84"/>
      <c r="N297" s="82"/>
      <c r="O297" s="85">
        <f t="shared" si="46"/>
        <v>0</v>
      </c>
    </row>
    <row r="298" spans="1:15" x14ac:dyDescent="0.3">
      <c r="A298" s="113" t="str">
        <f>DAY(A283+2)&amp;"/"&amp;MONTH(A283+2)&amp;" - "&amp;DAY(A376+1)&amp;"/"&amp;MONTH(A376+1)</f>
        <v>24/1 - 30/1</v>
      </c>
      <c r="B298" s="25" t="s">
        <v>57</v>
      </c>
      <c r="C298" s="26">
        <f>+SUM(C299:C300)</f>
        <v>0</v>
      </c>
      <c r="D298" s="26">
        <f>+SUM(D299:D300)</f>
        <v>0</v>
      </c>
      <c r="E298" s="26">
        <f t="shared" ref="E298:K298" si="51">+SUM(E299:E300)</f>
        <v>0</v>
      </c>
      <c r="F298" s="26">
        <f t="shared" si="51"/>
        <v>0</v>
      </c>
      <c r="G298" s="26">
        <f t="shared" si="51"/>
        <v>0</v>
      </c>
      <c r="H298" s="26">
        <f t="shared" si="51"/>
        <v>0</v>
      </c>
      <c r="I298" s="26">
        <f t="shared" si="51"/>
        <v>0</v>
      </c>
      <c r="J298" s="26">
        <f t="shared" si="51"/>
        <v>0</v>
      </c>
      <c r="K298" s="27">
        <f t="shared" si="51"/>
        <v>0</v>
      </c>
      <c r="L298" s="71">
        <f t="shared" si="48"/>
        <v>0</v>
      </c>
      <c r="M298" s="28">
        <f>+SUM(M299:M300)</f>
        <v>0</v>
      </c>
      <c r="N298" s="27">
        <f>+SUM(N299:N300)</f>
        <v>0</v>
      </c>
      <c r="O298" s="73">
        <f t="shared" si="46"/>
        <v>0</v>
      </c>
    </row>
    <row r="299" spans="1:15" x14ac:dyDescent="0.3">
      <c r="A299" s="114"/>
      <c r="B299" s="14" t="s">
        <v>27</v>
      </c>
      <c r="C299" s="31"/>
      <c r="D299" s="37"/>
      <c r="E299" s="37"/>
      <c r="F299" s="37"/>
      <c r="G299" s="37"/>
      <c r="H299" s="31"/>
      <c r="I299" s="31"/>
      <c r="J299" s="31"/>
      <c r="K299" s="32"/>
      <c r="L299" s="65">
        <f t="shared" si="48"/>
        <v>0</v>
      </c>
      <c r="M299" s="37"/>
      <c r="N299" s="32"/>
      <c r="O299" s="67">
        <f t="shared" si="46"/>
        <v>0</v>
      </c>
    </row>
    <row r="300" spans="1:15" x14ac:dyDescent="0.3">
      <c r="A300" s="114"/>
      <c r="B300" s="14" t="s">
        <v>29</v>
      </c>
      <c r="C300" s="33">
        <f>SUM(C301:C303)</f>
        <v>0</v>
      </c>
      <c r="D300" s="33">
        <f t="shared" ref="D300:K300" si="52">SUM(D301:D303)</f>
        <v>0</v>
      </c>
      <c r="E300" s="33">
        <f t="shared" si="52"/>
        <v>0</v>
      </c>
      <c r="F300" s="37">
        <f t="shared" si="52"/>
        <v>0</v>
      </c>
      <c r="G300" s="33">
        <f t="shared" si="52"/>
        <v>0</v>
      </c>
      <c r="H300" s="33">
        <f t="shared" si="52"/>
        <v>0</v>
      </c>
      <c r="I300" s="33">
        <f t="shared" si="52"/>
        <v>0</v>
      </c>
      <c r="J300" s="33">
        <f t="shared" si="52"/>
        <v>0</v>
      </c>
      <c r="K300" s="34">
        <f t="shared" si="52"/>
        <v>0</v>
      </c>
      <c r="L300" s="65">
        <f t="shared" si="48"/>
        <v>0</v>
      </c>
      <c r="M300" s="37">
        <f>SUM(M301:M303)</f>
        <v>0</v>
      </c>
      <c r="N300" s="36">
        <f>SUM(N301:N303)</f>
        <v>0</v>
      </c>
      <c r="O300" s="67">
        <f t="shared" si="46"/>
        <v>0</v>
      </c>
    </row>
    <row r="301" spans="1:15" x14ac:dyDescent="0.3">
      <c r="A301" s="114"/>
      <c r="B301" s="80" t="s">
        <v>47</v>
      </c>
      <c r="C301" s="81"/>
      <c r="D301" s="81"/>
      <c r="E301" s="81"/>
      <c r="F301" s="81"/>
      <c r="G301" s="81"/>
      <c r="H301" s="81"/>
      <c r="I301" s="81"/>
      <c r="J301" s="81"/>
      <c r="K301" s="82"/>
      <c r="L301" s="83">
        <f t="shared" si="48"/>
        <v>0</v>
      </c>
      <c r="M301" s="84"/>
      <c r="N301" s="82"/>
      <c r="O301" s="85">
        <f t="shared" si="46"/>
        <v>0</v>
      </c>
    </row>
    <row r="302" spans="1:15" x14ac:dyDescent="0.3">
      <c r="A302" s="114"/>
      <c r="B302" s="80" t="s">
        <v>46</v>
      </c>
      <c r="C302" s="81"/>
      <c r="D302" s="81"/>
      <c r="E302" s="81"/>
      <c r="F302" s="81"/>
      <c r="G302" s="81"/>
      <c r="H302" s="81"/>
      <c r="I302" s="81"/>
      <c r="J302" s="81"/>
      <c r="K302" s="82"/>
      <c r="L302" s="83">
        <f t="shared" si="48"/>
        <v>0</v>
      </c>
      <c r="M302" s="84"/>
      <c r="N302" s="84"/>
      <c r="O302" s="85">
        <f t="shared" si="46"/>
        <v>0</v>
      </c>
    </row>
    <row r="303" spans="1:15" x14ac:dyDescent="0.3">
      <c r="A303" s="114"/>
      <c r="B303" s="80" t="s">
        <v>68</v>
      </c>
      <c r="C303" s="81"/>
      <c r="D303" s="81"/>
      <c r="E303" s="81"/>
      <c r="F303" s="81"/>
      <c r="G303" s="81"/>
      <c r="H303" s="81"/>
      <c r="I303" s="81"/>
      <c r="J303" s="81"/>
      <c r="K303" s="82"/>
      <c r="L303" s="83">
        <f t="shared" si="48"/>
        <v>0</v>
      </c>
      <c r="M303" s="84"/>
      <c r="N303" s="82"/>
      <c r="O303" s="85">
        <f t="shared" si="46"/>
        <v>0</v>
      </c>
    </row>
    <row r="304" spans="1:15" x14ac:dyDescent="0.3">
      <c r="A304" s="113" t="str">
        <f>DAY(A283+2)&amp;"/"&amp;MONTH(A283+2)&amp;" - "&amp;DAY(A376+1)&amp;"/"&amp;MONTH(A376+1)</f>
        <v>24/1 - 30/1</v>
      </c>
      <c r="B304" s="25" t="s">
        <v>32</v>
      </c>
      <c r="C304" s="26">
        <f t="shared" ref="C304:K304" si="53">+SUM(C305,C310:C312)</f>
        <v>0</v>
      </c>
      <c r="D304" s="26">
        <f t="shared" si="53"/>
        <v>0</v>
      </c>
      <c r="E304" s="26">
        <f t="shared" si="53"/>
        <v>0</v>
      </c>
      <c r="F304" s="26">
        <f t="shared" si="53"/>
        <v>0</v>
      </c>
      <c r="G304" s="26">
        <f t="shared" si="53"/>
        <v>0</v>
      </c>
      <c r="H304" s="26">
        <f t="shared" si="53"/>
        <v>0</v>
      </c>
      <c r="I304" s="26">
        <f t="shared" si="53"/>
        <v>0</v>
      </c>
      <c r="J304" s="26">
        <f t="shared" si="53"/>
        <v>0</v>
      </c>
      <c r="K304" s="27">
        <f t="shared" si="53"/>
        <v>0</v>
      </c>
      <c r="L304" s="71">
        <f t="shared" si="48"/>
        <v>0</v>
      </c>
      <c r="M304" s="28">
        <f>+SUM(M305,M310:M312)</f>
        <v>0</v>
      </c>
      <c r="N304" s="27">
        <f>+SUM(N305,N310:N312)</f>
        <v>0</v>
      </c>
      <c r="O304" s="73">
        <f t="shared" si="46"/>
        <v>0</v>
      </c>
    </row>
    <row r="305" spans="1:15" x14ac:dyDescent="0.3">
      <c r="A305" s="114"/>
      <c r="B305" s="14" t="s">
        <v>15</v>
      </c>
      <c r="C305" s="35">
        <f t="shared" ref="C305:K305" si="54">SUM(C306:C309)</f>
        <v>0</v>
      </c>
      <c r="D305" s="35">
        <f t="shared" si="54"/>
        <v>0</v>
      </c>
      <c r="E305" s="35">
        <f t="shared" si="54"/>
        <v>0</v>
      </c>
      <c r="F305" s="124"/>
      <c r="G305" s="35">
        <f t="shared" si="54"/>
        <v>0</v>
      </c>
      <c r="H305" s="35">
        <f t="shared" si="54"/>
        <v>0</v>
      </c>
      <c r="I305" s="35">
        <f t="shared" si="54"/>
        <v>0</v>
      </c>
      <c r="J305" s="35">
        <f t="shared" si="54"/>
        <v>0</v>
      </c>
      <c r="K305" s="36">
        <f t="shared" si="54"/>
        <v>0</v>
      </c>
      <c r="L305" s="64">
        <f t="shared" si="48"/>
        <v>0</v>
      </c>
      <c r="M305" s="44">
        <f>SUM(M306:M309)</f>
        <v>0</v>
      </c>
      <c r="N305" s="36">
        <f>SUM(N306:N309)</f>
        <v>0</v>
      </c>
      <c r="O305" s="68">
        <f t="shared" si="46"/>
        <v>0</v>
      </c>
    </row>
    <row r="306" spans="1:15" x14ac:dyDescent="0.3">
      <c r="A306" s="114"/>
      <c r="B306" s="80" t="s">
        <v>23</v>
      </c>
      <c r="C306" s="81"/>
      <c r="D306" s="81"/>
      <c r="E306" s="81"/>
      <c r="F306" s="81"/>
      <c r="G306" s="81"/>
      <c r="H306" s="81"/>
      <c r="I306" s="81"/>
      <c r="J306" s="81"/>
      <c r="K306" s="82"/>
      <c r="L306" s="83">
        <f t="shared" si="48"/>
        <v>0</v>
      </c>
      <c r="M306" s="84"/>
      <c r="N306" s="82"/>
      <c r="O306" s="85">
        <f t="shared" si="46"/>
        <v>0</v>
      </c>
    </row>
    <row r="307" spans="1:15" x14ac:dyDescent="0.3">
      <c r="A307" s="114"/>
      <c r="B307" s="80" t="s">
        <v>24</v>
      </c>
      <c r="C307" s="81"/>
      <c r="D307" s="81"/>
      <c r="E307" s="81"/>
      <c r="F307" s="81"/>
      <c r="G307" s="81"/>
      <c r="H307" s="81"/>
      <c r="I307" s="81"/>
      <c r="J307" s="81"/>
      <c r="K307" s="82"/>
      <c r="L307" s="83">
        <f t="shared" si="48"/>
        <v>0</v>
      </c>
      <c r="M307" s="84"/>
      <c r="N307" s="82"/>
      <c r="O307" s="85">
        <f t="shared" si="46"/>
        <v>0</v>
      </c>
    </row>
    <row r="308" spans="1:15" x14ac:dyDescent="0.3">
      <c r="A308" s="114"/>
      <c r="B308" s="80" t="s">
        <v>25</v>
      </c>
      <c r="C308" s="81"/>
      <c r="D308" s="81"/>
      <c r="E308" s="81"/>
      <c r="F308" s="81"/>
      <c r="G308" s="81"/>
      <c r="H308" s="81"/>
      <c r="I308" s="81"/>
      <c r="J308" s="81"/>
      <c r="K308" s="82"/>
      <c r="L308" s="83">
        <f t="shared" si="48"/>
        <v>0</v>
      </c>
      <c r="M308" s="84"/>
      <c r="N308" s="82"/>
      <c r="O308" s="85">
        <f t="shared" si="46"/>
        <v>0</v>
      </c>
    </row>
    <row r="309" spans="1:15" x14ac:dyDescent="0.3">
      <c r="A309" s="114"/>
      <c r="B309" s="80" t="s">
        <v>59</v>
      </c>
      <c r="C309" s="81"/>
      <c r="D309" s="81"/>
      <c r="E309" s="81"/>
      <c r="F309" s="81"/>
      <c r="G309" s="81"/>
      <c r="H309" s="81"/>
      <c r="I309" s="81"/>
      <c r="J309" s="81"/>
      <c r="K309" s="82"/>
      <c r="L309" s="83">
        <f t="shared" si="48"/>
        <v>0</v>
      </c>
      <c r="M309" s="84"/>
      <c r="N309" s="82"/>
      <c r="O309" s="85">
        <f t="shared" si="46"/>
        <v>0</v>
      </c>
    </row>
    <row r="310" spans="1:15" x14ac:dyDescent="0.3">
      <c r="A310" s="114"/>
      <c r="B310" s="14" t="s">
        <v>16</v>
      </c>
      <c r="C310" s="37"/>
      <c r="D310" s="37"/>
      <c r="E310" s="37"/>
      <c r="F310" s="37"/>
      <c r="G310" s="37"/>
      <c r="H310" s="37"/>
      <c r="I310" s="37"/>
      <c r="J310" s="37"/>
      <c r="K310" s="38"/>
      <c r="L310" s="64">
        <f t="shared" si="48"/>
        <v>0</v>
      </c>
      <c r="M310" s="41"/>
      <c r="N310" s="38"/>
      <c r="O310" s="68">
        <f t="shared" si="46"/>
        <v>0</v>
      </c>
    </row>
    <row r="311" spans="1:15" x14ac:dyDescent="0.3">
      <c r="A311" s="114"/>
      <c r="B311" s="14" t="s">
        <v>17</v>
      </c>
      <c r="C311" s="37"/>
      <c r="D311" s="124"/>
      <c r="E311" s="37"/>
      <c r="F311" s="37"/>
      <c r="G311" s="37"/>
      <c r="H311" s="37"/>
      <c r="I311" s="37"/>
      <c r="J311" s="37"/>
      <c r="K311" s="38"/>
      <c r="L311" s="64">
        <f t="shared" si="48"/>
        <v>0</v>
      </c>
      <c r="M311" s="41"/>
      <c r="N311" s="38"/>
      <c r="O311" s="68">
        <f t="shared" si="46"/>
        <v>0</v>
      </c>
    </row>
    <row r="312" spans="1:15" x14ac:dyDescent="0.3">
      <c r="A312" s="114"/>
      <c r="B312" s="15" t="s">
        <v>40</v>
      </c>
      <c r="C312" s="39"/>
      <c r="D312" s="39"/>
      <c r="E312" s="39"/>
      <c r="F312" s="39"/>
      <c r="G312" s="39"/>
      <c r="H312" s="39"/>
      <c r="I312" s="39"/>
      <c r="J312" s="39"/>
      <c r="K312" s="40"/>
      <c r="L312" s="66">
        <f t="shared" si="48"/>
        <v>0</v>
      </c>
      <c r="M312" s="42"/>
      <c r="N312" s="40"/>
      <c r="O312" s="69">
        <f t="shared" si="46"/>
        <v>0</v>
      </c>
    </row>
    <row r="313" spans="1:15" x14ac:dyDescent="0.3">
      <c r="A313" s="113" t="str">
        <f>DAY(A283+2)&amp;"/"&amp;MONTH(A283+2)&amp;" - "&amp;DAY(A376+1)&amp;"/"&amp;MONTH(A376+1)</f>
        <v>24/1 - 30/1</v>
      </c>
      <c r="B313" s="25" t="s">
        <v>67</v>
      </c>
      <c r="C313" s="26"/>
      <c r="D313" s="26"/>
      <c r="E313" s="26"/>
      <c r="F313" s="26"/>
      <c r="G313" s="26"/>
      <c r="H313" s="26">
        <f t="shared" ref="H313:K313" si="55">+SUM(H314:H316)</f>
        <v>0</v>
      </c>
      <c r="I313" s="26">
        <f t="shared" si="55"/>
        <v>0</v>
      </c>
      <c r="J313" s="26">
        <f t="shared" si="55"/>
        <v>0</v>
      </c>
      <c r="K313" s="27">
        <f t="shared" si="55"/>
        <v>0</v>
      </c>
      <c r="L313" s="71">
        <f t="shared" si="48"/>
        <v>0</v>
      </c>
      <c r="M313" s="28">
        <f>+SUM(M314:M316)</f>
        <v>0</v>
      </c>
      <c r="N313" s="27">
        <f>+SUM(N314:N316)</f>
        <v>0</v>
      </c>
      <c r="O313" s="73">
        <f t="shared" si="46"/>
        <v>0</v>
      </c>
    </row>
    <row r="314" spans="1:15" x14ac:dyDescent="0.3">
      <c r="A314" s="114"/>
      <c r="B314" s="14" t="s">
        <v>12</v>
      </c>
      <c r="C314" s="37"/>
      <c r="D314" s="37"/>
      <c r="E314" s="37"/>
      <c r="F314" s="124"/>
      <c r="G314" s="37"/>
      <c r="H314" s="37"/>
      <c r="I314" s="37"/>
      <c r="J314" s="37"/>
      <c r="K314" s="38"/>
      <c r="L314" s="64">
        <f t="shared" si="48"/>
        <v>0</v>
      </c>
      <c r="M314" s="41"/>
      <c r="N314" s="38"/>
      <c r="O314" s="68">
        <f t="shared" si="46"/>
        <v>0</v>
      </c>
    </row>
    <row r="315" spans="1:15" x14ac:dyDescent="0.3">
      <c r="A315" s="114"/>
      <c r="B315" s="14" t="s">
        <v>39</v>
      </c>
      <c r="C315" s="37"/>
      <c r="D315" s="37"/>
      <c r="E315" s="37"/>
      <c r="F315" s="37"/>
      <c r="G315" s="37"/>
      <c r="H315" s="37"/>
      <c r="I315" s="37"/>
      <c r="J315" s="37"/>
      <c r="K315" s="38"/>
      <c r="L315" s="64">
        <f t="shared" si="48"/>
        <v>0</v>
      </c>
      <c r="M315" s="41"/>
      <c r="N315" s="38"/>
      <c r="O315" s="68">
        <f t="shared" si="46"/>
        <v>0</v>
      </c>
    </row>
    <row r="316" spans="1:15" x14ac:dyDescent="0.3">
      <c r="A316" s="114"/>
      <c r="B316" s="14" t="s">
        <v>18</v>
      </c>
      <c r="C316" s="33"/>
      <c r="D316" s="33"/>
      <c r="E316" s="33"/>
      <c r="F316" s="33"/>
      <c r="G316" s="33"/>
      <c r="H316" s="33">
        <f t="shared" ref="H316:K316" si="56">SUM(H317:H322)</f>
        <v>0</v>
      </c>
      <c r="I316" s="33">
        <f t="shared" si="56"/>
        <v>0</v>
      </c>
      <c r="J316" s="33">
        <f t="shared" si="56"/>
        <v>0</v>
      </c>
      <c r="K316" s="34">
        <f t="shared" si="56"/>
        <v>0</v>
      </c>
      <c r="L316" s="65">
        <f t="shared" si="48"/>
        <v>0</v>
      </c>
      <c r="M316" s="43">
        <f>SUM(M317:M322)</f>
        <v>0</v>
      </c>
      <c r="N316" s="34">
        <f>SUM(N317:N322)</f>
        <v>0</v>
      </c>
      <c r="O316" s="67">
        <f t="shared" si="46"/>
        <v>0</v>
      </c>
    </row>
    <row r="317" spans="1:15" x14ac:dyDescent="0.3">
      <c r="A317" s="114"/>
      <c r="B317" s="80" t="s">
        <v>38</v>
      </c>
      <c r="C317" s="81"/>
      <c r="D317" s="81"/>
      <c r="E317" s="81"/>
      <c r="F317" s="81"/>
      <c r="G317" s="81"/>
      <c r="H317" s="81"/>
      <c r="I317" s="81"/>
      <c r="J317" s="81"/>
      <c r="K317" s="82"/>
      <c r="L317" s="83">
        <f t="shared" si="48"/>
        <v>0</v>
      </c>
      <c r="M317" s="84"/>
      <c r="N317" s="82"/>
      <c r="O317" s="85">
        <f t="shared" si="46"/>
        <v>0</v>
      </c>
    </row>
    <row r="318" spans="1:15" x14ac:dyDescent="0.3">
      <c r="A318" s="114"/>
      <c r="B318" s="80" t="s">
        <v>37</v>
      </c>
      <c r="C318" s="81"/>
      <c r="D318" s="81"/>
      <c r="E318" s="81"/>
      <c r="F318" s="81"/>
      <c r="G318" s="81"/>
      <c r="H318" s="81"/>
      <c r="I318" s="81"/>
      <c r="J318" s="81"/>
      <c r="K318" s="82"/>
      <c r="L318" s="83">
        <f t="shared" si="48"/>
        <v>0</v>
      </c>
      <c r="M318" s="84"/>
      <c r="N318" s="82"/>
      <c r="O318" s="85">
        <f t="shared" si="46"/>
        <v>0</v>
      </c>
    </row>
    <row r="319" spans="1:15" x14ac:dyDescent="0.3">
      <c r="A319" s="114"/>
      <c r="B319" s="80" t="s">
        <v>61</v>
      </c>
      <c r="C319" s="81"/>
      <c r="D319" s="81"/>
      <c r="E319" s="81"/>
      <c r="F319" s="81"/>
      <c r="G319" s="81"/>
      <c r="H319" s="81"/>
      <c r="I319" s="81"/>
      <c r="J319" s="81"/>
      <c r="K319" s="82"/>
      <c r="L319" s="83">
        <f t="shared" si="48"/>
        <v>0</v>
      </c>
      <c r="M319" s="84"/>
      <c r="N319" s="82"/>
      <c r="O319" s="85">
        <f t="shared" si="46"/>
        <v>0</v>
      </c>
    </row>
    <row r="320" spans="1:15" x14ac:dyDescent="0.3">
      <c r="A320" s="114"/>
      <c r="B320" s="80" t="s">
        <v>36</v>
      </c>
      <c r="C320" s="81"/>
      <c r="D320" s="81"/>
      <c r="E320" s="81"/>
      <c r="F320" s="81"/>
      <c r="G320" s="81"/>
      <c r="H320" s="81"/>
      <c r="I320" s="81"/>
      <c r="J320" s="81"/>
      <c r="K320" s="82"/>
      <c r="L320" s="83">
        <f t="shared" si="48"/>
        <v>0</v>
      </c>
      <c r="M320" s="84"/>
      <c r="N320" s="82"/>
      <c r="O320" s="85">
        <f t="shared" si="46"/>
        <v>0</v>
      </c>
    </row>
    <row r="321" spans="1:15" x14ac:dyDescent="0.3">
      <c r="A321" s="114"/>
      <c r="B321" s="80" t="s">
        <v>35</v>
      </c>
      <c r="C321" s="81"/>
      <c r="D321" s="81"/>
      <c r="E321" s="81"/>
      <c r="F321" s="81"/>
      <c r="G321" s="81"/>
      <c r="H321" s="81"/>
      <c r="I321" s="81"/>
      <c r="J321" s="81"/>
      <c r="K321" s="82"/>
      <c r="L321" s="83">
        <f t="shared" si="48"/>
        <v>0</v>
      </c>
      <c r="M321" s="84"/>
      <c r="N321" s="82"/>
      <c r="O321" s="85">
        <f t="shared" si="46"/>
        <v>0</v>
      </c>
    </row>
    <row r="322" spans="1:15" x14ac:dyDescent="0.3">
      <c r="A322" s="114"/>
      <c r="B322" s="80" t="s">
        <v>18</v>
      </c>
      <c r="C322" s="81"/>
      <c r="D322" s="81"/>
      <c r="E322" s="81"/>
      <c r="F322" s="81"/>
      <c r="G322" s="81"/>
      <c r="H322" s="81"/>
      <c r="I322" s="81"/>
      <c r="J322" s="81"/>
      <c r="K322" s="82"/>
      <c r="L322" s="83">
        <f t="shared" si="48"/>
        <v>0</v>
      </c>
      <c r="M322" s="84"/>
      <c r="N322" s="82"/>
      <c r="O322" s="85">
        <f t="shared" si="46"/>
        <v>0</v>
      </c>
    </row>
    <row r="323" spans="1:15" x14ac:dyDescent="0.3">
      <c r="A323" s="113" t="str">
        <f>DAY(A283+2)&amp;"/"&amp;MONTH(A283+2)&amp;" - "&amp;DAY(A376+1)&amp;"/"&amp;MONTH(A376+1)</f>
        <v>24/1 - 30/1</v>
      </c>
      <c r="B323" s="25" t="s">
        <v>45</v>
      </c>
      <c r="C323" s="26">
        <f>+SUM(C324:C326)</f>
        <v>0</v>
      </c>
      <c r="D323" s="26">
        <f>+SUM(D324:D326)</f>
        <v>0</v>
      </c>
      <c r="E323" s="26">
        <f t="shared" ref="E323:K323" si="57">+SUM(E324:E326)</f>
        <v>0</v>
      </c>
      <c r="F323" s="26">
        <f t="shared" si="57"/>
        <v>0</v>
      </c>
      <c r="G323" s="26">
        <f t="shared" si="57"/>
        <v>0</v>
      </c>
      <c r="H323" s="26">
        <f t="shared" si="57"/>
        <v>0</v>
      </c>
      <c r="I323" s="26">
        <f t="shared" si="57"/>
        <v>0</v>
      </c>
      <c r="J323" s="26">
        <f t="shared" si="57"/>
        <v>0</v>
      </c>
      <c r="K323" s="27">
        <f t="shared" si="57"/>
        <v>0</v>
      </c>
      <c r="L323" s="71">
        <f t="shared" si="48"/>
        <v>0</v>
      </c>
      <c r="M323" s="28">
        <f>+SUM(M324:M326)</f>
        <v>0</v>
      </c>
      <c r="N323" s="27">
        <f>+SUM(N324:N326)</f>
        <v>0</v>
      </c>
      <c r="O323" s="73">
        <f t="shared" si="46"/>
        <v>0</v>
      </c>
    </row>
    <row r="324" spans="1:15" x14ac:dyDescent="0.3">
      <c r="A324" s="114"/>
      <c r="B324" s="14" t="s">
        <v>19</v>
      </c>
      <c r="C324" s="37"/>
      <c r="D324" s="37"/>
      <c r="E324" s="37"/>
      <c r="F324" s="37"/>
      <c r="G324" s="37"/>
      <c r="H324" s="37"/>
      <c r="I324" s="37"/>
      <c r="J324" s="37"/>
      <c r="K324" s="38"/>
      <c r="L324" s="64">
        <f t="shared" si="48"/>
        <v>0</v>
      </c>
      <c r="M324" s="41"/>
      <c r="N324" s="38"/>
      <c r="O324" s="68">
        <f t="shared" si="46"/>
        <v>0</v>
      </c>
    </row>
    <row r="325" spans="1:15" x14ac:dyDescent="0.3">
      <c r="A325" s="114"/>
      <c r="B325" s="14" t="s">
        <v>62</v>
      </c>
      <c r="C325" s="39"/>
      <c r="D325" s="39"/>
      <c r="E325" s="39"/>
      <c r="F325" s="39"/>
      <c r="G325" s="39"/>
      <c r="H325" s="39"/>
      <c r="I325" s="39"/>
      <c r="J325" s="39"/>
      <c r="K325" s="40"/>
      <c r="L325" s="64">
        <f t="shared" si="48"/>
        <v>0</v>
      </c>
      <c r="M325" s="41"/>
      <c r="N325" s="38"/>
      <c r="O325" s="68">
        <f t="shared" si="46"/>
        <v>0</v>
      </c>
    </row>
    <row r="326" spans="1:15" ht="15" thickBot="1" x14ac:dyDescent="0.35">
      <c r="A326" s="114"/>
      <c r="B326" s="15" t="s">
        <v>60</v>
      </c>
      <c r="C326" s="39"/>
      <c r="D326" s="39"/>
      <c r="E326" s="39"/>
      <c r="F326" s="39"/>
      <c r="G326" s="37"/>
      <c r="H326" s="39"/>
      <c r="I326" s="39"/>
      <c r="J326" s="39"/>
      <c r="K326" s="40"/>
      <c r="L326" s="64">
        <f t="shared" si="48"/>
        <v>0</v>
      </c>
      <c r="M326" s="41"/>
      <c r="N326" s="38"/>
      <c r="O326" s="68">
        <f t="shared" si="46"/>
        <v>0</v>
      </c>
    </row>
    <row r="327" spans="1:15" ht="15" thickBot="1" x14ac:dyDescent="0.35">
      <c r="A327" s="2"/>
      <c r="B327" s="13" t="s">
        <v>54</v>
      </c>
      <c r="C327" s="29">
        <f t="shared" ref="C327:K327" si="58">SUM(C328,C351)</f>
        <v>0</v>
      </c>
      <c r="D327" s="29">
        <f t="shared" si="58"/>
        <v>0</v>
      </c>
      <c r="E327" s="29">
        <f t="shared" si="58"/>
        <v>0</v>
      </c>
      <c r="F327" s="29">
        <f t="shared" si="58"/>
        <v>0</v>
      </c>
      <c r="G327" s="29">
        <f t="shared" si="58"/>
        <v>0</v>
      </c>
      <c r="H327" s="29">
        <f t="shared" si="58"/>
        <v>0</v>
      </c>
      <c r="I327" s="29">
        <f t="shared" si="58"/>
        <v>0</v>
      </c>
      <c r="J327" s="29">
        <f t="shared" si="58"/>
        <v>0</v>
      </c>
      <c r="K327" s="30">
        <f t="shared" si="58"/>
        <v>0</v>
      </c>
      <c r="L327" s="20">
        <f t="shared" si="48"/>
        <v>0</v>
      </c>
      <c r="M327" s="53">
        <f>SUM(M328,M351)</f>
        <v>0</v>
      </c>
      <c r="N327" s="54">
        <f>SUM(N328,N351)</f>
        <v>0</v>
      </c>
      <c r="O327" s="52">
        <f t="shared" si="46"/>
        <v>0</v>
      </c>
    </row>
    <row r="328" spans="1:15" x14ac:dyDescent="0.3">
      <c r="A328" s="113" t="str">
        <f>DAY(A283-1)&amp;"/"&amp;MONTH(A283-1)&amp;" - "&amp;DAY(A376-2)&amp;"/"&amp;MONTH(A376-2)</f>
        <v>21/1 - 27/1</v>
      </c>
      <c r="B328" s="25" t="s">
        <v>49</v>
      </c>
      <c r="C328" s="26">
        <f>+SUM(C329:C332)</f>
        <v>0</v>
      </c>
      <c r="D328" s="26">
        <f>+SUM(D329:D332)</f>
        <v>0</v>
      </c>
      <c r="E328" s="26">
        <f>+SUM(E329:E332)</f>
        <v>0</v>
      </c>
      <c r="F328" s="26">
        <f t="shared" ref="F328:K328" si="59">+SUM(F329:F332)</f>
        <v>0</v>
      </c>
      <c r="G328" s="26">
        <f t="shared" si="59"/>
        <v>0</v>
      </c>
      <c r="H328" s="26">
        <f t="shared" si="59"/>
        <v>0</v>
      </c>
      <c r="I328" s="26">
        <f t="shared" si="59"/>
        <v>0</v>
      </c>
      <c r="J328" s="26">
        <f t="shared" si="59"/>
        <v>0</v>
      </c>
      <c r="K328" s="27">
        <f t="shared" si="59"/>
        <v>0</v>
      </c>
      <c r="L328" s="63">
        <f t="shared" si="48"/>
        <v>0</v>
      </c>
      <c r="M328" s="28">
        <f>+SUM(M329:M332)</f>
        <v>0</v>
      </c>
      <c r="N328" s="27">
        <f>+SUM(N329:N332)</f>
        <v>0</v>
      </c>
      <c r="O328" s="62">
        <f t="shared" si="46"/>
        <v>0</v>
      </c>
    </row>
    <row r="329" spans="1:15" x14ac:dyDescent="0.3">
      <c r="A329" s="2"/>
      <c r="B329" s="14" t="s">
        <v>42</v>
      </c>
      <c r="C329" s="37"/>
      <c r="D329" s="37"/>
      <c r="E329" s="37"/>
      <c r="F329" s="124"/>
      <c r="G329" s="37"/>
      <c r="H329" s="37"/>
      <c r="I329" s="37"/>
      <c r="J329" s="37"/>
      <c r="K329" s="38"/>
      <c r="L329" s="65">
        <f t="shared" si="48"/>
        <v>0</v>
      </c>
      <c r="M329" s="41"/>
      <c r="N329" s="38"/>
      <c r="O329" s="67">
        <f t="shared" si="46"/>
        <v>0</v>
      </c>
    </row>
    <row r="330" spans="1:15" x14ac:dyDescent="0.3">
      <c r="A330" s="2"/>
      <c r="B330" s="14" t="s">
        <v>43</v>
      </c>
      <c r="C330" s="37"/>
      <c r="D330" s="37"/>
      <c r="E330" s="37"/>
      <c r="F330" s="37"/>
      <c r="G330" s="37"/>
      <c r="H330" s="37"/>
      <c r="I330" s="37"/>
      <c r="J330" s="37"/>
      <c r="K330" s="38"/>
      <c r="L330" s="65">
        <f t="shared" si="48"/>
        <v>0</v>
      </c>
      <c r="M330" s="41"/>
      <c r="N330" s="38"/>
      <c r="O330" s="67">
        <f t="shared" si="46"/>
        <v>0</v>
      </c>
    </row>
    <row r="331" spans="1:15" x14ac:dyDescent="0.3">
      <c r="A331" s="2"/>
      <c r="B331" s="14" t="s">
        <v>88</v>
      </c>
      <c r="C331" s="37"/>
      <c r="D331" s="124"/>
      <c r="E331" s="124"/>
      <c r="F331" s="124"/>
      <c r="G331" s="124"/>
      <c r="H331" s="37"/>
      <c r="I331" s="124"/>
      <c r="J331" s="37"/>
      <c r="K331" s="38"/>
      <c r="L331" s="65">
        <f t="shared" si="48"/>
        <v>0</v>
      </c>
      <c r="M331" s="37"/>
      <c r="N331" s="38"/>
      <c r="O331" s="67">
        <f t="shared" si="46"/>
        <v>0</v>
      </c>
    </row>
    <row r="332" spans="1:15" x14ac:dyDescent="0.3">
      <c r="A332" s="2"/>
      <c r="B332" s="14" t="s">
        <v>89</v>
      </c>
      <c r="C332" s="35"/>
      <c r="D332" s="124"/>
      <c r="E332" s="35"/>
      <c r="F332" s="124"/>
      <c r="G332" s="35"/>
      <c r="H332" s="35"/>
      <c r="I332" s="35"/>
      <c r="J332" s="35"/>
      <c r="K332" s="36"/>
      <c r="L332" s="65">
        <f t="shared" si="48"/>
        <v>0</v>
      </c>
      <c r="M332" s="124"/>
      <c r="N332" s="36">
        <f>+SUM(N333:N341)</f>
        <v>0</v>
      </c>
      <c r="O332" s="67">
        <f t="shared" si="46"/>
        <v>0</v>
      </c>
    </row>
    <row r="333" spans="1:15" x14ac:dyDescent="0.3">
      <c r="A333" s="3"/>
      <c r="B333" s="80" t="s">
        <v>93</v>
      </c>
      <c r="C333" s="81"/>
      <c r="D333" s="81"/>
      <c r="E333" s="81"/>
      <c r="F333" s="81"/>
      <c r="G333" s="81"/>
      <c r="H333" s="81"/>
      <c r="I333" s="81"/>
      <c r="J333" s="81"/>
      <c r="K333" s="82"/>
      <c r="L333" s="83">
        <f t="shared" si="48"/>
        <v>0</v>
      </c>
      <c r="M333" s="84"/>
      <c r="N333" s="82"/>
      <c r="O333" s="85">
        <f t="shared" si="46"/>
        <v>0</v>
      </c>
    </row>
    <row r="334" spans="1:15" x14ac:dyDescent="0.3">
      <c r="A334" s="1"/>
      <c r="B334" s="80" t="s">
        <v>92</v>
      </c>
      <c r="C334" s="81"/>
      <c r="D334" s="81"/>
      <c r="E334" s="81"/>
      <c r="F334" s="81"/>
      <c r="G334" s="81"/>
      <c r="H334" s="81"/>
      <c r="I334" s="81"/>
      <c r="J334" s="81"/>
      <c r="K334" s="82"/>
      <c r="L334" s="83">
        <f t="shared" si="48"/>
        <v>0</v>
      </c>
      <c r="M334" s="84"/>
      <c r="N334" s="82"/>
      <c r="O334" s="85">
        <f t="shared" si="46"/>
        <v>0</v>
      </c>
    </row>
    <row r="335" spans="1:15" x14ac:dyDescent="0.3">
      <c r="A335" s="1"/>
      <c r="B335" s="80" t="s">
        <v>94</v>
      </c>
      <c r="C335" s="81"/>
      <c r="D335" s="81"/>
      <c r="E335" s="81"/>
      <c r="F335" s="81"/>
      <c r="G335" s="81"/>
      <c r="H335" s="81"/>
      <c r="I335" s="81"/>
      <c r="J335" s="81"/>
      <c r="K335" s="82"/>
      <c r="L335" s="83">
        <f t="shared" si="48"/>
        <v>0</v>
      </c>
      <c r="M335" s="84"/>
      <c r="N335" s="82"/>
      <c r="O335" s="85">
        <f t="shared" si="46"/>
        <v>0</v>
      </c>
    </row>
    <row r="336" spans="1:15" x14ac:dyDescent="0.3">
      <c r="A336" s="1"/>
      <c r="B336" s="80" t="s">
        <v>79</v>
      </c>
      <c r="C336" s="81"/>
      <c r="D336" s="81"/>
      <c r="E336" s="81"/>
      <c r="F336" s="81"/>
      <c r="G336" s="81"/>
      <c r="H336" s="81"/>
      <c r="I336" s="81"/>
      <c r="J336" s="81"/>
      <c r="K336" s="82"/>
      <c r="L336" s="83">
        <f t="shared" si="48"/>
        <v>0</v>
      </c>
      <c r="M336" s="84"/>
      <c r="N336" s="82"/>
      <c r="O336" s="85">
        <f t="shared" si="46"/>
        <v>0</v>
      </c>
    </row>
    <row r="337" spans="1:15" x14ac:dyDescent="0.3">
      <c r="A337" s="1"/>
      <c r="B337" s="80" t="s">
        <v>78</v>
      </c>
      <c r="C337" s="81"/>
      <c r="D337" s="81"/>
      <c r="E337" s="81"/>
      <c r="F337" s="81"/>
      <c r="G337" s="81"/>
      <c r="H337" s="81"/>
      <c r="I337" s="81"/>
      <c r="J337" s="81"/>
      <c r="K337" s="82"/>
      <c r="L337" s="83">
        <f t="shared" si="48"/>
        <v>0</v>
      </c>
      <c r="M337" s="84"/>
      <c r="N337" s="82"/>
      <c r="O337" s="85">
        <f t="shared" si="46"/>
        <v>0</v>
      </c>
    </row>
    <row r="338" spans="1:15" x14ac:dyDescent="0.3">
      <c r="A338" s="1"/>
      <c r="B338" s="80" t="s">
        <v>81</v>
      </c>
      <c r="C338" s="81"/>
      <c r="D338" s="81"/>
      <c r="E338" s="81"/>
      <c r="F338" s="81"/>
      <c r="G338" s="81"/>
      <c r="H338" s="81"/>
      <c r="I338" s="81"/>
      <c r="J338" s="81"/>
      <c r="K338" s="82"/>
      <c r="L338" s="83">
        <f t="shared" si="48"/>
        <v>0</v>
      </c>
      <c r="M338" s="84"/>
      <c r="N338" s="82"/>
      <c r="O338" s="85">
        <f t="shared" si="46"/>
        <v>0</v>
      </c>
    </row>
    <row r="339" spans="1:15" x14ac:dyDescent="0.3">
      <c r="A339" s="1"/>
      <c r="B339" s="80" t="s">
        <v>80</v>
      </c>
      <c r="C339" s="81"/>
      <c r="D339" s="81"/>
      <c r="E339" s="81"/>
      <c r="F339" s="81"/>
      <c r="G339" s="81"/>
      <c r="H339" s="81"/>
      <c r="I339" s="81"/>
      <c r="J339" s="81"/>
      <c r="K339" s="82"/>
      <c r="L339" s="83">
        <f t="shared" si="48"/>
        <v>0</v>
      </c>
      <c r="M339" s="84"/>
      <c r="N339" s="82"/>
      <c r="O339" s="85">
        <f t="shared" si="46"/>
        <v>0</v>
      </c>
    </row>
    <row r="340" spans="1:15" x14ac:dyDescent="0.3">
      <c r="A340" s="1"/>
      <c r="B340" s="80" t="s">
        <v>82</v>
      </c>
      <c r="C340" s="81"/>
      <c r="D340" s="81"/>
      <c r="E340" s="81"/>
      <c r="F340" s="81"/>
      <c r="G340" s="81"/>
      <c r="H340" s="81"/>
      <c r="I340" s="81"/>
      <c r="J340" s="81"/>
      <c r="K340" s="82"/>
      <c r="L340" s="83">
        <f t="shared" si="48"/>
        <v>0</v>
      </c>
      <c r="M340" s="84"/>
      <c r="N340" s="82"/>
      <c r="O340" s="85">
        <f t="shared" si="46"/>
        <v>0</v>
      </c>
    </row>
    <row r="341" spans="1:15" x14ac:dyDescent="0.3">
      <c r="A341" s="1"/>
      <c r="B341" s="80" t="s">
        <v>68</v>
      </c>
      <c r="C341" s="81"/>
      <c r="D341" s="81"/>
      <c r="E341" s="81"/>
      <c r="F341" s="81"/>
      <c r="G341" s="81"/>
      <c r="H341" s="81"/>
      <c r="I341" s="81"/>
      <c r="J341" s="81"/>
      <c r="K341" s="82"/>
      <c r="L341" s="83">
        <f t="shared" si="48"/>
        <v>0</v>
      </c>
      <c r="M341" s="84"/>
      <c r="N341" s="82"/>
      <c r="O341" s="85">
        <f t="shared" si="46"/>
        <v>0</v>
      </c>
    </row>
    <row r="342" spans="1:15" x14ac:dyDescent="0.3">
      <c r="A342" s="113" t="str">
        <f>DAY(A283-1)&amp;"/"&amp;MONTH(A283-1)&amp;" - "&amp;DAY(A376-2)&amp;"/"&amp;MONTH(A376-2)</f>
        <v>21/1 - 27/1</v>
      </c>
      <c r="B342" s="25" t="s">
        <v>58</v>
      </c>
      <c r="C342" s="26"/>
      <c r="D342" s="26"/>
      <c r="E342" s="26"/>
      <c r="F342" s="26"/>
      <c r="G342" s="26"/>
      <c r="H342" s="26"/>
      <c r="I342" s="26"/>
      <c r="J342" s="26"/>
      <c r="K342" s="27"/>
      <c r="L342" s="71">
        <f t="shared" si="48"/>
        <v>0</v>
      </c>
      <c r="M342" s="28">
        <f t="shared" ref="M342:N342" si="60">+SUM(M343:M344)</f>
        <v>0</v>
      </c>
      <c r="N342" s="27">
        <f t="shared" si="60"/>
        <v>0</v>
      </c>
      <c r="O342" s="62">
        <f t="shared" si="46"/>
        <v>0</v>
      </c>
    </row>
    <row r="343" spans="1:15" x14ac:dyDescent="0.3">
      <c r="A343" s="109"/>
      <c r="B343" s="14" t="s">
        <v>90</v>
      </c>
      <c r="C343" s="37"/>
      <c r="D343" s="37"/>
      <c r="E343" s="37"/>
      <c r="F343" s="37"/>
      <c r="G343" s="37"/>
      <c r="H343" s="37"/>
      <c r="I343" s="37"/>
      <c r="J343" s="37"/>
      <c r="K343" s="38"/>
      <c r="L343" s="65">
        <f t="shared" si="48"/>
        <v>0</v>
      </c>
      <c r="M343" s="41"/>
      <c r="N343" s="38"/>
      <c r="O343" s="67">
        <f t="shared" si="46"/>
        <v>0</v>
      </c>
    </row>
    <row r="344" spans="1:15" x14ac:dyDescent="0.3">
      <c r="A344" s="2"/>
      <c r="B344" s="14" t="s">
        <v>91</v>
      </c>
      <c r="C344" s="35"/>
      <c r="D344" s="35"/>
      <c r="E344" s="35"/>
      <c r="F344" s="37"/>
      <c r="G344" s="35"/>
      <c r="H344" s="35"/>
      <c r="I344" s="35"/>
      <c r="J344" s="35"/>
      <c r="K344" s="36"/>
      <c r="L344" s="65">
        <f t="shared" si="48"/>
        <v>0</v>
      </c>
      <c r="M344" s="44">
        <f>+SUM(M345:M350)</f>
        <v>0</v>
      </c>
      <c r="N344" s="36">
        <f>+SUM(N345:N350)</f>
        <v>0</v>
      </c>
      <c r="O344" s="67">
        <f t="shared" si="46"/>
        <v>0</v>
      </c>
    </row>
    <row r="345" spans="1:15" x14ac:dyDescent="0.3">
      <c r="A345" s="1"/>
      <c r="B345" s="80" t="s">
        <v>79</v>
      </c>
      <c r="C345" s="81"/>
      <c r="D345" s="81"/>
      <c r="E345" s="81"/>
      <c r="F345" s="81"/>
      <c r="G345" s="81"/>
      <c r="H345" s="81"/>
      <c r="I345" s="81"/>
      <c r="J345" s="81"/>
      <c r="K345" s="82"/>
      <c r="L345" s="83">
        <f t="shared" si="48"/>
        <v>0</v>
      </c>
      <c r="M345" s="84"/>
      <c r="N345" s="82"/>
      <c r="O345" s="85">
        <f t="shared" si="46"/>
        <v>0</v>
      </c>
    </row>
    <row r="346" spans="1:15" x14ac:dyDescent="0.3">
      <c r="A346" s="1"/>
      <c r="B346" s="80" t="s">
        <v>78</v>
      </c>
      <c r="C346" s="81"/>
      <c r="D346" s="81"/>
      <c r="E346" s="81"/>
      <c r="F346" s="81"/>
      <c r="G346" s="81"/>
      <c r="H346" s="81"/>
      <c r="I346" s="81"/>
      <c r="J346" s="81"/>
      <c r="K346" s="82"/>
      <c r="L346" s="83">
        <f t="shared" si="48"/>
        <v>0</v>
      </c>
      <c r="M346" s="84"/>
      <c r="N346" s="82"/>
      <c r="O346" s="85">
        <f t="shared" si="46"/>
        <v>0</v>
      </c>
    </row>
    <row r="347" spans="1:15" x14ac:dyDescent="0.3">
      <c r="A347" s="1"/>
      <c r="B347" s="80" t="s">
        <v>81</v>
      </c>
      <c r="C347" s="81"/>
      <c r="D347" s="81"/>
      <c r="E347" s="81"/>
      <c r="F347" s="81"/>
      <c r="G347" s="81"/>
      <c r="H347" s="81"/>
      <c r="I347" s="81"/>
      <c r="J347" s="81"/>
      <c r="K347" s="82"/>
      <c r="L347" s="83">
        <f t="shared" si="48"/>
        <v>0</v>
      </c>
      <c r="M347" s="84"/>
      <c r="N347" s="82"/>
      <c r="O347" s="85">
        <f t="shared" si="46"/>
        <v>0</v>
      </c>
    </row>
    <row r="348" spans="1:15" x14ac:dyDescent="0.3">
      <c r="A348" s="1"/>
      <c r="B348" s="80" t="s">
        <v>80</v>
      </c>
      <c r="C348" s="81"/>
      <c r="D348" s="81"/>
      <c r="E348" s="81"/>
      <c r="F348" s="81"/>
      <c r="G348" s="81"/>
      <c r="H348" s="81"/>
      <c r="I348" s="81"/>
      <c r="J348" s="81"/>
      <c r="K348" s="82"/>
      <c r="L348" s="83">
        <f t="shared" si="48"/>
        <v>0</v>
      </c>
      <c r="M348" s="84"/>
      <c r="N348" s="82"/>
      <c r="O348" s="85">
        <f t="shared" si="46"/>
        <v>0</v>
      </c>
    </row>
    <row r="349" spans="1:15" x14ac:dyDescent="0.3">
      <c r="A349" s="1"/>
      <c r="B349" s="80" t="s">
        <v>82</v>
      </c>
      <c r="C349" s="81"/>
      <c r="D349" s="81"/>
      <c r="E349" s="81"/>
      <c r="F349" s="81"/>
      <c r="G349" s="81"/>
      <c r="H349" s="81"/>
      <c r="I349" s="81"/>
      <c r="J349" s="81"/>
      <c r="K349" s="82"/>
      <c r="L349" s="83">
        <f t="shared" si="48"/>
        <v>0</v>
      </c>
      <c r="M349" s="84"/>
      <c r="N349" s="82"/>
      <c r="O349" s="85">
        <f t="shared" si="46"/>
        <v>0</v>
      </c>
    </row>
    <row r="350" spans="1:15" x14ac:dyDescent="0.3">
      <c r="A350" s="1"/>
      <c r="B350" s="80" t="s">
        <v>68</v>
      </c>
      <c r="C350" s="81"/>
      <c r="D350" s="81"/>
      <c r="E350" s="81"/>
      <c r="F350" s="81"/>
      <c r="G350" s="81"/>
      <c r="H350" s="81"/>
      <c r="I350" s="81"/>
      <c r="J350" s="81"/>
      <c r="K350" s="82"/>
      <c r="L350" s="83">
        <f t="shared" si="48"/>
        <v>0</v>
      </c>
      <c r="M350" s="84"/>
      <c r="N350" s="82"/>
      <c r="O350" s="85">
        <f t="shared" si="46"/>
        <v>0</v>
      </c>
    </row>
    <row r="351" spans="1:15" x14ac:dyDescent="0.3">
      <c r="A351" s="113" t="str">
        <f>DAY(A283-1)&amp;"/"&amp;MONTH(A283-1)&amp;" - "&amp;DAY(A376-2)&amp;"/"&amp;MONTH(A376-2)</f>
        <v>21/1 - 27/1</v>
      </c>
      <c r="B351" s="25" t="s">
        <v>44</v>
      </c>
      <c r="C351" s="26"/>
      <c r="D351" s="26"/>
      <c r="E351" s="26"/>
      <c r="F351" s="26"/>
      <c r="G351" s="26"/>
      <c r="H351" s="26"/>
      <c r="I351" s="26"/>
      <c r="J351" s="26"/>
      <c r="K351" s="27"/>
      <c r="L351" s="63">
        <f t="shared" si="48"/>
        <v>0</v>
      </c>
      <c r="M351" s="28">
        <f>+SUM(M352:M353,M357)</f>
        <v>0</v>
      </c>
      <c r="N351" s="27">
        <f>+SUM(N352:N353,N357)</f>
        <v>0</v>
      </c>
      <c r="O351" s="62">
        <f t="shared" si="46"/>
        <v>0</v>
      </c>
    </row>
    <row r="352" spans="1:15" x14ac:dyDescent="0.3">
      <c r="A352" s="2"/>
      <c r="B352" s="14" t="s">
        <v>13</v>
      </c>
      <c r="C352" s="37"/>
      <c r="D352" s="37"/>
      <c r="E352" s="37"/>
      <c r="F352" s="37"/>
      <c r="G352" s="37"/>
      <c r="H352" s="37"/>
      <c r="I352" s="37"/>
      <c r="J352" s="37"/>
      <c r="K352" s="38"/>
      <c r="L352" s="64">
        <f t="shared" si="48"/>
        <v>0</v>
      </c>
      <c r="M352" s="41"/>
      <c r="N352" s="38"/>
      <c r="O352" s="67">
        <f t="shared" si="46"/>
        <v>0</v>
      </c>
    </row>
    <row r="353" spans="1:15" x14ac:dyDescent="0.3">
      <c r="A353" s="2"/>
      <c r="B353" s="14" t="s">
        <v>86</v>
      </c>
      <c r="C353" s="35"/>
      <c r="D353" s="35"/>
      <c r="E353" s="35"/>
      <c r="F353" s="35"/>
      <c r="G353" s="35"/>
      <c r="H353" s="35"/>
      <c r="I353" s="35"/>
      <c r="J353" s="35"/>
      <c r="K353" s="36"/>
      <c r="L353" s="64">
        <f t="shared" si="48"/>
        <v>0</v>
      </c>
      <c r="M353" s="44">
        <f>+SUM(M354:M356)</f>
        <v>0</v>
      </c>
      <c r="N353" s="36">
        <f>+SUM(N354:N356)</f>
        <v>0</v>
      </c>
      <c r="O353" s="67">
        <f t="shared" si="46"/>
        <v>0</v>
      </c>
    </row>
    <row r="354" spans="1:15" x14ac:dyDescent="0.3">
      <c r="A354" s="1"/>
      <c r="B354" s="80" t="s">
        <v>72</v>
      </c>
      <c r="C354" s="81"/>
      <c r="D354" s="81"/>
      <c r="E354" s="81"/>
      <c r="F354" s="81"/>
      <c r="G354" s="81"/>
      <c r="H354" s="81"/>
      <c r="I354" s="81"/>
      <c r="J354" s="81"/>
      <c r="K354" s="82"/>
      <c r="L354" s="83">
        <f t="shared" si="48"/>
        <v>0</v>
      </c>
      <c r="M354" s="84"/>
      <c r="N354" s="82"/>
      <c r="O354" s="85">
        <f t="shared" si="46"/>
        <v>0</v>
      </c>
    </row>
    <row r="355" spans="1:15" x14ac:dyDescent="0.3">
      <c r="A355" s="1"/>
      <c r="B355" s="80" t="s">
        <v>84</v>
      </c>
      <c r="C355" s="81"/>
      <c r="D355" s="81"/>
      <c r="E355" s="81"/>
      <c r="F355" s="81"/>
      <c r="G355" s="81"/>
      <c r="H355" s="81"/>
      <c r="I355" s="81"/>
      <c r="J355" s="81"/>
      <c r="K355" s="82"/>
      <c r="L355" s="83">
        <f t="shared" ref="L355:L376" si="61">SUM(C355:K355)</f>
        <v>0</v>
      </c>
      <c r="M355" s="84"/>
      <c r="N355" s="82"/>
      <c r="O355" s="85">
        <f t="shared" si="46"/>
        <v>0</v>
      </c>
    </row>
    <row r="356" spans="1:15" x14ac:dyDescent="0.3">
      <c r="A356" s="1"/>
      <c r="B356" s="80" t="s">
        <v>85</v>
      </c>
      <c r="C356" s="81"/>
      <c r="D356" s="81"/>
      <c r="E356" s="81"/>
      <c r="F356" s="81"/>
      <c r="G356" s="81"/>
      <c r="H356" s="81"/>
      <c r="I356" s="81"/>
      <c r="J356" s="81"/>
      <c r="K356" s="82"/>
      <c r="L356" s="83">
        <f t="shared" si="61"/>
        <v>0</v>
      </c>
      <c r="M356" s="84"/>
      <c r="N356" s="82"/>
      <c r="O356" s="85">
        <f t="shared" si="46"/>
        <v>0</v>
      </c>
    </row>
    <row r="357" spans="1:15" ht="15" thickBot="1" x14ac:dyDescent="0.35">
      <c r="A357" s="2"/>
      <c r="B357" s="15" t="s">
        <v>48</v>
      </c>
      <c r="C357" s="37"/>
      <c r="D357" s="124"/>
      <c r="E357" s="37"/>
      <c r="F357" s="124"/>
      <c r="G357" s="124"/>
      <c r="H357" s="37"/>
      <c r="I357" s="37"/>
      <c r="J357" s="124"/>
      <c r="K357" s="37"/>
      <c r="L357" s="64">
        <f t="shared" si="61"/>
        <v>0</v>
      </c>
      <c r="M357" s="37"/>
      <c r="N357" s="37"/>
      <c r="O357" s="67">
        <f t="shared" si="46"/>
        <v>0</v>
      </c>
    </row>
    <row r="358" spans="1:15" ht="15" thickBot="1" x14ac:dyDescent="0.35">
      <c r="A358" s="2"/>
      <c r="B358" s="13" t="s">
        <v>55</v>
      </c>
      <c r="C358" s="29"/>
      <c r="D358" s="29"/>
      <c r="E358" s="29"/>
      <c r="F358" s="29"/>
      <c r="G358" s="29"/>
      <c r="H358" s="29"/>
      <c r="I358" s="29"/>
      <c r="J358" s="29"/>
      <c r="K358" s="30"/>
      <c r="L358" s="20">
        <f t="shared" si="61"/>
        <v>0</v>
      </c>
      <c r="M358" s="53">
        <f>+SUM(M359:M361,M362,M369)</f>
        <v>0</v>
      </c>
      <c r="N358" s="54">
        <f>+SUM(N359:N361,N362,N369)</f>
        <v>0</v>
      </c>
      <c r="O358" s="52">
        <f t="shared" si="46"/>
        <v>0</v>
      </c>
    </row>
    <row r="359" spans="1:15" x14ac:dyDescent="0.3">
      <c r="A359" s="2"/>
      <c r="B359" s="16" t="s">
        <v>20</v>
      </c>
      <c r="C359" s="124"/>
      <c r="D359" s="124"/>
      <c r="E359" s="124"/>
      <c r="F359" s="124"/>
      <c r="G359" s="124"/>
      <c r="H359" s="46"/>
      <c r="I359" s="124"/>
      <c r="J359" s="124"/>
      <c r="K359" s="124"/>
      <c r="L359" s="64">
        <f t="shared" si="61"/>
        <v>0</v>
      </c>
      <c r="M359" s="124"/>
      <c r="N359" s="124"/>
      <c r="O359" s="67">
        <f t="shared" ref="O359:O376" si="62">SUM(M359:N359)</f>
        <v>0</v>
      </c>
    </row>
    <row r="360" spans="1:15" x14ac:dyDescent="0.3">
      <c r="A360" s="2"/>
      <c r="B360" s="15" t="s">
        <v>21</v>
      </c>
      <c r="C360" s="39"/>
      <c r="D360" s="37"/>
      <c r="E360" s="39"/>
      <c r="F360" s="39"/>
      <c r="G360" s="39"/>
      <c r="H360" s="39"/>
      <c r="I360" s="39"/>
      <c r="J360" s="39"/>
      <c r="K360" s="40"/>
      <c r="L360" s="64">
        <f t="shared" si="61"/>
        <v>0</v>
      </c>
      <c r="M360" s="37"/>
      <c r="N360" s="40"/>
      <c r="O360" s="67">
        <f t="shared" si="62"/>
        <v>0</v>
      </c>
    </row>
    <row r="361" spans="1:15" x14ac:dyDescent="0.3">
      <c r="A361" s="2"/>
      <c r="B361" s="15" t="s">
        <v>83</v>
      </c>
      <c r="C361" s="124"/>
      <c r="D361" s="124"/>
      <c r="E361" s="124"/>
      <c r="F361" s="124"/>
      <c r="G361" s="39"/>
      <c r="H361" s="39"/>
      <c r="I361" s="39"/>
      <c r="J361" s="39"/>
      <c r="K361" s="40"/>
      <c r="L361" s="64">
        <f t="shared" si="61"/>
        <v>0</v>
      </c>
      <c r="M361" s="42"/>
      <c r="N361" s="40"/>
      <c r="O361" s="67">
        <f t="shared" si="62"/>
        <v>0</v>
      </c>
    </row>
    <row r="362" spans="1:15" x14ac:dyDescent="0.3">
      <c r="A362" s="95"/>
      <c r="B362" s="25" t="s">
        <v>51</v>
      </c>
      <c r="C362" s="26"/>
      <c r="D362" s="26"/>
      <c r="E362" s="26"/>
      <c r="F362" s="26"/>
      <c r="G362" s="26"/>
      <c r="H362" s="26"/>
      <c r="I362" s="26"/>
      <c r="J362" s="26"/>
      <c r="K362" s="27"/>
      <c r="L362" s="63">
        <f t="shared" si="61"/>
        <v>0</v>
      </c>
      <c r="M362" s="28"/>
      <c r="N362" s="27"/>
      <c r="O362" s="62">
        <f t="shared" si="62"/>
        <v>0</v>
      </c>
    </row>
    <row r="363" spans="1:15" x14ac:dyDescent="0.3">
      <c r="A363" s="2"/>
      <c r="B363" s="14" t="s">
        <v>75</v>
      </c>
      <c r="C363" s="35"/>
      <c r="D363" s="35"/>
      <c r="E363" s="35"/>
      <c r="F363" s="35"/>
      <c r="G363" s="35"/>
      <c r="H363" s="35"/>
      <c r="I363" s="35"/>
      <c r="J363" s="35"/>
      <c r="K363" s="36"/>
      <c r="L363" s="64">
        <f t="shared" si="61"/>
        <v>0</v>
      </c>
      <c r="M363" s="44"/>
      <c r="N363" s="36"/>
      <c r="O363" s="67">
        <f t="shared" si="62"/>
        <v>0</v>
      </c>
    </row>
    <row r="364" spans="1:15" x14ac:dyDescent="0.3">
      <c r="A364" s="1"/>
      <c r="B364" s="80" t="s">
        <v>69</v>
      </c>
      <c r="C364" s="81"/>
      <c r="D364" s="81"/>
      <c r="E364" s="81"/>
      <c r="F364" s="81"/>
      <c r="G364" s="81"/>
      <c r="H364" s="81"/>
      <c r="I364" s="81"/>
      <c r="J364" s="81"/>
      <c r="K364" s="82"/>
      <c r="L364" s="83">
        <f t="shared" si="61"/>
        <v>0</v>
      </c>
      <c r="M364" s="84"/>
      <c r="N364" s="82"/>
      <c r="O364" s="85">
        <f t="shared" si="62"/>
        <v>0</v>
      </c>
    </row>
    <row r="365" spans="1:15" x14ac:dyDescent="0.3">
      <c r="A365" s="1"/>
      <c r="B365" s="80" t="s">
        <v>70</v>
      </c>
      <c r="C365" s="81"/>
      <c r="D365" s="81"/>
      <c r="E365" s="81"/>
      <c r="F365" s="81"/>
      <c r="G365" s="81"/>
      <c r="H365" s="81"/>
      <c r="I365" s="81"/>
      <c r="J365" s="81"/>
      <c r="K365" s="82"/>
      <c r="L365" s="83">
        <f t="shared" si="61"/>
        <v>0</v>
      </c>
      <c r="M365" s="84"/>
      <c r="N365" s="82"/>
      <c r="O365" s="85">
        <f t="shared" si="62"/>
        <v>0</v>
      </c>
    </row>
    <row r="366" spans="1:15" x14ac:dyDescent="0.3">
      <c r="A366" s="2"/>
      <c r="B366" s="15" t="s">
        <v>74</v>
      </c>
      <c r="C366" s="74"/>
      <c r="D366" s="74"/>
      <c r="E366" s="74"/>
      <c r="F366" s="74"/>
      <c r="G366" s="74"/>
      <c r="H366" s="74"/>
      <c r="I366" s="124"/>
      <c r="J366" s="74"/>
      <c r="K366" s="75"/>
      <c r="L366" s="64">
        <f t="shared" si="61"/>
        <v>0</v>
      </c>
      <c r="M366" s="76">
        <f>+SUM(M367:M368)</f>
        <v>0</v>
      </c>
      <c r="N366" s="75">
        <f>+SUM(N367:N368)</f>
        <v>0</v>
      </c>
      <c r="O366" s="67">
        <f t="shared" si="62"/>
        <v>0</v>
      </c>
    </row>
    <row r="367" spans="1:15" x14ac:dyDescent="0.3">
      <c r="A367" s="1"/>
      <c r="B367" s="80" t="s">
        <v>73</v>
      </c>
      <c r="C367" s="81"/>
      <c r="D367" s="81"/>
      <c r="E367" s="81"/>
      <c r="F367" s="81"/>
      <c r="G367" s="81"/>
      <c r="H367" s="81"/>
      <c r="I367" s="81"/>
      <c r="J367" s="81"/>
      <c r="K367" s="82"/>
      <c r="L367" s="83">
        <f t="shared" si="61"/>
        <v>0</v>
      </c>
      <c r="M367" s="84"/>
      <c r="N367" s="82"/>
      <c r="O367" s="85">
        <f t="shared" si="62"/>
        <v>0</v>
      </c>
    </row>
    <row r="368" spans="1:15" x14ac:dyDescent="0.3">
      <c r="A368" s="1"/>
      <c r="B368" s="80" t="s">
        <v>63</v>
      </c>
      <c r="C368" s="81"/>
      <c r="D368" s="81"/>
      <c r="E368" s="81"/>
      <c r="F368" s="81"/>
      <c r="G368" s="81"/>
      <c r="H368" s="81"/>
      <c r="I368" s="81"/>
      <c r="J368" s="81"/>
      <c r="K368" s="82"/>
      <c r="L368" s="83">
        <f t="shared" si="61"/>
        <v>0</v>
      </c>
      <c r="M368" s="84"/>
      <c r="N368" s="82"/>
      <c r="O368" s="85">
        <f t="shared" si="62"/>
        <v>0</v>
      </c>
    </row>
    <row r="369" spans="1:15" x14ac:dyDescent="0.3">
      <c r="A369" s="95"/>
      <c r="B369" s="25" t="s">
        <v>22</v>
      </c>
      <c r="C369" s="26"/>
      <c r="D369" s="26"/>
      <c r="E369" s="26"/>
      <c r="F369" s="26"/>
      <c r="G369" s="26"/>
      <c r="H369" s="26"/>
      <c r="I369" s="26"/>
      <c r="J369" s="26"/>
      <c r="K369" s="27"/>
      <c r="L369" s="63">
        <f t="shared" si="61"/>
        <v>0</v>
      </c>
      <c r="M369" s="28">
        <f>+SUM(M370,M373)</f>
        <v>0</v>
      </c>
      <c r="N369" s="27">
        <f>+SUM(N370,N373)</f>
        <v>0</v>
      </c>
      <c r="O369" s="62">
        <f t="shared" si="62"/>
        <v>0</v>
      </c>
    </row>
    <row r="370" spans="1:15" x14ac:dyDescent="0.3">
      <c r="A370" s="2"/>
      <c r="B370" s="14" t="s">
        <v>64</v>
      </c>
      <c r="C370" s="35"/>
      <c r="D370" s="35"/>
      <c r="E370" s="35"/>
      <c r="F370" s="35"/>
      <c r="G370" s="35"/>
      <c r="H370" s="35"/>
      <c r="I370" s="124"/>
      <c r="J370" s="37"/>
      <c r="K370" s="36"/>
      <c r="L370" s="64">
        <f t="shared" si="61"/>
        <v>0</v>
      </c>
      <c r="M370" s="44">
        <f>+SUM(M371:M372)</f>
        <v>0</v>
      </c>
      <c r="N370" s="36">
        <f>+SUM(N371:N372)</f>
        <v>0</v>
      </c>
      <c r="O370" s="67">
        <f t="shared" si="62"/>
        <v>0</v>
      </c>
    </row>
    <row r="371" spans="1:15" x14ac:dyDescent="0.3">
      <c r="A371" s="1"/>
      <c r="B371" s="80" t="s">
        <v>65</v>
      </c>
      <c r="C371" s="81"/>
      <c r="D371" s="81"/>
      <c r="E371" s="81"/>
      <c r="F371" s="81"/>
      <c r="G371" s="81"/>
      <c r="H371" s="81"/>
      <c r="I371" s="81"/>
      <c r="J371" s="81"/>
      <c r="K371" s="82"/>
      <c r="L371" s="83">
        <f t="shared" si="61"/>
        <v>0</v>
      </c>
      <c r="M371" s="84"/>
      <c r="N371" s="82"/>
      <c r="O371" s="85">
        <f t="shared" si="62"/>
        <v>0</v>
      </c>
    </row>
    <row r="372" spans="1:15" x14ac:dyDescent="0.3">
      <c r="A372" s="1"/>
      <c r="B372" s="80" t="s">
        <v>76</v>
      </c>
      <c r="C372" s="81"/>
      <c r="D372" s="81"/>
      <c r="E372" s="81"/>
      <c r="F372" s="81"/>
      <c r="G372" s="81"/>
      <c r="H372" s="81"/>
      <c r="I372" s="81"/>
      <c r="J372" s="81"/>
      <c r="K372" s="82"/>
      <c r="L372" s="83">
        <f t="shared" si="61"/>
        <v>0</v>
      </c>
      <c r="M372" s="84"/>
      <c r="N372" s="82"/>
      <c r="O372" s="85">
        <f t="shared" si="62"/>
        <v>0</v>
      </c>
    </row>
    <row r="373" spans="1:15" x14ac:dyDescent="0.3">
      <c r="A373" s="2"/>
      <c r="B373" s="15" t="s">
        <v>41</v>
      </c>
      <c r="C373" s="74"/>
      <c r="D373" s="74"/>
      <c r="E373" s="136"/>
      <c r="F373" s="74"/>
      <c r="G373" s="74"/>
      <c r="H373" s="74"/>
      <c r="I373" s="74"/>
      <c r="J373" s="124"/>
      <c r="K373" s="75"/>
      <c r="L373" s="64">
        <f t="shared" si="61"/>
        <v>0</v>
      </c>
      <c r="M373" s="76">
        <f>+SUM(M374:M375)</f>
        <v>0</v>
      </c>
      <c r="N373" s="75">
        <f>+SUM(N374:N375)</f>
        <v>0</v>
      </c>
      <c r="O373" s="67">
        <f t="shared" si="62"/>
        <v>0</v>
      </c>
    </row>
    <row r="374" spans="1:15" x14ac:dyDescent="0.3">
      <c r="A374" s="1"/>
      <c r="B374" s="80" t="s">
        <v>66</v>
      </c>
      <c r="C374" s="81"/>
      <c r="D374" s="81"/>
      <c r="E374" s="81"/>
      <c r="F374" s="81"/>
      <c r="G374" s="81"/>
      <c r="H374" s="81"/>
      <c r="I374" s="81"/>
      <c r="J374" s="81"/>
      <c r="K374" s="82"/>
      <c r="L374" s="83">
        <f t="shared" si="61"/>
        <v>0</v>
      </c>
      <c r="M374" s="84"/>
      <c r="N374" s="82"/>
      <c r="O374" s="85">
        <f t="shared" si="62"/>
        <v>0</v>
      </c>
    </row>
    <row r="375" spans="1:15" ht="15" thickBot="1" x14ac:dyDescent="0.35">
      <c r="A375" s="1"/>
      <c r="B375" s="80" t="s">
        <v>77</v>
      </c>
      <c r="C375" s="81"/>
      <c r="D375" s="81"/>
      <c r="E375" s="81"/>
      <c r="F375" s="81"/>
      <c r="G375" s="81"/>
      <c r="H375" s="81"/>
      <c r="I375" s="81"/>
      <c r="J375" s="81"/>
      <c r="K375" s="82"/>
      <c r="L375" s="83">
        <f t="shared" si="61"/>
        <v>0</v>
      </c>
      <c r="M375" s="84"/>
      <c r="N375" s="82"/>
      <c r="O375" s="85">
        <f t="shared" si="62"/>
        <v>0</v>
      </c>
    </row>
    <row r="376" spans="1:15" ht="15" thickBot="1" x14ac:dyDescent="0.35">
      <c r="A376" s="55">
        <f>+A283+7</f>
        <v>44955</v>
      </c>
      <c r="B376" s="56" t="s">
        <v>71</v>
      </c>
      <c r="C376" s="57">
        <f t="shared" ref="C376:K376" si="63">+SUM(C283,C287,C327,C358)</f>
        <v>100000</v>
      </c>
      <c r="D376" s="57">
        <f t="shared" si="63"/>
        <v>1700000</v>
      </c>
      <c r="E376" s="57">
        <f t="shared" si="63"/>
        <v>800000</v>
      </c>
      <c r="F376" s="57">
        <f t="shared" si="63"/>
        <v>4500000</v>
      </c>
      <c r="G376" s="57">
        <f t="shared" si="63"/>
        <v>60000</v>
      </c>
      <c r="H376" s="57">
        <f t="shared" si="63"/>
        <v>0</v>
      </c>
      <c r="I376" s="57">
        <f t="shared" si="63"/>
        <v>40000</v>
      </c>
      <c r="J376" s="57">
        <f t="shared" si="63"/>
        <v>1000000</v>
      </c>
      <c r="K376" s="58">
        <f t="shared" si="63"/>
        <v>300000</v>
      </c>
      <c r="L376" s="59">
        <f t="shared" si="61"/>
        <v>8500000</v>
      </c>
      <c r="M376" s="60">
        <f>+SUM(M283,M287,M327,M358)</f>
        <v>180000</v>
      </c>
      <c r="N376" s="58">
        <f>+SUM(N283,N287,N327,N358)</f>
        <v>250000</v>
      </c>
      <c r="O376" s="61">
        <f t="shared" si="62"/>
        <v>430000</v>
      </c>
    </row>
    <row r="377" spans="1:15" ht="15" thickBot="1" x14ac:dyDescent="0.35">
      <c r="A377" s="2"/>
      <c r="B377" s="86" t="s">
        <v>56</v>
      </c>
      <c r="C377" s="87">
        <f t="shared" ref="C377:K377" si="64">+SUM(C284,C287,C327,C358)+C342</f>
        <v>120000</v>
      </c>
      <c r="D377" s="87">
        <f t="shared" si="64"/>
        <v>1900000</v>
      </c>
      <c r="E377" s="87">
        <f t="shared" si="64"/>
        <v>1000000</v>
      </c>
      <c r="F377" s="87">
        <f t="shared" si="64"/>
        <v>5200000</v>
      </c>
      <c r="G377" s="87">
        <f t="shared" si="64"/>
        <v>80000</v>
      </c>
      <c r="H377" s="87">
        <f t="shared" si="64"/>
        <v>0</v>
      </c>
      <c r="I377" s="87">
        <f t="shared" si="64"/>
        <v>80000</v>
      </c>
      <c r="J377" s="87">
        <f t="shared" si="64"/>
        <v>1200000</v>
      </c>
      <c r="K377" s="88">
        <f t="shared" si="64"/>
        <v>350000</v>
      </c>
      <c r="L377" s="89">
        <f>SUM(C377:K377)</f>
        <v>9930000</v>
      </c>
      <c r="M377" s="90">
        <f>+SUM(M284,M287,M327,M358)+M342</f>
        <v>200000</v>
      </c>
      <c r="N377" s="88">
        <f>+SUM(N284,N287,N327,N358)+N342</f>
        <v>400000</v>
      </c>
      <c r="O377" s="91">
        <f>SUM(M377:N377)</f>
        <v>600000</v>
      </c>
    </row>
    <row r="378" spans="1:15" ht="15" thickBot="1" x14ac:dyDescent="0.35">
      <c r="A378" s="97">
        <f>+A376+1</f>
        <v>44956</v>
      </c>
      <c r="C378" s="77">
        <f>IF(C$3=0,IF(C376+C380&gt;0,1,0),IF((C376+C380)&gt;0.8*-C$3,1,0))</f>
        <v>1</v>
      </c>
      <c r="D378" s="77">
        <f t="shared" ref="D378:N378" si="65">IF(D$3=0,IF(D376+D380&gt;0,1,0),IF((D376+D380)&gt;0.8*-D$3,1,0))</f>
        <v>1</v>
      </c>
      <c r="E378" s="77">
        <f t="shared" si="65"/>
        <v>1</v>
      </c>
      <c r="F378" s="77">
        <f t="shared" si="65"/>
        <v>1</v>
      </c>
      <c r="G378" s="77">
        <f t="shared" si="65"/>
        <v>1</v>
      </c>
      <c r="H378" s="77">
        <f t="shared" si="65"/>
        <v>0</v>
      </c>
      <c r="I378" s="77">
        <f t="shared" si="65"/>
        <v>1</v>
      </c>
      <c r="J378" s="77">
        <f t="shared" si="65"/>
        <v>1</v>
      </c>
      <c r="K378" s="77">
        <f t="shared" si="65"/>
        <v>1</v>
      </c>
      <c r="L378" s="78"/>
      <c r="M378" s="77">
        <f t="shared" si="65"/>
        <v>1</v>
      </c>
      <c r="N378" s="77">
        <f t="shared" si="65"/>
        <v>1</v>
      </c>
      <c r="O378" s="78"/>
    </row>
    <row r="380" spans="1:15" x14ac:dyDescent="0.3">
      <c r="F380" s="137"/>
      <c r="G380" s="137"/>
    </row>
    <row r="381" spans="1:15" x14ac:dyDescent="0.3">
      <c r="A381" s="108"/>
      <c r="B381" s="108"/>
      <c r="C381" s="107"/>
      <c r="D381" s="107"/>
      <c r="E381" s="107"/>
      <c r="F381" s="138"/>
      <c r="G381" s="107"/>
      <c r="H381" s="108"/>
      <c r="I381" s="108"/>
      <c r="J381" s="108"/>
      <c r="K381" s="108"/>
      <c r="L381" s="108"/>
      <c r="M381" s="108"/>
      <c r="N381" s="108"/>
      <c r="O381" s="108"/>
    </row>
    <row r="382" spans="1:15" x14ac:dyDescent="0.3">
      <c r="A382" s="108"/>
      <c r="B382" s="108"/>
      <c r="C382" s="107"/>
      <c r="D382" s="110"/>
      <c r="E382" s="107"/>
      <c r="F382" s="107"/>
      <c r="G382" s="110"/>
      <c r="H382" s="108"/>
      <c r="I382" s="108"/>
      <c r="J382" s="108"/>
      <c r="K382" s="108"/>
      <c r="L382" s="108"/>
      <c r="M382" s="108"/>
      <c r="N382" s="108"/>
      <c r="O382" s="108"/>
    </row>
    <row r="383" spans="1:15" x14ac:dyDescent="0.3">
      <c r="A383" s="108"/>
      <c r="B383" s="108"/>
      <c r="C383" s="107"/>
      <c r="D383" s="110"/>
      <c r="E383" s="107"/>
      <c r="F383" s="107"/>
      <c r="G383" s="110"/>
      <c r="H383" s="108"/>
      <c r="I383" s="108"/>
      <c r="J383" s="108"/>
      <c r="K383" s="108"/>
      <c r="L383" s="108"/>
      <c r="M383" s="108"/>
      <c r="N383" s="108"/>
      <c r="O383" s="108"/>
    </row>
    <row r="384" spans="1:15" x14ac:dyDescent="0.3">
      <c r="A384" s="108"/>
      <c r="B384" s="108"/>
      <c r="C384" s="107"/>
      <c r="D384" s="110"/>
      <c r="E384" s="107"/>
      <c r="F384" s="107"/>
      <c r="G384" s="110"/>
      <c r="H384" s="108"/>
      <c r="I384" s="108"/>
      <c r="J384" s="108"/>
      <c r="K384" s="108"/>
      <c r="L384" s="108"/>
      <c r="M384" s="108"/>
      <c r="N384" s="108"/>
      <c r="O384" s="108"/>
    </row>
    <row r="385" spans="1:15" x14ac:dyDescent="0.3">
      <c r="A385" s="108"/>
      <c r="B385" s="108"/>
      <c r="C385" s="110"/>
      <c r="D385" s="107"/>
      <c r="E385" s="107"/>
      <c r="F385" s="107"/>
      <c r="G385" s="107"/>
      <c r="H385" s="108"/>
      <c r="I385" s="108"/>
      <c r="J385" s="108"/>
      <c r="K385" s="108"/>
      <c r="L385" s="108"/>
      <c r="M385" s="108"/>
      <c r="N385" s="108"/>
      <c r="O385" s="108"/>
    </row>
    <row r="386" spans="1:15" x14ac:dyDescent="0.3">
      <c r="A386" s="108"/>
      <c r="B386" s="108"/>
      <c r="C386" s="107"/>
      <c r="D386" s="107"/>
      <c r="E386" s="107"/>
      <c r="F386" s="107"/>
      <c r="G386" s="107"/>
      <c r="H386" s="108"/>
      <c r="I386" s="108"/>
      <c r="J386" s="108"/>
      <c r="K386" s="108"/>
      <c r="L386" s="108"/>
      <c r="M386" s="108"/>
      <c r="N386" s="108"/>
      <c r="O386" s="108"/>
    </row>
    <row r="387" spans="1:15" x14ac:dyDescent="0.3">
      <c r="A387" s="108"/>
      <c r="B387" s="108"/>
      <c r="C387" s="107"/>
      <c r="D387" s="111"/>
      <c r="E387" s="107"/>
      <c r="F387" s="107"/>
      <c r="G387" s="112"/>
      <c r="H387" s="108"/>
      <c r="I387" s="108"/>
      <c r="J387" s="108"/>
      <c r="K387" s="108"/>
      <c r="L387" s="108"/>
      <c r="M387" s="108"/>
      <c r="N387" s="108"/>
      <c r="O387" s="108"/>
    </row>
    <row r="388" spans="1:15" x14ac:dyDescent="0.3">
      <c r="A388" s="108"/>
      <c r="B388" s="108"/>
      <c r="C388" s="107"/>
      <c r="D388" s="111"/>
      <c r="E388" s="107"/>
      <c r="F388" s="107"/>
      <c r="G388" s="112"/>
      <c r="H388" s="108"/>
      <c r="I388" s="108"/>
      <c r="J388" s="108"/>
      <c r="K388" s="108"/>
      <c r="L388" s="108"/>
      <c r="M388" s="108"/>
      <c r="N388" s="108"/>
      <c r="O388" s="108"/>
    </row>
    <row r="389" spans="1:15" x14ac:dyDescent="0.3">
      <c r="A389" s="108"/>
      <c r="B389" s="108"/>
      <c r="C389" s="107"/>
      <c r="D389" s="111"/>
      <c r="E389" s="107"/>
      <c r="F389" s="107"/>
      <c r="G389" s="112"/>
      <c r="H389" s="108"/>
      <c r="I389" s="108"/>
      <c r="J389" s="108"/>
      <c r="K389" s="108"/>
      <c r="L389" s="108"/>
      <c r="M389" s="108"/>
      <c r="N389" s="108"/>
      <c r="O389" s="108"/>
    </row>
    <row r="390" spans="1:15" x14ac:dyDescent="0.3">
      <c r="A390" s="108"/>
      <c r="B390" s="108"/>
      <c r="C390" s="108"/>
      <c r="D390" s="108"/>
      <c r="E390" s="108"/>
      <c r="F390" s="108"/>
      <c r="G390" s="108"/>
      <c r="H390" s="108"/>
      <c r="I390" s="108"/>
      <c r="J390" s="108"/>
      <c r="K390" s="108"/>
      <c r="L390" s="108"/>
      <c r="M390" s="108"/>
      <c r="N390" s="108"/>
      <c r="O390" s="108"/>
    </row>
    <row r="391" spans="1:15" x14ac:dyDescent="0.3">
      <c r="A391" s="108"/>
      <c r="B391" s="108"/>
      <c r="C391" s="108"/>
      <c r="D391" s="108"/>
      <c r="E391" s="108"/>
      <c r="F391" s="108"/>
      <c r="G391" s="108"/>
      <c r="H391" s="108"/>
      <c r="I391" s="108"/>
      <c r="J391" s="108"/>
      <c r="K391" s="108"/>
      <c r="L391" s="108"/>
      <c r="M391" s="108"/>
      <c r="N391" s="108"/>
      <c r="O391" s="108"/>
    </row>
    <row r="392" spans="1:15" x14ac:dyDescent="0.3">
      <c r="A392" s="108"/>
      <c r="B392" s="108"/>
      <c r="C392" s="108"/>
      <c r="D392" s="108"/>
      <c r="E392" s="108"/>
      <c r="F392" s="108"/>
      <c r="G392" s="108"/>
      <c r="H392" s="108"/>
      <c r="I392" s="108"/>
      <c r="J392" s="108"/>
      <c r="K392" s="108"/>
      <c r="L392" s="108"/>
      <c r="M392" s="108"/>
      <c r="N392" s="108"/>
      <c r="O392" s="108"/>
    </row>
    <row r="393" spans="1:15" x14ac:dyDescent="0.3">
      <c r="A393" s="108"/>
      <c r="B393" s="108"/>
      <c r="C393" s="108"/>
      <c r="D393" s="108"/>
      <c r="E393" s="108"/>
      <c r="F393" s="108"/>
      <c r="G393" s="108"/>
      <c r="H393" s="108"/>
      <c r="I393" s="108"/>
      <c r="J393" s="108"/>
      <c r="K393" s="108"/>
      <c r="L393" s="108"/>
      <c r="M393" s="108"/>
      <c r="N393" s="108"/>
      <c r="O393" s="108"/>
    </row>
    <row r="394" spans="1:15" x14ac:dyDescent="0.3">
      <c r="A394" s="108"/>
      <c r="B394" s="108"/>
      <c r="C394" s="108"/>
      <c r="D394" s="108"/>
      <c r="E394" s="108"/>
      <c r="F394" s="108"/>
      <c r="G394" s="108"/>
      <c r="H394" s="108"/>
      <c r="I394" s="108"/>
      <c r="J394" s="108"/>
      <c r="K394" s="108"/>
      <c r="L394" s="108"/>
      <c r="M394" s="108"/>
      <c r="N394" s="108"/>
      <c r="O394" s="108"/>
    </row>
    <row r="395" spans="1:15" x14ac:dyDescent="0.3">
      <c r="A395" s="108"/>
      <c r="B395" s="108"/>
      <c r="C395" s="108"/>
      <c r="D395" s="108"/>
      <c r="E395" s="108"/>
      <c r="F395" s="108"/>
      <c r="G395" s="108"/>
      <c r="H395" s="108"/>
      <c r="I395" s="108"/>
      <c r="J395" s="108"/>
      <c r="K395" s="108"/>
      <c r="L395" s="108"/>
      <c r="M395" s="108"/>
      <c r="N395" s="108"/>
      <c r="O395" s="108"/>
    </row>
  </sheetData>
  <mergeCells count="1">
    <mergeCell ref="A1:O1"/>
  </mergeCells>
  <conditionalFormatting sqref="L80">
    <cfRule type="cellIs" dxfId="33" priority="26" operator="notEqual">
      <formula>0</formula>
    </cfRule>
  </conditionalFormatting>
  <conditionalFormatting sqref="O80">
    <cfRule type="cellIs" dxfId="32" priority="25" operator="notEqual">
      <formula>0</formula>
    </cfRule>
  </conditionalFormatting>
  <conditionalFormatting sqref="L173">
    <cfRule type="cellIs" dxfId="31" priority="23" operator="notEqual">
      <formula>0</formula>
    </cfRule>
  </conditionalFormatting>
  <conditionalFormatting sqref="O173">
    <cfRule type="cellIs" dxfId="30" priority="22" operator="notEqual">
      <formula>0</formula>
    </cfRule>
  </conditionalFormatting>
  <conditionalFormatting sqref="L266">
    <cfRule type="cellIs" dxfId="29" priority="20" operator="notEqual">
      <formula>0</formula>
    </cfRule>
  </conditionalFormatting>
  <conditionalFormatting sqref="O266">
    <cfRule type="cellIs" dxfId="28" priority="19" operator="notEqual">
      <formula>0</formula>
    </cfRule>
  </conditionalFormatting>
  <conditionalFormatting sqref="L359">
    <cfRule type="cellIs" dxfId="27" priority="17" operator="notEqual">
      <formula>0</formula>
    </cfRule>
  </conditionalFormatting>
  <conditionalFormatting sqref="O359">
    <cfRule type="cellIs" dxfId="26" priority="16" operator="notEqual">
      <formula>0</formula>
    </cfRule>
  </conditionalFormatting>
  <dataValidations count="4">
    <dataValidation type="decimal" operator="greaterThanOrEqual" allowBlank="1" showErrorMessage="1" sqref="L72:L74 O72:O74 C64:K77 C50:K62 C78:O78 M85:N86 C85:K86 C92:K93 M92:N93 M143:N155 M157:N170 L165:L167 O165:O167 C157:K170 C329:K341 C171:O171 M178:N179 C178:K179 C185:K186 M185:N186 M236:N248 M250:N263 L258:L260 O258:O260 C250:K263 C143:K155 C264:O264 M271:N272 C236:K248 C278:K279 M278:N279 M329:N341 M343:N356 L351:L353 O351:O353 C343:K356 C357:O357 M364:N365 C364:K365 C371:K372 M371:N372 M50:N62 M64:N77 C271:K272 G326" xr:uid="{56462CEE-DF4C-495D-9E94-639EAF25898B}">
      <formula1>0</formula1>
    </dataValidation>
    <dataValidation type="decimal" operator="lessThanOrEqual" allowBlank="1" showInputMessage="1" showErrorMessage="1" sqref="C94:K94 M35:N43 M87:N87 M45:N47 M94:N94 C87:K87 C26:K33 C45:K47 C20:K24 C81:K81 C35:K43 C10:K18 M26:N33 C187:K187 M128:N136 M180:N180 M138:N140 M187:N187 C180:K180 M299:N303 C138:K140 C113:K117 M20:N24 M119:N126 C280:K280 M221:N229 M273:N273 M231:N233 M280:N280 C273:K273 C305:K312 C231:K233 M206:N210 C267:K267 M196:N204 M212:N219 C373:K373 M314:N322 M366:N366 M324:N326 M373:N373 C366:K366 C206:K210 G174:K174 M10:N18 C360:K360 C299:K303 C212:K219 M305:N312 C196:K204 M289:N297 G324:G325 C119:K126 C314:K322 M103:N111 C128:K136 M113:N117 C221:K229 C103:K111 C174:E174 C324:F326 H324:K326 C289:K297" xr:uid="{9AD22A6A-E309-4192-A8AC-7FD24C61555F}">
      <formula1>0</formula1>
    </dataValidation>
    <dataValidation type="decimal" operator="greaterThanOrEqual" allowBlank="1" showInputMessage="1" showErrorMessage="1" sqref="C91:K91 M91:N91 C84:K84 M84:N84 M81:N81 C184:K184 M184:N184 C177:K177 M177:N177 M174:N174 C277:K277 M277:N277 C270:K270 M270:N270 M267:N267 C370:K370 M370:N370 C363:K363 M363:N363 M360:N360 C3:K3 M3:N3" xr:uid="{33A3B595-0894-4B16-8A11-BDC132A3EEF3}">
      <formula1>0</formula1>
    </dataValidation>
    <dataValidation type="decimal" operator="lessThanOrEqual" allowBlank="1" showErrorMessage="1" sqref="C281:K282 C88:K89 M88:N89 C95:K96 M95:N96 C181:K182 M181:N182 C188:K189 M188:N189 C274:K275 M274:N275 M374:N375 M281:N282 C367:K368 M367:N368 C374:K375" xr:uid="{387FD1AB-AD9C-4506-A1F1-50909A433CC5}">
      <formula1>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7" id="{F9204D22-FA4A-4F74-916B-52DA420C695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 O6</xm:sqref>
        </x14:conditionalFormatting>
        <x14:conditionalFormatting xmlns:xm="http://schemas.microsoft.com/office/excel/2006/main">
          <x14:cfRule type="iconSet" priority="24" id="{74A67ADD-B431-46FF-87FE-9924D8B09C69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C99:O99</xm:sqref>
        </x14:conditionalFormatting>
        <x14:conditionalFormatting xmlns:xm="http://schemas.microsoft.com/office/excel/2006/main">
          <x14:cfRule type="iconSet" priority="21" id="{0828837B-2416-4FBE-BD86-9F0308483949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L192 O192</xm:sqref>
        </x14:conditionalFormatting>
        <x14:conditionalFormatting xmlns:xm="http://schemas.microsoft.com/office/excel/2006/main">
          <x14:cfRule type="iconSet" priority="18" id="{F04121E7-BB43-4CFA-A76F-23D51882F04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L285 O285</xm:sqref>
        </x14:conditionalFormatting>
        <x14:conditionalFormatting xmlns:xm="http://schemas.microsoft.com/office/excel/2006/main">
          <x14:cfRule type="iconSet" priority="15" id="{AE3DC2A4-5079-4AF0-949A-8604192F8C98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L378 O378</xm:sqref>
        </x14:conditionalFormatting>
        <x14:conditionalFormatting xmlns:xm="http://schemas.microsoft.com/office/excel/2006/main">
          <x14:cfRule type="iconSet" priority="14" id="{6AE310E6-94B8-40D6-886A-10E4BD0CA1ED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C192:K192</xm:sqref>
        </x14:conditionalFormatting>
        <x14:conditionalFormatting xmlns:xm="http://schemas.microsoft.com/office/excel/2006/main">
          <x14:cfRule type="iconSet" priority="13" id="{99D93DE4-9423-4A3C-A122-8CAD801E5A3F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M192:N192</xm:sqref>
        </x14:conditionalFormatting>
        <x14:conditionalFormatting xmlns:xm="http://schemas.microsoft.com/office/excel/2006/main">
          <x14:cfRule type="iconSet" priority="12" id="{12D97A51-85D3-4622-8C27-F2229FA23B8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C285:K285</xm:sqref>
        </x14:conditionalFormatting>
        <x14:conditionalFormatting xmlns:xm="http://schemas.microsoft.com/office/excel/2006/main">
          <x14:cfRule type="iconSet" priority="11" id="{61EE1F21-EA6B-45FB-8FA1-819B3EFC43AE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M285:N285</xm:sqref>
        </x14:conditionalFormatting>
        <x14:conditionalFormatting xmlns:xm="http://schemas.microsoft.com/office/excel/2006/main">
          <x14:cfRule type="iconSet" priority="10" id="{84BECAD7-60B0-4885-88A5-D8F436E9888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C378:K378</xm:sqref>
        </x14:conditionalFormatting>
        <x14:conditionalFormatting xmlns:xm="http://schemas.microsoft.com/office/excel/2006/main">
          <x14:cfRule type="iconSet" priority="3" id="{AAA8CBC1-BFEE-4850-B2CB-57BC812145ED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M378:N378</xm:sqref>
        </x14:conditionalFormatting>
        <x14:conditionalFormatting xmlns:xm="http://schemas.microsoft.com/office/excel/2006/main">
          <x14:cfRule type="iconSet" priority="2" id="{7D296392-C7E5-4EF2-9A9E-50B82436F6C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C6:K6</xm:sqref>
        </x14:conditionalFormatting>
        <x14:conditionalFormatting xmlns:xm="http://schemas.microsoft.com/office/excel/2006/main">
          <x14:cfRule type="iconSet" priority="1" id="{61918BE1-0318-4D2C-A0EF-9EA9B295C401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M6:N6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F7D24-EF53-41A2-A957-FB50CD4DBB5E}">
  <dimension ref="A1:P396"/>
  <sheetViews>
    <sheetView topLeftCell="B1" workbookViewId="0">
      <selection activeCell="B1" sqref="B1:P1"/>
    </sheetView>
  </sheetViews>
  <sheetFormatPr baseColWidth="10" defaultRowHeight="14.4" x14ac:dyDescent="0.3"/>
  <cols>
    <col min="1" max="1" width="29.5546875" style="108" hidden="1" customWidth="1"/>
    <col min="2" max="2" width="11.5546875" style="108"/>
    <col min="3" max="3" width="34.6640625" customWidth="1"/>
    <col min="4" max="16" width="14.109375" customWidth="1"/>
  </cols>
  <sheetData>
    <row r="1" spans="2:16" ht="18.600000000000001" thickBot="1" x14ac:dyDescent="0.4">
      <c r="B1" s="165" t="s">
        <v>131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</row>
    <row r="2" spans="2:16" ht="28.2" thickBot="1" x14ac:dyDescent="0.35">
      <c r="C2" s="79">
        <f ca="1">+TODAY()</f>
        <v>44999</v>
      </c>
      <c r="D2" s="4" t="s">
        <v>1</v>
      </c>
      <c r="E2" s="5" t="s">
        <v>52</v>
      </c>
      <c r="F2" s="5" t="s">
        <v>2</v>
      </c>
      <c r="G2" s="5" t="s">
        <v>3</v>
      </c>
      <c r="H2" s="5" t="s">
        <v>14</v>
      </c>
      <c r="I2" s="5" t="s">
        <v>4</v>
      </c>
      <c r="J2" s="5" t="s">
        <v>5</v>
      </c>
      <c r="K2" s="5" t="s">
        <v>6</v>
      </c>
      <c r="L2" s="6" t="s">
        <v>7</v>
      </c>
      <c r="M2" s="7" t="s">
        <v>8</v>
      </c>
      <c r="N2" s="49" t="s">
        <v>9</v>
      </c>
      <c r="O2" s="50" t="s">
        <v>10</v>
      </c>
      <c r="P2" s="51" t="s">
        <v>11</v>
      </c>
    </row>
    <row r="3" spans="2:16" ht="15" thickBot="1" x14ac:dyDescent="0.35">
      <c r="B3" s="139">
        <v>44896</v>
      </c>
      <c r="C3" s="8" t="s">
        <v>0</v>
      </c>
      <c r="D3" s="17">
        <v>3000000</v>
      </c>
      <c r="E3" s="17">
        <v>5000000</v>
      </c>
      <c r="F3" s="17">
        <v>3000000</v>
      </c>
      <c r="G3" s="17">
        <v>5000000</v>
      </c>
      <c r="H3" s="17">
        <v>0</v>
      </c>
      <c r="I3" s="17">
        <v>0</v>
      </c>
      <c r="J3" s="17">
        <v>0</v>
      </c>
      <c r="K3" s="17">
        <v>0</v>
      </c>
      <c r="L3" s="18">
        <v>0</v>
      </c>
      <c r="M3" s="9" t="s">
        <v>50</v>
      </c>
      <c r="N3" s="19">
        <v>1500000</v>
      </c>
      <c r="O3" s="18">
        <v>0</v>
      </c>
      <c r="P3" s="10" t="s">
        <v>50</v>
      </c>
    </row>
    <row r="4" spans="2:16" ht="15" thickBot="1" x14ac:dyDescent="0.35">
      <c r="B4" s="140">
        <f>'JAN 2023'!A376</f>
        <v>44955</v>
      </c>
      <c r="C4" s="56" t="s">
        <v>71</v>
      </c>
      <c r="D4" s="57">
        <f>'JAN 2023'!C376</f>
        <v>100000</v>
      </c>
      <c r="E4" s="57">
        <f>'JAN 2023'!D376</f>
        <v>1700000</v>
      </c>
      <c r="F4" s="57">
        <f>'JAN 2023'!E376</f>
        <v>800000</v>
      </c>
      <c r="G4" s="57">
        <f>'JAN 2023'!F376</f>
        <v>4500000</v>
      </c>
      <c r="H4" s="57">
        <f>'JAN 2023'!G376</f>
        <v>60000</v>
      </c>
      <c r="I4" s="57">
        <f>'JAN 2023'!H376</f>
        <v>0</v>
      </c>
      <c r="J4" s="57">
        <f>'JAN 2023'!I376</f>
        <v>40000</v>
      </c>
      <c r="K4" s="57">
        <f>'JAN 2023'!J376</f>
        <v>1000000</v>
      </c>
      <c r="L4" s="57">
        <f>'JAN 2023'!K376</f>
        <v>300000</v>
      </c>
      <c r="M4" s="59">
        <f>SUM(D4:L4)</f>
        <v>8500000</v>
      </c>
      <c r="N4" s="57">
        <f>'JAN 2023'!M376</f>
        <v>180000</v>
      </c>
      <c r="O4" s="57">
        <f>'JAN 2023'!N376</f>
        <v>250000</v>
      </c>
      <c r="P4" s="61">
        <f>SUM(N4:O4)</f>
        <v>430000</v>
      </c>
    </row>
    <row r="5" spans="2:16" ht="15" thickBot="1" x14ac:dyDescent="0.35">
      <c r="B5" s="141"/>
      <c r="C5" s="86" t="s">
        <v>56</v>
      </c>
      <c r="D5" s="87">
        <f>'JAN 2023'!C377</f>
        <v>120000</v>
      </c>
      <c r="E5" s="87">
        <f>'JAN 2023'!D377</f>
        <v>1900000</v>
      </c>
      <c r="F5" s="87">
        <f>'JAN 2023'!E377</f>
        <v>1000000</v>
      </c>
      <c r="G5" s="87">
        <f>'JAN 2023'!F377</f>
        <v>5200000</v>
      </c>
      <c r="H5" s="87">
        <f>'JAN 2023'!G377</f>
        <v>80000</v>
      </c>
      <c r="I5" s="87">
        <f>'JAN 2023'!H377</f>
        <v>0</v>
      </c>
      <c r="J5" s="87">
        <f>'JAN 2023'!I377</f>
        <v>80000</v>
      </c>
      <c r="K5" s="87">
        <f>'JAN 2023'!J377</f>
        <v>1200000</v>
      </c>
      <c r="L5" s="87">
        <f>'JAN 2023'!K377</f>
        <v>350000</v>
      </c>
      <c r="M5" s="89">
        <f>SUM(D5:L5)</f>
        <v>9930000</v>
      </c>
      <c r="N5" s="87">
        <f>'JAN 2023'!M377</f>
        <v>200000</v>
      </c>
      <c r="O5" s="87">
        <f>'JAN 2023'!N377</f>
        <v>400000</v>
      </c>
      <c r="P5" s="91">
        <f>SUM(N5:O5)</f>
        <v>600000</v>
      </c>
    </row>
    <row r="6" spans="2:16" ht="15" thickBot="1" x14ac:dyDescent="0.35">
      <c r="B6" s="142">
        <f>+B4+1</f>
        <v>44956</v>
      </c>
      <c r="D6" s="77">
        <f t="shared" ref="D6:O6" si="0">IF(D$3=0,IF(D4+D8&gt;0,1,0),IF((D4+D8)&gt;0.8*-D$3,1,0))</f>
        <v>1</v>
      </c>
      <c r="E6" s="77">
        <f t="shared" si="0"/>
        <v>1</v>
      </c>
      <c r="F6" s="77">
        <f t="shared" si="0"/>
        <v>1</v>
      </c>
      <c r="G6" s="77">
        <f t="shared" si="0"/>
        <v>1</v>
      </c>
      <c r="H6" s="77">
        <f t="shared" si="0"/>
        <v>1</v>
      </c>
      <c r="I6" s="77">
        <f t="shared" si="0"/>
        <v>0</v>
      </c>
      <c r="J6" s="77">
        <f t="shared" si="0"/>
        <v>1</v>
      </c>
      <c r="K6" s="77">
        <f t="shared" si="0"/>
        <v>1</v>
      </c>
      <c r="L6" s="77">
        <f t="shared" si="0"/>
        <v>1</v>
      </c>
      <c r="M6" s="78"/>
      <c r="N6" s="77">
        <f t="shared" si="0"/>
        <v>1</v>
      </c>
      <c r="O6" s="77">
        <f t="shared" si="0"/>
        <v>1</v>
      </c>
      <c r="P6" s="78"/>
    </row>
    <row r="7" spans="2:16" ht="15" thickBot="1" x14ac:dyDescent="0.35">
      <c r="B7" s="3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2:16" ht="16.2" thickBot="1" x14ac:dyDescent="0.35">
      <c r="B8" s="143"/>
      <c r="C8" s="13" t="s">
        <v>53</v>
      </c>
      <c r="D8" s="29">
        <f t="shared" ref="D8:L8" si="1">SUM(D9,D19,D25,D44,D34)</f>
        <v>0</v>
      </c>
      <c r="E8" s="29">
        <f t="shared" si="1"/>
        <v>0</v>
      </c>
      <c r="F8" s="29">
        <f t="shared" si="1"/>
        <v>0</v>
      </c>
      <c r="G8" s="29">
        <f t="shared" si="1"/>
        <v>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30">
        <f t="shared" si="1"/>
        <v>0</v>
      </c>
      <c r="M8" s="20">
        <f>SUM(D8:L8)</f>
        <v>0</v>
      </c>
      <c r="N8" s="53">
        <f>SUM(N9,N19,N25,N44,N34)</f>
        <v>0</v>
      </c>
      <c r="O8" s="54">
        <f>SUM(O9,O19,O25,O44,O34)</f>
        <v>0</v>
      </c>
      <c r="P8" s="52">
        <f t="shared" ref="P8:P79" si="2">SUM(N8:O8)</f>
        <v>0</v>
      </c>
    </row>
    <row r="9" spans="2:16" x14ac:dyDescent="0.3">
      <c r="B9" s="144" t="str">
        <f>DAY(B4+2)&amp;"/"&amp;MONTH(B4+2)&amp;" - "&amp;DAY(B97+1)&amp;"/"&amp;MONTH(B97+1)</f>
        <v>31/1 - 6/2</v>
      </c>
      <c r="C9" s="21" t="s">
        <v>31</v>
      </c>
      <c r="D9" s="22">
        <f>+SUM(D10:D11,D15)</f>
        <v>0</v>
      </c>
      <c r="E9" s="22">
        <f t="shared" ref="E9:L9" si="3">+SUM(E10:E11,E15)</f>
        <v>0</v>
      </c>
      <c r="F9" s="22">
        <f t="shared" si="3"/>
        <v>0</v>
      </c>
      <c r="G9" s="22">
        <f t="shared" si="3"/>
        <v>0</v>
      </c>
      <c r="H9" s="22">
        <f t="shared" si="3"/>
        <v>0</v>
      </c>
      <c r="I9" s="22">
        <f t="shared" si="3"/>
        <v>0</v>
      </c>
      <c r="J9" s="22">
        <f t="shared" si="3"/>
        <v>0</v>
      </c>
      <c r="K9" s="22">
        <f t="shared" si="3"/>
        <v>0</v>
      </c>
      <c r="L9" s="23">
        <f t="shared" si="3"/>
        <v>0</v>
      </c>
      <c r="M9" s="70">
        <f t="shared" ref="M9:M75" si="4">SUM(D9:L9)</f>
        <v>0</v>
      </c>
      <c r="N9" s="24">
        <f>+SUM(N10:N11,N15)</f>
        <v>0</v>
      </c>
      <c r="O9" s="23">
        <f>+SUM(O10:O11,O15)</f>
        <v>0</v>
      </c>
      <c r="P9" s="72">
        <f t="shared" si="2"/>
        <v>0</v>
      </c>
    </row>
    <row r="10" spans="2:16" x14ac:dyDescent="0.3">
      <c r="B10" s="144"/>
      <c r="C10" s="14" t="s">
        <v>26</v>
      </c>
      <c r="D10" s="31"/>
      <c r="E10" s="124"/>
      <c r="F10" s="31"/>
      <c r="G10" s="124"/>
      <c r="H10" s="37"/>
      <c r="I10" s="31"/>
      <c r="J10" s="124"/>
      <c r="K10" s="31"/>
      <c r="L10" s="32"/>
      <c r="M10" s="65">
        <f t="shared" si="4"/>
        <v>0</v>
      </c>
      <c r="N10" s="124"/>
      <c r="O10" s="32"/>
      <c r="P10" s="67">
        <f t="shared" si="2"/>
        <v>0</v>
      </c>
    </row>
    <row r="11" spans="2:16" x14ac:dyDescent="0.3">
      <c r="B11" s="145"/>
      <c r="C11" s="14" t="s">
        <v>28</v>
      </c>
      <c r="D11" s="33"/>
      <c r="E11" s="33"/>
      <c r="F11" s="33"/>
      <c r="G11" s="124"/>
      <c r="H11" s="33"/>
      <c r="I11" s="33"/>
      <c r="J11" s="33"/>
      <c r="K11" s="33"/>
      <c r="L11" s="34"/>
      <c r="M11" s="65">
        <f t="shared" si="4"/>
        <v>0</v>
      </c>
      <c r="N11" s="124"/>
      <c r="O11" s="34">
        <f>SUM(O12:O14)</f>
        <v>0</v>
      </c>
      <c r="P11" s="67">
        <f t="shared" si="2"/>
        <v>0</v>
      </c>
    </row>
    <row r="12" spans="2:16" x14ac:dyDescent="0.3">
      <c r="B12" s="145"/>
      <c r="C12" s="80" t="s">
        <v>47</v>
      </c>
      <c r="D12" s="81"/>
      <c r="E12" s="81"/>
      <c r="F12" s="81"/>
      <c r="G12" s="81"/>
      <c r="H12" s="81"/>
      <c r="I12" s="81"/>
      <c r="J12" s="81"/>
      <c r="K12" s="81"/>
      <c r="L12" s="82"/>
      <c r="M12" s="83">
        <f t="shared" si="4"/>
        <v>0</v>
      </c>
      <c r="N12" s="84"/>
      <c r="O12" s="82"/>
      <c r="P12" s="85">
        <f t="shared" si="2"/>
        <v>0</v>
      </c>
    </row>
    <row r="13" spans="2:16" x14ac:dyDescent="0.3">
      <c r="B13" s="145"/>
      <c r="C13" s="80" t="s">
        <v>46</v>
      </c>
      <c r="D13" s="81"/>
      <c r="E13" s="81"/>
      <c r="F13" s="81"/>
      <c r="G13" s="81"/>
      <c r="H13" s="81"/>
      <c r="I13" s="81"/>
      <c r="J13" s="81"/>
      <c r="K13" s="81"/>
      <c r="L13" s="82"/>
      <c r="M13" s="83">
        <f t="shared" si="4"/>
        <v>0</v>
      </c>
      <c r="N13" s="84"/>
      <c r="O13" s="82"/>
      <c r="P13" s="85">
        <f t="shared" si="2"/>
        <v>0</v>
      </c>
    </row>
    <row r="14" spans="2:16" x14ac:dyDescent="0.3">
      <c r="B14" s="145"/>
      <c r="C14" s="80" t="s">
        <v>68</v>
      </c>
      <c r="D14" s="81"/>
      <c r="E14" s="81"/>
      <c r="F14" s="81"/>
      <c r="G14" s="81"/>
      <c r="H14" s="81"/>
      <c r="I14" s="81"/>
      <c r="J14" s="81"/>
      <c r="K14" s="81"/>
      <c r="L14" s="82"/>
      <c r="M14" s="83">
        <f t="shared" si="4"/>
        <v>0</v>
      </c>
      <c r="N14" s="84"/>
      <c r="O14" s="82"/>
      <c r="P14" s="85">
        <f t="shared" si="2"/>
        <v>0</v>
      </c>
    </row>
    <row r="15" spans="2:16" x14ac:dyDescent="0.3">
      <c r="B15" s="145"/>
      <c r="C15" s="14" t="s">
        <v>30</v>
      </c>
      <c r="D15" s="124"/>
      <c r="E15" s="124"/>
      <c r="F15" s="35"/>
      <c r="G15" s="124"/>
      <c r="H15" s="35"/>
      <c r="I15" s="35"/>
      <c r="J15" s="124"/>
      <c r="K15" s="124"/>
      <c r="L15" s="124"/>
      <c r="M15" s="65">
        <f t="shared" si="4"/>
        <v>0</v>
      </c>
      <c r="N15" s="43"/>
      <c r="O15" s="34">
        <f>SUM(O16:O18)</f>
        <v>0</v>
      </c>
      <c r="P15" s="67">
        <f t="shared" si="2"/>
        <v>0</v>
      </c>
    </row>
    <row r="16" spans="2:16" x14ac:dyDescent="0.3">
      <c r="B16" s="145"/>
      <c r="C16" s="80" t="s">
        <v>33</v>
      </c>
      <c r="D16" s="81"/>
      <c r="E16" s="81"/>
      <c r="F16" s="81"/>
      <c r="G16" s="81"/>
      <c r="H16" s="81"/>
      <c r="I16" s="81"/>
      <c r="J16" s="81"/>
      <c r="K16" s="81"/>
      <c r="L16" s="81"/>
      <c r="M16" s="83">
        <f t="shared" si="4"/>
        <v>0</v>
      </c>
      <c r="N16" s="84"/>
      <c r="O16" s="82"/>
      <c r="P16" s="85">
        <f t="shared" si="2"/>
        <v>0</v>
      </c>
    </row>
    <row r="17" spans="2:16" x14ac:dyDescent="0.3">
      <c r="B17" s="145"/>
      <c r="C17" s="80" t="s">
        <v>87</v>
      </c>
      <c r="D17" s="81"/>
      <c r="E17" s="81"/>
      <c r="F17" s="81"/>
      <c r="G17" s="81"/>
      <c r="H17" s="81"/>
      <c r="I17" s="81"/>
      <c r="J17" s="81"/>
      <c r="K17" s="81"/>
      <c r="L17" s="82"/>
      <c r="M17" s="83">
        <f t="shared" si="4"/>
        <v>0</v>
      </c>
      <c r="N17" s="84"/>
      <c r="O17" s="82"/>
      <c r="P17" s="85">
        <f t="shared" si="2"/>
        <v>0</v>
      </c>
    </row>
    <row r="18" spans="2:16" x14ac:dyDescent="0.3">
      <c r="B18" s="145"/>
      <c r="C18" s="80" t="s">
        <v>34</v>
      </c>
      <c r="D18" s="81"/>
      <c r="E18" s="81"/>
      <c r="F18" s="81"/>
      <c r="G18" s="81"/>
      <c r="H18" s="81"/>
      <c r="I18" s="81"/>
      <c r="J18" s="81"/>
      <c r="K18" s="81"/>
      <c r="L18" s="82"/>
      <c r="M18" s="83">
        <f t="shared" si="4"/>
        <v>0</v>
      </c>
      <c r="N18" s="84"/>
      <c r="O18" s="82"/>
      <c r="P18" s="85">
        <f t="shared" si="2"/>
        <v>0</v>
      </c>
    </row>
    <row r="19" spans="2:16" x14ac:dyDescent="0.3">
      <c r="B19" s="144" t="str">
        <f>DAY(B4+2)&amp;"/"&amp;MONTH(B4+2)&amp;" - "&amp;DAY(B97+1)&amp;"/"&amp;MONTH(B97+1)</f>
        <v>31/1 - 6/2</v>
      </c>
      <c r="C19" s="25" t="s">
        <v>57</v>
      </c>
      <c r="D19" s="26"/>
      <c r="E19" s="26"/>
      <c r="F19" s="26"/>
      <c r="G19" s="26"/>
      <c r="H19" s="26"/>
      <c r="I19" s="26"/>
      <c r="J19" s="26"/>
      <c r="K19" s="26"/>
      <c r="L19" s="27"/>
      <c r="M19" s="71">
        <f t="shared" si="4"/>
        <v>0</v>
      </c>
      <c r="N19" s="28">
        <f>+SUM(N20:N21)</f>
        <v>0</v>
      </c>
      <c r="O19" s="27">
        <f>+SUM(O20:O21)</f>
        <v>0</v>
      </c>
      <c r="P19" s="73">
        <f t="shared" si="2"/>
        <v>0</v>
      </c>
    </row>
    <row r="20" spans="2:16" x14ac:dyDescent="0.3">
      <c r="B20" s="145"/>
      <c r="C20" s="14" t="s">
        <v>27</v>
      </c>
      <c r="D20" s="31"/>
      <c r="E20" s="31"/>
      <c r="F20" s="31"/>
      <c r="G20" s="33"/>
      <c r="H20" s="31"/>
      <c r="I20" s="31"/>
      <c r="J20" s="31"/>
      <c r="K20" s="31"/>
      <c r="L20" s="32"/>
      <c r="M20" s="65">
        <f t="shared" si="4"/>
        <v>0</v>
      </c>
      <c r="N20" s="41"/>
      <c r="O20" s="32"/>
      <c r="P20" s="67">
        <f t="shared" si="2"/>
        <v>0</v>
      </c>
    </row>
    <row r="21" spans="2:16" x14ac:dyDescent="0.3">
      <c r="B21" s="145"/>
      <c r="C21" s="14" t="s">
        <v>29</v>
      </c>
      <c r="D21" s="33"/>
      <c r="E21" s="33"/>
      <c r="F21" s="33"/>
      <c r="G21" s="33"/>
      <c r="H21" s="33"/>
      <c r="I21" s="33"/>
      <c r="J21" s="33"/>
      <c r="K21" s="33"/>
      <c r="L21" s="34"/>
      <c r="M21" s="65">
        <f t="shared" si="4"/>
        <v>0</v>
      </c>
      <c r="N21" s="43">
        <f>SUM(N22:N24)</f>
        <v>0</v>
      </c>
      <c r="O21" s="34">
        <f>SUM(O22:O24)</f>
        <v>0</v>
      </c>
      <c r="P21" s="67">
        <f t="shared" si="2"/>
        <v>0</v>
      </c>
    </row>
    <row r="22" spans="2:16" x14ac:dyDescent="0.3">
      <c r="B22" s="145"/>
      <c r="C22" s="80" t="s">
        <v>47</v>
      </c>
      <c r="D22" s="81"/>
      <c r="E22" s="81"/>
      <c r="F22" s="81"/>
      <c r="G22" s="81"/>
      <c r="H22" s="81"/>
      <c r="I22" s="81"/>
      <c r="J22" s="81"/>
      <c r="K22" s="81"/>
      <c r="L22" s="82"/>
      <c r="M22" s="83">
        <f t="shared" si="4"/>
        <v>0</v>
      </c>
      <c r="N22" s="84"/>
      <c r="O22" s="82"/>
      <c r="P22" s="85">
        <f t="shared" si="2"/>
        <v>0</v>
      </c>
    </row>
    <row r="23" spans="2:16" x14ac:dyDescent="0.3">
      <c r="B23" s="145"/>
      <c r="C23" s="80" t="s">
        <v>46</v>
      </c>
      <c r="D23" s="81"/>
      <c r="E23" s="81"/>
      <c r="F23" s="81"/>
      <c r="G23" s="81"/>
      <c r="H23" s="81"/>
      <c r="I23" s="81"/>
      <c r="J23" s="81"/>
      <c r="K23" s="81"/>
      <c r="L23" s="82"/>
      <c r="M23" s="83">
        <f t="shared" si="4"/>
        <v>0</v>
      </c>
      <c r="N23" s="84"/>
      <c r="O23" s="82"/>
      <c r="P23" s="85">
        <f t="shared" si="2"/>
        <v>0</v>
      </c>
    </row>
    <row r="24" spans="2:16" x14ac:dyDescent="0.3">
      <c r="B24" s="145"/>
      <c r="C24" s="80" t="s">
        <v>68</v>
      </c>
      <c r="D24" s="81"/>
      <c r="E24" s="81"/>
      <c r="F24" s="81"/>
      <c r="G24" s="81"/>
      <c r="H24" s="81"/>
      <c r="I24" s="81"/>
      <c r="J24" s="81"/>
      <c r="K24" s="81"/>
      <c r="L24" s="82"/>
      <c r="M24" s="83">
        <f t="shared" si="4"/>
        <v>0</v>
      </c>
      <c r="N24" s="84"/>
      <c r="O24" s="82"/>
      <c r="P24" s="85">
        <f t="shared" si="2"/>
        <v>0</v>
      </c>
    </row>
    <row r="25" spans="2:16" x14ac:dyDescent="0.3">
      <c r="B25" s="144" t="str">
        <f>DAY(B4+2)&amp;"/"&amp;MONTH(B4+2)&amp;" - "&amp;DAY(B97+1)&amp;"/"&amp;MONTH(B97+1)</f>
        <v>31/1 - 6/2</v>
      </c>
      <c r="C25" s="25" t="s">
        <v>32</v>
      </c>
      <c r="D25" s="26"/>
      <c r="E25" s="26"/>
      <c r="F25" s="26"/>
      <c r="G25" s="26"/>
      <c r="H25" s="26"/>
      <c r="I25" s="26"/>
      <c r="J25" s="26"/>
      <c r="K25" s="26"/>
      <c r="L25" s="27"/>
      <c r="M25" s="71">
        <f t="shared" si="4"/>
        <v>0</v>
      </c>
      <c r="N25" s="28">
        <f>+SUM(N26,N31:N33)</f>
        <v>0</v>
      </c>
      <c r="O25" s="27">
        <f>+SUM(O26,O31:O33)</f>
        <v>0</v>
      </c>
      <c r="P25" s="73">
        <f t="shared" si="2"/>
        <v>0</v>
      </c>
    </row>
    <row r="26" spans="2:16" x14ac:dyDescent="0.3">
      <c r="B26" s="145"/>
      <c r="C26" s="14" t="s">
        <v>15</v>
      </c>
      <c r="D26" s="35"/>
      <c r="E26" s="35"/>
      <c r="F26" s="35"/>
      <c r="G26" s="124"/>
      <c r="H26" s="35"/>
      <c r="I26" s="35"/>
      <c r="J26" s="35"/>
      <c r="K26" s="35"/>
      <c r="L26" s="36"/>
      <c r="M26" s="64">
        <f t="shared" si="4"/>
        <v>0</v>
      </c>
      <c r="N26" s="44">
        <f>SUM(N27:N30)</f>
        <v>0</v>
      </c>
      <c r="O26" s="36">
        <f>SUM(O27:O30)</f>
        <v>0</v>
      </c>
      <c r="P26" s="68">
        <f t="shared" si="2"/>
        <v>0</v>
      </c>
    </row>
    <row r="27" spans="2:16" x14ac:dyDescent="0.3">
      <c r="B27" s="145"/>
      <c r="C27" s="80" t="s">
        <v>23</v>
      </c>
      <c r="D27" s="81"/>
      <c r="E27" s="81"/>
      <c r="F27" s="81"/>
      <c r="G27" s="81"/>
      <c r="H27" s="81"/>
      <c r="I27" s="81"/>
      <c r="J27" s="81"/>
      <c r="K27" s="81"/>
      <c r="L27" s="82"/>
      <c r="M27" s="83">
        <f t="shared" si="4"/>
        <v>0</v>
      </c>
      <c r="N27" s="84"/>
      <c r="O27" s="82"/>
      <c r="P27" s="85">
        <f t="shared" si="2"/>
        <v>0</v>
      </c>
    </row>
    <row r="28" spans="2:16" x14ac:dyDescent="0.3">
      <c r="B28" s="145"/>
      <c r="C28" s="80" t="s">
        <v>24</v>
      </c>
      <c r="D28" s="81"/>
      <c r="E28" s="81"/>
      <c r="F28" s="81"/>
      <c r="G28" s="81"/>
      <c r="H28" s="81"/>
      <c r="I28" s="81"/>
      <c r="J28" s="81"/>
      <c r="K28" s="81"/>
      <c r="L28" s="82"/>
      <c r="M28" s="83">
        <f t="shared" si="4"/>
        <v>0</v>
      </c>
      <c r="N28" s="84"/>
      <c r="O28" s="82"/>
      <c r="P28" s="85">
        <f t="shared" si="2"/>
        <v>0</v>
      </c>
    </row>
    <row r="29" spans="2:16" x14ac:dyDescent="0.3">
      <c r="B29" s="145"/>
      <c r="C29" s="80" t="s">
        <v>25</v>
      </c>
      <c r="D29" s="81"/>
      <c r="E29" s="81"/>
      <c r="F29" s="81"/>
      <c r="G29" s="81"/>
      <c r="H29" s="81"/>
      <c r="I29" s="81"/>
      <c r="J29" s="81"/>
      <c r="K29" s="81"/>
      <c r="L29" s="82"/>
      <c r="M29" s="83">
        <f t="shared" si="4"/>
        <v>0</v>
      </c>
      <c r="N29" s="84"/>
      <c r="O29" s="82"/>
      <c r="P29" s="85">
        <f t="shared" si="2"/>
        <v>0</v>
      </c>
    </row>
    <row r="30" spans="2:16" x14ac:dyDescent="0.3">
      <c r="B30" s="145"/>
      <c r="C30" s="80" t="s">
        <v>59</v>
      </c>
      <c r="D30" s="81"/>
      <c r="E30" s="81"/>
      <c r="F30" s="81"/>
      <c r="G30" s="81"/>
      <c r="H30" s="81"/>
      <c r="I30" s="81"/>
      <c r="J30" s="81"/>
      <c r="K30" s="81"/>
      <c r="L30" s="82"/>
      <c r="M30" s="83">
        <f t="shared" si="4"/>
        <v>0</v>
      </c>
      <c r="N30" s="84"/>
      <c r="O30" s="82"/>
      <c r="P30" s="85">
        <f t="shared" si="2"/>
        <v>0</v>
      </c>
    </row>
    <row r="31" spans="2:16" x14ac:dyDescent="0.3">
      <c r="B31" s="145"/>
      <c r="C31" s="14" t="s">
        <v>16</v>
      </c>
      <c r="D31" s="37"/>
      <c r="E31" s="37"/>
      <c r="F31" s="37"/>
      <c r="G31" s="39"/>
      <c r="H31" s="37"/>
      <c r="I31" s="37"/>
      <c r="J31" s="37"/>
      <c r="K31" s="37"/>
      <c r="L31" s="38"/>
      <c r="M31" s="64">
        <f t="shared" si="4"/>
        <v>0</v>
      </c>
      <c r="N31" s="41"/>
      <c r="O31" s="38"/>
      <c r="P31" s="68">
        <f t="shared" si="2"/>
        <v>0</v>
      </c>
    </row>
    <row r="32" spans="2:16" x14ac:dyDescent="0.3">
      <c r="B32" s="145"/>
      <c r="C32" s="14" t="s">
        <v>17</v>
      </c>
      <c r="D32" s="37"/>
      <c r="E32" s="37"/>
      <c r="F32" s="37"/>
      <c r="G32" s="37"/>
      <c r="H32" s="37"/>
      <c r="I32" s="37"/>
      <c r="J32" s="37"/>
      <c r="K32" s="37"/>
      <c r="L32" s="38"/>
      <c r="M32" s="64">
        <f t="shared" si="4"/>
        <v>0</v>
      </c>
      <c r="N32" s="41"/>
      <c r="O32" s="38"/>
      <c r="P32" s="68">
        <f t="shared" si="2"/>
        <v>0</v>
      </c>
    </row>
    <row r="33" spans="2:16" x14ac:dyDescent="0.3">
      <c r="B33" s="145"/>
      <c r="C33" s="15" t="s">
        <v>40</v>
      </c>
      <c r="D33" s="39"/>
      <c r="E33" s="39"/>
      <c r="F33" s="39"/>
      <c r="G33" s="39"/>
      <c r="H33" s="39"/>
      <c r="I33" s="39"/>
      <c r="J33" s="39"/>
      <c r="K33" s="39"/>
      <c r="L33" s="40"/>
      <c r="M33" s="66">
        <f t="shared" si="4"/>
        <v>0</v>
      </c>
      <c r="N33" s="42"/>
      <c r="O33" s="40"/>
      <c r="P33" s="69">
        <f t="shared" si="2"/>
        <v>0</v>
      </c>
    </row>
    <row r="34" spans="2:16" x14ac:dyDescent="0.3">
      <c r="B34" s="144" t="str">
        <f>DAY(B4+2)&amp;"/"&amp;MONTH(B4+2)&amp;" - "&amp;DAY(B97+1)&amp;"/"&amp;MONTH(B97+1)</f>
        <v>31/1 - 6/2</v>
      </c>
      <c r="C34" s="25" t="s">
        <v>67</v>
      </c>
      <c r="D34" s="26"/>
      <c r="E34" s="26"/>
      <c r="F34" s="26"/>
      <c r="G34" s="26"/>
      <c r="H34" s="26"/>
      <c r="I34" s="26"/>
      <c r="J34" s="26"/>
      <c r="K34" s="26"/>
      <c r="L34" s="27"/>
      <c r="M34" s="71">
        <f t="shared" si="4"/>
        <v>0</v>
      </c>
      <c r="N34" s="28">
        <f>+SUM(N35:N37)</f>
        <v>0</v>
      </c>
      <c r="O34" s="27">
        <f>+SUM(O35:O37)</f>
        <v>0</v>
      </c>
      <c r="P34" s="73">
        <f t="shared" si="2"/>
        <v>0</v>
      </c>
    </row>
    <row r="35" spans="2:16" x14ac:dyDescent="0.3">
      <c r="B35" s="145"/>
      <c r="C35" s="14" t="s">
        <v>12</v>
      </c>
      <c r="D35" s="37"/>
      <c r="E35" s="37"/>
      <c r="F35" s="37"/>
      <c r="G35" s="37"/>
      <c r="H35" s="37"/>
      <c r="I35" s="37"/>
      <c r="J35" s="37"/>
      <c r="K35" s="37"/>
      <c r="L35" s="38"/>
      <c r="M35" s="64">
        <f t="shared" si="4"/>
        <v>0</v>
      </c>
      <c r="N35" s="41"/>
      <c r="O35" s="38"/>
      <c r="P35" s="68">
        <f t="shared" si="2"/>
        <v>0</v>
      </c>
    </row>
    <row r="36" spans="2:16" x14ac:dyDescent="0.3">
      <c r="B36" s="145"/>
      <c r="C36" s="14" t="s">
        <v>39</v>
      </c>
      <c r="D36" s="37"/>
      <c r="E36" s="37"/>
      <c r="F36" s="37"/>
      <c r="G36" s="37"/>
      <c r="H36" s="37"/>
      <c r="I36" s="37"/>
      <c r="J36" s="37"/>
      <c r="K36" s="37"/>
      <c r="L36" s="38"/>
      <c r="M36" s="64">
        <f t="shared" si="4"/>
        <v>0</v>
      </c>
      <c r="N36" s="41"/>
      <c r="O36" s="38"/>
      <c r="P36" s="68">
        <f t="shared" si="2"/>
        <v>0</v>
      </c>
    </row>
    <row r="37" spans="2:16" x14ac:dyDescent="0.3">
      <c r="B37" s="145"/>
      <c r="C37" s="14" t="s">
        <v>18</v>
      </c>
      <c r="D37" s="33">
        <f t="shared" ref="D37:L37" si="5">SUM(D38:D43)</f>
        <v>0</v>
      </c>
      <c r="E37" s="33">
        <f t="shared" si="5"/>
        <v>0</v>
      </c>
      <c r="F37" s="33">
        <f t="shared" si="5"/>
        <v>0</v>
      </c>
      <c r="G37" s="37">
        <f t="shared" si="5"/>
        <v>0</v>
      </c>
      <c r="H37" s="33">
        <f t="shared" si="5"/>
        <v>0</v>
      </c>
      <c r="I37" s="33">
        <f t="shared" si="5"/>
        <v>0</v>
      </c>
      <c r="J37" s="33">
        <f t="shared" si="5"/>
        <v>0</v>
      </c>
      <c r="K37" s="33">
        <f t="shared" si="5"/>
        <v>0</v>
      </c>
      <c r="L37" s="34">
        <f t="shared" si="5"/>
        <v>0</v>
      </c>
      <c r="M37" s="65">
        <f t="shared" si="4"/>
        <v>0</v>
      </c>
      <c r="N37" s="43">
        <f>SUM(N38:N43)</f>
        <v>0</v>
      </c>
      <c r="O37" s="34">
        <f>SUM(O38:O43)</f>
        <v>0</v>
      </c>
      <c r="P37" s="67">
        <f t="shared" si="2"/>
        <v>0</v>
      </c>
    </row>
    <row r="38" spans="2:16" x14ac:dyDescent="0.3">
      <c r="B38" s="145"/>
      <c r="C38" s="80" t="s">
        <v>38</v>
      </c>
      <c r="D38" s="81"/>
      <c r="E38" s="81"/>
      <c r="F38" s="81"/>
      <c r="G38" s="81"/>
      <c r="H38" s="81"/>
      <c r="I38" s="81"/>
      <c r="J38" s="81"/>
      <c r="K38" s="81"/>
      <c r="L38" s="82"/>
      <c r="M38" s="83">
        <f t="shared" si="4"/>
        <v>0</v>
      </c>
      <c r="N38" s="84"/>
      <c r="O38" s="82"/>
      <c r="P38" s="85">
        <f t="shared" si="2"/>
        <v>0</v>
      </c>
    </row>
    <row r="39" spans="2:16" x14ac:dyDescent="0.3">
      <c r="B39" s="145"/>
      <c r="C39" s="80" t="s">
        <v>37</v>
      </c>
      <c r="D39" s="81"/>
      <c r="E39" s="81"/>
      <c r="F39" s="81"/>
      <c r="G39" s="81"/>
      <c r="H39" s="81"/>
      <c r="I39" s="81"/>
      <c r="J39" s="81"/>
      <c r="K39" s="81"/>
      <c r="L39" s="82"/>
      <c r="M39" s="83">
        <f t="shared" si="4"/>
        <v>0</v>
      </c>
      <c r="N39" s="84"/>
      <c r="O39" s="82"/>
      <c r="P39" s="85">
        <f t="shared" si="2"/>
        <v>0</v>
      </c>
    </row>
    <row r="40" spans="2:16" x14ac:dyDescent="0.3">
      <c r="B40" s="145"/>
      <c r="C40" s="80" t="s">
        <v>61</v>
      </c>
      <c r="D40" s="81"/>
      <c r="E40" s="81"/>
      <c r="F40" s="81"/>
      <c r="G40" s="81"/>
      <c r="H40" s="81"/>
      <c r="I40" s="81"/>
      <c r="J40" s="81"/>
      <c r="K40" s="81"/>
      <c r="L40" s="82"/>
      <c r="M40" s="83">
        <f t="shared" si="4"/>
        <v>0</v>
      </c>
      <c r="N40" s="84"/>
      <c r="O40" s="82"/>
      <c r="P40" s="85">
        <f t="shared" si="2"/>
        <v>0</v>
      </c>
    </row>
    <row r="41" spans="2:16" x14ac:dyDescent="0.3">
      <c r="B41" s="145"/>
      <c r="C41" s="80" t="s">
        <v>36</v>
      </c>
      <c r="D41" s="81"/>
      <c r="E41" s="81"/>
      <c r="F41" s="81"/>
      <c r="G41" s="81"/>
      <c r="H41" s="81"/>
      <c r="I41" s="81"/>
      <c r="J41" s="81"/>
      <c r="K41" s="81"/>
      <c r="L41" s="82"/>
      <c r="M41" s="83">
        <f t="shared" si="4"/>
        <v>0</v>
      </c>
      <c r="N41" s="84"/>
      <c r="O41" s="82"/>
      <c r="P41" s="85">
        <f t="shared" si="2"/>
        <v>0</v>
      </c>
    </row>
    <row r="42" spans="2:16" x14ac:dyDescent="0.3">
      <c r="B42" s="145"/>
      <c r="C42" s="80" t="s">
        <v>35</v>
      </c>
      <c r="D42" s="81"/>
      <c r="E42" s="81"/>
      <c r="F42" s="81"/>
      <c r="G42" s="81"/>
      <c r="H42" s="81"/>
      <c r="I42" s="81"/>
      <c r="J42" s="81"/>
      <c r="K42" s="81"/>
      <c r="L42" s="82"/>
      <c r="M42" s="83">
        <f t="shared" si="4"/>
        <v>0</v>
      </c>
      <c r="N42" s="84"/>
      <c r="O42" s="82"/>
      <c r="P42" s="85">
        <f t="shared" si="2"/>
        <v>0</v>
      </c>
    </row>
    <row r="43" spans="2:16" x14ac:dyDescent="0.3">
      <c r="B43" s="145"/>
      <c r="C43" s="80" t="s">
        <v>18</v>
      </c>
      <c r="D43" s="81"/>
      <c r="E43" s="81"/>
      <c r="F43" s="81"/>
      <c r="G43" s="81"/>
      <c r="H43" s="81"/>
      <c r="I43" s="81"/>
      <c r="J43" s="81"/>
      <c r="K43" s="81"/>
      <c r="L43" s="82"/>
      <c r="M43" s="83">
        <f t="shared" si="4"/>
        <v>0</v>
      </c>
      <c r="N43" s="84"/>
      <c r="O43" s="82"/>
      <c r="P43" s="85">
        <f t="shared" si="2"/>
        <v>0</v>
      </c>
    </row>
    <row r="44" spans="2:16" x14ac:dyDescent="0.3">
      <c r="B44" s="144" t="str">
        <f>DAY(B4+2)&amp;"/"&amp;MONTH(B4+2)&amp;" - "&amp;DAY(B97+1)&amp;"/"&amp;MONTH(B97+1)</f>
        <v>31/1 - 6/2</v>
      </c>
      <c r="C44" s="25" t="s">
        <v>45</v>
      </c>
      <c r="D44" s="26">
        <f>+SUM(D45:D47)</f>
        <v>0</v>
      </c>
      <c r="E44" s="26">
        <f>+SUM(E45:E47)</f>
        <v>0</v>
      </c>
      <c r="F44" s="26">
        <f t="shared" ref="F44:L44" si="6">+SUM(F45:F47)</f>
        <v>0</v>
      </c>
      <c r="G44" s="26">
        <f t="shared" si="6"/>
        <v>0</v>
      </c>
      <c r="H44" s="26">
        <f t="shared" si="6"/>
        <v>0</v>
      </c>
      <c r="I44" s="26">
        <f t="shared" si="6"/>
        <v>0</v>
      </c>
      <c r="J44" s="26">
        <f t="shared" si="6"/>
        <v>0</v>
      </c>
      <c r="K44" s="26">
        <f t="shared" si="6"/>
        <v>0</v>
      </c>
      <c r="L44" s="27">
        <f t="shared" si="6"/>
        <v>0</v>
      </c>
      <c r="M44" s="71">
        <f t="shared" si="4"/>
        <v>0</v>
      </c>
      <c r="N44" s="28">
        <f>+SUM(N45:N47)</f>
        <v>0</v>
      </c>
      <c r="O44" s="27">
        <f>+SUM(O45:O47)</f>
        <v>0</v>
      </c>
      <c r="P44" s="73">
        <f t="shared" si="2"/>
        <v>0</v>
      </c>
    </row>
    <row r="45" spans="2:16" x14ac:dyDescent="0.3">
      <c r="B45" s="145"/>
      <c r="C45" s="14" t="s">
        <v>19</v>
      </c>
      <c r="D45" s="37"/>
      <c r="E45" s="37"/>
      <c r="F45" s="37"/>
      <c r="G45" s="37"/>
      <c r="H45" s="37"/>
      <c r="I45" s="37"/>
      <c r="J45" s="37"/>
      <c r="K45" s="37"/>
      <c r="L45" s="38"/>
      <c r="M45" s="64">
        <f t="shared" si="4"/>
        <v>0</v>
      </c>
      <c r="N45" s="41"/>
      <c r="O45" s="38"/>
      <c r="P45" s="68">
        <f t="shared" si="2"/>
        <v>0</v>
      </c>
    </row>
    <row r="46" spans="2:16" x14ac:dyDescent="0.3">
      <c r="B46" s="145"/>
      <c r="C46" s="14" t="s">
        <v>62</v>
      </c>
      <c r="D46" s="39"/>
      <c r="E46" s="39"/>
      <c r="F46" s="39"/>
      <c r="G46" s="39"/>
      <c r="H46" s="39"/>
      <c r="I46" s="39"/>
      <c r="J46" s="39"/>
      <c r="K46" s="39"/>
      <c r="L46" s="40"/>
      <c r="M46" s="64">
        <f t="shared" si="4"/>
        <v>0</v>
      </c>
      <c r="N46" s="41"/>
      <c r="O46" s="38"/>
      <c r="P46" s="68">
        <f t="shared" si="2"/>
        <v>0</v>
      </c>
    </row>
    <row r="47" spans="2:16" ht="15" thickBot="1" x14ac:dyDescent="0.35">
      <c r="B47" s="145"/>
      <c r="C47" s="15" t="s">
        <v>60</v>
      </c>
      <c r="D47" s="39"/>
      <c r="E47" s="39"/>
      <c r="F47" s="39"/>
      <c r="G47" s="39"/>
      <c r="H47" s="39"/>
      <c r="I47" s="39"/>
      <c r="J47" s="39"/>
      <c r="K47" s="39"/>
      <c r="L47" s="40"/>
      <c r="M47" s="64">
        <f t="shared" si="4"/>
        <v>0</v>
      </c>
      <c r="N47" s="41"/>
      <c r="O47" s="38"/>
      <c r="P47" s="68">
        <f t="shared" si="2"/>
        <v>0</v>
      </c>
    </row>
    <row r="48" spans="2:16" ht="15" thickBot="1" x14ac:dyDescent="0.35">
      <c r="B48" s="3"/>
      <c r="C48" s="13" t="s">
        <v>54</v>
      </c>
      <c r="D48" s="29">
        <f t="shared" ref="D48:L48" si="7">SUM(D49,D72)</f>
        <v>0</v>
      </c>
      <c r="E48" s="29">
        <f t="shared" si="7"/>
        <v>0</v>
      </c>
      <c r="F48" s="29">
        <f t="shared" si="7"/>
        <v>0</v>
      </c>
      <c r="G48" s="29">
        <f t="shared" si="7"/>
        <v>0</v>
      </c>
      <c r="H48" s="29">
        <f t="shared" si="7"/>
        <v>0</v>
      </c>
      <c r="I48" s="29">
        <f t="shared" si="7"/>
        <v>0</v>
      </c>
      <c r="J48" s="29">
        <f t="shared" si="7"/>
        <v>0</v>
      </c>
      <c r="K48" s="29">
        <f t="shared" si="7"/>
        <v>0</v>
      </c>
      <c r="L48" s="30">
        <f t="shared" si="7"/>
        <v>0</v>
      </c>
      <c r="M48" s="20">
        <f t="shared" si="4"/>
        <v>0</v>
      </c>
      <c r="N48" s="53">
        <f>SUM(N49,N72)</f>
        <v>0</v>
      </c>
      <c r="O48" s="54">
        <f>SUM(O49,O72)</f>
        <v>0</v>
      </c>
      <c r="P48" s="52">
        <f t="shared" si="2"/>
        <v>0</v>
      </c>
    </row>
    <row r="49" spans="2:16" x14ac:dyDescent="0.3">
      <c r="B49" s="144" t="str">
        <f>DAY(B4-1)&amp;"/"&amp;MONTH(B4-1)&amp;" - "&amp;DAY(B97-2)&amp;"/"&amp;MONTH(B97-2)</f>
        <v>28/1 - 3/2</v>
      </c>
      <c r="C49" s="25" t="s">
        <v>49</v>
      </c>
      <c r="D49" s="26"/>
      <c r="E49" s="26"/>
      <c r="F49" s="26"/>
      <c r="G49" s="26"/>
      <c r="H49" s="26"/>
      <c r="I49" s="26"/>
      <c r="J49" s="26"/>
      <c r="K49" s="26">
        <f t="shared" ref="K49:L49" si="8">+SUM(K50:K53)</f>
        <v>0</v>
      </c>
      <c r="L49" s="27">
        <f t="shared" si="8"/>
        <v>0</v>
      </c>
      <c r="M49" s="63">
        <f t="shared" si="4"/>
        <v>0</v>
      </c>
      <c r="N49" s="28">
        <f>+SUM(N50:N53)</f>
        <v>0</v>
      </c>
      <c r="O49" s="27">
        <f>+SUM(O50:O53)</f>
        <v>0</v>
      </c>
      <c r="P49" s="62">
        <f t="shared" si="2"/>
        <v>0</v>
      </c>
    </row>
    <row r="50" spans="2:16" x14ac:dyDescent="0.3">
      <c r="B50" s="3"/>
      <c r="C50" s="14" t="s">
        <v>42</v>
      </c>
      <c r="D50" s="37"/>
      <c r="E50" s="37"/>
      <c r="F50" s="37"/>
      <c r="G50" s="124"/>
      <c r="H50" s="37"/>
      <c r="I50" s="37"/>
      <c r="J50" s="37"/>
      <c r="K50" s="37"/>
      <c r="L50" s="38"/>
      <c r="M50" s="65">
        <f t="shared" si="4"/>
        <v>0</v>
      </c>
      <c r="N50" s="41"/>
      <c r="O50" s="38"/>
      <c r="P50" s="67">
        <f t="shared" si="2"/>
        <v>0</v>
      </c>
    </row>
    <row r="51" spans="2:16" x14ac:dyDescent="0.3">
      <c r="B51" s="3"/>
      <c r="C51" s="14" t="s">
        <v>43</v>
      </c>
      <c r="D51" s="37"/>
      <c r="E51" s="37"/>
      <c r="F51" s="37"/>
      <c r="G51" s="37"/>
      <c r="H51" s="37"/>
      <c r="I51" s="37"/>
      <c r="J51" s="37"/>
      <c r="K51" s="37"/>
      <c r="L51" s="38"/>
      <c r="M51" s="65">
        <f t="shared" si="4"/>
        <v>0</v>
      </c>
      <c r="N51" s="41"/>
      <c r="O51" s="38"/>
      <c r="P51" s="67">
        <f t="shared" si="2"/>
        <v>0</v>
      </c>
    </row>
    <row r="52" spans="2:16" x14ac:dyDescent="0.3">
      <c r="B52" s="3"/>
      <c r="C52" s="14" t="s">
        <v>88</v>
      </c>
      <c r="D52" s="37"/>
      <c r="E52" s="124"/>
      <c r="F52" s="124"/>
      <c r="G52" s="124"/>
      <c r="H52" s="124"/>
      <c r="I52" s="37"/>
      <c r="J52" s="37"/>
      <c r="K52" s="37"/>
      <c r="L52" s="38"/>
      <c r="M52" s="65">
        <f t="shared" si="4"/>
        <v>0</v>
      </c>
      <c r="N52" s="41"/>
      <c r="O52" s="38"/>
      <c r="P52" s="67">
        <f t="shared" ref="P52:P71" si="9">SUM(N52:O52)</f>
        <v>0</v>
      </c>
    </row>
    <row r="53" spans="2:16" x14ac:dyDescent="0.3">
      <c r="B53" s="3"/>
      <c r="C53" s="14" t="s">
        <v>89</v>
      </c>
      <c r="D53" s="35"/>
      <c r="E53" s="124"/>
      <c r="F53" s="35"/>
      <c r="G53" s="124"/>
      <c r="H53" s="35"/>
      <c r="I53" s="35"/>
      <c r="J53" s="35"/>
      <c r="K53" s="35">
        <f t="shared" ref="K53:L53" si="10">+SUM(K54:K62)</f>
        <v>0</v>
      </c>
      <c r="L53" s="36">
        <f t="shared" si="10"/>
        <v>0</v>
      </c>
      <c r="M53" s="65">
        <f t="shared" si="4"/>
        <v>0</v>
      </c>
      <c r="N53" s="44">
        <f>+SUM(N54:N62)</f>
        <v>0</v>
      </c>
      <c r="O53" s="36">
        <f>+SUM(O54:O62)</f>
        <v>0</v>
      </c>
      <c r="P53" s="67">
        <f t="shared" si="9"/>
        <v>0</v>
      </c>
    </row>
    <row r="54" spans="2:16" x14ac:dyDescent="0.3">
      <c r="B54" s="3"/>
      <c r="C54" s="80" t="s">
        <v>93</v>
      </c>
      <c r="D54" s="81"/>
      <c r="E54" s="81"/>
      <c r="F54" s="81"/>
      <c r="G54" s="81"/>
      <c r="H54" s="81"/>
      <c r="I54" s="81"/>
      <c r="J54" s="81"/>
      <c r="K54" s="81"/>
      <c r="L54" s="82"/>
      <c r="M54" s="83">
        <f t="shared" si="4"/>
        <v>0</v>
      </c>
      <c r="N54" s="84"/>
      <c r="O54" s="82"/>
      <c r="P54" s="85">
        <f t="shared" si="9"/>
        <v>0</v>
      </c>
    </row>
    <row r="55" spans="2:16" x14ac:dyDescent="0.3">
      <c r="B55" s="3"/>
      <c r="C55" s="80" t="s">
        <v>92</v>
      </c>
      <c r="D55" s="81"/>
      <c r="E55" s="81"/>
      <c r="F55" s="81"/>
      <c r="G55" s="81"/>
      <c r="H55" s="81"/>
      <c r="I55" s="81"/>
      <c r="J55" s="81"/>
      <c r="K55" s="81"/>
      <c r="L55" s="82"/>
      <c r="M55" s="83">
        <f t="shared" si="4"/>
        <v>0</v>
      </c>
      <c r="N55" s="84"/>
      <c r="O55" s="82"/>
      <c r="P55" s="85">
        <f t="shared" si="9"/>
        <v>0</v>
      </c>
    </row>
    <row r="56" spans="2:16" x14ac:dyDescent="0.3">
      <c r="B56" s="3"/>
      <c r="C56" s="80" t="s">
        <v>94</v>
      </c>
      <c r="D56" s="81"/>
      <c r="E56" s="81"/>
      <c r="F56" s="81"/>
      <c r="G56" s="81"/>
      <c r="H56" s="81"/>
      <c r="I56" s="81"/>
      <c r="J56" s="81"/>
      <c r="K56" s="81"/>
      <c r="L56" s="82"/>
      <c r="M56" s="83">
        <f t="shared" si="4"/>
        <v>0</v>
      </c>
      <c r="N56" s="84"/>
      <c r="O56" s="82"/>
      <c r="P56" s="85">
        <f t="shared" si="9"/>
        <v>0</v>
      </c>
    </row>
    <row r="57" spans="2:16" x14ac:dyDescent="0.3">
      <c r="B57" s="3"/>
      <c r="C57" s="80" t="s">
        <v>79</v>
      </c>
      <c r="D57" s="81"/>
      <c r="E57" s="81"/>
      <c r="F57" s="81"/>
      <c r="G57" s="81"/>
      <c r="H57" s="81"/>
      <c r="I57" s="81"/>
      <c r="J57" s="81"/>
      <c r="K57" s="81"/>
      <c r="L57" s="82"/>
      <c r="M57" s="83">
        <f t="shared" si="4"/>
        <v>0</v>
      </c>
      <c r="N57" s="84"/>
      <c r="O57" s="82"/>
      <c r="P57" s="85">
        <f t="shared" si="9"/>
        <v>0</v>
      </c>
    </row>
    <row r="58" spans="2:16" x14ac:dyDescent="0.3">
      <c r="B58" s="3"/>
      <c r="C58" s="80" t="s">
        <v>78</v>
      </c>
      <c r="D58" s="81"/>
      <c r="E58" s="81"/>
      <c r="F58" s="81"/>
      <c r="G58" s="81"/>
      <c r="H58" s="81"/>
      <c r="I58" s="81"/>
      <c r="J58" s="81"/>
      <c r="K58" s="81"/>
      <c r="L58" s="82"/>
      <c r="M58" s="83">
        <f t="shared" si="4"/>
        <v>0</v>
      </c>
      <c r="N58" s="84"/>
      <c r="O58" s="82"/>
      <c r="P58" s="85">
        <f t="shared" si="9"/>
        <v>0</v>
      </c>
    </row>
    <row r="59" spans="2:16" x14ac:dyDescent="0.3">
      <c r="B59" s="3"/>
      <c r="C59" s="80" t="s">
        <v>81</v>
      </c>
      <c r="D59" s="81"/>
      <c r="E59" s="81"/>
      <c r="F59" s="81"/>
      <c r="G59" s="81"/>
      <c r="H59" s="81"/>
      <c r="I59" s="81"/>
      <c r="J59" s="81"/>
      <c r="K59" s="81"/>
      <c r="L59" s="82"/>
      <c r="M59" s="83">
        <f t="shared" si="4"/>
        <v>0</v>
      </c>
      <c r="N59" s="84"/>
      <c r="O59" s="82"/>
      <c r="P59" s="85">
        <f t="shared" si="9"/>
        <v>0</v>
      </c>
    </row>
    <row r="60" spans="2:16" x14ac:dyDescent="0.3">
      <c r="B60" s="3"/>
      <c r="C60" s="80" t="s">
        <v>80</v>
      </c>
      <c r="D60" s="81"/>
      <c r="E60" s="81"/>
      <c r="F60" s="81"/>
      <c r="G60" s="81"/>
      <c r="H60" s="81"/>
      <c r="I60" s="81"/>
      <c r="J60" s="81"/>
      <c r="K60" s="81"/>
      <c r="L60" s="82"/>
      <c r="M60" s="83">
        <f t="shared" si="4"/>
        <v>0</v>
      </c>
      <c r="N60" s="84"/>
      <c r="O60" s="82"/>
      <c r="P60" s="85">
        <f t="shared" si="9"/>
        <v>0</v>
      </c>
    </row>
    <row r="61" spans="2:16" x14ac:dyDescent="0.3">
      <c r="B61" s="3"/>
      <c r="C61" s="80" t="s">
        <v>82</v>
      </c>
      <c r="D61" s="81"/>
      <c r="E61" s="81"/>
      <c r="F61" s="81"/>
      <c r="G61" s="81"/>
      <c r="H61" s="81"/>
      <c r="I61" s="81"/>
      <c r="J61" s="81"/>
      <c r="K61" s="81"/>
      <c r="L61" s="82"/>
      <c r="M61" s="83">
        <f t="shared" si="4"/>
        <v>0</v>
      </c>
      <c r="N61" s="84"/>
      <c r="O61" s="82"/>
      <c r="P61" s="85">
        <f t="shared" si="9"/>
        <v>0</v>
      </c>
    </row>
    <row r="62" spans="2:16" x14ac:dyDescent="0.3">
      <c r="B62" s="3"/>
      <c r="C62" s="80" t="s">
        <v>68</v>
      </c>
      <c r="D62" s="81"/>
      <c r="E62" s="81"/>
      <c r="F62" s="81"/>
      <c r="G62" s="81"/>
      <c r="H62" s="81"/>
      <c r="I62" s="81"/>
      <c r="J62" s="81"/>
      <c r="K62" s="81"/>
      <c r="L62" s="82"/>
      <c r="M62" s="83">
        <f t="shared" si="4"/>
        <v>0</v>
      </c>
      <c r="N62" s="84"/>
      <c r="O62" s="82"/>
      <c r="P62" s="85">
        <f t="shared" si="9"/>
        <v>0</v>
      </c>
    </row>
    <row r="63" spans="2:16" x14ac:dyDescent="0.3">
      <c r="B63" s="144" t="str">
        <f>DAY(B4-1)&amp;"/"&amp;MONTH(B4-1)&amp;" - "&amp;DAY(B97-2)&amp;"/"&amp;MONTH(B97-2)</f>
        <v>28/1 - 3/2</v>
      </c>
      <c r="C63" s="25" t="s">
        <v>58</v>
      </c>
      <c r="D63" s="26"/>
      <c r="E63" s="26"/>
      <c r="F63" s="26"/>
      <c r="G63" s="26"/>
      <c r="H63" s="26"/>
      <c r="I63" s="26"/>
      <c r="J63" s="26"/>
      <c r="K63" s="26">
        <f t="shared" ref="K63:L63" si="11">+SUM(K64:K65)</f>
        <v>0</v>
      </c>
      <c r="L63" s="27">
        <f t="shared" si="11"/>
        <v>0</v>
      </c>
      <c r="M63" s="71">
        <f t="shared" si="4"/>
        <v>0</v>
      </c>
      <c r="N63" s="28">
        <f t="shared" ref="N63:O63" si="12">+SUM(N64:N65)</f>
        <v>0</v>
      </c>
      <c r="O63" s="27">
        <f t="shared" si="12"/>
        <v>0</v>
      </c>
      <c r="P63" s="62">
        <f t="shared" si="9"/>
        <v>0</v>
      </c>
    </row>
    <row r="64" spans="2:16" x14ac:dyDescent="0.3">
      <c r="B64" s="109"/>
      <c r="C64" s="14" t="s">
        <v>90</v>
      </c>
      <c r="D64" s="37"/>
      <c r="E64" s="37"/>
      <c r="F64" s="37"/>
      <c r="G64" s="37"/>
      <c r="H64" s="37"/>
      <c r="I64" s="37"/>
      <c r="J64" s="37"/>
      <c r="K64" s="37"/>
      <c r="L64" s="38"/>
      <c r="M64" s="65">
        <f t="shared" si="4"/>
        <v>0</v>
      </c>
      <c r="N64" s="41"/>
      <c r="O64" s="38"/>
      <c r="P64" s="67">
        <f t="shared" si="9"/>
        <v>0</v>
      </c>
    </row>
    <row r="65" spans="2:16" x14ac:dyDescent="0.3">
      <c r="B65" s="3"/>
      <c r="C65" s="14" t="s">
        <v>91</v>
      </c>
      <c r="D65" s="35"/>
      <c r="E65" s="35"/>
      <c r="F65" s="35"/>
      <c r="G65" s="35"/>
      <c r="H65" s="35"/>
      <c r="I65" s="35"/>
      <c r="J65" s="35"/>
      <c r="K65" s="35">
        <f t="shared" ref="K65:L65" si="13">+SUM(K66:K71)</f>
        <v>0</v>
      </c>
      <c r="L65" s="36">
        <f t="shared" si="13"/>
        <v>0</v>
      </c>
      <c r="M65" s="65">
        <f t="shared" si="4"/>
        <v>0</v>
      </c>
      <c r="N65" s="44">
        <f>+SUM(N66:N71)</f>
        <v>0</v>
      </c>
      <c r="O65" s="36">
        <f>+SUM(O66:O71)</f>
        <v>0</v>
      </c>
      <c r="P65" s="67">
        <f t="shared" si="9"/>
        <v>0</v>
      </c>
    </row>
    <row r="66" spans="2:16" x14ac:dyDescent="0.3">
      <c r="B66" s="3"/>
      <c r="C66" s="80" t="s">
        <v>79</v>
      </c>
      <c r="D66" s="81"/>
      <c r="E66" s="81"/>
      <c r="F66" s="81"/>
      <c r="G66" s="81"/>
      <c r="H66" s="81"/>
      <c r="I66" s="81"/>
      <c r="J66" s="81"/>
      <c r="K66" s="81"/>
      <c r="L66" s="82"/>
      <c r="M66" s="83">
        <f t="shared" si="4"/>
        <v>0</v>
      </c>
      <c r="N66" s="84"/>
      <c r="O66" s="82"/>
      <c r="P66" s="85">
        <f t="shared" si="9"/>
        <v>0</v>
      </c>
    </row>
    <row r="67" spans="2:16" x14ac:dyDescent="0.3">
      <c r="B67" s="3"/>
      <c r="C67" s="80" t="s">
        <v>78</v>
      </c>
      <c r="D67" s="81"/>
      <c r="E67" s="81"/>
      <c r="F67" s="81"/>
      <c r="G67" s="81"/>
      <c r="H67" s="81"/>
      <c r="I67" s="81"/>
      <c r="J67" s="81"/>
      <c r="K67" s="81"/>
      <c r="L67" s="82"/>
      <c r="M67" s="83">
        <f t="shared" si="4"/>
        <v>0</v>
      </c>
      <c r="N67" s="84"/>
      <c r="O67" s="82"/>
      <c r="P67" s="85">
        <f t="shared" si="9"/>
        <v>0</v>
      </c>
    </row>
    <row r="68" spans="2:16" x14ac:dyDescent="0.3">
      <c r="B68" s="3"/>
      <c r="C68" s="80" t="s">
        <v>81</v>
      </c>
      <c r="D68" s="81"/>
      <c r="E68" s="81"/>
      <c r="F68" s="81"/>
      <c r="G68" s="81"/>
      <c r="H68" s="81"/>
      <c r="I68" s="81"/>
      <c r="J68" s="81"/>
      <c r="K68" s="81"/>
      <c r="L68" s="82"/>
      <c r="M68" s="83">
        <f t="shared" si="4"/>
        <v>0</v>
      </c>
      <c r="N68" s="84"/>
      <c r="O68" s="82"/>
      <c r="P68" s="85">
        <f t="shared" si="9"/>
        <v>0</v>
      </c>
    </row>
    <row r="69" spans="2:16" x14ac:dyDescent="0.3">
      <c r="B69" s="3"/>
      <c r="C69" s="80" t="s">
        <v>80</v>
      </c>
      <c r="D69" s="81"/>
      <c r="E69" s="81"/>
      <c r="F69" s="81"/>
      <c r="G69" s="81"/>
      <c r="H69" s="81"/>
      <c r="I69" s="81"/>
      <c r="J69" s="81"/>
      <c r="K69" s="81"/>
      <c r="L69" s="82"/>
      <c r="M69" s="83">
        <f t="shared" si="4"/>
        <v>0</v>
      </c>
      <c r="N69" s="84"/>
      <c r="O69" s="82"/>
      <c r="P69" s="85">
        <f t="shared" si="9"/>
        <v>0</v>
      </c>
    </row>
    <row r="70" spans="2:16" x14ac:dyDescent="0.3">
      <c r="B70" s="3"/>
      <c r="C70" s="80" t="s">
        <v>82</v>
      </c>
      <c r="D70" s="81"/>
      <c r="E70" s="81"/>
      <c r="F70" s="81"/>
      <c r="G70" s="81"/>
      <c r="H70" s="81"/>
      <c r="I70" s="81"/>
      <c r="J70" s="81"/>
      <c r="K70" s="81"/>
      <c r="L70" s="82"/>
      <c r="M70" s="83">
        <f t="shared" si="4"/>
        <v>0</v>
      </c>
      <c r="N70" s="84"/>
      <c r="O70" s="82"/>
      <c r="P70" s="85">
        <f t="shared" si="9"/>
        <v>0</v>
      </c>
    </row>
    <row r="71" spans="2:16" x14ac:dyDescent="0.3">
      <c r="B71" s="3"/>
      <c r="C71" s="80" t="s">
        <v>68</v>
      </c>
      <c r="D71" s="81"/>
      <c r="E71" s="81"/>
      <c r="F71" s="81"/>
      <c r="G71" s="81"/>
      <c r="H71" s="81"/>
      <c r="I71" s="81"/>
      <c r="J71" s="81"/>
      <c r="K71" s="81"/>
      <c r="L71" s="82"/>
      <c r="M71" s="83">
        <f t="shared" si="4"/>
        <v>0</v>
      </c>
      <c r="N71" s="84"/>
      <c r="O71" s="82"/>
      <c r="P71" s="85">
        <f t="shared" si="9"/>
        <v>0</v>
      </c>
    </row>
    <row r="72" spans="2:16" x14ac:dyDescent="0.3">
      <c r="B72" s="144" t="str">
        <f>DAY(B4-1)&amp;"/"&amp;MONTH(B4-1)&amp;" - "&amp;DAY(B97-2)&amp;"/"&amp;MONTH(B97-2)</f>
        <v>28/1 - 3/2</v>
      </c>
      <c r="C72" s="25" t="s">
        <v>44</v>
      </c>
      <c r="D72" s="26"/>
      <c r="E72" s="26"/>
      <c r="F72" s="26"/>
      <c r="G72" s="26"/>
      <c r="H72" s="26"/>
      <c r="I72" s="26"/>
      <c r="J72" s="26"/>
      <c r="K72" s="26">
        <f t="shared" ref="K72:L72" si="14">+SUM(K73:K74,K78)</f>
        <v>0</v>
      </c>
      <c r="L72" s="27">
        <f t="shared" si="14"/>
        <v>0</v>
      </c>
      <c r="M72" s="63">
        <f t="shared" si="4"/>
        <v>0</v>
      </c>
      <c r="N72" s="28">
        <f>+SUM(N73:N74,N78)</f>
        <v>0</v>
      </c>
      <c r="O72" s="27">
        <f>+SUM(O73:O74,O78)</f>
        <v>0</v>
      </c>
      <c r="P72" s="62">
        <f t="shared" si="2"/>
        <v>0</v>
      </c>
    </row>
    <row r="73" spans="2:16" x14ac:dyDescent="0.3">
      <c r="B73" s="3"/>
      <c r="C73" s="14" t="s">
        <v>13</v>
      </c>
      <c r="D73" s="37"/>
      <c r="E73" s="37"/>
      <c r="F73" s="37"/>
      <c r="G73" s="37"/>
      <c r="H73" s="37"/>
      <c r="I73" s="37"/>
      <c r="J73" s="37"/>
      <c r="K73" s="37"/>
      <c r="L73" s="38"/>
      <c r="M73" s="64">
        <f t="shared" si="4"/>
        <v>0</v>
      </c>
      <c r="N73" s="41"/>
      <c r="O73" s="38"/>
      <c r="P73" s="67">
        <f t="shared" si="2"/>
        <v>0</v>
      </c>
    </row>
    <row r="74" spans="2:16" x14ac:dyDescent="0.3">
      <c r="B74" s="3"/>
      <c r="C74" s="14" t="s">
        <v>86</v>
      </c>
      <c r="D74" s="35">
        <f>+SUM(D75:D77)</f>
        <v>0</v>
      </c>
      <c r="E74" s="35">
        <f>+SUM(E75:E77)</f>
        <v>0</v>
      </c>
      <c r="F74" s="35">
        <f t="shared" ref="F74:L74" si="15">+SUM(F75:F77)</f>
        <v>0</v>
      </c>
      <c r="G74" s="35">
        <f t="shared" si="15"/>
        <v>0</v>
      </c>
      <c r="H74" s="35">
        <f t="shared" si="15"/>
        <v>0</v>
      </c>
      <c r="I74" s="35">
        <f t="shared" si="15"/>
        <v>0</v>
      </c>
      <c r="J74" s="35">
        <f t="shared" si="15"/>
        <v>0</v>
      </c>
      <c r="K74" s="35">
        <f t="shared" si="15"/>
        <v>0</v>
      </c>
      <c r="L74" s="36">
        <f t="shared" si="15"/>
        <v>0</v>
      </c>
      <c r="M74" s="64">
        <f t="shared" si="4"/>
        <v>0</v>
      </c>
      <c r="N74" s="44">
        <f>+SUM(N75:N77)</f>
        <v>0</v>
      </c>
      <c r="O74" s="36">
        <f>+SUM(O75:O77)</f>
        <v>0</v>
      </c>
      <c r="P74" s="67">
        <f t="shared" si="2"/>
        <v>0</v>
      </c>
    </row>
    <row r="75" spans="2:16" x14ac:dyDescent="0.3">
      <c r="B75" s="3"/>
      <c r="C75" s="80" t="s">
        <v>72</v>
      </c>
      <c r="D75" s="81"/>
      <c r="E75" s="81"/>
      <c r="F75" s="81"/>
      <c r="G75" s="81"/>
      <c r="H75" s="81"/>
      <c r="I75" s="81"/>
      <c r="J75" s="81"/>
      <c r="K75" s="81"/>
      <c r="L75" s="82"/>
      <c r="M75" s="83">
        <f t="shared" si="4"/>
        <v>0</v>
      </c>
      <c r="N75" s="84"/>
      <c r="O75" s="82"/>
      <c r="P75" s="85">
        <f t="shared" si="2"/>
        <v>0</v>
      </c>
    </row>
    <row r="76" spans="2:16" x14ac:dyDescent="0.3">
      <c r="B76" s="3"/>
      <c r="C76" s="80" t="s">
        <v>84</v>
      </c>
      <c r="D76" s="81"/>
      <c r="E76" s="81"/>
      <c r="F76" s="81"/>
      <c r="G76" s="81"/>
      <c r="H76" s="81"/>
      <c r="I76" s="81"/>
      <c r="J76" s="81"/>
      <c r="K76" s="81"/>
      <c r="L76" s="82"/>
      <c r="M76" s="83">
        <f t="shared" ref="M76:M98" si="16">SUM(D76:L76)</f>
        <v>0</v>
      </c>
      <c r="N76" s="84"/>
      <c r="O76" s="82"/>
      <c r="P76" s="85">
        <f t="shared" si="2"/>
        <v>0</v>
      </c>
    </row>
    <row r="77" spans="2:16" x14ac:dyDescent="0.3">
      <c r="B77" s="3"/>
      <c r="C77" s="80" t="s">
        <v>85</v>
      </c>
      <c r="D77" s="81"/>
      <c r="E77" s="81"/>
      <c r="F77" s="81"/>
      <c r="G77" s="81"/>
      <c r="H77" s="81"/>
      <c r="I77" s="81"/>
      <c r="J77" s="81"/>
      <c r="K77" s="81"/>
      <c r="L77" s="82"/>
      <c r="M77" s="83">
        <f t="shared" si="16"/>
        <v>0</v>
      </c>
      <c r="N77" s="84"/>
      <c r="O77" s="82"/>
      <c r="P77" s="85">
        <f t="shared" si="2"/>
        <v>0</v>
      </c>
    </row>
    <row r="78" spans="2:16" ht="15" thickBot="1" x14ac:dyDescent="0.35">
      <c r="B78" s="3"/>
      <c r="C78" s="15" t="s">
        <v>48</v>
      </c>
      <c r="D78" s="37"/>
      <c r="E78" s="37"/>
      <c r="F78" s="37"/>
      <c r="G78" s="124"/>
      <c r="H78" s="124"/>
      <c r="I78" s="37"/>
      <c r="J78" s="37"/>
      <c r="K78" s="37"/>
      <c r="L78" s="37"/>
      <c r="M78" s="64">
        <f t="shared" si="16"/>
        <v>0</v>
      </c>
      <c r="N78" s="37"/>
      <c r="O78" s="37"/>
      <c r="P78" s="67">
        <f t="shared" si="2"/>
        <v>0</v>
      </c>
    </row>
    <row r="79" spans="2:16" ht="15" thickBot="1" x14ac:dyDescent="0.35">
      <c r="B79" s="3"/>
      <c r="C79" s="13" t="s">
        <v>55</v>
      </c>
      <c r="D79" s="29">
        <f>+SUM(D80:D82,D83,D90)</f>
        <v>0</v>
      </c>
      <c r="E79" s="29">
        <f t="shared" ref="E79:L79" si="17">+SUM(E80:E82,E83,E90)</f>
        <v>0</v>
      </c>
      <c r="F79" s="29">
        <f t="shared" si="17"/>
        <v>0</v>
      </c>
      <c r="G79" s="29">
        <f t="shared" si="17"/>
        <v>0</v>
      </c>
      <c r="H79" s="29">
        <f t="shared" si="17"/>
        <v>0</v>
      </c>
      <c r="I79" s="29">
        <f t="shared" si="17"/>
        <v>0</v>
      </c>
      <c r="J79" s="29">
        <f t="shared" si="17"/>
        <v>0</v>
      </c>
      <c r="K79" s="29">
        <f t="shared" si="17"/>
        <v>0</v>
      </c>
      <c r="L79" s="30">
        <f t="shared" si="17"/>
        <v>0</v>
      </c>
      <c r="M79" s="20">
        <f t="shared" si="16"/>
        <v>0</v>
      </c>
      <c r="N79" s="53">
        <f>+SUM(N80:N82,N83,N90)</f>
        <v>0</v>
      </c>
      <c r="O79" s="54">
        <f>+SUM(O80:O82,O83,O90)</f>
        <v>0</v>
      </c>
      <c r="P79" s="52">
        <f t="shared" si="2"/>
        <v>0</v>
      </c>
    </row>
    <row r="80" spans="2:16" x14ac:dyDescent="0.3">
      <c r="B80" s="3"/>
      <c r="C80" s="16" t="s">
        <v>20</v>
      </c>
      <c r="D80" s="46"/>
      <c r="E80" s="46"/>
      <c r="F80" s="46"/>
      <c r="G80" s="46"/>
      <c r="H80" s="46"/>
      <c r="I80" s="46"/>
      <c r="J80" s="46"/>
      <c r="K80" s="46"/>
      <c r="L80" s="47"/>
      <c r="M80" s="64">
        <f t="shared" si="16"/>
        <v>0</v>
      </c>
      <c r="N80" s="48"/>
      <c r="O80" s="47"/>
      <c r="P80" s="67">
        <f t="shared" ref="P80:P98" si="18">SUM(N80:O80)</f>
        <v>0</v>
      </c>
    </row>
    <row r="81" spans="2:16" x14ac:dyDescent="0.3">
      <c r="B81" s="3"/>
      <c r="C81" s="15" t="s">
        <v>21</v>
      </c>
      <c r="D81" s="39"/>
      <c r="E81" s="124"/>
      <c r="F81" s="39"/>
      <c r="G81" s="39"/>
      <c r="H81" s="39"/>
      <c r="I81" s="39"/>
      <c r="J81" s="39"/>
      <c r="K81" s="39"/>
      <c r="L81" s="40"/>
      <c r="M81" s="64">
        <f t="shared" si="16"/>
        <v>0</v>
      </c>
      <c r="N81" s="124"/>
      <c r="O81" s="40"/>
      <c r="P81" s="67">
        <f t="shared" si="18"/>
        <v>0</v>
      </c>
    </row>
    <row r="82" spans="2:16" x14ac:dyDescent="0.3">
      <c r="B82" s="3"/>
      <c r="C82" s="15" t="s">
        <v>83</v>
      </c>
      <c r="D82" s="39"/>
      <c r="E82" s="39"/>
      <c r="F82" s="39"/>
      <c r="G82" s="39"/>
      <c r="H82" s="39"/>
      <c r="I82" s="39"/>
      <c r="J82" s="39"/>
      <c r="K82" s="39"/>
      <c r="L82" s="40"/>
      <c r="M82" s="64">
        <f t="shared" si="16"/>
        <v>0</v>
      </c>
      <c r="N82" s="42"/>
      <c r="O82" s="40"/>
      <c r="P82" s="67">
        <f t="shared" si="18"/>
        <v>0</v>
      </c>
    </row>
    <row r="83" spans="2:16" x14ac:dyDescent="0.3">
      <c r="B83" s="109"/>
      <c r="C83" s="25" t="s">
        <v>51</v>
      </c>
      <c r="D83" s="26">
        <f>+SUM(D84,D87)</f>
        <v>0</v>
      </c>
      <c r="E83" s="26"/>
      <c r="F83" s="26"/>
      <c r="G83" s="26"/>
      <c r="H83" s="26"/>
      <c r="I83" s="26"/>
      <c r="J83" s="26"/>
      <c r="K83" s="26"/>
      <c r="L83" s="27">
        <f t="shared" ref="L83" si="19">+SUM(L84,L87)</f>
        <v>0</v>
      </c>
      <c r="M83" s="63">
        <f t="shared" si="16"/>
        <v>0</v>
      </c>
      <c r="N83" s="28">
        <f>+SUM(N84,N87)</f>
        <v>0</v>
      </c>
      <c r="O83" s="27">
        <f>+SUM(O84,O87)</f>
        <v>0</v>
      </c>
      <c r="P83" s="62">
        <f t="shared" si="18"/>
        <v>0</v>
      </c>
    </row>
    <row r="84" spans="2:16" x14ac:dyDescent="0.3">
      <c r="B84" s="3"/>
      <c r="C84" s="14" t="s">
        <v>75</v>
      </c>
      <c r="D84" s="35">
        <f>+SUM(D85:D86)</f>
        <v>0</v>
      </c>
      <c r="E84" s="35"/>
      <c r="F84" s="35"/>
      <c r="G84" s="35"/>
      <c r="H84" s="35"/>
      <c r="I84" s="35"/>
      <c r="J84" s="35"/>
      <c r="K84" s="35"/>
      <c r="L84" s="36">
        <f t="shared" ref="L84" si="20">+SUM(L85:L86)</f>
        <v>0</v>
      </c>
      <c r="M84" s="64">
        <f t="shared" si="16"/>
        <v>0</v>
      </c>
      <c r="N84" s="44">
        <f>+SUM(N85:N86)</f>
        <v>0</v>
      </c>
      <c r="O84" s="36">
        <f>+SUM(O85:O86)</f>
        <v>0</v>
      </c>
      <c r="P84" s="67">
        <f t="shared" si="18"/>
        <v>0</v>
      </c>
    </row>
    <row r="85" spans="2:16" x14ac:dyDescent="0.3">
      <c r="B85" s="3"/>
      <c r="C85" s="80" t="s">
        <v>69</v>
      </c>
      <c r="D85" s="81"/>
      <c r="E85" s="81"/>
      <c r="F85" s="81"/>
      <c r="G85" s="81"/>
      <c r="H85" s="81"/>
      <c r="I85" s="81"/>
      <c r="J85" s="81"/>
      <c r="K85" s="81"/>
      <c r="L85" s="82"/>
      <c r="M85" s="83">
        <f t="shared" si="16"/>
        <v>0</v>
      </c>
      <c r="N85" s="84"/>
      <c r="O85" s="82"/>
      <c r="P85" s="85">
        <f t="shared" si="18"/>
        <v>0</v>
      </c>
    </row>
    <row r="86" spans="2:16" x14ac:dyDescent="0.3">
      <c r="B86" s="3"/>
      <c r="C86" s="80" t="s">
        <v>70</v>
      </c>
      <c r="D86" s="81"/>
      <c r="E86" s="81"/>
      <c r="F86" s="81"/>
      <c r="G86" s="81"/>
      <c r="H86" s="81"/>
      <c r="I86" s="81"/>
      <c r="J86" s="81"/>
      <c r="K86" s="81"/>
      <c r="L86" s="82"/>
      <c r="M86" s="83">
        <f t="shared" si="16"/>
        <v>0</v>
      </c>
      <c r="N86" s="84"/>
      <c r="O86" s="82"/>
      <c r="P86" s="85">
        <f t="shared" si="18"/>
        <v>0</v>
      </c>
    </row>
    <row r="87" spans="2:16" x14ac:dyDescent="0.3">
      <c r="B87" s="3"/>
      <c r="C87" s="15" t="s">
        <v>74</v>
      </c>
      <c r="D87" s="74">
        <f t="shared" ref="D87:L87" si="21">+SUM(D88:D89)</f>
        <v>0</v>
      </c>
      <c r="E87" s="74"/>
      <c r="F87" s="74"/>
      <c r="G87" s="74"/>
      <c r="H87" s="74"/>
      <c r="I87" s="74"/>
      <c r="J87" s="74"/>
      <c r="K87" s="74"/>
      <c r="L87" s="75">
        <f t="shared" si="21"/>
        <v>0</v>
      </c>
      <c r="M87" s="64">
        <f t="shared" si="16"/>
        <v>0</v>
      </c>
      <c r="N87" s="76">
        <f>+SUM(N88:N89)</f>
        <v>0</v>
      </c>
      <c r="O87" s="75">
        <f>+SUM(O88:O89)</f>
        <v>0</v>
      </c>
      <c r="P87" s="67">
        <f t="shared" si="18"/>
        <v>0</v>
      </c>
    </row>
    <row r="88" spans="2:16" x14ac:dyDescent="0.3">
      <c r="B88" s="3"/>
      <c r="C88" s="80" t="s">
        <v>73</v>
      </c>
      <c r="D88" s="81"/>
      <c r="E88" s="81"/>
      <c r="F88" s="81"/>
      <c r="G88" s="81"/>
      <c r="H88" s="81"/>
      <c r="I88" s="81"/>
      <c r="J88" s="81"/>
      <c r="K88" s="81"/>
      <c r="L88" s="82"/>
      <c r="M88" s="83">
        <f t="shared" si="16"/>
        <v>0</v>
      </c>
      <c r="N88" s="84"/>
      <c r="O88" s="82"/>
      <c r="P88" s="85">
        <f t="shared" si="18"/>
        <v>0</v>
      </c>
    </row>
    <row r="89" spans="2:16" x14ac:dyDescent="0.3">
      <c r="B89" s="3"/>
      <c r="C89" s="80" t="s">
        <v>63</v>
      </c>
      <c r="D89" s="81"/>
      <c r="E89" s="81"/>
      <c r="F89" s="81"/>
      <c r="G89" s="81"/>
      <c r="H89" s="81"/>
      <c r="I89" s="81"/>
      <c r="J89" s="81"/>
      <c r="K89" s="81"/>
      <c r="L89" s="82"/>
      <c r="M89" s="83">
        <f t="shared" si="16"/>
        <v>0</v>
      </c>
      <c r="N89" s="84"/>
      <c r="O89" s="82"/>
      <c r="P89" s="85">
        <f t="shared" si="18"/>
        <v>0</v>
      </c>
    </row>
    <row r="90" spans="2:16" x14ac:dyDescent="0.3">
      <c r="B90" s="109"/>
      <c r="C90" s="25" t="s">
        <v>22</v>
      </c>
      <c r="D90" s="26">
        <f>+SUM(D91,D94)</f>
        <v>0</v>
      </c>
      <c r="E90" s="26"/>
      <c r="F90" s="26"/>
      <c r="G90" s="26"/>
      <c r="H90" s="26"/>
      <c r="I90" s="26"/>
      <c r="J90" s="26"/>
      <c r="K90" s="26"/>
      <c r="L90" s="27">
        <f t="shared" ref="L90" si="22">+SUM(L91,L94)</f>
        <v>0</v>
      </c>
      <c r="M90" s="63">
        <f t="shared" si="16"/>
        <v>0</v>
      </c>
      <c r="N90" s="28">
        <f>+SUM(N91,N94)</f>
        <v>0</v>
      </c>
      <c r="O90" s="27">
        <f>+SUM(O91,O94)</f>
        <v>0</v>
      </c>
      <c r="P90" s="62">
        <f t="shared" si="18"/>
        <v>0</v>
      </c>
    </row>
    <row r="91" spans="2:16" x14ac:dyDescent="0.3">
      <c r="B91" s="3"/>
      <c r="C91" s="14" t="s">
        <v>64</v>
      </c>
      <c r="D91" s="35">
        <f>+SUM(D92:D93)</f>
        <v>0</v>
      </c>
      <c r="E91" s="35"/>
      <c r="F91" s="35"/>
      <c r="G91" s="124"/>
      <c r="H91" s="35"/>
      <c r="I91" s="35"/>
      <c r="J91" s="35"/>
      <c r="K91" s="124"/>
      <c r="L91" s="36">
        <f t="shared" ref="L91" si="23">+SUM(L92:L93)</f>
        <v>0</v>
      </c>
      <c r="M91" s="64">
        <f t="shared" si="16"/>
        <v>0</v>
      </c>
      <c r="N91" s="44">
        <f>+SUM(N92:N93)</f>
        <v>0</v>
      </c>
      <c r="O91" s="36">
        <f>+SUM(O92:O93)</f>
        <v>0</v>
      </c>
      <c r="P91" s="67">
        <f t="shared" si="18"/>
        <v>0</v>
      </c>
    </row>
    <row r="92" spans="2:16" x14ac:dyDescent="0.3">
      <c r="B92" s="3"/>
      <c r="C92" s="80" t="s">
        <v>65</v>
      </c>
      <c r="D92" s="81"/>
      <c r="E92" s="81"/>
      <c r="F92" s="81"/>
      <c r="G92" s="81"/>
      <c r="H92" s="81"/>
      <c r="I92" s="81"/>
      <c r="J92" s="81"/>
      <c r="K92" s="81"/>
      <c r="L92" s="82"/>
      <c r="M92" s="83">
        <f t="shared" si="16"/>
        <v>0</v>
      </c>
      <c r="N92" s="84"/>
      <c r="O92" s="82"/>
      <c r="P92" s="85">
        <f t="shared" si="18"/>
        <v>0</v>
      </c>
    </row>
    <row r="93" spans="2:16" x14ac:dyDescent="0.3">
      <c r="B93" s="3"/>
      <c r="C93" s="80" t="s">
        <v>76</v>
      </c>
      <c r="D93" s="81"/>
      <c r="E93" s="81"/>
      <c r="F93" s="81"/>
      <c r="G93" s="81"/>
      <c r="H93" s="81"/>
      <c r="I93" s="81"/>
      <c r="J93" s="81"/>
      <c r="K93" s="81"/>
      <c r="L93" s="82"/>
      <c r="M93" s="83">
        <f t="shared" si="16"/>
        <v>0</v>
      </c>
      <c r="N93" s="84"/>
      <c r="O93" s="82"/>
      <c r="P93" s="85">
        <f t="shared" si="18"/>
        <v>0</v>
      </c>
    </row>
    <row r="94" spans="2:16" x14ac:dyDescent="0.3">
      <c r="B94" s="3"/>
      <c r="C94" s="15" t="s">
        <v>41</v>
      </c>
      <c r="D94" s="74">
        <f t="shared" ref="D94:L94" si="24">+SUM(D95:D96)</f>
        <v>0</v>
      </c>
      <c r="E94" s="74"/>
      <c r="F94" s="74"/>
      <c r="G94" s="74"/>
      <c r="H94" s="74"/>
      <c r="I94" s="74"/>
      <c r="J94" s="74"/>
      <c r="K94" s="124"/>
      <c r="L94" s="75">
        <f t="shared" si="24"/>
        <v>0</v>
      </c>
      <c r="M94" s="64">
        <f t="shared" si="16"/>
        <v>0</v>
      </c>
      <c r="N94" s="76">
        <f>+SUM(N95:N96)</f>
        <v>0</v>
      </c>
      <c r="O94" s="75">
        <f>+SUM(O95:O96)</f>
        <v>0</v>
      </c>
      <c r="P94" s="67">
        <f t="shared" si="18"/>
        <v>0</v>
      </c>
    </row>
    <row r="95" spans="2:16" x14ac:dyDescent="0.3">
      <c r="B95" s="3"/>
      <c r="C95" s="80" t="s">
        <v>66</v>
      </c>
      <c r="D95" s="81"/>
      <c r="E95" s="81"/>
      <c r="F95" s="81"/>
      <c r="G95" s="81"/>
      <c r="H95" s="81"/>
      <c r="I95" s="81"/>
      <c r="J95" s="81"/>
      <c r="K95" s="81"/>
      <c r="L95" s="82"/>
      <c r="M95" s="83">
        <f t="shared" si="16"/>
        <v>0</v>
      </c>
      <c r="N95" s="84"/>
      <c r="O95" s="82"/>
      <c r="P95" s="85">
        <f t="shared" si="18"/>
        <v>0</v>
      </c>
    </row>
    <row r="96" spans="2:16" ht="15" thickBot="1" x14ac:dyDescent="0.35">
      <c r="B96" s="3"/>
      <c r="C96" s="80" t="s">
        <v>77</v>
      </c>
      <c r="D96" s="81"/>
      <c r="E96" s="81"/>
      <c r="F96" s="81"/>
      <c r="G96" s="81"/>
      <c r="H96" s="81"/>
      <c r="I96" s="81"/>
      <c r="J96" s="81"/>
      <c r="K96" s="81"/>
      <c r="L96" s="82"/>
      <c r="M96" s="83">
        <f t="shared" si="16"/>
        <v>0</v>
      </c>
      <c r="N96" s="84"/>
      <c r="O96" s="82"/>
      <c r="P96" s="85">
        <f t="shared" si="18"/>
        <v>0</v>
      </c>
    </row>
    <row r="97" spans="2:16" ht="15" thickBot="1" x14ac:dyDescent="0.35">
      <c r="B97" s="140">
        <f>+B4+7</f>
        <v>44962</v>
      </c>
      <c r="C97" s="56" t="s">
        <v>71</v>
      </c>
      <c r="D97" s="57">
        <f t="shared" ref="D97:L97" si="25">+SUM(D4,D8,D48,D79)</f>
        <v>100000</v>
      </c>
      <c r="E97" s="57">
        <f t="shared" si="25"/>
        <v>1700000</v>
      </c>
      <c r="F97" s="57">
        <f t="shared" si="25"/>
        <v>800000</v>
      </c>
      <c r="G97" s="57">
        <f t="shared" si="25"/>
        <v>4500000</v>
      </c>
      <c r="H97" s="57">
        <f t="shared" si="25"/>
        <v>60000</v>
      </c>
      <c r="I97" s="57">
        <f t="shared" si="25"/>
        <v>0</v>
      </c>
      <c r="J97" s="57">
        <f t="shared" si="25"/>
        <v>40000</v>
      </c>
      <c r="K97" s="57">
        <f t="shared" si="25"/>
        <v>1000000</v>
      </c>
      <c r="L97" s="58">
        <f t="shared" si="25"/>
        <v>300000</v>
      </c>
      <c r="M97" s="59">
        <f t="shared" si="16"/>
        <v>8500000</v>
      </c>
      <c r="N97" s="60">
        <f>+SUM(N4,N8,N48,N79)</f>
        <v>180000</v>
      </c>
      <c r="O97" s="58">
        <f>+SUM(O4,O8,O48,O79)</f>
        <v>250000</v>
      </c>
      <c r="P97" s="61">
        <f t="shared" si="18"/>
        <v>430000</v>
      </c>
    </row>
    <row r="98" spans="2:16" ht="15" thickBot="1" x14ac:dyDescent="0.35">
      <c r="B98" s="3"/>
      <c r="C98" s="86" t="s">
        <v>56</v>
      </c>
      <c r="D98" s="87">
        <f t="shared" ref="D98:L98" si="26">+SUM(D5,D8,D48,D79)+D63</f>
        <v>120000</v>
      </c>
      <c r="E98" s="87">
        <f t="shared" si="26"/>
        <v>1900000</v>
      </c>
      <c r="F98" s="87">
        <f t="shared" si="26"/>
        <v>1000000</v>
      </c>
      <c r="G98" s="87">
        <f t="shared" si="26"/>
        <v>5200000</v>
      </c>
      <c r="H98" s="87">
        <f t="shared" si="26"/>
        <v>80000</v>
      </c>
      <c r="I98" s="87">
        <f t="shared" si="26"/>
        <v>0</v>
      </c>
      <c r="J98" s="87">
        <f t="shared" si="26"/>
        <v>80000</v>
      </c>
      <c r="K98" s="87">
        <f t="shared" si="26"/>
        <v>1200000</v>
      </c>
      <c r="L98" s="87">
        <f t="shared" si="26"/>
        <v>350000</v>
      </c>
      <c r="M98" s="87">
        <f t="shared" si="16"/>
        <v>9930000</v>
      </c>
      <c r="N98" s="87">
        <f>+SUM(N5,N8,N48,N79)+N63</f>
        <v>200000</v>
      </c>
      <c r="O98" s="87">
        <f>+SUM(O5,O8,O48,O79)+O63</f>
        <v>400000</v>
      </c>
      <c r="P98" s="87">
        <f t="shared" si="18"/>
        <v>600000</v>
      </c>
    </row>
    <row r="99" spans="2:16" ht="15" thickBot="1" x14ac:dyDescent="0.35">
      <c r="B99" s="142">
        <f>+B97+1</f>
        <v>44963</v>
      </c>
      <c r="D99" s="77">
        <f>IF(D$3=0,IF(D97+D101&gt;0,1,0),IF((D97+D101)&gt;0.8*-D$3,1,0))</f>
        <v>1</v>
      </c>
      <c r="E99" s="77">
        <f t="shared" ref="E99:O99" si="27">IF(E$3=0,IF(E97+E101&gt;0,1,0),IF((E97+E101)&gt;0.8*-E$3,1,0))</f>
        <v>1</v>
      </c>
      <c r="F99" s="77">
        <f t="shared" si="27"/>
        <v>1</v>
      </c>
      <c r="G99" s="77">
        <f t="shared" si="27"/>
        <v>1</v>
      </c>
      <c r="H99" s="77">
        <f t="shared" si="27"/>
        <v>1</v>
      </c>
      <c r="I99" s="77">
        <f t="shared" si="27"/>
        <v>0</v>
      </c>
      <c r="J99" s="77">
        <f t="shared" si="27"/>
        <v>1</v>
      </c>
      <c r="K99" s="77">
        <f t="shared" si="27"/>
        <v>1</v>
      </c>
      <c r="L99" s="77">
        <f t="shared" si="27"/>
        <v>1</v>
      </c>
      <c r="M99" s="78"/>
      <c r="N99" s="77">
        <f t="shared" si="27"/>
        <v>1</v>
      </c>
      <c r="O99" s="77">
        <f t="shared" si="27"/>
        <v>1</v>
      </c>
      <c r="P99" s="78"/>
    </row>
    <row r="100" spans="2:16" ht="15" thickBot="1" x14ac:dyDescent="0.35">
      <c r="B100" s="3"/>
      <c r="C100" s="11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2:16" ht="16.2" thickBot="1" x14ac:dyDescent="0.35">
      <c r="B101" s="143"/>
      <c r="C101" s="13" t="s">
        <v>53</v>
      </c>
      <c r="D101" s="29">
        <f t="shared" ref="D101:L101" si="28">SUM(D102,D112,D118,D137,D127)</f>
        <v>0</v>
      </c>
      <c r="E101" s="29">
        <f t="shared" si="28"/>
        <v>0</v>
      </c>
      <c r="F101" s="29">
        <f t="shared" si="28"/>
        <v>0</v>
      </c>
      <c r="G101" s="29">
        <f>SUM(G102,G112,G118,G137,G127)</f>
        <v>0</v>
      </c>
      <c r="H101" s="29">
        <f t="shared" si="28"/>
        <v>0</v>
      </c>
      <c r="I101" s="29">
        <f t="shared" si="28"/>
        <v>0</v>
      </c>
      <c r="J101" s="29">
        <f t="shared" si="28"/>
        <v>0</v>
      </c>
      <c r="K101" s="29">
        <f t="shared" si="28"/>
        <v>0</v>
      </c>
      <c r="L101" s="30">
        <f t="shared" si="28"/>
        <v>0</v>
      </c>
      <c r="M101" s="20">
        <f>SUM(D101:L101)</f>
        <v>0</v>
      </c>
      <c r="N101" s="53">
        <f>SUM(N102,N112,N118,N137,N127)</f>
        <v>0</v>
      </c>
      <c r="O101" s="54">
        <f>SUM(O102,O112,O118,O137,O127)</f>
        <v>0</v>
      </c>
      <c r="P101" s="52">
        <f t="shared" ref="P101:P172" si="29">SUM(N101:O101)</f>
        <v>0</v>
      </c>
    </row>
    <row r="102" spans="2:16" x14ac:dyDescent="0.3">
      <c r="B102" s="144" t="str">
        <f>DAY(B97+2)&amp;"/"&amp;MONTH(B97+2)&amp;" - "&amp;DAY(B190+1)&amp;"/"&amp;MONTH(B190+1)</f>
        <v>7/2 - 13/2</v>
      </c>
      <c r="C102" s="21" t="s">
        <v>31</v>
      </c>
      <c r="D102" s="22">
        <f>+SUM(D103:D104,D108)</f>
        <v>0</v>
      </c>
      <c r="E102" s="22">
        <f t="shared" ref="E102:L102" si="30">+SUM(E103:E104,E108)</f>
        <v>0</v>
      </c>
      <c r="F102" s="22">
        <f t="shared" si="30"/>
        <v>0</v>
      </c>
      <c r="G102" s="22">
        <f t="shared" si="30"/>
        <v>0</v>
      </c>
      <c r="H102" s="22">
        <f t="shared" si="30"/>
        <v>0</v>
      </c>
      <c r="I102" s="22">
        <f t="shared" si="30"/>
        <v>0</v>
      </c>
      <c r="J102" s="22">
        <f t="shared" si="30"/>
        <v>0</v>
      </c>
      <c r="K102" s="22">
        <f t="shared" si="30"/>
        <v>0</v>
      </c>
      <c r="L102" s="23">
        <f t="shared" si="30"/>
        <v>0</v>
      </c>
      <c r="M102" s="70">
        <f t="shared" ref="M102:M168" si="31">SUM(D102:L102)</f>
        <v>0</v>
      </c>
      <c r="N102" s="24">
        <f>+SUM(N103:N104,N108)</f>
        <v>0</v>
      </c>
      <c r="O102" s="23">
        <f>+SUM(O103:O104,O108)</f>
        <v>0</v>
      </c>
      <c r="P102" s="72">
        <f t="shared" si="29"/>
        <v>0</v>
      </c>
    </row>
    <row r="103" spans="2:16" x14ac:dyDescent="0.3">
      <c r="B103" s="144"/>
      <c r="C103" s="14" t="s">
        <v>26</v>
      </c>
      <c r="D103" s="31"/>
      <c r="E103" s="124"/>
      <c r="F103" s="31"/>
      <c r="G103" s="124"/>
      <c r="H103" s="31"/>
      <c r="I103" s="31"/>
      <c r="J103" s="31"/>
      <c r="K103" s="31"/>
      <c r="L103" s="32"/>
      <c r="M103" s="65">
        <f t="shared" si="31"/>
        <v>0</v>
      </c>
      <c r="N103" s="124"/>
      <c r="O103" s="124"/>
      <c r="P103" s="67">
        <f t="shared" si="29"/>
        <v>0</v>
      </c>
    </row>
    <row r="104" spans="2:16" x14ac:dyDescent="0.3">
      <c r="B104" s="145"/>
      <c r="C104" s="14" t="s">
        <v>28</v>
      </c>
      <c r="D104" s="33"/>
      <c r="E104" s="33"/>
      <c r="F104" s="33"/>
      <c r="G104" s="124"/>
      <c r="H104" s="33"/>
      <c r="I104" s="33"/>
      <c r="J104" s="33"/>
      <c r="K104" s="33"/>
      <c r="L104" s="34">
        <f t="shared" ref="L104" si="32">SUM(L105:L107)</f>
        <v>0</v>
      </c>
      <c r="M104" s="65">
        <f t="shared" si="31"/>
        <v>0</v>
      </c>
      <c r="N104" s="35"/>
      <c r="O104" s="34"/>
      <c r="P104" s="67">
        <f t="shared" si="29"/>
        <v>0</v>
      </c>
    </row>
    <row r="105" spans="2:16" x14ac:dyDescent="0.3">
      <c r="B105" s="145"/>
      <c r="C105" s="80" t="s">
        <v>47</v>
      </c>
      <c r="D105" s="81"/>
      <c r="E105" s="81"/>
      <c r="F105" s="81"/>
      <c r="G105" s="81"/>
      <c r="H105" s="81"/>
      <c r="I105" s="81"/>
      <c r="J105" s="81"/>
      <c r="K105" s="81"/>
      <c r="L105" s="82"/>
      <c r="M105" s="83">
        <f t="shared" si="31"/>
        <v>0</v>
      </c>
      <c r="N105" s="84"/>
      <c r="O105" s="82"/>
      <c r="P105" s="85">
        <f t="shared" si="29"/>
        <v>0</v>
      </c>
    </row>
    <row r="106" spans="2:16" x14ac:dyDescent="0.3">
      <c r="B106" s="145"/>
      <c r="C106" s="80" t="s">
        <v>46</v>
      </c>
      <c r="D106" s="81"/>
      <c r="E106" s="81"/>
      <c r="F106" s="81"/>
      <c r="G106" s="81"/>
      <c r="H106" s="81"/>
      <c r="I106" s="81"/>
      <c r="J106" s="81"/>
      <c r="K106" s="81"/>
      <c r="L106" s="82"/>
      <c r="M106" s="83">
        <f t="shared" si="31"/>
        <v>0</v>
      </c>
      <c r="N106" s="84"/>
      <c r="O106" s="82"/>
      <c r="P106" s="85">
        <f t="shared" si="29"/>
        <v>0</v>
      </c>
    </row>
    <row r="107" spans="2:16" x14ac:dyDescent="0.3">
      <c r="B107" s="145"/>
      <c r="C107" s="80" t="s">
        <v>68</v>
      </c>
      <c r="D107" s="81"/>
      <c r="E107" s="81"/>
      <c r="F107" s="81"/>
      <c r="G107" s="81"/>
      <c r="H107" s="81"/>
      <c r="I107" s="81"/>
      <c r="J107" s="81"/>
      <c r="K107" s="81"/>
      <c r="L107" s="82"/>
      <c r="M107" s="83">
        <f t="shared" si="31"/>
        <v>0</v>
      </c>
      <c r="N107" s="84"/>
      <c r="O107" s="82"/>
      <c r="P107" s="85">
        <f t="shared" si="29"/>
        <v>0</v>
      </c>
    </row>
    <row r="108" spans="2:16" x14ac:dyDescent="0.3">
      <c r="B108" s="145"/>
      <c r="C108" s="14" t="s">
        <v>30</v>
      </c>
      <c r="D108" s="35"/>
      <c r="E108" s="124"/>
      <c r="F108" s="124"/>
      <c r="G108" s="124"/>
      <c r="H108" s="124"/>
      <c r="I108" s="33"/>
      <c r="J108" s="124"/>
      <c r="K108" s="35"/>
      <c r="L108" s="36">
        <f t="shared" ref="L108" si="33">SUM(L109:L111)</f>
        <v>0</v>
      </c>
      <c r="M108" s="65">
        <f t="shared" si="31"/>
        <v>0</v>
      </c>
      <c r="N108" s="44">
        <f>SUM(N109:N111)</f>
        <v>0</v>
      </c>
      <c r="O108" s="36">
        <f>SUM(O109:O111)</f>
        <v>0</v>
      </c>
      <c r="P108" s="67">
        <f t="shared" si="29"/>
        <v>0</v>
      </c>
    </row>
    <row r="109" spans="2:16" x14ac:dyDescent="0.3">
      <c r="B109" s="145"/>
      <c r="C109" s="80" t="s">
        <v>33</v>
      </c>
      <c r="D109" s="81"/>
      <c r="E109" s="81"/>
      <c r="F109" s="81"/>
      <c r="G109" s="81"/>
      <c r="H109" s="81"/>
      <c r="I109" s="81"/>
      <c r="J109" s="81"/>
      <c r="K109" s="81"/>
      <c r="L109" s="81"/>
      <c r="M109" s="83">
        <f t="shared" si="31"/>
        <v>0</v>
      </c>
      <c r="N109" s="84"/>
      <c r="O109" s="82"/>
      <c r="P109" s="85">
        <f t="shared" si="29"/>
        <v>0</v>
      </c>
    </row>
    <row r="110" spans="2:16" x14ac:dyDescent="0.3">
      <c r="B110" s="145"/>
      <c r="C110" s="80" t="s">
        <v>87</v>
      </c>
      <c r="D110" s="81"/>
      <c r="E110" s="81"/>
      <c r="F110" s="81"/>
      <c r="G110" s="81"/>
      <c r="H110" s="81"/>
      <c r="I110" s="81"/>
      <c r="J110" s="81"/>
      <c r="K110" s="81"/>
      <c r="L110" s="82"/>
      <c r="M110" s="83">
        <f t="shared" si="31"/>
        <v>0</v>
      </c>
      <c r="N110" s="84"/>
      <c r="O110" s="82"/>
      <c r="P110" s="85">
        <f t="shared" si="29"/>
        <v>0</v>
      </c>
    </row>
    <row r="111" spans="2:16" x14ac:dyDescent="0.3">
      <c r="B111" s="145"/>
      <c r="C111" s="80" t="s">
        <v>34</v>
      </c>
      <c r="D111" s="81"/>
      <c r="E111" s="81"/>
      <c r="F111" s="81"/>
      <c r="G111" s="81"/>
      <c r="H111" s="81"/>
      <c r="I111" s="81"/>
      <c r="J111" s="81"/>
      <c r="K111" s="81"/>
      <c r="L111" s="82"/>
      <c r="M111" s="83">
        <f t="shared" si="31"/>
        <v>0</v>
      </c>
      <c r="N111" s="84"/>
      <c r="O111" s="82"/>
      <c r="P111" s="85">
        <f t="shared" si="29"/>
        <v>0</v>
      </c>
    </row>
    <row r="112" spans="2:16" x14ac:dyDescent="0.3">
      <c r="B112" s="144" t="str">
        <f>DAY(B97+2)&amp;"/"&amp;MONTH(B97+2)&amp;" - "&amp;DAY(B190+1)&amp;"/"&amp;MONTH(B190+1)</f>
        <v>7/2 - 13/2</v>
      </c>
      <c r="C112" s="25" t="s">
        <v>57</v>
      </c>
      <c r="D112" s="26"/>
      <c r="E112" s="26"/>
      <c r="F112" s="26"/>
      <c r="G112" s="26"/>
      <c r="H112" s="26"/>
      <c r="I112" s="26"/>
      <c r="J112" s="26"/>
      <c r="K112" s="26"/>
      <c r="L112" s="27">
        <f t="shared" ref="L112" si="34">+SUM(L113:L114)</f>
        <v>0</v>
      </c>
      <c r="M112" s="71">
        <f t="shared" si="31"/>
        <v>0</v>
      </c>
      <c r="N112" s="28">
        <f>+SUM(N113:N114)</f>
        <v>0</v>
      </c>
      <c r="O112" s="27">
        <f>+SUM(O113:O114)</f>
        <v>0</v>
      </c>
      <c r="P112" s="73">
        <f t="shared" si="29"/>
        <v>0</v>
      </c>
    </row>
    <row r="113" spans="2:16" x14ac:dyDescent="0.3">
      <c r="B113" s="145"/>
      <c r="C113" s="14" t="s">
        <v>27</v>
      </c>
      <c r="D113" s="31"/>
      <c r="E113" s="31"/>
      <c r="F113" s="31"/>
      <c r="G113" s="31"/>
      <c r="H113" s="31"/>
      <c r="I113" s="31"/>
      <c r="J113" s="31"/>
      <c r="K113" s="31"/>
      <c r="L113" s="32"/>
      <c r="M113" s="65">
        <f t="shared" si="31"/>
        <v>0</v>
      </c>
      <c r="N113" s="32"/>
      <c r="O113" s="32"/>
      <c r="P113" s="67">
        <f t="shared" si="29"/>
        <v>0</v>
      </c>
    </row>
    <row r="114" spans="2:16" x14ac:dyDescent="0.3">
      <c r="B114" s="145"/>
      <c r="C114" s="14" t="s">
        <v>29</v>
      </c>
      <c r="D114" s="33"/>
      <c r="E114" s="33"/>
      <c r="F114" s="124"/>
      <c r="G114" s="31"/>
      <c r="H114" s="33"/>
      <c r="I114" s="33"/>
      <c r="J114" s="33"/>
      <c r="K114" s="33"/>
      <c r="L114" s="34">
        <f t="shared" ref="L114" si="35">SUM(L115:L117)</f>
        <v>0</v>
      </c>
      <c r="M114" s="65">
        <f t="shared" si="31"/>
        <v>0</v>
      </c>
      <c r="N114" s="32">
        <f>SUM(N115:N117)</f>
        <v>0</v>
      </c>
      <c r="O114" s="36">
        <f>SUM(O115:O117)</f>
        <v>0</v>
      </c>
      <c r="P114" s="67">
        <f t="shared" si="29"/>
        <v>0</v>
      </c>
    </row>
    <row r="115" spans="2:16" x14ac:dyDescent="0.3">
      <c r="B115" s="145"/>
      <c r="C115" s="80" t="s">
        <v>47</v>
      </c>
      <c r="D115" s="81"/>
      <c r="E115" s="81"/>
      <c r="F115" s="81"/>
      <c r="G115" s="81"/>
      <c r="H115" s="81"/>
      <c r="I115" s="81"/>
      <c r="J115" s="81"/>
      <c r="K115" s="81"/>
      <c r="L115" s="82"/>
      <c r="M115" s="83">
        <f t="shared" si="31"/>
        <v>0</v>
      </c>
      <c r="N115" s="84"/>
      <c r="O115" s="82"/>
      <c r="P115" s="85">
        <f t="shared" si="29"/>
        <v>0</v>
      </c>
    </row>
    <row r="116" spans="2:16" x14ac:dyDescent="0.3">
      <c r="B116" s="145"/>
      <c r="C116" s="80" t="s">
        <v>46</v>
      </c>
      <c r="D116" s="81"/>
      <c r="E116" s="81"/>
      <c r="F116" s="81"/>
      <c r="G116" s="81"/>
      <c r="H116" s="81"/>
      <c r="I116" s="81"/>
      <c r="J116" s="81"/>
      <c r="K116" s="81"/>
      <c r="L116" s="82"/>
      <c r="M116" s="83">
        <f t="shared" si="31"/>
        <v>0</v>
      </c>
      <c r="N116" s="84"/>
      <c r="O116" s="84"/>
      <c r="P116" s="85">
        <f t="shared" si="29"/>
        <v>0</v>
      </c>
    </row>
    <row r="117" spans="2:16" x14ac:dyDescent="0.3">
      <c r="B117" s="145"/>
      <c r="C117" s="80" t="s">
        <v>68</v>
      </c>
      <c r="D117" s="81"/>
      <c r="E117" s="81"/>
      <c r="F117" s="81"/>
      <c r="G117" s="81"/>
      <c r="H117" s="81"/>
      <c r="I117" s="81"/>
      <c r="J117" s="81"/>
      <c r="K117" s="81"/>
      <c r="L117" s="82"/>
      <c r="M117" s="83">
        <f t="shared" si="31"/>
        <v>0</v>
      </c>
      <c r="N117" s="84"/>
      <c r="O117" s="82"/>
      <c r="P117" s="85">
        <f t="shared" si="29"/>
        <v>0</v>
      </c>
    </row>
    <row r="118" spans="2:16" x14ac:dyDescent="0.3">
      <c r="B118" s="144" t="str">
        <f>DAY(B97+2)&amp;"/"&amp;MONTH(B97+2)&amp;" - "&amp;DAY(B190+1)&amp;"/"&amp;MONTH(B190+1)</f>
        <v>7/2 - 13/2</v>
      </c>
      <c r="C118" s="25" t="s">
        <v>32</v>
      </c>
      <c r="D118" s="26"/>
      <c r="E118" s="26"/>
      <c r="F118" s="26"/>
      <c r="G118" s="26"/>
      <c r="H118" s="26"/>
      <c r="I118" s="26"/>
      <c r="J118" s="26"/>
      <c r="K118" s="26"/>
      <c r="L118" s="27">
        <f t="shared" ref="L118" si="36">+SUM(L119,L124:L126)</f>
        <v>0</v>
      </c>
      <c r="M118" s="71">
        <f t="shared" si="31"/>
        <v>0</v>
      </c>
      <c r="N118" s="28">
        <f>+SUM(N119,N124:N126)</f>
        <v>0</v>
      </c>
      <c r="O118" s="27">
        <f>+SUM(O119,O124:O126)</f>
        <v>0</v>
      </c>
      <c r="P118" s="73">
        <f t="shared" si="29"/>
        <v>0</v>
      </c>
    </row>
    <row r="119" spans="2:16" x14ac:dyDescent="0.3">
      <c r="B119" s="145"/>
      <c r="C119" s="14" t="s">
        <v>15</v>
      </c>
      <c r="D119" s="35"/>
      <c r="E119" s="35"/>
      <c r="F119" s="124"/>
      <c r="G119" s="124"/>
      <c r="H119" s="35"/>
      <c r="I119" s="35"/>
      <c r="J119" s="35"/>
      <c r="K119" s="35"/>
      <c r="L119" s="36">
        <f t="shared" ref="L119" si="37">SUM(L120:L123)</f>
        <v>0</v>
      </c>
      <c r="M119" s="64">
        <f t="shared" si="31"/>
        <v>0</v>
      </c>
      <c r="N119" s="44">
        <f>SUM(N120:N123)</f>
        <v>0</v>
      </c>
      <c r="O119" s="36">
        <f>SUM(O120:O123)</f>
        <v>0</v>
      </c>
      <c r="P119" s="68">
        <f t="shared" si="29"/>
        <v>0</v>
      </c>
    </row>
    <row r="120" spans="2:16" x14ac:dyDescent="0.3">
      <c r="B120" s="145"/>
      <c r="C120" s="80" t="s">
        <v>23</v>
      </c>
      <c r="D120" s="81"/>
      <c r="E120" s="81"/>
      <c r="F120" s="81"/>
      <c r="G120" s="81"/>
      <c r="H120" s="81"/>
      <c r="I120" s="81"/>
      <c r="J120" s="81"/>
      <c r="K120" s="81"/>
      <c r="L120" s="82"/>
      <c r="M120" s="83">
        <f t="shared" si="31"/>
        <v>0</v>
      </c>
      <c r="N120" s="84"/>
      <c r="O120" s="82"/>
      <c r="P120" s="85">
        <f t="shared" si="29"/>
        <v>0</v>
      </c>
    </row>
    <row r="121" spans="2:16" x14ac:dyDescent="0.3">
      <c r="B121" s="145"/>
      <c r="C121" s="80" t="s">
        <v>24</v>
      </c>
      <c r="D121" s="81"/>
      <c r="E121" s="81"/>
      <c r="F121" s="81"/>
      <c r="G121" s="81"/>
      <c r="H121" s="81"/>
      <c r="I121" s="81"/>
      <c r="J121" s="81"/>
      <c r="K121" s="81"/>
      <c r="L121" s="82"/>
      <c r="M121" s="83">
        <f t="shared" si="31"/>
        <v>0</v>
      </c>
      <c r="N121" s="84"/>
      <c r="O121" s="82"/>
      <c r="P121" s="85">
        <f t="shared" si="29"/>
        <v>0</v>
      </c>
    </row>
    <row r="122" spans="2:16" x14ac:dyDescent="0.3">
      <c r="B122" s="145"/>
      <c r="C122" s="80" t="s">
        <v>25</v>
      </c>
      <c r="D122" s="81"/>
      <c r="E122" s="81"/>
      <c r="F122" s="81"/>
      <c r="G122" s="81"/>
      <c r="H122" s="81"/>
      <c r="I122" s="81"/>
      <c r="J122" s="81"/>
      <c r="K122" s="81"/>
      <c r="L122" s="82"/>
      <c r="M122" s="83">
        <f t="shared" si="31"/>
        <v>0</v>
      </c>
      <c r="N122" s="84"/>
      <c r="O122" s="82"/>
      <c r="P122" s="85">
        <f t="shared" si="29"/>
        <v>0</v>
      </c>
    </row>
    <row r="123" spans="2:16" x14ac:dyDescent="0.3">
      <c r="B123" s="145"/>
      <c r="C123" s="80" t="s">
        <v>59</v>
      </c>
      <c r="D123" s="81"/>
      <c r="E123" s="81"/>
      <c r="F123" s="81"/>
      <c r="G123" s="81"/>
      <c r="H123" s="81"/>
      <c r="I123" s="81"/>
      <c r="J123" s="81"/>
      <c r="K123" s="81"/>
      <c r="L123" s="82"/>
      <c r="M123" s="83">
        <f t="shared" si="31"/>
        <v>0</v>
      </c>
      <c r="N123" s="84"/>
      <c r="O123" s="82"/>
      <c r="P123" s="85">
        <f t="shared" si="29"/>
        <v>0</v>
      </c>
    </row>
    <row r="124" spans="2:16" x14ac:dyDescent="0.3">
      <c r="B124" s="145"/>
      <c r="C124" s="14" t="s">
        <v>16</v>
      </c>
      <c r="D124" s="37"/>
      <c r="E124" s="37"/>
      <c r="F124" s="37"/>
      <c r="G124" s="35"/>
      <c r="H124" s="37"/>
      <c r="I124" s="37"/>
      <c r="J124" s="37"/>
      <c r="K124" s="37"/>
      <c r="L124" s="38"/>
      <c r="M124" s="64">
        <f t="shared" si="31"/>
        <v>0</v>
      </c>
      <c r="N124" s="41"/>
      <c r="O124" s="38"/>
      <c r="P124" s="68">
        <f t="shared" si="29"/>
        <v>0</v>
      </c>
    </row>
    <row r="125" spans="2:16" x14ac:dyDescent="0.3">
      <c r="B125" s="145"/>
      <c r="C125" s="14" t="s">
        <v>17</v>
      </c>
      <c r="D125" s="37"/>
      <c r="E125" s="37"/>
      <c r="F125" s="37"/>
      <c r="G125" s="37"/>
      <c r="H125" s="37"/>
      <c r="I125" s="37"/>
      <c r="J125" s="37"/>
      <c r="K125" s="37"/>
      <c r="L125" s="38"/>
      <c r="M125" s="64">
        <f t="shared" si="31"/>
        <v>0</v>
      </c>
      <c r="N125" s="41"/>
      <c r="O125" s="38"/>
      <c r="P125" s="68">
        <f t="shared" si="29"/>
        <v>0</v>
      </c>
    </row>
    <row r="126" spans="2:16" x14ac:dyDescent="0.3">
      <c r="B126" s="145"/>
      <c r="C126" s="15" t="s">
        <v>40</v>
      </c>
      <c r="D126" s="39"/>
      <c r="E126" s="39"/>
      <c r="F126" s="39"/>
      <c r="G126" s="35"/>
      <c r="H126" s="39"/>
      <c r="I126" s="39"/>
      <c r="J126" s="39"/>
      <c r="K126" s="39"/>
      <c r="L126" s="40"/>
      <c r="M126" s="66">
        <f t="shared" si="31"/>
        <v>0</v>
      </c>
      <c r="N126" s="42"/>
      <c r="O126" s="40"/>
      <c r="P126" s="69">
        <f t="shared" si="29"/>
        <v>0</v>
      </c>
    </row>
    <row r="127" spans="2:16" x14ac:dyDescent="0.3">
      <c r="B127" s="144" t="str">
        <f>DAY(B97+2)&amp;"/"&amp;MONTH(B97+2)&amp;" - "&amp;DAY(B190+1)&amp;"/"&amp;MONTH(B190+1)</f>
        <v>7/2 - 13/2</v>
      </c>
      <c r="C127" s="25" t="s">
        <v>67</v>
      </c>
      <c r="D127" s="26"/>
      <c r="E127" s="26"/>
      <c r="F127" s="26"/>
      <c r="G127" s="26"/>
      <c r="H127" s="26"/>
      <c r="I127" s="26"/>
      <c r="J127" s="26"/>
      <c r="K127" s="26"/>
      <c r="L127" s="27">
        <f t="shared" ref="L127" si="38">+SUM(L128:L130)</f>
        <v>0</v>
      </c>
      <c r="M127" s="71">
        <f t="shared" si="31"/>
        <v>0</v>
      </c>
      <c r="N127" s="28">
        <f>+SUM(N128:N130)</f>
        <v>0</v>
      </c>
      <c r="O127" s="27">
        <f>+SUM(O128:O130)</f>
        <v>0</v>
      </c>
      <c r="P127" s="73">
        <f t="shared" si="29"/>
        <v>0</v>
      </c>
    </row>
    <row r="128" spans="2:16" x14ac:dyDescent="0.3">
      <c r="B128" s="145"/>
      <c r="C128" s="14" t="s">
        <v>12</v>
      </c>
      <c r="D128" s="37"/>
      <c r="E128" s="37"/>
      <c r="F128" s="37"/>
      <c r="G128" s="124"/>
      <c r="H128" s="37"/>
      <c r="I128" s="37"/>
      <c r="J128" s="37"/>
      <c r="K128" s="37"/>
      <c r="L128" s="38"/>
      <c r="M128" s="64">
        <f t="shared" si="31"/>
        <v>0</v>
      </c>
      <c r="N128" s="41"/>
      <c r="O128" s="38"/>
      <c r="P128" s="68">
        <f t="shared" si="29"/>
        <v>0</v>
      </c>
    </row>
    <row r="129" spans="2:16" x14ac:dyDescent="0.3">
      <c r="B129" s="145"/>
      <c r="C129" s="14" t="s">
        <v>39</v>
      </c>
      <c r="D129" s="37"/>
      <c r="E129" s="37"/>
      <c r="F129" s="37"/>
      <c r="G129" s="37"/>
      <c r="H129" s="37"/>
      <c r="I129" s="37"/>
      <c r="J129" s="37"/>
      <c r="K129" s="37"/>
      <c r="L129" s="38"/>
      <c r="M129" s="64">
        <f t="shared" si="31"/>
        <v>0</v>
      </c>
      <c r="N129" s="41"/>
      <c r="O129" s="38"/>
      <c r="P129" s="68">
        <f t="shared" si="29"/>
        <v>0</v>
      </c>
    </row>
    <row r="130" spans="2:16" x14ac:dyDescent="0.3">
      <c r="B130" s="145"/>
      <c r="C130" s="14" t="s">
        <v>18</v>
      </c>
      <c r="D130" s="33"/>
      <c r="E130" s="33"/>
      <c r="F130" s="124"/>
      <c r="G130" s="35"/>
      <c r="H130" s="33"/>
      <c r="I130" s="33"/>
      <c r="J130" s="33"/>
      <c r="K130" s="33"/>
      <c r="L130" s="34">
        <f t="shared" ref="L130" si="39">SUM(L131:L136)</f>
        <v>0</v>
      </c>
      <c r="M130" s="65">
        <f t="shared" si="31"/>
        <v>0</v>
      </c>
      <c r="N130" s="43">
        <f>SUM(N131:N136)</f>
        <v>0</v>
      </c>
      <c r="O130" s="34">
        <f>SUM(O131:O136)</f>
        <v>0</v>
      </c>
      <c r="P130" s="67">
        <f t="shared" si="29"/>
        <v>0</v>
      </c>
    </row>
    <row r="131" spans="2:16" x14ac:dyDescent="0.3">
      <c r="B131" s="145"/>
      <c r="C131" s="80" t="s">
        <v>38</v>
      </c>
      <c r="D131" s="81"/>
      <c r="E131" s="81"/>
      <c r="F131" s="81"/>
      <c r="G131" s="81"/>
      <c r="H131" s="81"/>
      <c r="I131" s="81"/>
      <c r="J131" s="81"/>
      <c r="K131" s="81"/>
      <c r="L131" s="82"/>
      <c r="M131" s="83">
        <f t="shared" si="31"/>
        <v>0</v>
      </c>
      <c r="N131" s="84"/>
      <c r="O131" s="82"/>
      <c r="P131" s="85">
        <f t="shared" si="29"/>
        <v>0</v>
      </c>
    </row>
    <row r="132" spans="2:16" x14ac:dyDescent="0.3">
      <c r="B132" s="145"/>
      <c r="C132" s="80" t="s">
        <v>37</v>
      </c>
      <c r="D132" s="81"/>
      <c r="E132" s="81"/>
      <c r="F132" s="81"/>
      <c r="G132" s="81"/>
      <c r="H132" s="81"/>
      <c r="I132" s="81"/>
      <c r="J132" s="81"/>
      <c r="K132" s="81"/>
      <c r="L132" s="82"/>
      <c r="M132" s="83">
        <f t="shared" si="31"/>
        <v>0</v>
      </c>
      <c r="N132" s="84"/>
      <c r="O132" s="82"/>
      <c r="P132" s="85">
        <f t="shared" si="29"/>
        <v>0</v>
      </c>
    </row>
    <row r="133" spans="2:16" x14ac:dyDescent="0.3">
      <c r="B133" s="145"/>
      <c r="C133" s="80" t="s">
        <v>61</v>
      </c>
      <c r="D133" s="81"/>
      <c r="E133" s="81"/>
      <c r="F133" s="81"/>
      <c r="G133" s="81"/>
      <c r="H133" s="81"/>
      <c r="I133" s="81"/>
      <c r="J133" s="81"/>
      <c r="K133" s="81"/>
      <c r="L133" s="82"/>
      <c r="M133" s="83">
        <f t="shared" si="31"/>
        <v>0</v>
      </c>
      <c r="N133" s="84"/>
      <c r="O133" s="82"/>
      <c r="P133" s="85">
        <f t="shared" si="29"/>
        <v>0</v>
      </c>
    </row>
    <row r="134" spans="2:16" x14ac:dyDescent="0.3">
      <c r="B134" s="145"/>
      <c r="C134" s="80" t="s">
        <v>36</v>
      </c>
      <c r="D134" s="81"/>
      <c r="E134" s="81"/>
      <c r="F134" s="81"/>
      <c r="G134" s="81"/>
      <c r="H134" s="81"/>
      <c r="I134" s="81"/>
      <c r="J134" s="81"/>
      <c r="K134" s="81"/>
      <c r="L134" s="82"/>
      <c r="M134" s="83">
        <f t="shared" si="31"/>
        <v>0</v>
      </c>
      <c r="N134" s="84"/>
      <c r="O134" s="82"/>
      <c r="P134" s="85">
        <f t="shared" si="29"/>
        <v>0</v>
      </c>
    </row>
    <row r="135" spans="2:16" x14ac:dyDescent="0.3">
      <c r="B135" s="145"/>
      <c r="C135" s="80" t="s">
        <v>35</v>
      </c>
      <c r="D135" s="81"/>
      <c r="E135" s="81"/>
      <c r="F135" s="81"/>
      <c r="G135" s="81"/>
      <c r="H135" s="81"/>
      <c r="I135" s="81"/>
      <c r="J135" s="81"/>
      <c r="K135" s="81"/>
      <c r="L135" s="82"/>
      <c r="M135" s="83">
        <f t="shared" si="31"/>
        <v>0</v>
      </c>
      <c r="N135" s="84"/>
      <c r="O135" s="82"/>
      <c r="P135" s="85">
        <f t="shared" si="29"/>
        <v>0</v>
      </c>
    </row>
    <row r="136" spans="2:16" x14ac:dyDescent="0.3">
      <c r="B136" s="145"/>
      <c r="C136" s="80" t="s">
        <v>18</v>
      </c>
      <c r="D136" s="81"/>
      <c r="E136" s="81"/>
      <c r="F136" s="81"/>
      <c r="G136" s="81"/>
      <c r="H136" s="81"/>
      <c r="I136" s="81"/>
      <c r="J136" s="81"/>
      <c r="K136" s="81"/>
      <c r="L136" s="82"/>
      <c r="M136" s="83">
        <f t="shared" si="31"/>
        <v>0</v>
      </c>
      <c r="N136" s="84"/>
      <c r="O136" s="82"/>
      <c r="P136" s="85">
        <f t="shared" si="29"/>
        <v>0</v>
      </c>
    </row>
    <row r="137" spans="2:16" x14ac:dyDescent="0.3">
      <c r="B137" s="144" t="str">
        <f>DAY(B97+2)&amp;"/"&amp;MONTH(B97+2)&amp;" - "&amp;DAY(B190+1)&amp;"/"&amp;MONTH(B190+1)</f>
        <v>7/2 - 13/2</v>
      </c>
      <c r="C137" s="25" t="s">
        <v>45</v>
      </c>
      <c r="D137" s="26"/>
      <c r="E137" s="26"/>
      <c r="F137" s="26"/>
      <c r="G137" s="26"/>
      <c r="H137" s="26"/>
      <c r="I137" s="26"/>
      <c r="J137" s="26"/>
      <c r="K137" s="26"/>
      <c r="L137" s="27">
        <f t="shared" ref="L137" si="40">+SUM(L138:L140)</f>
        <v>0</v>
      </c>
      <c r="M137" s="71">
        <f t="shared" si="31"/>
        <v>0</v>
      </c>
      <c r="N137" s="28">
        <f>+SUM(N138:N140)</f>
        <v>0</v>
      </c>
      <c r="O137" s="27">
        <f>+SUM(O138:O140)</f>
        <v>0</v>
      </c>
      <c r="P137" s="73">
        <f t="shared" si="29"/>
        <v>0</v>
      </c>
    </row>
    <row r="138" spans="2:16" x14ac:dyDescent="0.3">
      <c r="B138" s="145"/>
      <c r="C138" s="14" t="s">
        <v>19</v>
      </c>
      <c r="D138" s="37"/>
      <c r="E138" s="37"/>
      <c r="F138" s="37"/>
      <c r="G138" s="37"/>
      <c r="H138" s="37"/>
      <c r="I138" s="37"/>
      <c r="J138" s="37"/>
      <c r="K138" s="37"/>
      <c r="L138" s="38"/>
      <c r="M138" s="64">
        <f t="shared" si="31"/>
        <v>0</v>
      </c>
      <c r="N138" s="41"/>
      <c r="O138" s="38"/>
      <c r="P138" s="68">
        <f t="shared" si="29"/>
        <v>0</v>
      </c>
    </row>
    <row r="139" spans="2:16" x14ac:dyDescent="0.3">
      <c r="B139" s="145"/>
      <c r="C139" s="14" t="s">
        <v>62</v>
      </c>
      <c r="D139" s="39"/>
      <c r="E139" s="39"/>
      <c r="F139" s="39"/>
      <c r="G139" s="39"/>
      <c r="H139" s="39"/>
      <c r="I139" s="39"/>
      <c r="J139" s="39"/>
      <c r="K139" s="39"/>
      <c r="L139" s="40"/>
      <c r="M139" s="64">
        <f t="shared" si="31"/>
        <v>0</v>
      </c>
      <c r="N139" s="41"/>
      <c r="O139" s="38"/>
      <c r="P139" s="68">
        <f t="shared" si="29"/>
        <v>0</v>
      </c>
    </row>
    <row r="140" spans="2:16" ht="15" thickBot="1" x14ac:dyDescent="0.35">
      <c r="B140" s="145"/>
      <c r="C140" s="15" t="s">
        <v>60</v>
      </c>
      <c r="D140" s="39"/>
      <c r="E140" s="39"/>
      <c r="F140" s="39"/>
      <c r="G140" s="39"/>
      <c r="H140" s="39"/>
      <c r="I140" s="39"/>
      <c r="J140" s="39"/>
      <c r="K140" s="39"/>
      <c r="L140" s="40"/>
      <c r="M140" s="64">
        <f t="shared" si="31"/>
        <v>0</v>
      </c>
      <c r="N140" s="41"/>
      <c r="O140" s="38"/>
      <c r="P140" s="68">
        <f t="shared" si="29"/>
        <v>0</v>
      </c>
    </row>
    <row r="141" spans="2:16" ht="15" thickBot="1" x14ac:dyDescent="0.35">
      <c r="B141" s="3"/>
      <c r="C141" s="13" t="s">
        <v>54</v>
      </c>
      <c r="D141" s="29"/>
      <c r="E141" s="29"/>
      <c r="F141" s="29"/>
      <c r="G141" s="29"/>
      <c r="H141" s="29"/>
      <c r="I141" s="29"/>
      <c r="J141" s="29"/>
      <c r="K141" s="29"/>
      <c r="L141" s="30">
        <f t="shared" ref="L141" si="41">SUM(L142,L165)</f>
        <v>0</v>
      </c>
      <c r="M141" s="20">
        <f t="shared" si="31"/>
        <v>0</v>
      </c>
      <c r="N141" s="53">
        <f>SUM(N142,N165)</f>
        <v>0</v>
      </c>
      <c r="O141" s="54">
        <f>SUM(O142,O165)</f>
        <v>0</v>
      </c>
      <c r="P141" s="52">
        <f t="shared" si="29"/>
        <v>0</v>
      </c>
    </row>
    <row r="142" spans="2:16" x14ac:dyDescent="0.3">
      <c r="B142" s="144" t="str">
        <f>DAY(B97-1)&amp;"/"&amp;MONTH(B97-1)&amp;" - "&amp;DAY(B190-2)&amp;"/"&amp;MONTH(B190-2)</f>
        <v>4/2 - 10/2</v>
      </c>
      <c r="C142" s="25" t="s">
        <v>49</v>
      </c>
      <c r="D142" s="26"/>
      <c r="E142" s="26"/>
      <c r="F142" s="26"/>
      <c r="G142" s="26"/>
      <c r="H142" s="26"/>
      <c r="I142" s="26"/>
      <c r="J142" s="26"/>
      <c r="K142" s="26"/>
      <c r="L142" s="27">
        <f t="shared" ref="L142" si="42">+SUM(L143:L146)</f>
        <v>0</v>
      </c>
      <c r="M142" s="63">
        <f t="shared" si="31"/>
        <v>0</v>
      </c>
      <c r="N142" s="28">
        <f>+SUM(N143:N146)</f>
        <v>0</v>
      </c>
      <c r="O142" s="27">
        <f>+SUM(O143:O146)</f>
        <v>0</v>
      </c>
      <c r="P142" s="62">
        <f t="shared" si="29"/>
        <v>0</v>
      </c>
    </row>
    <row r="143" spans="2:16" x14ac:dyDescent="0.3">
      <c r="B143" s="3"/>
      <c r="C143" s="14" t="s">
        <v>42</v>
      </c>
      <c r="D143" s="37"/>
      <c r="E143" s="37"/>
      <c r="F143" s="37"/>
      <c r="G143" s="124"/>
      <c r="H143" s="37"/>
      <c r="I143" s="37"/>
      <c r="J143" s="37"/>
      <c r="K143" s="37"/>
      <c r="L143" s="38"/>
      <c r="M143" s="65">
        <f t="shared" si="31"/>
        <v>0</v>
      </c>
      <c r="N143" s="41"/>
      <c r="O143" s="38"/>
      <c r="P143" s="67">
        <f t="shared" si="29"/>
        <v>0</v>
      </c>
    </row>
    <row r="144" spans="2:16" x14ac:dyDescent="0.3">
      <c r="B144" s="3"/>
      <c r="C144" s="14" t="s">
        <v>43</v>
      </c>
      <c r="D144" s="37"/>
      <c r="E144" s="37"/>
      <c r="F144" s="37"/>
      <c r="G144" s="37"/>
      <c r="H144" s="37"/>
      <c r="I144" s="37"/>
      <c r="J144" s="37"/>
      <c r="K144" s="37"/>
      <c r="L144" s="38"/>
      <c r="M144" s="65">
        <f t="shared" si="31"/>
        <v>0</v>
      </c>
      <c r="N144" s="41"/>
      <c r="O144" s="38"/>
      <c r="P144" s="67">
        <f t="shared" si="29"/>
        <v>0</v>
      </c>
    </row>
    <row r="145" spans="2:16" x14ac:dyDescent="0.3">
      <c r="B145" s="3"/>
      <c r="C145" s="14" t="s">
        <v>88</v>
      </c>
      <c r="D145" s="37"/>
      <c r="E145" s="124"/>
      <c r="F145" s="37"/>
      <c r="G145" s="124"/>
      <c r="H145" s="37"/>
      <c r="I145" s="37"/>
      <c r="J145" s="37"/>
      <c r="K145" s="37"/>
      <c r="L145" s="38"/>
      <c r="M145" s="65">
        <f t="shared" si="31"/>
        <v>0</v>
      </c>
      <c r="N145" s="41"/>
      <c r="O145" s="38"/>
      <c r="P145" s="67">
        <f t="shared" ref="P145:P164" si="43">SUM(N145:O145)</f>
        <v>0</v>
      </c>
    </row>
    <row r="146" spans="2:16" x14ac:dyDescent="0.3">
      <c r="B146" s="3"/>
      <c r="C146" s="14" t="s">
        <v>89</v>
      </c>
      <c r="D146" s="35"/>
      <c r="E146" s="35"/>
      <c r="F146" s="35"/>
      <c r="G146" s="124"/>
      <c r="H146" s="35"/>
      <c r="I146" s="35"/>
      <c r="J146" s="35"/>
      <c r="K146" s="35"/>
      <c r="L146" s="36">
        <f t="shared" ref="L146" si="44">+SUM(L147:L155)</f>
        <v>0</v>
      </c>
      <c r="M146" s="65">
        <f t="shared" si="31"/>
        <v>0</v>
      </c>
      <c r="N146" s="44">
        <f>+SUM(N147:N155)</f>
        <v>0</v>
      </c>
      <c r="O146" s="36">
        <f>+SUM(O147:O155)</f>
        <v>0</v>
      </c>
      <c r="P146" s="67">
        <f t="shared" si="43"/>
        <v>0</v>
      </c>
    </row>
    <row r="147" spans="2:16" x14ac:dyDescent="0.3">
      <c r="B147" s="3"/>
      <c r="C147" s="80" t="s">
        <v>93</v>
      </c>
      <c r="D147" s="81"/>
      <c r="E147" s="81"/>
      <c r="F147" s="81"/>
      <c r="G147" s="81"/>
      <c r="H147" s="81"/>
      <c r="I147" s="81"/>
      <c r="J147" s="81"/>
      <c r="K147" s="81"/>
      <c r="L147" s="82"/>
      <c r="M147" s="83">
        <f t="shared" si="31"/>
        <v>0</v>
      </c>
      <c r="N147" s="84"/>
      <c r="O147" s="82"/>
      <c r="P147" s="85">
        <f t="shared" si="43"/>
        <v>0</v>
      </c>
    </row>
    <row r="148" spans="2:16" x14ac:dyDescent="0.3">
      <c r="B148" s="3"/>
      <c r="C148" s="80" t="s">
        <v>92</v>
      </c>
      <c r="D148" s="81"/>
      <c r="E148" s="81"/>
      <c r="F148" s="81"/>
      <c r="G148" s="81"/>
      <c r="H148" s="81"/>
      <c r="I148" s="81"/>
      <c r="J148" s="81"/>
      <c r="K148" s="81"/>
      <c r="L148" s="82"/>
      <c r="M148" s="83">
        <f t="shared" si="31"/>
        <v>0</v>
      </c>
      <c r="N148" s="84"/>
      <c r="O148" s="82"/>
      <c r="P148" s="85">
        <f t="shared" si="43"/>
        <v>0</v>
      </c>
    </row>
    <row r="149" spans="2:16" x14ac:dyDescent="0.3">
      <c r="B149" s="3"/>
      <c r="C149" s="80" t="s">
        <v>94</v>
      </c>
      <c r="D149" s="81"/>
      <c r="E149" s="81"/>
      <c r="F149" s="81"/>
      <c r="G149" s="81"/>
      <c r="H149" s="81"/>
      <c r="I149" s="81"/>
      <c r="J149" s="81"/>
      <c r="K149" s="81"/>
      <c r="L149" s="82"/>
      <c r="M149" s="83">
        <f t="shared" si="31"/>
        <v>0</v>
      </c>
      <c r="N149" s="84"/>
      <c r="O149" s="82"/>
      <c r="P149" s="85">
        <f t="shared" si="43"/>
        <v>0</v>
      </c>
    </row>
    <row r="150" spans="2:16" x14ac:dyDescent="0.3">
      <c r="B150" s="3"/>
      <c r="C150" s="80" t="s">
        <v>79</v>
      </c>
      <c r="D150" s="81"/>
      <c r="E150" s="81"/>
      <c r="F150" s="81"/>
      <c r="G150" s="81"/>
      <c r="H150" s="81"/>
      <c r="I150" s="81"/>
      <c r="J150" s="81"/>
      <c r="K150" s="81"/>
      <c r="L150" s="82"/>
      <c r="M150" s="83">
        <f t="shared" si="31"/>
        <v>0</v>
      </c>
      <c r="N150" s="84"/>
      <c r="O150" s="82"/>
      <c r="P150" s="85">
        <f t="shared" si="43"/>
        <v>0</v>
      </c>
    </row>
    <row r="151" spans="2:16" x14ac:dyDescent="0.3">
      <c r="B151" s="3"/>
      <c r="C151" s="80" t="s">
        <v>78</v>
      </c>
      <c r="D151" s="81"/>
      <c r="E151" s="81"/>
      <c r="F151" s="81"/>
      <c r="G151" s="81"/>
      <c r="H151" s="81"/>
      <c r="I151" s="81"/>
      <c r="J151" s="81"/>
      <c r="K151" s="81"/>
      <c r="L151" s="82"/>
      <c r="M151" s="83">
        <f t="shared" si="31"/>
        <v>0</v>
      </c>
      <c r="N151" s="84"/>
      <c r="O151" s="82"/>
      <c r="P151" s="85">
        <f t="shared" si="43"/>
        <v>0</v>
      </c>
    </row>
    <row r="152" spans="2:16" x14ac:dyDescent="0.3">
      <c r="B152" s="3"/>
      <c r="C152" s="80" t="s">
        <v>81</v>
      </c>
      <c r="D152" s="81"/>
      <c r="E152" s="81"/>
      <c r="F152" s="81"/>
      <c r="G152" s="81"/>
      <c r="H152" s="81"/>
      <c r="I152" s="81"/>
      <c r="J152" s="81"/>
      <c r="K152" s="81"/>
      <c r="L152" s="82"/>
      <c r="M152" s="83">
        <f t="shared" si="31"/>
        <v>0</v>
      </c>
      <c r="N152" s="84"/>
      <c r="O152" s="82"/>
      <c r="P152" s="85">
        <f t="shared" si="43"/>
        <v>0</v>
      </c>
    </row>
    <row r="153" spans="2:16" x14ac:dyDescent="0.3">
      <c r="B153" s="3"/>
      <c r="C153" s="80" t="s">
        <v>80</v>
      </c>
      <c r="D153" s="81"/>
      <c r="E153" s="81"/>
      <c r="F153" s="81"/>
      <c r="G153" s="81"/>
      <c r="H153" s="81"/>
      <c r="I153" s="81"/>
      <c r="J153" s="81"/>
      <c r="K153" s="81"/>
      <c r="L153" s="82"/>
      <c r="M153" s="83">
        <f t="shared" si="31"/>
        <v>0</v>
      </c>
      <c r="N153" s="84"/>
      <c r="O153" s="82"/>
      <c r="P153" s="85">
        <f t="shared" si="43"/>
        <v>0</v>
      </c>
    </row>
    <row r="154" spans="2:16" x14ac:dyDescent="0.3">
      <c r="B154" s="3"/>
      <c r="C154" s="80" t="s">
        <v>82</v>
      </c>
      <c r="D154" s="81"/>
      <c r="E154" s="81"/>
      <c r="F154" s="81"/>
      <c r="G154" s="81"/>
      <c r="H154" s="81"/>
      <c r="I154" s="81"/>
      <c r="J154" s="81"/>
      <c r="K154" s="81"/>
      <c r="L154" s="82"/>
      <c r="M154" s="83">
        <f t="shared" si="31"/>
        <v>0</v>
      </c>
      <c r="N154" s="84"/>
      <c r="O154" s="82"/>
      <c r="P154" s="85">
        <f t="shared" si="43"/>
        <v>0</v>
      </c>
    </row>
    <row r="155" spans="2:16" x14ac:dyDescent="0.3">
      <c r="B155" s="3"/>
      <c r="C155" s="80" t="s">
        <v>68</v>
      </c>
      <c r="D155" s="81"/>
      <c r="E155" s="81"/>
      <c r="F155" s="81"/>
      <c r="G155" s="81"/>
      <c r="H155" s="81"/>
      <c r="I155" s="81"/>
      <c r="J155" s="81"/>
      <c r="K155" s="81"/>
      <c r="L155" s="82"/>
      <c r="M155" s="83">
        <f t="shared" si="31"/>
        <v>0</v>
      </c>
      <c r="N155" s="84"/>
      <c r="O155" s="82"/>
      <c r="P155" s="85">
        <f t="shared" si="43"/>
        <v>0</v>
      </c>
    </row>
    <row r="156" spans="2:16" x14ac:dyDescent="0.3">
      <c r="B156" s="144" t="str">
        <f>DAY(B97-1)&amp;"/"&amp;MONTH(B97-1)&amp;" - "&amp;DAY(B190-2)&amp;"/"&amp;MONTH(B190-2)</f>
        <v>4/2 - 10/2</v>
      </c>
      <c r="C156" s="25" t="s">
        <v>58</v>
      </c>
      <c r="D156" s="26"/>
      <c r="E156" s="26"/>
      <c r="F156" s="26"/>
      <c r="G156" s="26"/>
      <c r="H156" s="26"/>
      <c r="I156" s="26"/>
      <c r="J156" s="26"/>
      <c r="K156" s="26"/>
      <c r="L156" s="27">
        <f t="shared" ref="L156" si="45">+SUM(L157:L158)</f>
        <v>0</v>
      </c>
      <c r="M156" s="71">
        <f t="shared" si="31"/>
        <v>0</v>
      </c>
      <c r="N156" s="28">
        <f t="shared" ref="N156:O156" si="46">+SUM(N157:N158)</f>
        <v>0</v>
      </c>
      <c r="O156" s="27">
        <f t="shared" si="46"/>
        <v>0</v>
      </c>
      <c r="P156" s="62">
        <f t="shared" si="43"/>
        <v>0</v>
      </c>
    </row>
    <row r="157" spans="2:16" x14ac:dyDescent="0.3">
      <c r="B157" s="109"/>
      <c r="C157" s="14" t="s">
        <v>90</v>
      </c>
      <c r="D157" s="37"/>
      <c r="E157" s="37"/>
      <c r="F157" s="37"/>
      <c r="G157" s="37"/>
      <c r="H157" s="37"/>
      <c r="I157" s="37"/>
      <c r="J157" s="37"/>
      <c r="K157" s="37"/>
      <c r="L157" s="38"/>
      <c r="M157" s="65">
        <f t="shared" si="31"/>
        <v>0</v>
      </c>
      <c r="N157" s="41"/>
      <c r="O157" s="38"/>
      <c r="P157" s="67">
        <f t="shared" si="43"/>
        <v>0</v>
      </c>
    </row>
    <row r="158" spans="2:16" x14ac:dyDescent="0.3">
      <c r="B158" s="3"/>
      <c r="C158" s="14" t="s">
        <v>91</v>
      </c>
      <c r="D158" s="35"/>
      <c r="E158" s="35"/>
      <c r="F158" s="35"/>
      <c r="G158" s="35"/>
      <c r="H158" s="35"/>
      <c r="I158" s="35"/>
      <c r="J158" s="35"/>
      <c r="K158" s="35"/>
      <c r="L158" s="36">
        <f t="shared" ref="L158" si="47">+SUM(L159:L164)</f>
        <v>0</v>
      </c>
      <c r="M158" s="65">
        <f t="shared" si="31"/>
        <v>0</v>
      </c>
      <c r="N158" s="44">
        <f>+SUM(N159:N164)</f>
        <v>0</v>
      </c>
      <c r="O158" s="36">
        <f>+SUM(O159:O164)</f>
        <v>0</v>
      </c>
      <c r="P158" s="67">
        <f t="shared" si="43"/>
        <v>0</v>
      </c>
    </row>
    <row r="159" spans="2:16" x14ac:dyDescent="0.3">
      <c r="B159" s="3"/>
      <c r="C159" s="80" t="s">
        <v>79</v>
      </c>
      <c r="D159" s="81"/>
      <c r="E159" s="81"/>
      <c r="F159" s="81"/>
      <c r="G159" s="81"/>
      <c r="H159" s="81"/>
      <c r="I159" s="81"/>
      <c r="J159" s="81"/>
      <c r="K159" s="81"/>
      <c r="L159" s="82"/>
      <c r="M159" s="83">
        <f t="shared" si="31"/>
        <v>0</v>
      </c>
      <c r="N159" s="84"/>
      <c r="O159" s="82"/>
      <c r="P159" s="85">
        <f t="shared" si="43"/>
        <v>0</v>
      </c>
    </row>
    <row r="160" spans="2:16" x14ac:dyDescent="0.3">
      <c r="B160" s="3"/>
      <c r="C160" s="80" t="s">
        <v>78</v>
      </c>
      <c r="D160" s="81"/>
      <c r="E160" s="81"/>
      <c r="F160" s="81"/>
      <c r="G160" s="81"/>
      <c r="H160" s="81"/>
      <c r="I160" s="81"/>
      <c r="J160" s="81"/>
      <c r="K160" s="81"/>
      <c r="L160" s="82"/>
      <c r="M160" s="83">
        <f t="shared" si="31"/>
        <v>0</v>
      </c>
      <c r="N160" s="84"/>
      <c r="O160" s="82"/>
      <c r="P160" s="85">
        <f t="shared" si="43"/>
        <v>0</v>
      </c>
    </row>
    <row r="161" spans="2:16" x14ac:dyDescent="0.3">
      <c r="B161" s="3"/>
      <c r="C161" s="80" t="s">
        <v>81</v>
      </c>
      <c r="D161" s="81"/>
      <c r="E161" s="81"/>
      <c r="F161" s="81"/>
      <c r="G161" s="81"/>
      <c r="H161" s="81"/>
      <c r="I161" s="81"/>
      <c r="J161" s="81"/>
      <c r="K161" s="81"/>
      <c r="L161" s="82"/>
      <c r="M161" s="83">
        <f t="shared" si="31"/>
        <v>0</v>
      </c>
      <c r="N161" s="84"/>
      <c r="O161" s="82"/>
      <c r="P161" s="85">
        <f t="shared" si="43"/>
        <v>0</v>
      </c>
    </row>
    <row r="162" spans="2:16" x14ac:dyDescent="0.3">
      <c r="B162" s="3"/>
      <c r="C162" s="80" t="s">
        <v>80</v>
      </c>
      <c r="D162" s="81"/>
      <c r="E162" s="81"/>
      <c r="F162" s="81"/>
      <c r="G162" s="81"/>
      <c r="H162" s="81"/>
      <c r="I162" s="81"/>
      <c r="J162" s="81"/>
      <c r="K162" s="81"/>
      <c r="L162" s="82"/>
      <c r="M162" s="83">
        <f t="shared" si="31"/>
        <v>0</v>
      </c>
      <c r="N162" s="84"/>
      <c r="O162" s="82"/>
      <c r="P162" s="85">
        <f t="shared" si="43"/>
        <v>0</v>
      </c>
    </row>
    <row r="163" spans="2:16" x14ac:dyDescent="0.3">
      <c r="B163" s="3"/>
      <c r="C163" s="80" t="s">
        <v>82</v>
      </c>
      <c r="D163" s="81"/>
      <c r="E163" s="81"/>
      <c r="F163" s="81"/>
      <c r="G163" s="81"/>
      <c r="H163" s="81"/>
      <c r="I163" s="81"/>
      <c r="J163" s="81"/>
      <c r="K163" s="81"/>
      <c r="L163" s="82"/>
      <c r="M163" s="83">
        <f t="shared" si="31"/>
        <v>0</v>
      </c>
      <c r="N163" s="84"/>
      <c r="O163" s="82"/>
      <c r="P163" s="85">
        <f t="shared" si="43"/>
        <v>0</v>
      </c>
    </row>
    <row r="164" spans="2:16" x14ac:dyDescent="0.3">
      <c r="B164" s="3"/>
      <c r="C164" s="80" t="s">
        <v>68</v>
      </c>
      <c r="D164" s="81"/>
      <c r="E164" s="81"/>
      <c r="F164" s="81"/>
      <c r="G164" s="81"/>
      <c r="H164" s="81"/>
      <c r="I164" s="81"/>
      <c r="J164" s="81"/>
      <c r="K164" s="81"/>
      <c r="L164" s="82"/>
      <c r="M164" s="83">
        <f t="shared" si="31"/>
        <v>0</v>
      </c>
      <c r="N164" s="84"/>
      <c r="O164" s="82"/>
      <c r="P164" s="85">
        <f t="shared" si="43"/>
        <v>0</v>
      </c>
    </row>
    <row r="165" spans="2:16" x14ac:dyDescent="0.3">
      <c r="B165" s="144" t="str">
        <f>DAY(B97-1)&amp;"/"&amp;MONTH(B97-1)&amp;" - "&amp;DAY(B190-2)&amp;"/"&amp;MONTH(B190-2)</f>
        <v>4/2 - 10/2</v>
      </c>
      <c r="C165" s="25" t="s">
        <v>44</v>
      </c>
      <c r="D165" s="26"/>
      <c r="E165" s="26"/>
      <c r="F165" s="26"/>
      <c r="G165" s="26"/>
      <c r="H165" s="26"/>
      <c r="I165" s="26"/>
      <c r="J165" s="26"/>
      <c r="K165" s="26"/>
      <c r="L165" s="27">
        <f t="shared" ref="L165" si="48">+SUM(L166:L167,L171)</f>
        <v>0</v>
      </c>
      <c r="M165" s="63">
        <f t="shared" si="31"/>
        <v>0</v>
      </c>
      <c r="N165" s="28">
        <f>+SUM(N166:N167,N171)</f>
        <v>0</v>
      </c>
      <c r="O165" s="27">
        <f>+SUM(O166:O167,O171)</f>
        <v>0</v>
      </c>
      <c r="P165" s="62">
        <f t="shared" si="29"/>
        <v>0</v>
      </c>
    </row>
    <row r="166" spans="2:16" x14ac:dyDescent="0.3">
      <c r="B166" s="3"/>
      <c r="C166" s="14" t="s">
        <v>13</v>
      </c>
      <c r="D166" s="37"/>
      <c r="E166" s="37"/>
      <c r="F166" s="37"/>
      <c r="G166" s="37"/>
      <c r="H166" s="37"/>
      <c r="I166" s="37"/>
      <c r="J166" s="37"/>
      <c r="K166" s="37"/>
      <c r="L166" s="38"/>
      <c r="M166" s="64">
        <f t="shared" si="31"/>
        <v>0</v>
      </c>
      <c r="N166" s="41"/>
      <c r="O166" s="38"/>
      <c r="P166" s="67">
        <f t="shared" si="29"/>
        <v>0</v>
      </c>
    </row>
    <row r="167" spans="2:16" x14ac:dyDescent="0.3">
      <c r="B167" s="3"/>
      <c r="C167" s="14" t="s">
        <v>86</v>
      </c>
      <c r="D167" s="35"/>
      <c r="E167" s="35"/>
      <c r="F167" s="35"/>
      <c r="G167" s="35"/>
      <c r="H167" s="35"/>
      <c r="I167" s="35"/>
      <c r="J167" s="35"/>
      <c r="K167" s="35"/>
      <c r="L167" s="36">
        <f t="shared" ref="L167" si="49">+SUM(L168:L170)</f>
        <v>0</v>
      </c>
      <c r="M167" s="64">
        <f t="shared" si="31"/>
        <v>0</v>
      </c>
      <c r="N167" s="44">
        <f>+SUM(N168:N170)</f>
        <v>0</v>
      </c>
      <c r="O167" s="36">
        <f>+SUM(O168:O170)</f>
        <v>0</v>
      </c>
      <c r="P167" s="67">
        <f t="shared" si="29"/>
        <v>0</v>
      </c>
    </row>
    <row r="168" spans="2:16" x14ac:dyDescent="0.3">
      <c r="B168" s="3"/>
      <c r="C168" s="80" t="s">
        <v>72</v>
      </c>
      <c r="D168" s="81"/>
      <c r="E168" s="81"/>
      <c r="F168" s="81"/>
      <c r="G168" s="81"/>
      <c r="H168" s="81"/>
      <c r="I168" s="81"/>
      <c r="J168" s="81"/>
      <c r="K168" s="81"/>
      <c r="L168" s="82"/>
      <c r="M168" s="83">
        <f t="shared" si="31"/>
        <v>0</v>
      </c>
      <c r="N168" s="84"/>
      <c r="O168" s="82"/>
      <c r="P168" s="85">
        <f t="shared" si="29"/>
        <v>0</v>
      </c>
    </row>
    <row r="169" spans="2:16" x14ac:dyDescent="0.3">
      <c r="B169" s="3"/>
      <c r="C169" s="80" t="s">
        <v>84</v>
      </c>
      <c r="D169" s="81"/>
      <c r="E169" s="81"/>
      <c r="F169" s="81"/>
      <c r="G169" s="81"/>
      <c r="H169" s="81"/>
      <c r="I169" s="81"/>
      <c r="J169" s="81"/>
      <c r="K169" s="81"/>
      <c r="L169" s="82"/>
      <c r="M169" s="83">
        <f t="shared" ref="M169:M191" si="50">SUM(D169:L169)</f>
        <v>0</v>
      </c>
      <c r="N169" s="84"/>
      <c r="O169" s="82"/>
      <c r="P169" s="85">
        <f t="shared" si="29"/>
        <v>0</v>
      </c>
    </row>
    <row r="170" spans="2:16" x14ac:dyDescent="0.3">
      <c r="B170" s="3"/>
      <c r="C170" s="80" t="s">
        <v>85</v>
      </c>
      <c r="D170" s="81"/>
      <c r="E170" s="81"/>
      <c r="F170" s="81"/>
      <c r="G170" s="81"/>
      <c r="H170" s="81"/>
      <c r="I170" s="81"/>
      <c r="J170" s="81"/>
      <c r="K170" s="81"/>
      <c r="L170" s="82"/>
      <c r="M170" s="83">
        <f t="shared" si="50"/>
        <v>0</v>
      </c>
      <c r="N170" s="84"/>
      <c r="O170" s="82"/>
      <c r="P170" s="85">
        <f t="shared" si="29"/>
        <v>0</v>
      </c>
    </row>
    <row r="171" spans="2:16" ht="15" thickBot="1" x14ac:dyDescent="0.35">
      <c r="B171" s="3"/>
      <c r="C171" s="15" t="s">
        <v>48</v>
      </c>
      <c r="D171" s="37"/>
      <c r="E171" s="37"/>
      <c r="F171" s="37"/>
      <c r="G171" s="124"/>
      <c r="H171" s="124"/>
      <c r="I171" s="37"/>
      <c r="J171" s="37"/>
      <c r="K171" s="37"/>
      <c r="L171" s="37"/>
      <c r="M171" s="64">
        <f t="shared" si="50"/>
        <v>0</v>
      </c>
      <c r="N171" s="37"/>
      <c r="O171" s="37"/>
      <c r="P171" s="67">
        <f t="shared" si="29"/>
        <v>0</v>
      </c>
    </row>
    <row r="172" spans="2:16" ht="15" thickBot="1" x14ac:dyDescent="0.35">
      <c r="B172" s="3"/>
      <c r="C172" s="13" t="s">
        <v>55</v>
      </c>
      <c r="D172" s="29">
        <f>+SUM(D173:D175,D176,D183)</f>
        <v>0</v>
      </c>
      <c r="E172" s="29">
        <f t="shared" ref="E172:L172" si="51">+SUM(E173:E175,E176,E183)</f>
        <v>0</v>
      </c>
      <c r="F172" s="29">
        <f t="shared" si="51"/>
        <v>0</v>
      </c>
      <c r="G172" s="29">
        <f t="shared" si="51"/>
        <v>0</v>
      </c>
      <c r="H172" s="29">
        <f t="shared" si="51"/>
        <v>0</v>
      </c>
      <c r="I172" s="29">
        <f t="shared" si="51"/>
        <v>0</v>
      </c>
      <c r="J172" s="29">
        <f t="shared" si="51"/>
        <v>0</v>
      </c>
      <c r="K172" s="29">
        <f t="shared" si="51"/>
        <v>0</v>
      </c>
      <c r="L172" s="30">
        <f t="shared" si="51"/>
        <v>0</v>
      </c>
      <c r="M172" s="20">
        <f t="shared" si="50"/>
        <v>0</v>
      </c>
      <c r="N172" s="53">
        <f>+SUM(N173:N175,N176,N183)</f>
        <v>0</v>
      </c>
      <c r="O172" s="54">
        <f>+SUM(O173:O175,O176,O183)</f>
        <v>0</v>
      </c>
      <c r="P172" s="52">
        <f t="shared" si="29"/>
        <v>0</v>
      </c>
    </row>
    <row r="173" spans="2:16" x14ac:dyDescent="0.3">
      <c r="B173" s="3"/>
      <c r="C173" s="16" t="s">
        <v>20</v>
      </c>
      <c r="D173" s="46"/>
      <c r="E173" s="124"/>
      <c r="F173" s="46"/>
      <c r="G173" s="124"/>
      <c r="H173" s="46"/>
      <c r="I173" s="46"/>
      <c r="J173" s="46"/>
      <c r="K173" s="46"/>
      <c r="L173" s="47"/>
      <c r="M173" s="64">
        <f t="shared" si="50"/>
        <v>0</v>
      </c>
      <c r="N173" s="48"/>
      <c r="O173" s="47"/>
      <c r="P173" s="67">
        <f t="shared" ref="P173:P191" si="52">SUM(N173:O173)</f>
        <v>0</v>
      </c>
    </row>
    <row r="174" spans="2:16" x14ac:dyDescent="0.3">
      <c r="B174" s="3"/>
      <c r="C174" s="15" t="s">
        <v>21</v>
      </c>
      <c r="D174" s="39"/>
      <c r="E174" s="39"/>
      <c r="F174" s="39"/>
      <c r="G174" s="39"/>
      <c r="H174" s="39"/>
      <c r="I174" s="39"/>
      <c r="J174" s="39"/>
      <c r="K174" s="39"/>
      <c r="L174" s="40"/>
      <c r="M174" s="64">
        <f t="shared" si="50"/>
        <v>0</v>
      </c>
      <c r="N174" s="42"/>
      <c r="O174" s="40"/>
      <c r="P174" s="67">
        <f t="shared" si="52"/>
        <v>0</v>
      </c>
    </row>
    <row r="175" spans="2:16" x14ac:dyDescent="0.3">
      <c r="B175" s="3"/>
      <c r="C175" s="15" t="s">
        <v>83</v>
      </c>
      <c r="D175" s="39"/>
      <c r="E175" s="39"/>
      <c r="F175" s="39"/>
      <c r="G175" s="39"/>
      <c r="H175" s="39"/>
      <c r="I175" s="39"/>
      <c r="J175" s="39"/>
      <c r="K175" s="39"/>
      <c r="L175" s="40"/>
      <c r="M175" s="64">
        <f t="shared" si="50"/>
        <v>0</v>
      </c>
      <c r="N175" s="42"/>
      <c r="O175" s="40"/>
      <c r="P175" s="67">
        <f t="shared" si="52"/>
        <v>0</v>
      </c>
    </row>
    <row r="176" spans="2:16" x14ac:dyDescent="0.3">
      <c r="B176" s="109"/>
      <c r="C176" s="25" t="s">
        <v>51</v>
      </c>
      <c r="D176" s="26">
        <f>+SUM(D177,D180)</f>
        <v>0</v>
      </c>
      <c r="E176" s="26"/>
      <c r="F176" s="26"/>
      <c r="G176" s="26"/>
      <c r="H176" s="26"/>
      <c r="I176" s="26">
        <f t="shared" ref="I176:L176" si="53">+SUM(I177,I180)</f>
        <v>0</v>
      </c>
      <c r="J176" s="26">
        <f t="shared" si="53"/>
        <v>0</v>
      </c>
      <c r="K176" s="26">
        <f t="shared" si="53"/>
        <v>0</v>
      </c>
      <c r="L176" s="27">
        <f t="shared" si="53"/>
        <v>0</v>
      </c>
      <c r="M176" s="63">
        <f t="shared" si="50"/>
        <v>0</v>
      </c>
      <c r="N176" s="28">
        <f>+SUM(N177,N180)</f>
        <v>0</v>
      </c>
      <c r="O176" s="27">
        <f>+SUM(O177,O180)</f>
        <v>0</v>
      </c>
      <c r="P176" s="62">
        <f t="shared" si="52"/>
        <v>0</v>
      </c>
    </row>
    <row r="177" spans="2:16" x14ac:dyDescent="0.3">
      <c r="B177" s="3"/>
      <c r="C177" s="14" t="s">
        <v>75</v>
      </c>
      <c r="D177" s="35">
        <f>+SUM(D178:D179)</f>
        <v>0</v>
      </c>
      <c r="E177" s="35"/>
      <c r="F177" s="35"/>
      <c r="G177" s="35"/>
      <c r="H177" s="35"/>
      <c r="I177" s="35">
        <f t="shared" ref="I177:L177" si="54">+SUM(I178:I179)</f>
        <v>0</v>
      </c>
      <c r="J177" s="35">
        <f t="shared" si="54"/>
        <v>0</v>
      </c>
      <c r="K177" s="35">
        <f t="shared" si="54"/>
        <v>0</v>
      </c>
      <c r="L177" s="36">
        <f t="shared" si="54"/>
        <v>0</v>
      </c>
      <c r="M177" s="64">
        <f t="shared" si="50"/>
        <v>0</v>
      </c>
      <c r="N177" s="44">
        <f>+SUM(N178:N179)</f>
        <v>0</v>
      </c>
      <c r="O177" s="36">
        <f>+SUM(O178:O179)</f>
        <v>0</v>
      </c>
      <c r="P177" s="67">
        <f t="shared" si="52"/>
        <v>0</v>
      </c>
    </row>
    <row r="178" spans="2:16" x14ac:dyDescent="0.3">
      <c r="B178" s="3"/>
      <c r="C178" s="80" t="s">
        <v>69</v>
      </c>
      <c r="D178" s="81"/>
      <c r="E178" s="81"/>
      <c r="F178" s="81"/>
      <c r="G178" s="81"/>
      <c r="H178" s="81"/>
      <c r="I178" s="81"/>
      <c r="J178" s="81"/>
      <c r="K178" s="81"/>
      <c r="L178" s="82"/>
      <c r="M178" s="83">
        <f t="shared" si="50"/>
        <v>0</v>
      </c>
      <c r="N178" s="84"/>
      <c r="O178" s="82"/>
      <c r="P178" s="85">
        <f t="shared" si="52"/>
        <v>0</v>
      </c>
    </row>
    <row r="179" spans="2:16" x14ac:dyDescent="0.3">
      <c r="B179" s="3"/>
      <c r="C179" s="80" t="s">
        <v>70</v>
      </c>
      <c r="D179" s="81"/>
      <c r="E179" s="81"/>
      <c r="F179" s="81"/>
      <c r="G179" s="81"/>
      <c r="H179" s="81"/>
      <c r="I179" s="81"/>
      <c r="J179" s="81"/>
      <c r="K179" s="81"/>
      <c r="L179" s="82"/>
      <c r="M179" s="83">
        <f t="shared" si="50"/>
        <v>0</v>
      </c>
      <c r="N179" s="84"/>
      <c r="O179" s="82"/>
      <c r="P179" s="85">
        <f t="shared" si="52"/>
        <v>0</v>
      </c>
    </row>
    <row r="180" spans="2:16" x14ac:dyDescent="0.3">
      <c r="B180" s="3"/>
      <c r="C180" s="15" t="s">
        <v>74</v>
      </c>
      <c r="D180" s="74">
        <f t="shared" ref="D180:L180" si="55">+SUM(D181:D182)</f>
        <v>0</v>
      </c>
      <c r="E180" s="74"/>
      <c r="F180" s="74"/>
      <c r="G180" s="74"/>
      <c r="H180" s="74"/>
      <c r="I180" s="74">
        <f t="shared" si="55"/>
        <v>0</v>
      </c>
      <c r="J180" s="74">
        <f t="shared" si="55"/>
        <v>0</v>
      </c>
      <c r="K180" s="74">
        <f t="shared" si="55"/>
        <v>0</v>
      </c>
      <c r="L180" s="75">
        <f t="shared" si="55"/>
        <v>0</v>
      </c>
      <c r="M180" s="64">
        <f t="shared" si="50"/>
        <v>0</v>
      </c>
      <c r="N180" s="76">
        <f>+SUM(N181:N182)</f>
        <v>0</v>
      </c>
      <c r="O180" s="75">
        <f>+SUM(O181:O182)</f>
        <v>0</v>
      </c>
      <c r="P180" s="67">
        <f t="shared" si="52"/>
        <v>0</v>
      </c>
    </row>
    <row r="181" spans="2:16" x14ac:dyDescent="0.3">
      <c r="B181" s="3"/>
      <c r="C181" s="80" t="s">
        <v>73</v>
      </c>
      <c r="D181" s="81"/>
      <c r="E181" s="81"/>
      <c r="F181" s="81"/>
      <c r="G181" s="81"/>
      <c r="H181" s="81"/>
      <c r="I181" s="81"/>
      <c r="J181" s="81"/>
      <c r="K181" s="81"/>
      <c r="L181" s="82"/>
      <c r="M181" s="83">
        <f t="shared" si="50"/>
        <v>0</v>
      </c>
      <c r="N181" s="84"/>
      <c r="O181" s="82"/>
      <c r="P181" s="85">
        <f t="shared" si="52"/>
        <v>0</v>
      </c>
    </row>
    <row r="182" spans="2:16" x14ac:dyDescent="0.3">
      <c r="B182" s="3"/>
      <c r="C182" s="80" t="s">
        <v>63</v>
      </c>
      <c r="D182" s="81"/>
      <c r="E182" s="81"/>
      <c r="F182" s="81"/>
      <c r="G182" s="81"/>
      <c r="H182" s="81"/>
      <c r="I182" s="81"/>
      <c r="J182" s="81"/>
      <c r="K182" s="81"/>
      <c r="L182" s="82"/>
      <c r="M182" s="83">
        <f t="shared" si="50"/>
        <v>0</v>
      </c>
      <c r="N182" s="84"/>
      <c r="O182" s="82"/>
      <c r="P182" s="85">
        <f t="shared" si="52"/>
        <v>0</v>
      </c>
    </row>
    <row r="183" spans="2:16" x14ac:dyDescent="0.3">
      <c r="B183" s="109"/>
      <c r="C183" s="25" t="s">
        <v>22</v>
      </c>
      <c r="D183" s="26">
        <f>+SUM(D184,D187)</f>
        <v>0</v>
      </c>
      <c r="E183" s="26"/>
      <c r="F183" s="26"/>
      <c r="G183" s="26"/>
      <c r="H183" s="26"/>
      <c r="I183" s="26">
        <f t="shared" ref="I183:L183" si="56">+SUM(I184,I187)</f>
        <v>0</v>
      </c>
      <c r="J183" s="26">
        <f t="shared" si="56"/>
        <v>0</v>
      </c>
      <c r="K183" s="26">
        <f t="shared" si="56"/>
        <v>0</v>
      </c>
      <c r="L183" s="27">
        <f t="shared" si="56"/>
        <v>0</v>
      </c>
      <c r="M183" s="63">
        <f t="shared" si="50"/>
        <v>0</v>
      </c>
      <c r="N183" s="28">
        <f>+SUM(N184,N187)</f>
        <v>0</v>
      </c>
      <c r="O183" s="27">
        <f>+SUM(O184,O187)</f>
        <v>0</v>
      </c>
      <c r="P183" s="62">
        <f t="shared" si="52"/>
        <v>0</v>
      </c>
    </row>
    <row r="184" spans="2:16" x14ac:dyDescent="0.3">
      <c r="B184" s="3"/>
      <c r="C184" s="14" t="s">
        <v>64</v>
      </c>
      <c r="D184" s="35">
        <f>+SUM(D185:D186)</f>
        <v>0</v>
      </c>
      <c r="E184" s="35"/>
      <c r="F184" s="35"/>
      <c r="G184" s="35"/>
      <c r="H184" s="35"/>
      <c r="I184" s="35">
        <f t="shared" ref="I184:L184" si="57">+SUM(I185:I186)</f>
        <v>0</v>
      </c>
      <c r="J184" s="35">
        <f t="shared" si="57"/>
        <v>0</v>
      </c>
      <c r="K184" s="35">
        <f t="shared" si="57"/>
        <v>0</v>
      </c>
      <c r="L184" s="36">
        <f t="shared" si="57"/>
        <v>0</v>
      </c>
      <c r="M184" s="64">
        <f t="shared" si="50"/>
        <v>0</v>
      </c>
      <c r="N184" s="44">
        <f>+SUM(N185:N186)</f>
        <v>0</v>
      </c>
      <c r="O184" s="36">
        <f>+SUM(O185:O186)</f>
        <v>0</v>
      </c>
      <c r="P184" s="67">
        <f t="shared" si="52"/>
        <v>0</v>
      </c>
    </row>
    <row r="185" spans="2:16" x14ac:dyDescent="0.3">
      <c r="B185" s="3"/>
      <c r="C185" s="80" t="s">
        <v>65</v>
      </c>
      <c r="D185" s="81"/>
      <c r="E185" s="81"/>
      <c r="F185" s="81"/>
      <c r="G185" s="81"/>
      <c r="H185" s="81"/>
      <c r="I185" s="81"/>
      <c r="J185" s="81"/>
      <c r="K185" s="81"/>
      <c r="L185" s="82"/>
      <c r="M185" s="83">
        <f t="shared" si="50"/>
        <v>0</v>
      </c>
      <c r="N185" s="84"/>
      <c r="O185" s="82"/>
      <c r="P185" s="85">
        <f t="shared" si="52"/>
        <v>0</v>
      </c>
    </row>
    <row r="186" spans="2:16" x14ac:dyDescent="0.3">
      <c r="B186" s="3"/>
      <c r="C186" s="80" t="s">
        <v>76</v>
      </c>
      <c r="D186" s="81"/>
      <c r="E186" s="81"/>
      <c r="F186" s="81"/>
      <c r="G186" s="81"/>
      <c r="H186" s="81"/>
      <c r="I186" s="81"/>
      <c r="J186" s="81"/>
      <c r="K186" s="81"/>
      <c r="L186" s="82"/>
      <c r="M186" s="83">
        <f t="shared" si="50"/>
        <v>0</v>
      </c>
      <c r="N186" s="84"/>
      <c r="O186" s="82"/>
      <c r="P186" s="85">
        <f t="shared" si="52"/>
        <v>0</v>
      </c>
    </row>
    <row r="187" spans="2:16" x14ac:dyDescent="0.3">
      <c r="B187" s="3"/>
      <c r="C187" s="15" t="s">
        <v>41</v>
      </c>
      <c r="D187" s="74">
        <f t="shared" ref="D187:L187" si="58">+SUM(D188:D189)</f>
        <v>0</v>
      </c>
      <c r="E187" s="124"/>
      <c r="F187" s="74"/>
      <c r="G187" s="74"/>
      <c r="H187" s="74"/>
      <c r="I187" s="74">
        <f t="shared" si="58"/>
        <v>0</v>
      </c>
      <c r="J187" s="74">
        <f t="shared" si="58"/>
        <v>0</v>
      </c>
      <c r="K187" s="74">
        <f t="shared" si="58"/>
        <v>0</v>
      </c>
      <c r="L187" s="75">
        <f t="shared" si="58"/>
        <v>0</v>
      </c>
      <c r="M187" s="64">
        <f t="shared" si="50"/>
        <v>0</v>
      </c>
      <c r="N187" s="76">
        <f>+SUM(N188:N189)</f>
        <v>0</v>
      </c>
      <c r="O187" s="75">
        <f>+SUM(O188:O189)</f>
        <v>0</v>
      </c>
      <c r="P187" s="67">
        <f t="shared" si="52"/>
        <v>0</v>
      </c>
    </row>
    <row r="188" spans="2:16" x14ac:dyDescent="0.3">
      <c r="B188" s="3"/>
      <c r="C188" s="80" t="s">
        <v>66</v>
      </c>
      <c r="D188" s="81"/>
      <c r="E188" s="81"/>
      <c r="F188" s="81"/>
      <c r="G188" s="81"/>
      <c r="H188" s="81"/>
      <c r="I188" s="81"/>
      <c r="J188" s="81"/>
      <c r="K188" s="81"/>
      <c r="L188" s="82"/>
      <c r="M188" s="83">
        <f t="shared" si="50"/>
        <v>0</v>
      </c>
      <c r="N188" s="84"/>
      <c r="O188" s="82"/>
      <c r="P188" s="85">
        <f t="shared" si="52"/>
        <v>0</v>
      </c>
    </row>
    <row r="189" spans="2:16" ht="15" thickBot="1" x14ac:dyDescent="0.35">
      <c r="B189" s="3"/>
      <c r="C189" s="80" t="s">
        <v>77</v>
      </c>
      <c r="D189" s="81"/>
      <c r="E189" s="81"/>
      <c r="F189" s="81"/>
      <c r="G189" s="81"/>
      <c r="H189" s="81"/>
      <c r="I189" s="81"/>
      <c r="J189" s="81"/>
      <c r="K189" s="81"/>
      <c r="L189" s="82"/>
      <c r="M189" s="83">
        <f t="shared" si="50"/>
        <v>0</v>
      </c>
      <c r="N189" s="84"/>
      <c r="O189" s="82"/>
      <c r="P189" s="85">
        <f t="shared" si="52"/>
        <v>0</v>
      </c>
    </row>
    <row r="190" spans="2:16" ht="15" thickBot="1" x14ac:dyDescent="0.35">
      <c r="B190" s="140">
        <f>+B97+7</f>
        <v>44969</v>
      </c>
      <c r="C190" s="56" t="s">
        <v>71</v>
      </c>
      <c r="D190" s="57">
        <f t="shared" ref="D190:L190" si="59">+SUM(D97,D101,D141,D172)</f>
        <v>100000</v>
      </c>
      <c r="E190" s="57">
        <f t="shared" si="59"/>
        <v>1700000</v>
      </c>
      <c r="F190" s="57">
        <f t="shared" si="59"/>
        <v>800000</v>
      </c>
      <c r="G190" s="57">
        <f t="shared" si="59"/>
        <v>4500000</v>
      </c>
      <c r="H190" s="57">
        <f t="shared" si="59"/>
        <v>60000</v>
      </c>
      <c r="I190" s="57">
        <f t="shared" si="59"/>
        <v>0</v>
      </c>
      <c r="J190" s="57">
        <f t="shared" si="59"/>
        <v>40000</v>
      </c>
      <c r="K190" s="57">
        <f t="shared" si="59"/>
        <v>1000000</v>
      </c>
      <c r="L190" s="58">
        <f t="shared" si="59"/>
        <v>300000</v>
      </c>
      <c r="M190" s="59">
        <f t="shared" si="50"/>
        <v>8500000</v>
      </c>
      <c r="N190" s="60">
        <f>+SUM(N97,N101,N141,N172)</f>
        <v>180000</v>
      </c>
      <c r="O190" s="58">
        <f>+SUM(O97,O101,O141,O172)</f>
        <v>250000</v>
      </c>
      <c r="P190" s="61">
        <f t="shared" si="52"/>
        <v>430000</v>
      </c>
    </row>
    <row r="191" spans="2:16" ht="15" thickBot="1" x14ac:dyDescent="0.35">
      <c r="B191" s="3"/>
      <c r="C191" s="86" t="s">
        <v>56</v>
      </c>
      <c r="D191" s="87">
        <f t="shared" ref="D191:L191" si="60">+SUM(D98,D101,D141,D172)+D156</f>
        <v>120000</v>
      </c>
      <c r="E191" s="87">
        <f t="shared" si="60"/>
        <v>1900000</v>
      </c>
      <c r="F191" s="87">
        <f t="shared" si="60"/>
        <v>1000000</v>
      </c>
      <c r="G191" s="87">
        <f t="shared" si="60"/>
        <v>5200000</v>
      </c>
      <c r="H191" s="87">
        <f t="shared" si="60"/>
        <v>80000</v>
      </c>
      <c r="I191" s="87">
        <f t="shared" si="60"/>
        <v>0</v>
      </c>
      <c r="J191" s="87">
        <f t="shared" si="60"/>
        <v>80000</v>
      </c>
      <c r="K191" s="87">
        <f t="shared" si="60"/>
        <v>1200000</v>
      </c>
      <c r="L191" s="88">
        <f t="shared" si="60"/>
        <v>350000</v>
      </c>
      <c r="M191" s="89">
        <f t="shared" si="50"/>
        <v>9930000</v>
      </c>
      <c r="N191" s="90">
        <f>+SUM(N98,N101,N141,N172)+N156</f>
        <v>200000</v>
      </c>
      <c r="O191" s="88">
        <f>+SUM(O98,O101,O141,O172)+O156</f>
        <v>400000</v>
      </c>
      <c r="P191" s="91">
        <f t="shared" si="52"/>
        <v>600000</v>
      </c>
    </row>
    <row r="192" spans="2:16" ht="15" thickBot="1" x14ac:dyDescent="0.35">
      <c r="B192" s="142">
        <f>+B190+1</f>
        <v>44970</v>
      </c>
      <c r="D192" s="77">
        <f t="shared" ref="D192:O192" si="61">IF(D$3=0,IF(D190+D194&gt;0,1,0),IF((D190+D194)&gt;0.8*-D$3,1,0))</f>
        <v>1</v>
      </c>
      <c r="E192" s="77">
        <f t="shared" si="61"/>
        <v>1</v>
      </c>
      <c r="F192" s="77">
        <f t="shared" si="61"/>
        <v>1</v>
      </c>
      <c r="G192" s="77">
        <f t="shared" si="61"/>
        <v>1</v>
      </c>
      <c r="H192" s="77">
        <f t="shared" si="61"/>
        <v>1</v>
      </c>
      <c r="I192" s="77">
        <f t="shared" si="61"/>
        <v>0</v>
      </c>
      <c r="J192" s="77">
        <f t="shared" si="61"/>
        <v>1</v>
      </c>
      <c r="K192" s="77">
        <f t="shared" si="61"/>
        <v>1</v>
      </c>
      <c r="L192" s="77">
        <f t="shared" si="61"/>
        <v>1</v>
      </c>
      <c r="M192" s="78"/>
      <c r="N192" s="77">
        <f t="shared" si="61"/>
        <v>1</v>
      </c>
      <c r="O192" s="77">
        <f t="shared" si="61"/>
        <v>1</v>
      </c>
      <c r="P192" s="78"/>
    </row>
    <row r="193" spans="1:16" ht="15" thickBot="1" x14ac:dyDescent="0.35">
      <c r="B193" s="3"/>
      <c r="C193" s="11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 spans="1:16" ht="16.2" thickBot="1" x14ac:dyDescent="0.35">
      <c r="A194" s="146" t="s">
        <v>97</v>
      </c>
      <c r="B194" s="147" t="s">
        <v>95</v>
      </c>
      <c r="C194" s="13" t="s">
        <v>53</v>
      </c>
      <c r="D194" s="29">
        <f t="shared" ref="D194:L194" si="62">SUM(D195,D205,D211,D230,D220)</f>
        <v>0</v>
      </c>
      <c r="E194" s="29">
        <f t="shared" si="62"/>
        <v>0</v>
      </c>
      <c r="F194" s="29">
        <f t="shared" si="62"/>
        <v>0</v>
      </c>
      <c r="G194" s="29">
        <f t="shared" si="62"/>
        <v>0</v>
      </c>
      <c r="H194" s="29">
        <f t="shared" si="62"/>
        <v>0</v>
      </c>
      <c r="I194" s="29">
        <f t="shared" si="62"/>
        <v>0</v>
      </c>
      <c r="J194" s="29">
        <f t="shared" si="62"/>
        <v>0</v>
      </c>
      <c r="K194" s="29">
        <f t="shared" si="62"/>
        <v>0</v>
      </c>
      <c r="L194" s="30">
        <f t="shared" si="62"/>
        <v>0</v>
      </c>
      <c r="M194" s="20">
        <f>SUM(D194:L194)</f>
        <v>0</v>
      </c>
      <c r="N194" s="53">
        <f>SUM(N195,N205,N211,N230,N220)</f>
        <v>0</v>
      </c>
      <c r="O194" s="54">
        <f>SUM(O195,O205,O211,O230,O220)</f>
        <v>0</v>
      </c>
      <c r="P194" s="52">
        <f t="shared" ref="P194:P265" si="63">SUM(N194:O194)</f>
        <v>0</v>
      </c>
    </row>
    <row r="195" spans="1:16" x14ac:dyDescent="0.3">
      <c r="A195" s="146" t="s">
        <v>31</v>
      </c>
      <c r="B195" s="144" t="str">
        <f>DAY(B190+2)&amp;"/"&amp;MONTH(B190+2)&amp;" - "&amp;DAY(B283+1)&amp;"/"&amp;MONTH(B283+1)</f>
        <v>14/2 - 20/2</v>
      </c>
      <c r="C195" s="21" t="s">
        <v>31</v>
      </c>
      <c r="D195" s="22">
        <f>+SUM(D196:D197,D201)</f>
        <v>0</v>
      </c>
      <c r="E195" s="22">
        <f t="shared" ref="E195:L195" si="64">+SUM(E196:E197,E201)</f>
        <v>0</v>
      </c>
      <c r="F195" s="22">
        <f t="shared" si="64"/>
        <v>0</v>
      </c>
      <c r="G195" s="22">
        <f>+SUM(G196:G197,G201)</f>
        <v>0</v>
      </c>
      <c r="H195" s="22">
        <f t="shared" si="64"/>
        <v>0</v>
      </c>
      <c r="I195" s="22">
        <f t="shared" si="64"/>
        <v>0</v>
      </c>
      <c r="J195" s="22">
        <f t="shared" si="64"/>
        <v>0</v>
      </c>
      <c r="K195" s="22">
        <f t="shared" si="64"/>
        <v>0</v>
      </c>
      <c r="L195" s="23">
        <f t="shared" si="64"/>
        <v>0</v>
      </c>
      <c r="M195" s="70">
        <f t="shared" ref="M195:M261" si="65">SUM(D195:L195)</f>
        <v>0</v>
      </c>
      <c r="N195" s="24">
        <f>+SUM(N196:N197,N201)</f>
        <v>0</v>
      </c>
      <c r="O195" s="23">
        <f>+SUM(O196:O197,O201)</f>
        <v>0</v>
      </c>
      <c r="P195" s="72">
        <f t="shared" si="63"/>
        <v>0</v>
      </c>
    </row>
    <row r="196" spans="1:16" x14ac:dyDescent="0.3">
      <c r="A196" s="146" t="s">
        <v>31</v>
      </c>
      <c r="B196" s="147" t="s">
        <v>95</v>
      </c>
      <c r="C196" s="14" t="s">
        <v>26</v>
      </c>
      <c r="D196" s="31"/>
      <c r="E196" s="124"/>
      <c r="F196" s="31"/>
      <c r="G196" s="124"/>
      <c r="H196" s="31"/>
      <c r="I196" s="31"/>
      <c r="J196" s="31"/>
      <c r="K196" s="31"/>
      <c r="L196" s="32"/>
      <c r="M196" s="65">
        <f t="shared" si="65"/>
        <v>0</v>
      </c>
      <c r="N196" s="124"/>
      <c r="O196" s="32"/>
      <c r="P196" s="67">
        <f t="shared" si="63"/>
        <v>0</v>
      </c>
    </row>
    <row r="197" spans="1:16" x14ac:dyDescent="0.3">
      <c r="A197" s="146" t="s">
        <v>31</v>
      </c>
      <c r="B197" s="147" t="s">
        <v>95</v>
      </c>
      <c r="C197" s="14" t="s">
        <v>28</v>
      </c>
      <c r="D197" s="33"/>
      <c r="E197" s="33"/>
      <c r="F197" s="33"/>
      <c r="G197" s="124"/>
      <c r="H197" s="33"/>
      <c r="I197" s="33"/>
      <c r="J197" s="33"/>
      <c r="K197" s="33"/>
      <c r="L197" s="34"/>
      <c r="M197" s="65">
        <f t="shared" si="65"/>
        <v>0</v>
      </c>
      <c r="N197" s="124"/>
      <c r="O197" s="34">
        <f>SUM(O198:O200)</f>
        <v>0</v>
      </c>
      <c r="P197" s="67">
        <f t="shared" si="63"/>
        <v>0</v>
      </c>
    </row>
    <row r="198" spans="1:16" x14ac:dyDescent="0.3">
      <c r="A198" s="146" t="s">
        <v>31</v>
      </c>
      <c r="B198" s="147" t="s">
        <v>95</v>
      </c>
      <c r="C198" s="80" t="s">
        <v>47</v>
      </c>
      <c r="D198" s="81"/>
      <c r="E198" s="81"/>
      <c r="F198" s="81"/>
      <c r="G198" s="81"/>
      <c r="H198" s="81"/>
      <c r="I198" s="81"/>
      <c r="J198" s="81"/>
      <c r="K198" s="81"/>
      <c r="L198" s="82"/>
      <c r="M198" s="83">
        <f t="shared" si="65"/>
        <v>0</v>
      </c>
      <c r="N198" s="84"/>
      <c r="O198" s="82"/>
      <c r="P198" s="85">
        <f t="shared" si="63"/>
        <v>0</v>
      </c>
    </row>
    <row r="199" spans="1:16" x14ac:dyDescent="0.3">
      <c r="A199" s="146" t="s">
        <v>31</v>
      </c>
      <c r="B199" s="147" t="s">
        <v>95</v>
      </c>
      <c r="C199" s="80" t="s">
        <v>46</v>
      </c>
      <c r="D199" s="81"/>
      <c r="E199" s="81"/>
      <c r="F199" s="81"/>
      <c r="G199" s="81"/>
      <c r="H199" s="81"/>
      <c r="I199" s="81"/>
      <c r="J199" s="81"/>
      <c r="K199" s="81"/>
      <c r="L199" s="82"/>
      <c r="M199" s="83">
        <f t="shared" si="65"/>
        <v>0</v>
      </c>
      <c r="N199" s="84"/>
      <c r="O199" s="82"/>
      <c r="P199" s="85">
        <f t="shared" si="63"/>
        <v>0</v>
      </c>
    </row>
    <row r="200" spans="1:16" x14ac:dyDescent="0.3">
      <c r="A200" s="146" t="s">
        <v>31</v>
      </c>
      <c r="B200" s="147" t="s">
        <v>95</v>
      </c>
      <c r="C200" s="80" t="s">
        <v>68</v>
      </c>
      <c r="D200" s="81"/>
      <c r="E200" s="81"/>
      <c r="F200" s="81"/>
      <c r="G200" s="81"/>
      <c r="H200" s="81"/>
      <c r="I200" s="81"/>
      <c r="J200" s="81"/>
      <c r="K200" s="81"/>
      <c r="L200" s="82"/>
      <c r="M200" s="83">
        <f t="shared" si="65"/>
        <v>0</v>
      </c>
      <c r="N200" s="84"/>
      <c r="O200" s="82"/>
      <c r="P200" s="85">
        <f t="shared" si="63"/>
        <v>0</v>
      </c>
    </row>
    <row r="201" spans="1:16" x14ac:dyDescent="0.3">
      <c r="A201" s="146" t="s">
        <v>31</v>
      </c>
      <c r="B201" s="147" t="s">
        <v>95</v>
      </c>
      <c r="C201" s="14" t="s">
        <v>30</v>
      </c>
      <c r="D201" s="35"/>
      <c r="E201" s="124"/>
      <c r="F201" s="124"/>
      <c r="G201" s="124"/>
      <c r="H201" s="124"/>
      <c r="I201" s="35"/>
      <c r="J201" s="35"/>
      <c r="K201" s="124"/>
      <c r="L201" s="124"/>
      <c r="M201" s="65">
        <f t="shared" si="65"/>
        <v>0</v>
      </c>
      <c r="N201" s="43"/>
      <c r="O201" s="34">
        <f>SUM(O202:O204)</f>
        <v>0</v>
      </c>
      <c r="P201" s="67">
        <f t="shared" si="63"/>
        <v>0</v>
      </c>
    </row>
    <row r="202" spans="1:16" x14ac:dyDescent="0.3">
      <c r="A202" s="146" t="s">
        <v>31</v>
      </c>
      <c r="B202" s="147" t="s">
        <v>95</v>
      </c>
      <c r="C202" s="80" t="s">
        <v>33</v>
      </c>
      <c r="D202" s="81"/>
      <c r="E202" s="81"/>
      <c r="F202" s="81"/>
      <c r="G202" s="81"/>
      <c r="H202" s="81"/>
      <c r="I202" s="81"/>
      <c r="J202" s="81"/>
      <c r="K202" s="81"/>
      <c r="L202" s="81"/>
      <c r="M202" s="83">
        <f t="shared" si="65"/>
        <v>0</v>
      </c>
      <c r="N202" s="84"/>
      <c r="O202" s="82"/>
      <c r="P202" s="85">
        <f t="shared" si="63"/>
        <v>0</v>
      </c>
    </row>
    <row r="203" spans="1:16" x14ac:dyDescent="0.3">
      <c r="A203" s="146" t="s">
        <v>31</v>
      </c>
      <c r="B203" s="147" t="s">
        <v>95</v>
      </c>
      <c r="C203" s="80" t="s">
        <v>87</v>
      </c>
      <c r="D203" s="81"/>
      <c r="E203" s="81"/>
      <c r="F203" s="81"/>
      <c r="G203" s="81"/>
      <c r="H203" s="81"/>
      <c r="I203" s="81"/>
      <c r="J203" s="81"/>
      <c r="K203" s="81"/>
      <c r="L203" s="82"/>
      <c r="M203" s="83">
        <f t="shared" si="65"/>
        <v>0</v>
      </c>
      <c r="N203" s="84"/>
      <c r="O203" s="82"/>
      <c r="P203" s="85">
        <f t="shared" si="63"/>
        <v>0</v>
      </c>
    </row>
    <row r="204" spans="1:16" x14ac:dyDescent="0.3">
      <c r="A204" s="146" t="s">
        <v>31</v>
      </c>
      <c r="B204" s="147" t="s">
        <v>95</v>
      </c>
      <c r="C204" s="80" t="s">
        <v>34</v>
      </c>
      <c r="D204" s="81"/>
      <c r="E204" s="81"/>
      <c r="F204" s="81"/>
      <c r="G204" s="81"/>
      <c r="H204" s="81"/>
      <c r="I204" s="81"/>
      <c r="J204" s="81"/>
      <c r="K204" s="81"/>
      <c r="L204" s="82"/>
      <c r="M204" s="83">
        <f t="shared" si="65"/>
        <v>0</v>
      </c>
      <c r="N204" s="84"/>
      <c r="O204" s="82"/>
      <c r="P204" s="85">
        <f t="shared" si="63"/>
        <v>0</v>
      </c>
    </row>
    <row r="205" spans="1:16" x14ac:dyDescent="0.3">
      <c r="A205" s="146" t="s">
        <v>96</v>
      </c>
      <c r="B205" s="144" t="str">
        <f>DAY(B190+2)&amp;"/"&amp;MONTH(B190+2)&amp;" - "&amp;DAY(B283+1)&amp;"/"&amp;MONTH(B283+1)</f>
        <v>14/2 - 20/2</v>
      </c>
      <c r="C205" s="25" t="s">
        <v>57</v>
      </c>
      <c r="D205" s="26"/>
      <c r="E205" s="26"/>
      <c r="F205" s="26"/>
      <c r="G205" s="26"/>
      <c r="H205" s="26"/>
      <c r="I205" s="26"/>
      <c r="J205" s="26"/>
      <c r="K205" s="26"/>
      <c r="L205" s="27"/>
      <c r="M205" s="71">
        <f t="shared" si="65"/>
        <v>0</v>
      </c>
      <c r="N205" s="28"/>
      <c r="O205" s="27">
        <f>+SUM(O206:O207)</f>
        <v>0</v>
      </c>
      <c r="P205" s="73">
        <f t="shared" si="63"/>
        <v>0</v>
      </c>
    </row>
    <row r="206" spans="1:16" x14ac:dyDescent="0.3">
      <c r="A206" s="146" t="s">
        <v>96</v>
      </c>
      <c r="B206" s="147" t="s">
        <v>95</v>
      </c>
      <c r="C206" s="14" t="s">
        <v>27</v>
      </c>
      <c r="D206" s="31"/>
      <c r="E206" s="31"/>
      <c r="F206" s="31"/>
      <c r="G206" s="33"/>
      <c r="H206" s="31"/>
      <c r="I206" s="31"/>
      <c r="J206" s="31"/>
      <c r="K206" s="31"/>
      <c r="L206" s="32"/>
      <c r="M206" s="65">
        <f t="shared" si="65"/>
        <v>0</v>
      </c>
      <c r="N206" s="44"/>
      <c r="O206" s="38"/>
      <c r="P206" s="67">
        <f t="shared" si="63"/>
        <v>0</v>
      </c>
    </row>
    <row r="207" spans="1:16" x14ac:dyDescent="0.3">
      <c r="A207" s="146" t="s">
        <v>96</v>
      </c>
      <c r="B207" s="147" t="s">
        <v>95</v>
      </c>
      <c r="C207" s="14" t="s">
        <v>29</v>
      </c>
      <c r="D207" s="33"/>
      <c r="E207" s="33"/>
      <c r="F207" s="33"/>
      <c r="G207" s="33"/>
      <c r="H207" s="33"/>
      <c r="I207" s="33"/>
      <c r="J207" s="33"/>
      <c r="K207" s="33"/>
      <c r="L207" s="34"/>
      <c r="M207" s="65">
        <f t="shared" si="65"/>
        <v>0</v>
      </c>
      <c r="N207" s="44"/>
      <c r="O207" s="36">
        <f>SUM(O208:O210)</f>
        <v>0</v>
      </c>
      <c r="P207" s="67">
        <f t="shared" si="63"/>
        <v>0</v>
      </c>
    </row>
    <row r="208" spans="1:16" x14ac:dyDescent="0.3">
      <c r="A208" s="146" t="s">
        <v>96</v>
      </c>
      <c r="B208" s="147" t="s">
        <v>95</v>
      </c>
      <c r="C208" s="80" t="s">
        <v>47</v>
      </c>
      <c r="D208" s="81"/>
      <c r="E208" s="81"/>
      <c r="F208" s="81"/>
      <c r="G208" s="81"/>
      <c r="H208" s="81"/>
      <c r="I208" s="81"/>
      <c r="J208" s="81"/>
      <c r="K208" s="81"/>
      <c r="L208" s="82"/>
      <c r="M208" s="83">
        <f t="shared" si="65"/>
        <v>0</v>
      </c>
      <c r="N208" s="84"/>
      <c r="O208" s="82"/>
      <c r="P208" s="85">
        <f t="shared" si="63"/>
        <v>0</v>
      </c>
    </row>
    <row r="209" spans="1:16" x14ac:dyDescent="0.3">
      <c r="A209" s="146" t="s">
        <v>96</v>
      </c>
      <c r="B209" s="147" t="s">
        <v>95</v>
      </c>
      <c r="C209" s="80" t="s">
        <v>46</v>
      </c>
      <c r="D209" s="81"/>
      <c r="E209" s="81"/>
      <c r="F209" s="81"/>
      <c r="G209" s="81"/>
      <c r="H209" s="81"/>
      <c r="I209" s="81"/>
      <c r="J209" s="81"/>
      <c r="K209" s="81"/>
      <c r="L209" s="82"/>
      <c r="M209" s="83">
        <f t="shared" si="65"/>
        <v>0</v>
      </c>
      <c r="N209" s="84"/>
      <c r="O209" s="84"/>
      <c r="P209" s="85">
        <f t="shared" si="63"/>
        <v>0</v>
      </c>
    </row>
    <row r="210" spans="1:16" x14ac:dyDescent="0.3">
      <c r="A210" s="146" t="s">
        <v>96</v>
      </c>
      <c r="B210" s="147" t="s">
        <v>95</v>
      </c>
      <c r="C210" s="80" t="s">
        <v>68</v>
      </c>
      <c r="D210" s="81"/>
      <c r="E210" s="81"/>
      <c r="F210" s="81"/>
      <c r="G210" s="81"/>
      <c r="H210" s="81"/>
      <c r="I210" s="81"/>
      <c r="J210" s="81"/>
      <c r="K210" s="81"/>
      <c r="L210" s="82"/>
      <c r="M210" s="83">
        <f t="shared" si="65"/>
        <v>0</v>
      </c>
      <c r="N210" s="84"/>
      <c r="O210" s="82"/>
      <c r="P210" s="85">
        <f t="shared" si="63"/>
        <v>0</v>
      </c>
    </row>
    <row r="211" spans="1:16" x14ac:dyDescent="0.3">
      <c r="A211" s="146" t="s">
        <v>32</v>
      </c>
      <c r="B211" s="144" t="str">
        <f>DAY(B190+2)&amp;"/"&amp;MONTH(B190+2)&amp;" - "&amp;DAY(B283+1)&amp;"/"&amp;MONTH(B283+1)</f>
        <v>14/2 - 20/2</v>
      </c>
      <c r="C211" s="25" t="s">
        <v>32</v>
      </c>
      <c r="D211" s="26"/>
      <c r="E211" s="26"/>
      <c r="F211" s="26"/>
      <c r="G211" s="26"/>
      <c r="H211" s="26"/>
      <c r="I211" s="26"/>
      <c r="J211" s="26"/>
      <c r="K211" s="26"/>
      <c r="L211" s="27"/>
      <c r="M211" s="71">
        <f t="shared" si="65"/>
        <v>0</v>
      </c>
      <c r="N211" s="28"/>
      <c r="O211" s="27">
        <f>+SUM(O212,O217:O219)</f>
        <v>0</v>
      </c>
      <c r="P211" s="73">
        <f t="shared" si="63"/>
        <v>0</v>
      </c>
    </row>
    <row r="212" spans="1:16" x14ac:dyDescent="0.3">
      <c r="A212" s="146" t="s">
        <v>32</v>
      </c>
      <c r="B212" s="147" t="s">
        <v>95</v>
      </c>
      <c r="C212" s="14" t="s">
        <v>15</v>
      </c>
      <c r="D212" s="35"/>
      <c r="E212" s="35"/>
      <c r="F212" s="124"/>
      <c r="G212" s="124"/>
      <c r="H212" s="35"/>
      <c r="I212" s="35"/>
      <c r="J212" s="35"/>
      <c r="K212" s="35"/>
      <c r="L212" s="36"/>
      <c r="M212" s="64">
        <f t="shared" si="65"/>
        <v>0</v>
      </c>
      <c r="N212" s="44"/>
      <c r="O212" s="36">
        <f>SUM(O213:O216)</f>
        <v>0</v>
      </c>
      <c r="P212" s="68">
        <f t="shared" si="63"/>
        <v>0</v>
      </c>
    </row>
    <row r="213" spans="1:16" x14ac:dyDescent="0.3">
      <c r="A213" s="146" t="s">
        <v>32</v>
      </c>
      <c r="B213" s="147" t="s">
        <v>95</v>
      </c>
      <c r="C213" s="80" t="s">
        <v>23</v>
      </c>
      <c r="D213" s="81"/>
      <c r="E213" s="81"/>
      <c r="F213" s="81"/>
      <c r="G213" s="81"/>
      <c r="H213" s="81"/>
      <c r="I213" s="81"/>
      <c r="J213" s="81"/>
      <c r="K213" s="81"/>
      <c r="L213" s="82"/>
      <c r="M213" s="83">
        <f t="shared" si="65"/>
        <v>0</v>
      </c>
      <c r="N213" s="84"/>
      <c r="O213" s="82"/>
      <c r="P213" s="85">
        <f t="shared" si="63"/>
        <v>0</v>
      </c>
    </row>
    <row r="214" spans="1:16" x14ac:dyDescent="0.3">
      <c r="A214" s="146" t="s">
        <v>32</v>
      </c>
      <c r="B214" s="147" t="s">
        <v>95</v>
      </c>
      <c r="C214" s="80" t="s">
        <v>24</v>
      </c>
      <c r="D214" s="81"/>
      <c r="E214" s="81"/>
      <c r="F214" s="81"/>
      <c r="G214" s="81"/>
      <c r="H214" s="81"/>
      <c r="I214" s="81"/>
      <c r="J214" s="81"/>
      <c r="K214" s="81"/>
      <c r="L214" s="82"/>
      <c r="M214" s="83">
        <f t="shared" si="65"/>
        <v>0</v>
      </c>
      <c r="N214" s="84"/>
      <c r="O214" s="82"/>
      <c r="P214" s="85">
        <f t="shared" si="63"/>
        <v>0</v>
      </c>
    </row>
    <row r="215" spans="1:16" x14ac:dyDescent="0.3">
      <c r="A215" s="146" t="s">
        <v>32</v>
      </c>
      <c r="B215" s="147" t="s">
        <v>95</v>
      </c>
      <c r="C215" s="80" t="s">
        <v>25</v>
      </c>
      <c r="D215" s="81"/>
      <c r="E215" s="81"/>
      <c r="F215" s="81"/>
      <c r="G215" s="81"/>
      <c r="H215" s="81"/>
      <c r="I215" s="81"/>
      <c r="J215" s="81"/>
      <c r="K215" s="81"/>
      <c r="L215" s="82"/>
      <c r="M215" s="83">
        <f t="shared" si="65"/>
        <v>0</v>
      </c>
      <c r="N215" s="84"/>
      <c r="O215" s="82"/>
      <c r="P215" s="85">
        <f t="shared" si="63"/>
        <v>0</v>
      </c>
    </row>
    <row r="216" spans="1:16" x14ac:dyDescent="0.3">
      <c r="A216" s="146" t="s">
        <v>32</v>
      </c>
      <c r="B216" s="147" t="s">
        <v>95</v>
      </c>
      <c r="C216" s="80" t="s">
        <v>59</v>
      </c>
      <c r="D216" s="81"/>
      <c r="E216" s="81"/>
      <c r="F216" s="81"/>
      <c r="G216" s="81"/>
      <c r="H216" s="81"/>
      <c r="I216" s="81"/>
      <c r="J216" s="81"/>
      <c r="K216" s="81"/>
      <c r="L216" s="82"/>
      <c r="M216" s="83">
        <f t="shared" si="65"/>
        <v>0</v>
      </c>
      <c r="N216" s="84"/>
      <c r="O216" s="82"/>
      <c r="P216" s="85">
        <f t="shared" si="63"/>
        <v>0</v>
      </c>
    </row>
    <row r="217" spans="1:16" x14ac:dyDescent="0.3">
      <c r="A217" s="146" t="s">
        <v>32</v>
      </c>
      <c r="B217" s="147" t="s">
        <v>95</v>
      </c>
      <c r="C217" s="14" t="s">
        <v>16</v>
      </c>
      <c r="D217" s="37"/>
      <c r="E217" s="37"/>
      <c r="F217" s="37"/>
      <c r="G217" s="37"/>
      <c r="H217" s="37"/>
      <c r="I217" s="37"/>
      <c r="J217" s="37"/>
      <c r="K217" s="37"/>
      <c r="L217" s="38"/>
      <c r="M217" s="64">
        <f t="shared" si="65"/>
        <v>0</v>
      </c>
      <c r="N217" s="41"/>
      <c r="O217" s="38"/>
      <c r="P217" s="68">
        <f t="shared" si="63"/>
        <v>0</v>
      </c>
    </row>
    <row r="218" spans="1:16" x14ac:dyDescent="0.3">
      <c r="A218" s="146" t="s">
        <v>32</v>
      </c>
      <c r="B218" s="147" t="s">
        <v>95</v>
      </c>
      <c r="C218" s="14" t="s">
        <v>17</v>
      </c>
      <c r="D218" s="37"/>
      <c r="E218" s="37"/>
      <c r="F218" s="37"/>
      <c r="G218" s="37"/>
      <c r="H218" s="37"/>
      <c r="I218" s="37"/>
      <c r="J218" s="37"/>
      <c r="K218" s="37"/>
      <c r="L218" s="38"/>
      <c r="M218" s="64">
        <f t="shared" si="65"/>
        <v>0</v>
      </c>
      <c r="N218" s="41"/>
      <c r="O218" s="38"/>
      <c r="P218" s="68">
        <f t="shared" si="63"/>
        <v>0</v>
      </c>
    </row>
    <row r="219" spans="1:16" x14ac:dyDescent="0.3">
      <c r="A219" s="146" t="s">
        <v>32</v>
      </c>
      <c r="B219" s="147" t="s">
        <v>95</v>
      </c>
      <c r="C219" s="15" t="s">
        <v>40</v>
      </c>
      <c r="D219" s="39"/>
      <c r="E219" s="39"/>
      <c r="F219" s="39"/>
      <c r="G219" s="37"/>
      <c r="H219" s="39"/>
      <c r="I219" s="39"/>
      <c r="J219" s="39"/>
      <c r="K219" s="39"/>
      <c r="L219" s="40"/>
      <c r="M219" s="66">
        <f t="shared" si="65"/>
        <v>0</v>
      </c>
      <c r="N219" s="42"/>
      <c r="O219" s="40"/>
      <c r="P219" s="69">
        <f t="shared" si="63"/>
        <v>0</v>
      </c>
    </row>
    <row r="220" spans="1:16" x14ac:dyDescent="0.3">
      <c r="A220" s="146" t="s">
        <v>67</v>
      </c>
      <c r="B220" s="144" t="str">
        <f>DAY(B190+2)&amp;"/"&amp;MONTH(B190+2)&amp;" - "&amp;DAY(B283+1)&amp;"/"&amp;MONTH(B283+1)</f>
        <v>14/2 - 20/2</v>
      </c>
      <c r="C220" s="25" t="s">
        <v>67</v>
      </c>
      <c r="D220" s="26"/>
      <c r="E220" s="26"/>
      <c r="F220" s="26"/>
      <c r="G220" s="26"/>
      <c r="H220" s="26"/>
      <c r="I220" s="26"/>
      <c r="J220" s="26"/>
      <c r="K220" s="26"/>
      <c r="L220" s="27"/>
      <c r="M220" s="71">
        <f t="shared" si="65"/>
        <v>0</v>
      </c>
      <c r="N220" s="28"/>
      <c r="O220" s="27">
        <f>+SUM(O221:O223)</f>
        <v>0</v>
      </c>
      <c r="P220" s="73">
        <f t="shared" si="63"/>
        <v>0</v>
      </c>
    </row>
    <row r="221" spans="1:16" x14ac:dyDescent="0.3">
      <c r="A221" s="146" t="s">
        <v>67</v>
      </c>
      <c r="B221" s="147" t="s">
        <v>95</v>
      </c>
      <c r="C221" s="14" t="s">
        <v>12</v>
      </c>
      <c r="D221" s="37"/>
      <c r="E221" s="37"/>
      <c r="F221" s="37"/>
      <c r="G221" s="37"/>
      <c r="H221" s="37"/>
      <c r="I221" s="37"/>
      <c r="J221" s="37"/>
      <c r="K221" s="37"/>
      <c r="L221" s="38"/>
      <c r="M221" s="64">
        <f t="shared" si="65"/>
        <v>0</v>
      </c>
      <c r="N221" s="41"/>
      <c r="O221" s="38"/>
      <c r="P221" s="68">
        <f t="shared" si="63"/>
        <v>0</v>
      </c>
    </row>
    <row r="222" spans="1:16" x14ac:dyDescent="0.3">
      <c r="A222" s="146" t="s">
        <v>67</v>
      </c>
      <c r="B222" s="147" t="s">
        <v>95</v>
      </c>
      <c r="C222" s="14" t="s">
        <v>39</v>
      </c>
      <c r="D222" s="37"/>
      <c r="E222" s="37"/>
      <c r="F222" s="37"/>
      <c r="G222" s="37"/>
      <c r="H222" s="37"/>
      <c r="I222" s="37"/>
      <c r="J222" s="37"/>
      <c r="K222" s="37"/>
      <c r="L222" s="38"/>
      <c r="M222" s="64">
        <f t="shared" si="65"/>
        <v>0</v>
      </c>
      <c r="N222" s="41"/>
      <c r="O222" s="38"/>
      <c r="P222" s="68">
        <f t="shared" si="63"/>
        <v>0</v>
      </c>
    </row>
    <row r="223" spans="1:16" x14ac:dyDescent="0.3">
      <c r="A223" s="146" t="s">
        <v>67</v>
      </c>
      <c r="B223" s="147" t="s">
        <v>95</v>
      </c>
      <c r="C223" s="14" t="s">
        <v>18</v>
      </c>
      <c r="D223" s="33"/>
      <c r="E223" s="33"/>
      <c r="F223" s="33"/>
      <c r="G223" s="37"/>
      <c r="H223" s="33"/>
      <c r="I223" s="33"/>
      <c r="J223" s="33"/>
      <c r="K223" s="33"/>
      <c r="L223" s="34"/>
      <c r="M223" s="65">
        <f t="shared" si="65"/>
        <v>0</v>
      </c>
      <c r="N223" s="43"/>
      <c r="O223" s="34">
        <f>SUM(O224:O229)</f>
        <v>0</v>
      </c>
      <c r="P223" s="67">
        <f t="shared" si="63"/>
        <v>0</v>
      </c>
    </row>
    <row r="224" spans="1:16" x14ac:dyDescent="0.3">
      <c r="A224" s="146" t="s">
        <v>67</v>
      </c>
      <c r="B224" s="147" t="s">
        <v>95</v>
      </c>
      <c r="C224" s="80" t="s">
        <v>38</v>
      </c>
      <c r="D224" s="81"/>
      <c r="E224" s="81"/>
      <c r="F224" s="81"/>
      <c r="G224" s="81"/>
      <c r="H224" s="81"/>
      <c r="I224" s="81"/>
      <c r="J224" s="81"/>
      <c r="K224" s="81"/>
      <c r="L224" s="82"/>
      <c r="M224" s="83">
        <f t="shared" si="65"/>
        <v>0</v>
      </c>
      <c r="N224" s="84"/>
      <c r="O224" s="82"/>
      <c r="P224" s="85">
        <f t="shared" si="63"/>
        <v>0</v>
      </c>
    </row>
    <row r="225" spans="1:16" x14ac:dyDescent="0.3">
      <c r="A225" s="146" t="s">
        <v>67</v>
      </c>
      <c r="B225" s="147" t="s">
        <v>95</v>
      </c>
      <c r="C225" s="80" t="s">
        <v>37</v>
      </c>
      <c r="D225" s="81"/>
      <c r="E225" s="81"/>
      <c r="F225" s="81"/>
      <c r="G225" s="81"/>
      <c r="H225" s="81"/>
      <c r="I225" s="81"/>
      <c r="J225" s="81"/>
      <c r="K225" s="81"/>
      <c r="L225" s="82"/>
      <c r="M225" s="83">
        <f t="shared" si="65"/>
        <v>0</v>
      </c>
      <c r="N225" s="84"/>
      <c r="O225" s="82"/>
      <c r="P225" s="85">
        <f t="shared" si="63"/>
        <v>0</v>
      </c>
    </row>
    <row r="226" spans="1:16" x14ac:dyDescent="0.3">
      <c r="A226" s="146" t="s">
        <v>67</v>
      </c>
      <c r="B226" s="147" t="s">
        <v>95</v>
      </c>
      <c r="C226" s="80" t="s">
        <v>61</v>
      </c>
      <c r="D226" s="81"/>
      <c r="E226" s="81"/>
      <c r="F226" s="81"/>
      <c r="G226" s="81"/>
      <c r="H226" s="81"/>
      <c r="I226" s="81"/>
      <c r="J226" s="81"/>
      <c r="K226" s="81"/>
      <c r="L226" s="82"/>
      <c r="M226" s="83">
        <f t="shared" si="65"/>
        <v>0</v>
      </c>
      <c r="N226" s="84"/>
      <c r="O226" s="82"/>
      <c r="P226" s="85">
        <f t="shared" si="63"/>
        <v>0</v>
      </c>
    </row>
    <row r="227" spans="1:16" x14ac:dyDescent="0.3">
      <c r="A227" s="146" t="s">
        <v>67</v>
      </c>
      <c r="B227" s="147" t="s">
        <v>95</v>
      </c>
      <c r="C227" s="80" t="s">
        <v>36</v>
      </c>
      <c r="D227" s="81"/>
      <c r="E227" s="81"/>
      <c r="F227" s="81"/>
      <c r="G227" s="81"/>
      <c r="H227" s="81"/>
      <c r="I227" s="81"/>
      <c r="J227" s="81"/>
      <c r="K227" s="81"/>
      <c r="L227" s="82"/>
      <c r="M227" s="83">
        <f t="shared" si="65"/>
        <v>0</v>
      </c>
      <c r="N227" s="84"/>
      <c r="O227" s="82"/>
      <c r="P227" s="85">
        <f t="shared" si="63"/>
        <v>0</v>
      </c>
    </row>
    <row r="228" spans="1:16" x14ac:dyDescent="0.3">
      <c r="A228" s="146" t="s">
        <v>67</v>
      </c>
      <c r="B228" s="147" t="s">
        <v>95</v>
      </c>
      <c r="C228" s="80" t="s">
        <v>35</v>
      </c>
      <c r="D228" s="81"/>
      <c r="E228" s="81"/>
      <c r="F228" s="81"/>
      <c r="G228" s="81"/>
      <c r="H228" s="81"/>
      <c r="I228" s="81"/>
      <c r="J228" s="81"/>
      <c r="K228" s="81"/>
      <c r="L228" s="82"/>
      <c r="M228" s="83">
        <f t="shared" si="65"/>
        <v>0</v>
      </c>
      <c r="N228" s="84"/>
      <c r="O228" s="82"/>
      <c r="P228" s="85">
        <f t="shared" si="63"/>
        <v>0</v>
      </c>
    </row>
    <row r="229" spans="1:16" x14ac:dyDescent="0.3">
      <c r="A229" s="148" t="s">
        <v>100</v>
      </c>
      <c r="B229" s="147" t="s">
        <v>95</v>
      </c>
      <c r="C229" s="80" t="s">
        <v>18</v>
      </c>
      <c r="D229" s="81"/>
      <c r="E229" s="81"/>
      <c r="F229" s="81"/>
      <c r="G229" s="81"/>
      <c r="H229" s="81"/>
      <c r="I229" s="81"/>
      <c r="J229" s="81"/>
      <c r="K229" s="81"/>
      <c r="L229" s="82"/>
      <c r="M229" s="83">
        <f t="shared" si="65"/>
        <v>0</v>
      </c>
      <c r="N229" s="84"/>
      <c r="O229" s="82"/>
      <c r="P229" s="85">
        <f t="shared" si="63"/>
        <v>0</v>
      </c>
    </row>
    <row r="230" spans="1:16" x14ac:dyDescent="0.3">
      <c r="A230" s="146" t="s">
        <v>45</v>
      </c>
      <c r="B230" s="144" t="str">
        <f>DAY(B190+2)&amp;"/"&amp;MONTH(B190+2)&amp;" - "&amp;DAY(B283+1)&amp;"/"&amp;MONTH(B283+1)</f>
        <v>14/2 - 20/2</v>
      </c>
      <c r="C230" s="25" t="s">
        <v>45</v>
      </c>
      <c r="D230" s="26"/>
      <c r="E230" s="26"/>
      <c r="F230" s="26"/>
      <c r="G230" s="26"/>
      <c r="H230" s="26"/>
      <c r="I230" s="26"/>
      <c r="J230" s="26"/>
      <c r="K230" s="26"/>
      <c r="L230" s="27"/>
      <c r="M230" s="71">
        <f t="shared" si="65"/>
        <v>0</v>
      </c>
      <c r="N230" s="28"/>
      <c r="O230" s="27">
        <f>+SUM(O231:O233)</f>
        <v>0</v>
      </c>
      <c r="P230" s="73">
        <f t="shared" si="63"/>
        <v>0</v>
      </c>
    </row>
    <row r="231" spans="1:16" x14ac:dyDescent="0.3">
      <c r="A231" s="146" t="s">
        <v>45</v>
      </c>
      <c r="B231" s="145"/>
      <c r="C231" s="14" t="s">
        <v>19</v>
      </c>
      <c r="D231" s="37"/>
      <c r="E231" s="37"/>
      <c r="F231" s="37"/>
      <c r="G231" s="37"/>
      <c r="H231" s="37"/>
      <c r="I231" s="37"/>
      <c r="J231" s="37"/>
      <c r="K231" s="37"/>
      <c r="L231" s="38"/>
      <c r="M231" s="64">
        <f t="shared" si="65"/>
        <v>0</v>
      </c>
      <c r="N231" s="41"/>
      <c r="O231" s="38"/>
      <c r="P231" s="68">
        <f t="shared" si="63"/>
        <v>0</v>
      </c>
    </row>
    <row r="232" spans="1:16" x14ac:dyDescent="0.3">
      <c r="A232" s="146" t="s">
        <v>45</v>
      </c>
      <c r="B232" s="145"/>
      <c r="C232" s="14" t="s">
        <v>62</v>
      </c>
      <c r="D232" s="39"/>
      <c r="E232" s="39"/>
      <c r="F232" s="39"/>
      <c r="G232" s="39"/>
      <c r="H232" s="39"/>
      <c r="I232" s="39"/>
      <c r="J232" s="39"/>
      <c r="K232" s="39"/>
      <c r="L232" s="40"/>
      <c r="M232" s="64">
        <f t="shared" si="65"/>
        <v>0</v>
      </c>
      <c r="N232" s="41"/>
      <c r="O232" s="38"/>
      <c r="P232" s="68">
        <f t="shared" si="63"/>
        <v>0</v>
      </c>
    </row>
    <row r="233" spans="1:16" ht="15" thickBot="1" x14ac:dyDescent="0.35">
      <c r="A233" s="146" t="s">
        <v>45</v>
      </c>
      <c r="B233" s="145"/>
      <c r="C233" s="15" t="s">
        <v>60</v>
      </c>
      <c r="D233" s="39"/>
      <c r="E233" s="39"/>
      <c r="F233" s="39"/>
      <c r="G233" s="39"/>
      <c r="H233" s="39"/>
      <c r="I233" s="39"/>
      <c r="J233" s="39"/>
      <c r="K233" s="39"/>
      <c r="L233" s="40"/>
      <c r="M233" s="64">
        <f t="shared" si="65"/>
        <v>0</v>
      </c>
      <c r="N233" s="41"/>
      <c r="O233" s="38"/>
      <c r="P233" s="68">
        <f t="shared" si="63"/>
        <v>0</v>
      </c>
    </row>
    <row r="234" spans="1:16" ht="15" thickBot="1" x14ac:dyDescent="0.35">
      <c r="A234" s="108" t="s">
        <v>99</v>
      </c>
      <c r="B234" s="147" t="str">
        <f>DAY($B$190-1)&amp;"/"&amp;MONTH($B$190-1)&amp;" - "&amp;DAY($B$283-2)&amp;"/"&amp;MONTH($B$283-2)</f>
        <v>11/2 - 17/2</v>
      </c>
      <c r="C234" s="13" t="s">
        <v>54</v>
      </c>
      <c r="D234" s="29"/>
      <c r="E234" s="29"/>
      <c r="F234" s="29"/>
      <c r="G234" s="29"/>
      <c r="H234" s="29"/>
      <c r="I234" s="29"/>
      <c r="J234" s="29"/>
      <c r="K234" s="29"/>
      <c r="L234" s="30"/>
      <c r="M234" s="20">
        <f t="shared" si="65"/>
        <v>0</v>
      </c>
      <c r="N234" s="53"/>
      <c r="O234" s="54">
        <f>SUM(O235,O258)</f>
        <v>0</v>
      </c>
      <c r="P234" s="52">
        <f t="shared" si="63"/>
        <v>0</v>
      </c>
    </row>
    <row r="235" spans="1:16" x14ac:dyDescent="0.3">
      <c r="A235" s="108" t="s">
        <v>49</v>
      </c>
      <c r="B235" s="144" t="str">
        <f>DAY($B$190-1)&amp;"/"&amp;MONTH($B$190-1)&amp;" - "&amp;DAY($B$283-2)&amp;"/"&amp;MONTH($B$283-2)</f>
        <v>11/2 - 17/2</v>
      </c>
      <c r="C235" s="25" t="s">
        <v>49</v>
      </c>
      <c r="D235" s="26"/>
      <c r="E235" s="26"/>
      <c r="F235" s="26"/>
      <c r="G235" s="26"/>
      <c r="H235" s="26"/>
      <c r="I235" s="26"/>
      <c r="J235" s="26"/>
      <c r="K235" s="26"/>
      <c r="L235" s="27"/>
      <c r="M235" s="63">
        <f t="shared" si="65"/>
        <v>0</v>
      </c>
      <c r="N235" s="28"/>
      <c r="O235" s="27">
        <f>+SUM(O236:O239)</f>
        <v>0</v>
      </c>
      <c r="P235" s="62">
        <f t="shared" si="63"/>
        <v>0</v>
      </c>
    </row>
    <row r="236" spans="1:16" x14ac:dyDescent="0.3">
      <c r="A236" s="108" t="s">
        <v>49</v>
      </c>
      <c r="B236" s="147" t="str">
        <f t="shared" ref="B236:B282" si="66">DAY($B$190-1)&amp;"/"&amp;MONTH($B$190-1)&amp;" - "&amp;DAY($B$283-2)&amp;"/"&amp;MONTH($B$283-2)</f>
        <v>11/2 - 17/2</v>
      </c>
      <c r="C236" s="14" t="s">
        <v>42</v>
      </c>
      <c r="D236" s="37"/>
      <c r="E236" s="37"/>
      <c r="F236" s="37"/>
      <c r="G236" s="124"/>
      <c r="H236" s="37"/>
      <c r="I236" s="37"/>
      <c r="J236" s="37"/>
      <c r="K236" s="37"/>
      <c r="L236" s="38"/>
      <c r="M236" s="65">
        <f t="shared" si="65"/>
        <v>0</v>
      </c>
      <c r="N236" s="41"/>
      <c r="O236" s="38"/>
      <c r="P236" s="67">
        <f t="shared" si="63"/>
        <v>0</v>
      </c>
    </row>
    <row r="237" spans="1:16" x14ac:dyDescent="0.3">
      <c r="A237" s="108" t="s">
        <v>49</v>
      </c>
      <c r="B237" s="147" t="str">
        <f t="shared" si="66"/>
        <v>11/2 - 17/2</v>
      </c>
      <c r="C237" s="14" t="s">
        <v>43</v>
      </c>
      <c r="D237" s="37"/>
      <c r="E237" s="37"/>
      <c r="F237" s="37"/>
      <c r="G237" s="37"/>
      <c r="H237" s="37"/>
      <c r="I237" s="37"/>
      <c r="J237" s="37"/>
      <c r="K237" s="37"/>
      <c r="L237" s="38"/>
      <c r="M237" s="65">
        <f t="shared" si="65"/>
        <v>0</v>
      </c>
      <c r="N237" s="41"/>
      <c r="O237" s="38"/>
      <c r="P237" s="67">
        <f t="shared" si="63"/>
        <v>0</v>
      </c>
    </row>
    <row r="238" spans="1:16" x14ac:dyDescent="0.3">
      <c r="A238" s="108" t="s">
        <v>49</v>
      </c>
      <c r="B238" s="147" t="str">
        <f t="shared" si="66"/>
        <v>11/2 - 17/2</v>
      </c>
      <c r="C238" s="14" t="s">
        <v>88</v>
      </c>
      <c r="D238" s="37"/>
      <c r="E238" s="124"/>
      <c r="F238" s="37"/>
      <c r="G238" s="124"/>
      <c r="H238" s="124"/>
      <c r="I238" s="37"/>
      <c r="J238" s="37"/>
      <c r="K238" s="37"/>
      <c r="L238" s="38"/>
      <c r="M238" s="65">
        <f t="shared" si="65"/>
        <v>0</v>
      </c>
      <c r="N238" s="41"/>
      <c r="O238" s="38"/>
      <c r="P238" s="67">
        <f t="shared" ref="P238:P257" si="67">SUM(N238:O238)</f>
        <v>0</v>
      </c>
    </row>
    <row r="239" spans="1:16" x14ac:dyDescent="0.3">
      <c r="A239" s="108" t="s">
        <v>49</v>
      </c>
      <c r="B239" s="147" t="str">
        <f t="shared" si="66"/>
        <v>11/2 - 17/2</v>
      </c>
      <c r="C239" s="14" t="s">
        <v>89</v>
      </c>
      <c r="D239" s="35"/>
      <c r="E239" s="35"/>
      <c r="F239" s="35"/>
      <c r="G239" s="124"/>
      <c r="H239" s="35"/>
      <c r="I239" s="35"/>
      <c r="J239" s="35"/>
      <c r="K239" s="35"/>
      <c r="L239" s="36"/>
      <c r="M239" s="65">
        <f t="shared" si="65"/>
        <v>0</v>
      </c>
      <c r="N239" s="44"/>
      <c r="O239" s="36">
        <f>+SUM(O240:O248)</f>
        <v>0</v>
      </c>
      <c r="P239" s="67">
        <f t="shared" si="67"/>
        <v>0</v>
      </c>
    </row>
    <row r="240" spans="1:16" x14ac:dyDescent="0.3">
      <c r="A240" s="108" t="s">
        <v>49</v>
      </c>
      <c r="B240" s="147" t="str">
        <f t="shared" si="66"/>
        <v>11/2 - 17/2</v>
      </c>
      <c r="C240" s="80" t="s">
        <v>93</v>
      </c>
      <c r="D240" s="81"/>
      <c r="E240" s="81"/>
      <c r="F240" s="81"/>
      <c r="G240" s="81"/>
      <c r="H240" s="81"/>
      <c r="I240" s="81"/>
      <c r="J240" s="81"/>
      <c r="K240" s="81"/>
      <c r="L240" s="82"/>
      <c r="M240" s="83">
        <f t="shared" si="65"/>
        <v>0</v>
      </c>
      <c r="N240" s="84"/>
      <c r="O240" s="82"/>
      <c r="P240" s="85">
        <f t="shared" si="67"/>
        <v>0</v>
      </c>
    </row>
    <row r="241" spans="1:16" x14ac:dyDescent="0.3">
      <c r="A241" s="108" t="s">
        <v>49</v>
      </c>
      <c r="B241" s="147" t="str">
        <f t="shared" si="66"/>
        <v>11/2 - 17/2</v>
      </c>
      <c r="C241" s="80" t="s">
        <v>92</v>
      </c>
      <c r="D241" s="81"/>
      <c r="E241" s="81"/>
      <c r="F241" s="81"/>
      <c r="G241" s="81"/>
      <c r="H241" s="81"/>
      <c r="I241" s="81"/>
      <c r="J241" s="81"/>
      <c r="K241" s="81"/>
      <c r="L241" s="82"/>
      <c r="M241" s="83">
        <f t="shared" si="65"/>
        <v>0</v>
      </c>
      <c r="N241" s="84"/>
      <c r="O241" s="82"/>
      <c r="P241" s="85">
        <f t="shared" si="67"/>
        <v>0</v>
      </c>
    </row>
    <row r="242" spans="1:16" x14ac:dyDescent="0.3">
      <c r="A242" s="108" t="s">
        <v>49</v>
      </c>
      <c r="B242" s="147" t="str">
        <f t="shared" si="66"/>
        <v>11/2 - 17/2</v>
      </c>
      <c r="C242" s="80" t="s">
        <v>94</v>
      </c>
      <c r="D242" s="81"/>
      <c r="E242" s="81"/>
      <c r="F242" s="81"/>
      <c r="G242" s="81"/>
      <c r="H242" s="81"/>
      <c r="I242" s="81"/>
      <c r="J242" s="81"/>
      <c r="K242" s="81"/>
      <c r="L242" s="82"/>
      <c r="M242" s="83">
        <f t="shared" si="65"/>
        <v>0</v>
      </c>
      <c r="N242" s="84"/>
      <c r="O242" s="82"/>
      <c r="P242" s="85">
        <f t="shared" si="67"/>
        <v>0</v>
      </c>
    </row>
    <row r="243" spans="1:16" x14ac:dyDescent="0.3">
      <c r="A243" s="108" t="s">
        <v>49</v>
      </c>
      <c r="B243" s="147" t="str">
        <f t="shared" si="66"/>
        <v>11/2 - 17/2</v>
      </c>
      <c r="C243" s="80" t="s">
        <v>79</v>
      </c>
      <c r="D243" s="81"/>
      <c r="E243" s="81"/>
      <c r="F243" s="81"/>
      <c r="G243" s="81"/>
      <c r="H243" s="81"/>
      <c r="I243" s="81"/>
      <c r="J243" s="81"/>
      <c r="K243" s="81"/>
      <c r="L243" s="82"/>
      <c r="M243" s="83">
        <f t="shared" si="65"/>
        <v>0</v>
      </c>
      <c r="N243" s="84"/>
      <c r="O243" s="82"/>
      <c r="P243" s="85">
        <f t="shared" si="67"/>
        <v>0</v>
      </c>
    </row>
    <row r="244" spans="1:16" x14ac:dyDescent="0.3">
      <c r="A244" s="108" t="s">
        <v>49</v>
      </c>
      <c r="B244" s="147" t="str">
        <f t="shared" si="66"/>
        <v>11/2 - 17/2</v>
      </c>
      <c r="C244" s="80" t="s">
        <v>78</v>
      </c>
      <c r="D244" s="81"/>
      <c r="E244" s="81"/>
      <c r="F244" s="81"/>
      <c r="G244" s="81"/>
      <c r="H244" s="81"/>
      <c r="I244" s="81"/>
      <c r="J244" s="81"/>
      <c r="K244" s="81"/>
      <c r="L244" s="82"/>
      <c r="M244" s="83">
        <f t="shared" si="65"/>
        <v>0</v>
      </c>
      <c r="N244" s="84"/>
      <c r="O244" s="82"/>
      <c r="P244" s="85">
        <f t="shared" si="67"/>
        <v>0</v>
      </c>
    </row>
    <row r="245" spans="1:16" x14ac:dyDescent="0.3">
      <c r="A245" s="108" t="s">
        <v>49</v>
      </c>
      <c r="B245" s="147" t="str">
        <f t="shared" si="66"/>
        <v>11/2 - 17/2</v>
      </c>
      <c r="C245" s="80" t="s">
        <v>81</v>
      </c>
      <c r="D245" s="81"/>
      <c r="E245" s="81"/>
      <c r="F245" s="81"/>
      <c r="G245" s="81"/>
      <c r="H245" s="81"/>
      <c r="I245" s="81"/>
      <c r="J245" s="81"/>
      <c r="K245" s="81"/>
      <c r="L245" s="82"/>
      <c r="M245" s="83">
        <f t="shared" si="65"/>
        <v>0</v>
      </c>
      <c r="N245" s="84"/>
      <c r="O245" s="82"/>
      <c r="P245" s="85">
        <f t="shared" si="67"/>
        <v>0</v>
      </c>
    </row>
    <row r="246" spans="1:16" x14ac:dyDescent="0.3">
      <c r="A246" s="108" t="s">
        <v>49</v>
      </c>
      <c r="B246" s="147" t="str">
        <f t="shared" si="66"/>
        <v>11/2 - 17/2</v>
      </c>
      <c r="C246" s="80" t="s">
        <v>80</v>
      </c>
      <c r="D246" s="81"/>
      <c r="E246" s="81"/>
      <c r="F246" s="81"/>
      <c r="G246" s="81"/>
      <c r="H246" s="81"/>
      <c r="I246" s="81"/>
      <c r="J246" s="81"/>
      <c r="K246" s="81"/>
      <c r="L246" s="82"/>
      <c r="M246" s="83">
        <f t="shared" si="65"/>
        <v>0</v>
      </c>
      <c r="N246" s="84"/>
      <c r="O246" s="82"/>
      <c r="P246" s="85">
        <f t="shared" si="67"/>
        <v>0</v>
      </c>
    </row>
    <row r="247" spans="1:16" x14ac:dyDescent="0.3">
      <c r="A247" s="108" t="s">
        <v>49</v>
      </c>
      <c r="B247" s="147" t="str">
        <f t="shared" si="66"/>
        <v>11/2 - 17/2</v>
      </c>
      <c r="C247" s="80" t="s">
        <v>82</v>
      </c>
      <c r="D247" s="81"/>
      <c r="E247" s="81"/>
      <c r="F247" s="81"/>
      <c r="G247" s="81"/>
      <c r="H247" s="81"/>
      <c r="I247" s="81"/>
      <c r="J247" s="81"/>
      <c r="K247" s="81"/>
      <c r="L247" s="82"/>
      <c r="M247" s="83">
        <f t="shared" si="65"/>
        <v>0</v>
      </c>
      <c r="N247" s="84"/>
      <c r="O247" s="82"/>
      <c r="P247" s="85">
        <f t="shared" si="67"/>
        <v>0</v>
      </c>
    </row>
    <row r="248" spans="1:16" x14ac:dyDescent="0.3">
      <c r="A248" s="108" t="s">
        <v>49</v>
      </c>
      <c r="B248" s="147" t="str">
        <f t="shared" si="66"/>
        <v>11/2 - 17/2</v>
      </c>
      <c r="C248" s="80" t="s">
        <v>68</v>
      </c>
      <c r="D248" s="81"/>
      <c r="E248" s="81"/>
      <c r="F248" s="81"/>
      <c r="G248" s="81"/>
      <c r="H248" s="81"/>
      <c r="I248" s="81"/>
      <c r="J248" s="81"/>
      <c r="K248" s="81"/>
      <c r="L248" s="82"/>
      <c r="M248" s="83">
        <f t="shared" si="65"/>
        <v>0</v>
      </c>
      <c r="N248" s="84"/>
      <c r="O248" s="82"/>
      <c r="P248" s="85">
        <f t="shared" si="67"/>
        <v>0</v>
      </c>
    </row>
    <row r="249" spans="1:16" x14ac:dyDescent="0.3">
      <c r="A249" s="108" t="s">
        <v>98</v>
      </c>
      <c r="B249" s="144" t="str">
        <f t="shared" si="66"/>
        <v>11/2 - 17/2</v>
      </c>
      <c r="C249" s="25" t="s">
        <v>58</v>
      </c>
      <c r="D249" s="26"/>
      <c r="E249" s="26"/>
      <c r="F249" s="26"/>
      <c r="G249" s="26"/>
      <c r="H249" s="26"/>
      <c r="I249" s="26"/>
      <c r="J249" s="26"/>
      <c r="K249" s="26"/>
      <c r="L249" s="27"/>
      <c r="M249" s="71">
        <f t="shared" si="65"/>
        <v>0</v>
      </c>
      <c r="N249" s="28"/>
      <c r="O249" s="27">
        <f t="shared" ref="O249" si="68">+SUM(O250:O251)</f>
        <v>0</v>
      </c>
      <c r="P249" s="62">
        <f t="shared" si="67"/>
        <v>0</v>
      </c>
    </row>
    <row r="250" spans="1:16" x14ac:dyDescent="0.3">
      <c r="A250" s="108" t="s">
        <v>98</v>
      </c>
      <c r="B250" s="147" t="str">
        <f t="shared" si="66"/>
        <v>11/2 - 17/2</v>
      </c>
      <c r="C250" s="14" t="s">
        <v>90</v>
      </c>
      <c r="D250" s="37"/>
      <c r="E250" s="37"/>
      <c r="F250" s="37"/>
      <c r="G250" s="37"/>
      <c r="H250" s="37"/>
      <c r="I250" s="37"/>
      <c r="J250" s="37"/>
      <c r="K250" s="37"/>
      <c r="L250" s="38"/>
      <c r="M250" s="65">
        <f t="shared" si="65"/>
        <v>0</v>
      </c>
      <c r="N250" s="41"/>
      <c r="O250" s="38"/>
      <c r="P250" s="67">
        <f t="shared" si="67"/>
        <v>0</v>
      </c>
    </row>
    <row r="251" spans="1:16" x14ac:dyDescent="0.3">
      <c r="A251" s="108" t="s">
        <v>98</v>
      </c>
      <c r="B251" s="147" t="str">
        <f t="shared" si="66"/>
        <v>11/2 - 17/2</v>
      </c>
      <c r="C251" s="14" t="s">
        <v>91</v>
      </c>
      <c r="D251" s="35"/>
      <c r="E251" s="35"/>
      <c r="F251" s="35"/>
      <c r="G251" s="35"/>
      <c r="H251" s="35"/>
      <c r="I251" s="35"/>
      <c r="J251" s="35"/>
      <c r="K251" s="35"/>
      <c r="L251" s="36"/>
      <c r="M251" s="65">
        <f t="shared" si="65"/>
        <v>0</v>
      </c>
      <c r="N251" s="44"/>
      <c r="O251" s="36">
        <f>+SUM(O252:O257)</f>
        <v>0</v>
      </c>
      <c r="P251" s="67">
        <f t="shared" si="67"/>
        <v>0</v>
      </c>
    </row>
    <row r="252" spans="1:16" x14ac:dyDescent="0.3">
      <c r="A252" s="108" t="s">
        <v>98</v>
      </c>
      <c r="B252" s="147" t="str">
        <f t="shared" si="66"/>
        <v>11/2 - 17/2</v>
      </c>
      <c r="C252" s="80" t="s">
        <v>79</v>
      </c>
      <c r="D252" s="81"/>
      <c r="E252" s="81"/>
      <c r="F252" s="81"/>
      <c r="G252" s="81"/>
      <c r="H252" s="81"/>
      <c r="I252" s="81"/>
      <c r="J252" s="81"/>
      <c r="K252" s="81"/>
      <c r="L252" s="82"/>
      <c r="M252" s="83">
        <f t="shared" si="65"/>
        <v>0</v>
      </c>
      <c r="N252" s="84"/>
      <c r="O252" s="82"/>
      <c r="P252" s="85">
        <f t="shared" si="67"/>
        <v>0</v>
      </c>
    </row>
    <row r="253" spans="1:16" x14ac:dyDescent="0.3">
      <c r="A253" s="108" t="s">
        <v>98</v>
      </c>
      <c r="B253" s="147" t="str">
        <f t="shared" si="66"/>
        <v>11/2 - 17/2</v>
      </c>
      <c r="C253" s="80" t="s">
        <v>78</v>
      </c>
      <c r="D253" s="81"/>
      <c r="E253" s="81"/>
      <c r="F253" s="81"/>
      <c r="G253" s="81"/>
      <c r="H253" s="81"/>
      <c r="I253" s="81"/>
      <c r="J253" s="81"/>
      <c r="K253" s="81"/>
      <c r="L253" s="82"/>
      <c r="M253" s="83">
        <f t="shared" si="65"/>
        <v>0</v>
      </c>
      <c r="N253" s="84"/>
      <c r="O253" s="82"/>
      <c r="P253" s="85">
        <f t="shared" si="67"/>
        <v>0</v>
      </c>
    </row>
    <row r="254" spans="1:16" x14ac:dyDescent="0.3">
      <c r="A254" s="108" t="s">
        <v>98</v>
      </c>
      <c r="B254" s="147" t="str">
        <f t="shared" si="66"/>
        <v>11/2 - 17/2</v>
      </c>
      <c r="C254" s="80" t="s">
        <v>81</v>
      </c>
      <c r="D254" s="81"/>
      <c r="E254" s="81"/>
      <c r="F254" s="81"/>
      <c r="G254" s="81"/>
      <c r="H254" s="81"/>
      <c r="I254" s="81"/>
      <c r="J254" s="81"/>
      <c r="K254" s="81"/>
      <c r="L254" s="82"/>
      <c r="M254" s="83">
        <f t="shared" si="65"/>
        <v>0</v>
      </c>
      <c r="N254" s="84"/>
      <c r="O254" s="82"/>
      <c r="P254" s="85">
        <f t="shared" si="67"/>
        <v>0</v>
      </c>
    </row>
    <row r="255" spans="1:16" x14ac:dyDescent="0.3">
      <c r="A255" s="108" t="s">
        <v>98</v>
      </c>
      <c r="B255" s="147" t="str">
        <f t="shared" si="66"/>
        <v>11/2 - 17/2</v>
      </c>
      <c r="C255" s="80" t="s">
        <v>80</v>
      </c>
      <c r="D255" s="81"/>
      <c r="E255" s="81"/>
      <c r="F255" s="81"/>
      <c r="G255" s="81"/>
      <c r="H255" s="81"/>
      <c r="I255" s="81"/>
      <c r="J255" s="81"/>
      <c r="K255" s="81"/>
      <c r="L255" s="82"/>
      <c r="M255" s="83">
        <f t="shared" si="65"/>
        <v>0</v>
      </c>
      <c r="N255" s="84"/>
      <c r="O255" s="82"/>
      <c r="P255" s="85">
        <f t="shared" si="67"/>
        <v>0</v>
      </c>
    </row>
    <row r="256" spans="1:16" x14ac:dyDescent="0.3">
      <c r="A256" s="108" t="s">
        <v>98</v>
      </c>
      <c r="B256" s="147" t="str">
        <f t="shared" si="66"/>
        <v>11/2 - 17/2</v>
      </c>
      <c r="C256" s="80" t="s">
        <v>82</v>
      </c>
      <c r="D256" s="81"/>
      <c r="E256" s="81"/>
      <c r="F256" s="81"/>
      <c r="G256" s="81"/>
      <c r="H256" s="81"/>
      <c r="I256" s="81"/>
      <c r="J256" s="81"/>
      <c r="K256" s="81"/>
      <c r="L256" s="82"/>
      <c r="M256" s="83">
        <f t="shared" si="65"/>
        <v>0</v>
      </c>
      <c r="N256" s="84"/>
      <c r="O256" s="82"/>
      <c r="P256" s="85">
        <f t="shared" si="67"/>
        <v>0</v>
      </c>
    </row>
    <row r="257" spans="1:16" x14ac:dyDescent="0.3">
      <c r="A257" s="108" t="s">
        <v>98</v>
      </c>
      <c r="B257" s="147" t="str">
        <f t="shared" si="66"/>
        <v>11/2 - 17/2</v>
      </c>
      <c r="C257" s="80" t="s">
        <v>68</v>
      </c>
      <c r="D257" s="81"/>
      <c r="E257" s="81"/>
      <c r="F257" s="81"/>
      <c r="G257" s="81"/>
      <c r="H257" s="81"/>
      <c r="I257" s="81"/>
      <c r="J257" s="81"/>
      <c r="K257" s="81"/>
      <c r="L257" s="82"/>
      <c r="M257" s="83">
        <f t="shared" si="65"/>
        <v>0</v>
      </c>
      <c r="N257" s="84"/>
      <c r="O257" s="82"/>
      <c r="P257" s="85">
        <f t="shared" si="67"/>
        <v>0</v>
      </c>
    </row>
    <row r="258" spans="1:16" x14ac:dyDescent="0.3">
      <c r="A258" s="108" t="s">
        <v>44</v>
      </c>
      <c r="B258" s="144" t="str">
        <f t="shared" si="66"/>
        <v>11/2 - 17/2</v>
      </c>
      <c r="C258" s="25" t="s">
        <v>44</v>
      </c>
      <c r="D258" s="26"/>
      <c r="E258" s="26"/>
      <c r="F258" s="26"/>
      <c r="G258" s="26"/>
      <c r="H258" s="26"/>
      <c r="I258" s="26"/>
      <c r="J258" s="26"/>
      <c r="K258" s="26"/>
      <c r="L258" s="27"/>
      <c r="M258" s="63">
        <f t="shared" si="65"/>
        <v>0</v>
      </c>
      <c r="N258" s="28"/>
      <c r="O258" s="27">
        <f>+SUM(O259:O260,O264)</f>
        <v>0</v>
      </c>
      <c r="P258" s="62">
        <f t="shared" si="63"/>
        <v>0</v>
      </c>
    </row>
    <row r="259" spans="1:16" x14ac:dyDescent="0.3">
      <c r="A259" s="108" t="s">
        <v>44</v>
      </c>
      <c r="B259" s="147" t="str">
        <f t="shared" si="66"/>
        <v>11/2 - 17/2</v>
      </c>
      <c r="C259" s="14" t="s">
        <v>13</v>
      </c>
      <c r="D259" s="37"/>
      <c r="E259" s="37"/>
      <c r="F259" s="37"/>
      <c r="G259" s="37"/>
      <c r="H259" s="37"/>
      <c r="I259" s="37"/>
      <c r="J259" s="37"/>
      <c r="K259" s="37"/>
      <c r="L259" s="38"/>
      <c r="M259" s="64">
        <f t="shared" si="65"/>
        <v>0</v>
      </c>
      <c r="N259" s="41"/>
      <c r="O259" s="38"/>
      <c r="P259" s="67">
        <f t="shared" si="63"/>
        <v>0</v>
      </c>
    </row>
    <row r="260" spans="1:16" x14ac:dyDescent="0.3">
      <c r="A260" s="108" t="s">
        <v>44</v>
      </c>
      <c r="B260" s="147" t="str">
        <f t="shared" si="66"/>
        <v>11/2 - 17/2</v>
      </c>
      <c r="C260" s="14" t="s">
        <v>86</v>
      </c>
      <c r="D260" s="35"/>
      <c r="E260" s="35"/>
      <c r="F260" s="35"/>
      <c r="G260" s="35"/>
      <c r="H260" s="35"/>
      <c r="I260" s="35"/>
      <c r="J260" s="35"/>
      <c r="K260" s="35"/>
      <c r="L260" s="36"/>
      <c r="M260" s="64">
        <f t="shared" si="65"/>
        <v>0</v>
      </c>
      <c r="N260" s="44"/>
      <c r="O260" s="36">
        <f>+SUM(O261:O263)</f>
        <v>0</v>
      </c>
      <c r="P260" s="67">
        <f t="shared" si="63"/>
        <v>0</v>
      </c>
    </row>
    <row r="261" spans="1:16" x14ac:dyDescent="0.3">
      <c r="A261" s="108" t="s">
        <v>44</v>
      </c>
      <c r="B261" s="147" t="str">
        <f t="shared" si="66"/>
        <v>11/2 - 17/2</v>
      </c>
      <c r="C261" s="80" t="s">
        <v>72</v>
      </c>
      <c r="D261" s="81"/>
      <c r="E261" s="81"/>
      <c r="F261" s="81"/>
      <c r="G261" s="81"/>
      <c r="H261" s="81"/>
      <c r="I261" s="81"/>
      <c r="J261" s="81"/>
      <c r="K261" s="81"/>
      <c r="L261" s="82"/>
      <c r="M261" s="83">
        <f t="shared" si="65"/>
        <v>0</v>
      </c>
      <c r="N261" s="84"/>
      <c r="O261" s="82"/>
      <c r="P261" s="85">
        <f t="shared" si="63"/>
        <v>0</v>
      </c>
    </row>
    <row r="262" spans="1:16" x14ac:dyDescent="0.3">
      <c r="A262" s="108" t="s">
        <v>44</v>
      </c>
      <c r="B262" s="147" t="str">
        <f t="shared" si="66"/>
        <v>11/2 - 17/2</v>
      </c>
      <c r="C262" s="80" t="s">
        <v>84</v>
      </c>
      <c r="D262" s="81"/>
      <c r="E262" s="81"/>
      <c r="F262" s="81"/>
      <c r="G262" s="81"/>
      <c r="H262" s="81"/>
      <c r="I262" s="81"/>
      <c r="J262" s="81"/>
      <c r="K262" s="81"/>
      <c r="L262" s="82"/>
      <c r="M262" s="83">
        <f t="shared" ref="M262:M284" si="69">SUM(D262:L262)</f>
        <v>0</v>
      </c>
      <c r="N262" s="84"/>
      <c r="O262" s="82"/>
      <c r="P262" s="85">
        <f t="shared" si="63"/>
        <v>0</v>
      </c>
    </row>
    <row r="263" spans="1:16" x14ac:dyDescent="0.3">
      <c r="A263" s="108" t="s">
        <v>44</v>
      </c>
      <c r="B263" s="147" t="str">
        <f t="shared" si="66"/>
        <v>11/2 - 17/2</v>
      </c>
      <c r="C263" s="80" t="s">
        <v>85</v>
      </c>
      <c r="D263" s="81"/>
      <c r="E263" s="81"/>
      <c r="F263" s="81"/>
      <c r="G263" s="81"/>
      <c r="H263" s="81"/>
      <c r="I263" s="81"/>
      <c r="J263" s="81"/>
      <c r="K263" s="81"/>
      <c r="L263" s="82"/>
      <c r="M263" s="83">
        <f t="shared" si="69"/>
        <v>0</v>
      </c>
      <c r="N263" s="84"/>
      <c r="O263" s="82"/>
      <c r="P263" s="85">
        <f t="shared" si="63"/>
        <v>0</v>
      </c>
    </row>
    <row r="264" spans="1:16" ht="15" thickBot="1" x14ac:dyDescent="0.35">
      <c r="A264" s="108" t="s">
        <v>44</v>
      </c>
      <c r="B264" s="147" t="str">
        <f t="shared" si="66"/>
        <v>11/2 - 17/2</v>
      </c>
      <c r="C264" s="15" t="s">
        <v>48</v>
      </c>
      <c r="D264" s="37"/>
      <c r="E264" s="124"/>
      <c r="F264" s="37"/>
      <c r="G264" s="124"/>
      <c r="H264" s="124"/>
      <c r="I264" s="37"/>
      <c r="J264" s="37"/>
      <c r="K264" s="37"/>
      <c r="L264" s="37"/>
      <c r="M264" s="64">
        <f t="shared" si="69"/>
        <v>0</v>
      </c>
      <c r="N264" s="37"/>
      <c r="O264" s="37"/>
      <c r="P264" s="67">
        <f t="shared" si="63"/>
        <v>0</v>
      </c>
    </row>
    <row r="265" spans="1:16" ht="15" thickBot="1" x14ac:dyDescent="0.35">
      <c r="A265" s="108" t="s">
        <v>55</v>
      </c>
      <c r="B265" s="144" t="str">
        <f t="shared" si="66"/>
        <v>11/2 - 17/2</v>
      </c>
      <c r="C265" s="13" t="s">
        <v>55</v>
      </c>
      <c r="D265" s="29"/>
      <c r="E265" s="29"/>
      <c r="F265" s="29"/>
      <c r="G265" s="29"/>
      <c r="H265" s="29"/>
      <c r="I265" s="29"/>
      <c r="J265" s="29"/>
      <c r="K265" s="29"/>
      <c r="L265" s="30"/>
      <c r="M265" s="20">
        <f t="shared" si="69"/>
        <v>0</v>
      </c>
      <c r="N265" s="53"/>
      <c r="O265" s="54">
        <f>+SUM(O266:O268,O269,O276)</f>
        <v>0</v>
      </c>
      <c r="P265" s="52">
        <f t="shared" si="63"/>
        <v>0</v>
      </c>
    </row>
    <row r="266" spans="1:16" x14ac:dyDescent="0.3">
      <c r="A266" s="108" t="s">
        <v>20</v>
      </c>
      <c r="B266" s="147" t="str">
        <f t="shared" si="66"/>
        <v>11/2 - 17/2</v>
      </c>
      <c r="C266" s="16" t="s">
        <v>20</v>
      </c>
      <c r="D266" s="46"/>
      <c r="E266" s="124"/>
      <c r="F266" s="46"/>
      <c r="G266" s="124"/>
      <c r="H266" s="46"/>
      <c r="I266" s="46"/>
      <c r="J266" s="46"/>
      <c r="K266" s="124"/>
      <c r="L266" s="47"/>
      <c r="M266" s="64">
        <f t="shared" si="69"/>
        <v>0</v>
      </c>
      <c r="N266" s="48"/>
      <c r="O266" s="47"/>
      <c r="P266" s="67">
        <f t="shared" ref="P266:P284" si="70">SUM(N266:O266)</f>
        <v>0</v>
      </c>
    </row>
    <row r="267" spans="1:16" x14ac:dyDescent="0.3">
      <c r="A267" s="108" t="s">
        <v>21</v>
      </c>
      <c r="B267" s="147" t="str">
        <f t="shared" si="66"/>
        <v>11/2 - 17/2</v>
      </c>
      <c r="C267" s="15" t="s">
        <v>21</v>
      </c>
      <c r="D267" s="39"/>
      <c r="E267" s="124"/>
      <c r="F267" s="39"/>
      <c r="G267" s="39"/>
      <c r="H267" s="39"/>
      <c r="I267" s="39"/>
      <c r="J267" s="39"/>
      <c r="K267" s="39"/>
      <c r="L267" s="40"/>
      <c r="M267" s="64">
        <f t="shared" si="69"/>
        <v>0</v>
      </c>
      <c r="N267" s="124"/>
      <c r="O267" s="40"/>
      <c r="P267" s="67">
        <f t="shared" si="70"/>
        <v>0</v>
      </c>
    </row>
    <row r="268" spans="1:16" x14ac:dyDescent="0.3">
      <c r="A268" s="108" t="s">
        <v>83</v>
      </c>
      <c r="B268" s="147" t="str">
        <f t="shared" si="66"/>
        <v>11/2 - 17/2</v>
      </c>
      <c r="C268" s="15" t="s">
        <v>83</v>
      </c>
      <c r="D268" s="39"/>
      <c r="E268" s="39"/>
      <c r="F268" s="39"/>
      <c r="G268" s="39"/>
      <c r="H268" s="39"/>
      <c r="I268" s="39"/>
      <c r="J268" s="39"/>
      <c r="K268" s="39"/>
      <c r="L268" s="40"/>
      <c r="M268" s="64">
        <f t="shared" si="69"/>
        <v>0</v>
      </c>
      <c r="N268" s="42"/>
      <c r="O268" s="40"/>
      <c r="P268" s="67">
        <f t="shared" si="70"/>
        <v>0</v>
      </c>
    </row>
    <row r="269" spans="1:16" x14ac:dyDescent="0.3">
      <c r="A269" s="108" t="s">
        <v>51</v>
      </c>
      <c r="B269" s="144" t="str">
        <f t="shared" si="66"/>
        <v>11/2 - 17/2</v>
      </c>
      <c r="C269" s="25" t="s">
        <v>51</v>
      </c>
      <c r="D269" s="26"/>
      <c r="E269" s="26"/>
      <c r="F269" s="26"/>
      <c r="G269" s="26"/>
      <c r="H269" s="26"/>
      <c r="I269" s="26"/>
      <c r="J269" s="26"/>
      <c r="K269" s="26"/>
      <c r="L269" s="27"/>
      <c r="M269" s="63">
        <f t="shared" si="69"/>
        <v>0</v>
      </c>
      <c r="N269" s="28"/>
      <c r="O269" s="27">
        <f>+SUM(O270,O273)</f>
        <v>0</v>
      </c>
      <c r="P269" s="62">
        <f t="shared" si="70"/>
        <v>0</v>
      </c>
    </row>
    <row r="270" spans="1:16" x14ac:dyDescent="0.3">
      <c r="A270" s="108" t="s">
        <v>51</v>
      </c>
      <c r="B270" s="147" t="str">
        <f t="shared" si="66"/>
        <v>11/2 - 17/2</v>
      </c>
      <c r="C270" s="14" t="s">
        <v>75</v>
      </c>
      <c r="D270" s="35"/>
      <c r="E270" s="35"/>
      <c r="F270" s="35"/>
      <c r="G270" s="35"/>
      <c r="H270" s="35"/>
      <c r="I270" s="35"/>
      <c r="J270" s="35"/>
      <c r="K270" s="35"/>
      <c r="L270" s="35"/>
      <c r="M270" s="64">
        <f t="shared" si="69"/>
        <v>0</v>
      </c>
      <c r="N270" s="44"/>
      <c r="O270" s="36">
        <f>+SUM(O271:O272)</f>
        <v>0</v>
      </c>
      <c r="P270" s="67">
        <f t="shared" si="70"/>
        <v>0</v>
      </c>
    </row>
    <row r="271" spans="1:16" x14ac:dyDescent="0.3">
      <c r="A271" s="108" t="s">
        <v>51</v>
      </c>
      <c r="B271" s="147" t="str">
        <f t="shared" si="66"/>
        <v>11/2 - 17/2</v>
      </c>
      <c r="C271" s="80" t="s">
        <v>69</v>
      </c>
      <c r="D271" s="81"/>
      <c r="E271" s="81"/>
      <c r="F271" s="81"/>
      <c r="G271" s="81"/>
      <c r="H271" s="81"/>
      <c r="I271" s="81"/>
      <c r="J271" s="81"/>
      <c r="K271" s="81"/>
      <c r="L271" s="82"/>
      <c r="M271" s="83">
        <f t="shared" si="69"/>
        <v>0</v>
      </c>
      <c r="N271" s="84"/>
      <c r="O271" s="82"/>
      <c r="P271" s="85">
        <f t="shared" si="70"/>
        <v>0</v>
      </c>
    </row>
    <row r="272" spans="1:16" x14ac:dyDescent="0.3">
      <c r="A272" s="108" t="s">
        <v>51</v>
      </c>
      <c r="B272" s="147" t="str">
        <f t="shared" si="66"/>
        <v>11/2 - 17/2</v>
      </c>
      <c r="C272" s="80" t="s">
        <v>70</v>
      </c>
      <c r="D272" s="81"/>
      <c r="E272" s="81"/>
      <c r="F272" s="81"/>
      <c r="G272" s="81"/>
      <c r="H272" s="81"/>
      <c r="I272" s="81"/>
      <c r="J272" s="81"/>
      <c r="K272" s="81"/>
      <c r="L272" s="82"/>
      <c r="M272" s="83">
        <f t="shared" si="69"/>
        <v>0</v>
      </c>
      <c r="N272" s="84"/>
      <c r="O272" s="82"/>
      <c r="P272" s="85">
        <f t="shared" si="70"/>
        <v>0</v>
      </c>
    </row>
    <row r="273" spans="1:16" x14ac:dyDescent="0.3">
      <c r="A273" s="108" t="s">
        <v>51</v>
      </c>
      <c r="B273" s="147" t="str">
        <f t="shared" si="66"/>
        <v>11/2 - 17/2</v>
      </c>
      <c r="C273" s="15" t="s">
        <v>74</v>
      </c>
      <c r="D273" s="74"/>
      <c r="E273" s="74"/>
      <c r="F273" s="74"/>
      <c r="G273" s="74"/>
      <c r="H273" s="74"/>
      <c r="I273" s="74"/>
      <c r="J273" s="74"/>
      <c r="K273" s="74"/>
      <c r="L273" s="75"/>
      <c r="M273" s="64">
        <f t="shared" si="69"/>
        <v>0</v>
      </c>
      <c r="N273" s="76"/>
      <c r="O273" s="75">
        <f>+SUM(O274:O275)</f>
        <v>0</v>
      </c>
      <c r="P273" s="67">
        <f t="shared" si="70"/>
        <v>0</v>
      </c>
    </row>
    <row r="274" spans="1:16" x14ac:dyDescent="0.3">
      <c r="A274" s="108" t="s">
        <v>51</v>
      </c>
      <c r="B274" s="147" t="str">
        <f t="shared" si="66"/>
        <v>11/2 - 17/2</v>
      </c>
      <c r="C274" s="80" t="s">
        <v>73</v>
      </c>
      <c r="D274" s="81"/>
      <c r="E274" s="81"/>
      <c r="F274" s="81"/>
      <c r="G274" s="81"/>
      <c r="H274" s="81"/>
      <c r="I274" s="81"/>
      <c r="J274" s="81"/>
      <c r="K274" s="81"/>
      <c r="L274" s="82"/>
      <c r="M274" s="83">
        <f t="shared" si="69"/>
        <v>0</v>
      </c>
      <c r="N274" s="84"/>
      <c r="O274" s="82"/>
      <c r="P274" s="85">
        <f t="shared" si="70"/>
        <v>0</v>
      </c>
    </row>
    <row r="275" spans="1:16" x14ac:dyDescent="0.3">
      <c r="A275" s="108" t="s">
        <v>51</v>
      </c>
      <c r="B275" s="147" t="str">
        <f t="shared" si="66"/>
        <v>11/2 - 17/2</v>
      </c>
      <c r="C275" s="80" t="s">
        <v>63</v>
      </c>
      <c r="D275" s="81"/>
      <c r="E275" s="81"/>
      <c r="F275" s="81"/>
      <c r="G275" s="81"/>
      <c r="H275" s="81"/>
      <c r="I275" s="81"/>
      <c r="J275" s="81"/>
      <c r="K275" s="81"/>
      <c r="L275" s="82"/>
      <c r="M275" s="83">
        <f t="shared" si="69"/>
        <v>0</v>
      </c>
      <c r="N275" s="84"/>
      <c r="O275" s="82"/>
      <c r="P275" s="85">
        <f t="shared" si="70"/>
        <v>0</v>
      </c>
    </row>
    <row r="276" spans="1:16" x14ac:dyDescent="0.3">
      <c r="A276" s="108" t="s">
        <v>22</v>
      </c>
      <c r="B276" s="144" t="str">
        <f t="shared" si="66"/>
        <v>11/2 - 17/2</v>
      </c>
      <c r="C276" s="25" t="s">
        <v>22</v>
      </c>
      <c r="D276" s="26"/>
      <c r="E276" s="26"/>
      <c r="F276" s="26"/>
      <c r="G276" s="26"/>
      <c r="H276" s="26"/>
      <c r="I276" s="26"/>
      <c r="J276" s="26"/>
      <c r="K276" s="26"/>
      <c r="L276" s="27"/>
      <c r="M276" s="63">
        <f t="shared" si="69"/>
        <v>0</v>
      </c>
      <c r="N276" s="28"/>
      <c r="O276" s="27">
        <f>+SUM(O277,O280)</f>
        <v>0</v>
      </c>
      <c r="P276" s="62">
        <f t="shared" si="70"/>
        <v>0</v>
      </c>
    </row>
    <row r="277" spans="1:16" x14ac:dyDescent="0.3">
      <c r="A277" s="108" t="s">
        <v>22</v>
      </c>
      <c r="B277" s="147" t="str">
        <f t="shared" si="66"/>
        <v>11/2 - 17/2</v>
      </c>
      <c r="C277" s="14" t="s">
        <v>64</v>
      </c>
      <c r="D277" s="35"/>
      <c r="E277" s="35"/>
      <c r="F277" s="35"/>
      <c r="G277" s="35"/>
      <c r="H277" s="35"/>
      <c r="I277" s="35"/>
      <c r="J277" s="35"/>
      <c r="K277" s="35"/>
      <c r="L277" s="36"/>
      <c r="M277" s="64">
        <f t="shared" si="69"/>
        <v>0</v>
      </c>
      <c r="N277" s="44"/>
      <c r="O277" s="36">
        <f>+SUM(O278:O279)</f>
        <v>0</v>
      </c>
      <c r="P277" s="67">
        <f t="shared" si="70"/>
        <v>0</v>
      </c>
    </row>
    <row r="278" spans="1:16" x14ac:dyDescent="0.3">
      <c r="A278" s="108" t="s">
        <v>22</v>
      </c>
      <c r="B278" s="147" t="str">
        <f t="shared" si="66"/>
        <v>11/2 - 17/2</v>
      </c>
      <c r="C278" s="80" t="s">
        <v>65</v>
      </c>
      <c r="D278" s="81"/>
      <c r="E278" s="81"/>
      <c r="F278" s="81"/>
      <c r="G278" s="81"/>
      <c r="H278" s="81"/>
      <c r="I278" s="81"/>
      <c r="J278" s="81"/>
      <c r="K278" s="81"/>
      <c r="L278" s="82"/>
      <c r="M278" s="83">
        <f t="shared" si="69"/>
        <v>0</v>
      </c>
      <c r="N278" s="84"/>
      <c r="O278" s="82"/>
      <c r="P278" s="85">
        <f t="shared" si="70"/>
        <v>0</v>
      </c>
    </row>
    <row r="279" spans="1:16" x14ac:dyDescent="0.3">
      <c r="A279" s="108" t="s">
        <v>22</v>
      </c>
      <c r="B279" s="147" t="str">
        <f t="shared" si="66"/>
        <v>11/2 - 17/2</v>
      </c>
      <c r="C279" s="80" t="s">
        <v>76</v>
      </c>
      <c r="D279" s="81"/>
      <c r="E279" s="81"/>
      <c r="F279" s="81"/>
      <c r="G279" s="81"/>
      <c r="H279" s="81"/>
      <c r="I279" s="81"/>
      <c r="J279" s="81"/>
      <c r="K279" s="81"/>
      <c r="L279" s="82"/>
      <c r="M279" s="83">
        <f t="shared" si="69"/>
        <v>0</v>
      </c>
      <c r="N279" s="84"/>
      <c r="O279" s="82"/>
      <c r="P279" s="85">
        <f t="shared" si="70"/>
        <v>0</v>
      </c>
    </row>
    <row r="280" spans="1:16" x14ac:dyDescent="0.3">
      <c r="A280" s="108" t="s">
        <v>22</v>
      </c>
      <c r="B280" s="147" t="str">
        <f t="shared" si="66"/>
        <v>11/2 - 17/2</v>
      </c>
      <c r="C280" s="15" t="s">
        <v>41</v>
      </c>
      <c r="D280" s="74"/>
      <c r="E280" s="74"/>
      <c r="F280" s="74"/>
      <c r="G280" s="124"/>
      <c r="H280" s="74"/>
      <c r="I280" s="74"/>
      <c r="J280" s="74"/>
      <c r="K280" s="74"/>
      <c r="L280" s="75"/>
      <c r="M280" s="64">
        <f t="shared" si="69"/>
        <v>0</v>
      </c>
      <c r="N280" s="76">
        <f>+SUM(N281:N282)</f>
        <v>0</v>
      </c>
      <c r="O280" s="75">
        <f>+SUM(O281:O282)</f>
        <v>0</v>
      </c>
      <c r="P280" s="67">
        <f t="shared" si="70"/>
        <v>0</v>
      </c>
    </row>
    <row r="281" spans="1:16" x14ac:dyDescent="0.3">
      <c r="A281" s="108" t="s">
        <v>22</v>
      </c>
      <c r="B281" s="147" t="str">
        <f t="shared" si="66"/>
        <v>11/2 - 17/2</v>
      </c>
      <c r="C281" s="80" t="s">
        <v>66</v>
      </c>
      <c r="D281" s="81"/>
      <c r="E281" s="81"/>
      <c r="F281" s="81"/>
      <c r="G281" s="81"/>
      <c r="H281" s="81"/>
      <c r="I281" s="81"/>
      <c r="J281" s="81"/>
      <c r="K281" s="81"/>
      <c r="L281" s="82"/>
      <c r="M281" s="83">
        <f t="shared" si="69"/>
        <v>0</v>
      </c>
      <c r="N281" s="84"/>
      <c r="O281" s="82"/>
      <c r="P281" s="85">
        <f t="shared" si="70"/>
        <v>0</v>
      </c>
    </row>
    <row r="282" spans="1:16" ht="15" thickBot="1" x14ac:dyDescent="0.35">
      <c r="A282" s="108" t="s">
        <v>22</v>
      </c>
      <c r="B282" s="147" t="str">
        <f t="shared" si="66"/>
        <v>11/2 - 17/2</v>
      </c>
      <c r="C282" s="80" t="s">
        <v>77</v>
      </c>
      <c r="D282" s="81"/>
      <c r="E282" s="81"/>
      <c r="F282" s="81"/>
      <c r="G282" s="81"/>
      <c r="H282" s="81"/>
      <c r="I282" s="81"/>
      <c r="J282" s="81"/>
      <c r="K282" s="81"/>
      <c r="L282" s="82"/>
      <c r="M282" s="83">
        <f t="shared" si="69"/>
        <v>0</v>
      </c>
      <c r="N282" s="84"/>
      <c r="O282" s="82"/>
      <c r="P282" s="85">
        <f t="shared" si="70"/>
        <v>0</v>
      </c>
    </row>
    <row r="283" spans="1:16" ht="15" thickBot="1" x14ac:dyDescent="0.35">
      <c r="A283" s="108" t="s">
        <v>71</v>
      </c>
      <c r="B283" s="140">
        <f>+B190+7</f>
        <v>44976</v>
      </c>
      <c r="C283" s="56" t="s">
        <v>71</v>
      </c>
      <c r="D283" s="57">
        <f t="shared" ref="D283:L283" si="71">+SUM(D190,D194,D234,D265)</f>
        <v>100000</v>
      </c>
      <c r="E283" s="57">
        <f t="shared" si="71"/>
        <v>1700000</v>
      </c>
      <c r="F283" s="57">
        <f t="shared" si="71"/>
        <v>800000</v>
      </c>
      <c r="G283" s="57">
        <f t="shared" si="71"/>
        <v>4500000</v>
      </c>
      <c r="H283" s="57">
        <f t="shared" si="71"/>
        <v>60000</v>
      </c>
      <c r="I283" s="57">
        <f t="shared" si="71"/>
        <v>0</v>
      </c>
      <c r="J283" s="57">
        <f t="shared" si="71"/>
        <v>40000</v>
      </c>
      <c r="K283" s="57">
        <f t="shared" si="71"/>
        <v>1000000</v>
      </c>
      <c r="L283" s="58">
        <f t="shared" si="71"/>
        <v>300000</v>
      </c>
      <c r="M283" s="59">
        <f t="shared" si="69"/>
        <v>8500000</v>
      </c>
      <c r="N283" s="60">
        <f>+SUM(N190,N194,N234,N265)</f>
        <v>180000</v>
      </c>
      <c r="O283" s="58">
        <f>+SUM(O190,O194,O234,O265)</f>
        <v>250000</v>
      </c>
      <c r="P283" s="61">
        <f t="shared" si="70"/>
        <v>430000</v>
      </c>
    </row>
    <row r="284" spans="1:16" ht="15" thickBot="1" x14ac:dyDescent="0.35">
      <c r="B284" s="3"/>
      <c r="C284" s="86" t="s">
        <v>56</v>
      </c>
      <c r="D284" s="87">
        <f t="shared" ref="D284:L284" si="72">+SUM(D191,D194,D234,D265)+D249</f>
        <v>120000</v>
      </c>
      <c r="E284" s="87">
        <f t="shared" si="72"/>
        <v>1900000</v>
      </c>
      <c r="F284" s="87">
        <f t="shared" si="72"/>
        <v>1000000</v>
      </c>
      <c r="G284" s="87">
        <f t="shared" si="72"/>
        <v>5200000</v>
      </c>
      <c r="H284" s="87">
        <f t="shared" si="72"/>
        <v>80000</v>
      </c>
      <c r="I284" s="87">
        <f t="shared" si="72"/>
        <v>0</v>
      </c>
      <c r="J284" s="87">
        <f t="shared" si="72"/>
        <v>80000</v>
      </c>
      <c r="K284" s="87">
        <f t="shared" si="72"/>
        <v>1200000</v>
      </c>
      <c r="L284" s="88">
        <f t="shared" si="72"/>
        <v>350000</v>
      </c>
      <c r="M284" s="89">
        <f t="shared" si="69"/>
        <v>9930000</v>
      </c>
      <c r="N284" s="90">
        <f>+SUM(N191,N194,N234,N265)+N249</f>
        <v>200000</v>
      </c>
      <c r="O284" s="88">
        <f>+SUM(O191,O194,O234,O265)+O249</f>
        <v>400000</v>
      </c>
      <c r="P284" s="91">
        <f t="shared" si="70"/>
        <v>600000</v>
      </c>
    </row>
    <row r="285" spans="1:16" ht="15" thickBot="1" x14ac:dyDescent="0.35">
      <c r="B285" s="142">
        <f>+B283+1</f>
        <v>44977</v>
      </c>
      <c r="D285" s="77">
        <f>IF(D$3=0,IF(D283+D287&gt;0,1,0),IF((D283+D287)&gt;0.8*-D$3,1,0))</f>
        <v>1</v>
      </c>
      <c r="E285" s="77">
        <f t="shared" ref="E285:O285" si="73">IF(E$3=0,IF(E283+E287&gt;0,1,0),IF((E283+E287)&gt;0.8*-E$3,1,0))</f>
        <v>1</v>
      </c>
      <c r="F285" s="77">
        <f t="shared" si="73"/>
        <v>1</v>
      </c>
      <c r="G285" s="77">
        <f t="shared" si="73"/>
        <v>1</v>
      </c>
      <c r="H285" s="77">
        <f t="shared" si="73"/>
        <v>1</v>
      </c>
      <c r="I285" s="77">
        <f t="shared" si="73"/>
        <v>0</v>
      </c>
      <c r="J285" s="77">
        <f t="shared" si="73"/>
        <v>1</v>
      </c>
      <c r="K285" s="77">
        <f t="shared" si="73"/>
        <v>1</v>
      </c>
      <c r="L285" s="77">
        <f t="shared" si="73"/>
        <v>1</v>
      </c>
      <c r="M285" s="78"/>
      <c r="N285" s="77">
        <f t="shared" si="73"/>
        <v>1</v>
      </c>
      <c r="O285" s="77">
        <f t="shared" si="73"/>
        <v>1</v>
      </c>
      <c r="P285" s="78"/>
    </row>
    <row r="286" spans="1:16" ht="15" thickBot="1" x14ac:dyDescent="0.35">
      <c r="B286" s="3"/>
      <c r="C286" s="11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</row>
    <row r="287" spans="1:16" ht="16.2" thickBot="1" x14ac:dyDescent="0.35">
      <c r="A287" s="146" t="s">
        <v>97</v>
      </c>
      <c r="B287" s="142" t="str">
        <f>+B288</f>
        <v>21/2 - 27/2</v>
      </c>
      <c r="C287" s="13" t="s">
        <v>53</v>
      </c>
      <c r="D287" s="29">
        <f t="shared" ref="D287:L287" si="74">SUM(D288,D298,D304,D323,D313)</f>
        <v>0</v>
      </c>
      <c r="E287" s="29">
        <f t="shared" si="74"/>
        <v>0</v>
      </c>
      <c r="F287" s="29">
        <f t="shared" si="74"/>
        <v>0</v>
      </c>
      <c r="G287" s="29">
        <f t="shared" si="74"/>
        <v>0</v>
      </c>
      <c r="H287" s="29">
        <f t="shared" si="74"/>
        <v>0</v>
      </c>
      <c r="I287" s="29">
        <f t="shared" si="74"/>
        <v>0</v>
      </c>
      <c r="J287" s="29">
        <f t="shared" si="74"/>
        <v>0</v>
      </c>
      <c r="K287" s="29">
        <f t="shared" si="74"/>
        <v>0</v>
      </c>
      <c r="L287" s="30">
        <f t="shared" si="74"/>
        <v>0</v>
      </c>
      <c r="M287" s="20">
        <f>SUM(D287:L287)</f>
        <v>0</v>
      </c>
      <c r="N287" s="53">
        <f>SUM(N288,N298,N304,N323,N313)</f>
        <v>0</v>
      </c>
      <c r="O287" s="54">
        <f>SUM(O288,O298,O304,O323,O313)</f>
        <v>0</v>
      </c>
      <c r="P287" s="52">
        <f t="shared" ref="P287:P358" si="75">SUM(N287:O287)</f>
        <v>0</v>
      </c>
    </row>
    <row r="288" spans="1:16" x14ac:dyDescent="0.3">
      <c r="A288" s="146" t="s">
        <v>31</v>
      </c>
      <c r="B288" s="144" t="str">
        <f>DAY(B283+2)&amp;"/"&amp;MONTH(B283+2)&amp;" - "&amp;DAY(B376+1)&amp;"/"&amp;MONTH(B376+1)</f>
        <v>21/2 - 27/2</v>
      </c>
      <c r="C288" s="21" t="s">
        <v>31</v>
      </c>
      <c r="D288" s="22">
        <f>+SUM(D289:D290,D294)</f>
        <v>0</v>
      </c>
      <c r="E288" s="22">
        <f t="shared" ref="E288:L288" si="76">+SUM(E289:E290,E294)</f>
        <v>0</v>
      </c>
      <c r="F288" s="22">
        <f t="shared" si="76"/>
        <v>0</v>
      </c>
      <c r="G288" s="22">
        <f t="shared" si="76"/>
        <v>0</v>
      </c>
      <c r="H288" s="22">
        <f t="shared" si="76"/>
        <v>0</v>
      </c>
      <c r="I288" s="22">
        <f t="shared" si="76"/>
        <v>0</v>
      </c>
      <c r="J288" s="22">
        <f t="shared" si="76"/>
        <v>0</v>
      </c>
      <c r="K288" s="22">
        <f t="shared" si="76"/>
        <v>0</v>
      </c>
      <c r="L288" s="23">
        <f t="shared" si="76"/>
        <v>0</v>
      </c>
      <c r="M288" s="70">
        <f t="shared" ref="M288:M354" si="77">SUM(D288:L288)</f>
        <v>0</v>
      </c>
      <c r="N288" s="24">
        <f>+SUM(N289:N290,N294)</f>
        <v>0</v>
      </c>
      <c r="O288" s="23">
        <f>+SUM(O289:O290,O294)</f>
        <v>0</v>
      </c>
      <c r="P288" s="72">
        <f t="shared" si="75"/>
        <v>0</v>
      </c>
    </row>
    <row r="289" spans="1:16" x14ac:dyDescent="0.3">
      <c r="A289" s="146" t="s">
        <v>31</v>
      </c>
      <c r="B289" s="147" t="str">
        <f>B288</f>
        <v>21/2 - 27/2</v>
      </c>
      <c r="C289" s="14" t="s">
        <v>26</v>
      </c>
      <c r="D289" s="31"/>
      <c r="E289" s="124"/>
      <c r="F289" s="124"/>
      <c r="G289" s="124"/>
      <c r="H289" s="31"/>
      <c r="I289" s="31"/>
      <c r="J289" s="31"/>
      <c r="K289" s="31"/>
      <c r="L289" s="32"/>
      <c r="M289" s="65">
        <f t="shared" si="77"/>
        <v>0</v>
      </c>
      <c r="N289" s="124"/>
      <c r="O289" s="32"/>
      <c r="P289" s="67">
        <f t="shared" si="75"/>
        <v>0</v>
      </c>
    </row>
    <row r="290" spans="1:16" x14ac:dyDescent="0.3">
      <c r="A290" s="146" t="s">
        <v>31</v>
      </c>
      <c r="B290" s="147" t="str">
        <f t="shared" ref="B290:B326" si="78">B289</f>
        <v>21/2 - 27/2</v>
      </c>
      <c r="C290" s="14" t="s">
        <v>28</v>
      </c>
      <c r="D290" s="33"/>
      <c r="E290" s="33"/>
      <c r="F290" s="33"/>
      <c r="G290" s="124"/>
      <c r="H290" s="33"/>
      <c r="I290" s="33"/>
      <c r="J290" s="33"/>
      <c r="K290" s="33">
        <f t="shared" ref="K290:L290" si="79">SUM(K291:K293)</f>
        <v>0</v>
      </c>
      <c r="L290" s="34">
        <f t="shared" si="79"/>
        <v>0</v>
      </c>
      <c r="M290" s="65">
        <f t="shared" si="77"/>
        <v>0</v>
      </c>
      <c r="N290" s="33"/>
      <c r="O290" s="34">
        <f>SUM(O291:O293)</f>
        <v>0</v>
      </c>
      <c r="P290" s="67">
        <f t="shared" si="75"/>
        <v>0</v>
      </c>
    </row>
    <row r="291" spans="1:16" x14ac:dyDescent="0.3">
      <c r="A291" s="146" t="s">
        <v>31</v>
      </c>
      <c r="B291" s="147" t="str">
        <f t="shared" si="78"/>
        <v>21/2 - 27/2</v>
      </c>
      <c r="C291" s="80" t="s">
        <v>47</v>
      </c>
      <c r="D291" s="81"/>
      <c r="E291" s="81"/>
      <c r="F291" s="81"/>
      <c r="G291" s="81"/>
      <c r="H291" s="81"/>
      <c r="I291" s="81"/>
      <c r="J291" s="81"/>
      <c r="K291" s="81"/>
      <c r="L291" s="82"/>
      <c r="M291" s="83">
        <f t="shared" si="77"/>
        <v>0</v>
      </c>
      <c r="N291" s="84"/>
      <c r="O291" s="82"/>
      <c r="P291" s="85">
        <f t="shared" si="75"/>
        <v>0</v>
      </c>
    </row>
    <row r="292" spans="1:16" x14ac:dyDescent="0.3">
      <c r="A292" s="146" t="s">
        <v>31</v>
      </c>
      <c r="B292" s="147" t="str">
        <f t="shared" si="78"/>
        <v>21/2 - 27/2</v>
      </c>
      <c r="C292" s="80" t="s">
        <v>46</v>
      </c>
      <c r="D292" s="81"/>
      <c r="E292" s="81"/>
      <c r="F292" s="81"/>
      <c r="G292" s="81"/>
      <c r="H292" s="81"/>
      <c r="I292" s="81"/>
      <c r="J292" s="81"/>
      <c r="K292" s="81"/>
      <c r="L292" s="82"/>
      <c r="M292" s="83">
        <f t="shared" si="77"/>
        <v>0</v>
      </c>
      <c r="N292" s="84"/>
      <c r="O292" s="82"/>
      <c r="P292" s="85">
        <f t="shared" si="75"/>
        <v>0</v>
      </c>
    </row>
    <row r="293" spans="1:16" x14ac:dyDescent="0.3">
      <c r="A293" s="146" t="s">
        <v>31</v>
      </c>
      <c r="B293" s="147" t="str">
        <f t="shared" si="78"/>
        <v>21/2 - 27/2</v>
      </c>
      <c r="C293" s="80" t="s">
        <v>68</v>
      </c>
      <c r="D293" s="81"/>
      <c r="E293" s="81"/>
      <c r="F293" s="81"/>
      <c r="G293" s="81"/>
      <c r="H293" s="81"/>
      <c r="I293" s="81"/>
      <c r="J293" s="81"/>
      <c r="K293" s="81"/>
      <c r="L293" s="82"/>
      <c r="M293" s="83">
        <f t="shared" si="77"/>
        <v>0</v>
      </c>
      <c r="N293" s="84"/>
      <c r="O293" s="82"/>
      <c r="P293" s="85">
        <f t="shared" si="75"/>
        <v>0</v>
      </c>
    </row>
    <row r="294" spans="1:16" x14ac:dyDescent="0.3">
      <c r="A294" s="146" t="s">
        <v>31</v>
      </c>
      <c r="B294" s="147" t="str">
        <f t="shared" si="78"/>
        <v>21/2 - 27/2</v>
      </c>
      <c r="C294" s="14" t="s">
        <v>30</v>
      </c>
      <c r="D294" s="31"/>
      <c r="E294" s="124"/>
      <c r="F294" s="124"/>
      <c r="G294" s="124"/>
      <c r="H294" s="35"/>
      <c r="I294" s="35"/>
      <c r="J294" s="35"/>
      <c r="K294" s="33">
        <f t="shared" ref="K294:L294" si="80">SUM(K295:K297)</f>
        <v>0</v>
      </c>
      <c r="L294" s="35">
        <f t="shared" si="80"/>
        <v>0</v>
      </c>
      <c r="M294" s="65">
        <f t="shared" si="77"/>
        <v>0</v>
      </c>
      <c r="N294" s="43">
        <f>SUM(N295:N297)</f>
        <v>0</v>
      </c>
      <c r="O294" s="34">
        <f>SUM(O295:O297)</f>
        <v>0</v>
      </c>
      <c r="P294" s="67">
        <f t="shared" si="75"/>
        <v>0</v>
      </c>
    </row>
    <row r="295" spans="1:16" x14ac:dyDescent="0.3">
      <c r="A295" s="146" t="s">
        <v>31</v>
      </c>
      <c r="B295" s="147" t="str">
        <f t="shared" si="78"/>
        <v>21/2 - 27/2</v>
      </c>
      <c r="C295" s="80" t="s">
        <v>33</v>
      </c>
      <c r="D295" s="81"/>
      <c r="E295" s="81"/>
      <c r="F295" s="81"/>
      <c r="G295" s="81"/>
      <c r="H295" s="81"/>
      <c r="I295" s="81"/>
      <c r="J295" s="81"/>
      <c r="K295" s="81"/>
      <c r="L295" s="81"/>
      <c r="M295" s="83">
        <f t="shared" si="77"/>
        <v>0</v>
      </c>
      <c r="N295" s="84"/>
      <c r="O295" s="82"/>
      <c r="P295" s="85">
        <f t="shared" si="75"/>
        <v>0</v>
      </c>
    </row>
    <row r="296" spans="1:16" x14ac:dyDescent="0.3">
      <c r="A296" s="146" t="s">
        <v>31</v>
      </c>
      <c r="B296" s="147" t="str">
        <f t="shared" si="78"/>
        <v>21/2 - 27/2</v>
      </c>
      <c r="C296" s="80" t="s">
        <v>87</v>
      </c>
      <c r="D296" s="81"/>
      <c r="E296" s="81"/>
      <c r="F296" s="81"/>
      <c r="G296" s="81"/>
      <c r="H296" s="81"/>
      <c r="I296" s="81"/>
      <c r="J296" s="81"/>
      <c r="K296" s="81"/>
      <c r="L296" s="82"/>
      <c r="M296" s="83">
        <f t="shared" si="77"/>
        <v>0</v>
      </c>
      <c r="N296" s="84"/>
      <c r="O296" s="82"/>
      <c r="P296" s="85">
        <f t="shared" si="75"/>
        <v>0</v>
      </c>
    </row>
    <row r="297" spans="1:16" x14ac:dyDescent="0.3">
      <c r="A297" s="146" t="s">
        <v>31</v>
      </c>
      <c r="B297" s="147" t="str">
        <f t="shared" si="78"/>
        <v>21/2 - 27/2</v>
      </c>
      <c r="C297" s="80" t="s">
        <v>34</v>
      </c>
      <c r="D297" s="81"/>
      <c r="E297" s="81"/>
      <c r="F297" s="81"/>
      <c r="G297" s="81"/>
      <c r="H297" s="81"/>
      <c r="I297" s="81"/>
      <c r="J297" s="81"/>
      <c r="K297" s="81"/>
      <c r="L297" s="82"/>
      <c r="M297" s="83">
        <f t="shared" si="77"/>
        <v>0</v>
      </c>
      <c r="N297" s="84"/>
      <c r="O297" s="82"/>
      <c r="P297" s="85">
        <f t="shared" si="75"/>
        <v>0</v>
      </c>
    </row>
    <row r="298" spans="1:16" x14ac:dyDescent="0.3">
      <c r="A298" s="146" t="s">
        <v>96</v>
      </c>
      <c r="B298" s="144" t="str">
        <f>DAY(B283+2)&amp;"/"&amp;MONTH(B283+2)&amp;" - "&amp;DAY(B376+1)&amp;"/"&amp;MONTH(B376+1)</f>
        <v>21/2 - 27/2</v>
      </c>
      <c r="C298" s="25" t="s">
        <v>57</v>
      </c>
      <c r="D298" s="26"/>
      <c r="E298" s="26"/>
      <c r="F298" s="26"/>
      <c r="G298" s="26"/>
      <c r="H298" s="26"/>
      <c r="I298" s="26"/>
      <c r="J298" s="26"/>
      <c r="K298" s="26">
        <f t="shared" ref="K298:L298" si="81">+SUM(K299:K300)</f>
        <v>0</v>
      </c>
      <c r="L298" s="27">
        <f t="shared" si="81"/>
        <v>0</v>
      </c>
      <c r="M298" s="71">
        <f t="shared" si="77"/>
        <v>0</v>
      </c>
      <c r="N298" s="28">
        <f>+SUM(N299:N300)</f>
        <v>0</v>
      </c>
      <c r="O298" s="27">
        <f>+SUM(O299:O300)</f>
        <v>0</v>
      </c>
      <c r="P298" s="73">
        <f t="shared" si="75"/>
        <v>0</v>
      </c>
    </row>
    <row r="299" spans="1:16" x14ac:dyDescent="0.3">
      <c r="A299" s="146" t="s">
        <v>96</v>
      </c>
      <c r="B299" s="147" t="str">
        <f t="shared" si="78"/>
        <v>21/2 - 27/2</v>
      </c>
      <c r="C299" s="14" t="s">
        <v>27</v>
      </c>
      <c r="D299" s="31"/>
      <c r="E299" s="31"/>
      <c r="F299" s="31"/>
      <c r="G299" s="31"/>
      <c r="H299" s="31"/>
      <c r="I299" s="31"/>
      <c r="J299" s="31"/>
      <c r="K299" s="31"/>
      <c r="L299" s="32"/>
      <c r="M299" s="65">
        <f t="shared" si="77"/>
        <v>0</v>
      </c>
      <c r="N299" s="32"/>
      <c r="O299" s="32"/>
      <c r="P299" s="67">
        <f t="shared" si="75"/>
        <v>0</v>
      </c>
    </row>
    <row r="300" spans="1:16" x14ac:dyDescent="0.3">
      <c r="A300" s="146" t="s">
        <v>96</v>
      </c>
      <c r="B300" s="147" t="str">
        <f t="shared" si="78"/>
        <v>21/2 - 27/2</v>
      </c>
      <c r="C300" s="14" t="s">
        <v>29</v>
      </c>
      <c r="D300" s="33"/>
      <c r="E300" s="33"/>
      <c r="F300" s="33"/>
      <c r="G300" s="37"/>
      <c r="H300" s="33"/>
      <c r="I300" s="33"/>
      <c r="J300" s="33"/>
      <c r="K300" s="33">
        <f t="shared" ref="K300:L300" si="82">SUM(K301:K303)</f>
        <v>0</v>
      </c>
      <c r="L300" s="34">
        <f t="shared" si="82"/>
        <v>0</v>
      </c>
      <c r="M300" s="65">
        <f t="shared" si="77"/>
        <v>0</v>
      </c>
      <c r="N300" s="36">
        <f>SUM(N301:N303)</f>
        <v>0</v>
      </c>
      <c r="O300" s="36">
        <f>SUM(O301:O303)</f>
        <v>0</v>
      </c>
      <c r="P300" s="67">
        <f t="shared" si="75"/>
        <v>0</v>
      </c>
    </row>
    <row r="301" spans="1:16" x14ac:dyDescent="0.3">
      <c r="A301" s="146" t="s">
        <v>96</v>
      </c>
      <c r="B301" s="147" t="str">
        <f t="shared" si="78"/>
        <v>21/2 - 27/2</v>
      </c>
      <c r="C301" s="80" t="s">
        <v>47</v>
      </c>
      <c r="D301" s="81"/>
      <c r="E301" s="81"/>
      <c r="F301" s="81"/>
      <c r="G301" s="81"/>
      <c r="H301" s="81"/>
      <c r="I301" s="81"/>
      <c r="J301" s="81"/>
      <c r="K301" s="81"/>
      <c r="L301" s="82"/>
      <c r="M301" s="83">
        <f t="shared" si="77"/>
        <v>0</v>
      </c>
      <c r="N301" s="84"/>
      <c r="O301" s="82"/>
      <c r="P301" s="85">
        <f t="shared" si="75"/>
        <v>0</v>
      </c>
    </row>
    <row r="302" spans="1:16" x14ac:dyDescent="0.3">
      <c r="A302" s="146" t="s">
        <v>96</v>
      </c>
      <c r="B302" s="147" t="str">
        <f t="shared" si="78"/>
        <v>21/2 - 27/2</v>
      </c>
      <c r="C302" s="80" t="s">
        <v>46</v>
      </c>
      <c r="D302" s="81"/>
      <c r="E302" s="81"/>
      <c r="F302" s="81"/>
      <c r="G302" s="81"/>
      <c r="H302" s="81"/>
      <c r="I302" s="81"/>
      <c r="J302" s="81"/>
      <c r="K302" s="81"/>
      <c r="L302" s="82"/>
      <c r="M302" s="83">
        <f t="shared" si="77"/>
        <v>0</v>
      </c>
      <c r="N302" s="84"/>
      <c r="O302" s="84"/>
      <c r="P302" s="85">
        <f t="shared" si="75"/>
        <v>0</v>
      </c>
    </row>
    <row r="303" spans="1:16" x14ac:dyDescent="0.3">
      <c r="A303" s="146" t="s">
        <v>96</v>
      </c>
      <c r="B303" s="147" t="str">
        <f t="shared" si="78"/>
        <v>21/2 - 27/2</v>
      </c>
      <c r="C303" s="80" t="s">
        <v>68</v>
      </c>
      <c r="D303" s="81"/>
      <c r="E303" s="81"/>
      <c r="F303" s="81"/>
      <c r="G303" s="81"/>
      <c r="H303" s="81"/>
      <c r="I303" s="81"/>
      <c r="J303" s="81"/>
      <c r="K303" s="81"/>
      <c r="L303" s="82"/>
      <c r="M303" s="83">
        <f t="shared" si="77"/>
        <v>0</v>
      </c>
      <c r="N303" s="84"/>
      <c r="O303" s="82"/>
      <c r="P303" s="85">
        <f t="shared" si="75"/>
        <v>0</v>
      </c>
    </row>
    <row r="304" spans="1:16" x14ac:dyDescent="0.3">
      <c r="A304" s="146" t="s">
        <v>32</v>
      </c>
      <c r="B304" s="144" t="str">
        <f>DAY(B283+2)&amp;"/"&amp;MONTH(B283+2)&amp;" - "&amp;DAY(B376+1)&amp;"/"&amp;MONTH(B376+1)</f>
        <v>21/2 - 27/2</v>
      </c>
      <c r="C304" s="25" t="s">
        <v>32</v>
      </c>
      <c r="D304" s="26"/>
      <c r="E304" s="26"/>
      <c r="F304" s="26"/>
      <c r="G304" s="26"/>
      <c r="H304" s="26"/>
      <c r="I304" s="26"/>
      <c r="J304" s="26"/>
      <c r="K304" s="26">
        <f t="shared" ref="K304:L304" si="83">+SUM(K305,K310:K312)</f>
        <v>0</v>
      </c>
      <c r="L304" s="27">
        <f t="shared" si="83"/>
        <v>0</v>
      </c>
      <c r="M304" s="71">
        <f t="shared" si="77"/>
        <v>0</v>
      </c>
      <c r="N304" s="28">
        <f>+SUM(N305,N310:N312)</f>
        <v>0</v>
      </c>
      <c r="O304" s="27">
        <f>+SUM(O305,O310:O312)</f>
        <v>0</v>
      </c>
      <c r="P304" s="73">
        <f t="shared" si="75"/>
        <v>0</v>
      </c>
    </row>
    <row r="305" spans="1:16" x14ac:dyDescent="0.3">
      <c r="A305" s="146" t="s">
        <v>32</v>
      </c>
      <c r="B305" s="147" t="str">
        <f t="shared" si="78"/>
        <v>21/2 - 27/2</v>
      </c>
      <c r="C305" s="14" t="s">
        <v>15</v>
      </c>
      <c r="D305" s="35"/>
      <c r="E305" s="35"/>
      <c r="F305" s="35"/>
      <c r="G305" s="124"/>
      <c r="H305" s="35"/>
      <c r="I305" s="35"/>
      <c r="J305" s="35"/>
      <c r="K305" s="35">
        <f t="shared" ref="K305:L305" si="84">SUM(K306:K309)</f>
        <v>0</v>
      </c>
      <c r="L305" s="36">
        <f t="shared" si="84"/>
        <v>0</v>
      </c>
      <c r="M305" s="64">
        <f t="shared" si="77"/>
        <v>0</v>
      </c>
      <c r="N305" s="44">
        <f>SUM(N306:N309)</f>
        <v>0</v>
      </c>
      <c r="O305" s="36">
        <f>SUM(O306:O309)</f>
        <v>0</v>
      </c>
      <c r="P305" s="68">
        <f t="shared" si="75"/>
        <v>0</v>
      </c>
    </row>
    <row r="306" spans="1:16" x14ac:dyDescent="0.3">
      <c r="A306" s="146" t="s">
        <v>32</v>
      </c>
      <c r="B306" s="147" t="str">
        <f t="shared" si="78"/>
        <v>21/2 - 27/2</v>
      </c>
      <c r="C306" s="80" t="s">
        <v>23</v>
      </c>
      <c r="D306" s="81"/>
      <c r="E306" s="81"/>
      <c r="F306" s="81"/>
      <c r="G306" s="81"/>
      <c r="H306" s="81"/>
      <c r="I306" s="81"/>
      <c r="J306" s="81"/>
      <c r="K306" s="81"/>
      <c r="L306" s="82"/>
      <c r="M306" s="83">
        <f t="shared" si="77"/>
        <v>0</v>
      </c>
      <c r="N306" s="84"/>
      <c r="O306" s="82"/>
      <c r="P306" s="85">
        <f t="shared" si="75"/>
        <v>0</v>
      </c>
    </row>
    <row r="307" spans="1:16" x14ac:dyDescent="0.3">
      <c r="A307" s="146" t="s">
        <v>32</v>
      </c>
      <c r="B307" s="147" t="str">
        <f t="shared" si="78"/>
        <v>21/2 - 27/2</v>
      </c>
      <c r="C307" s="80" t="s">
        <v>24</v>
      </c>
      <c r="D307" s="81"/>
      <c r="E307" s="81"/>
      <c r="F307" s="81"/>
      <c r="G307" s="81"/>
      <c r="H307" s="81"/>
      <c r="I307" s="81"/>
      <c r="J307" s="81"/>
      <c r="K307" s="81"/>
      <c r="L307" s="82"/>
      <c r="M307" s="83">
        <f t="shared" si="77"/>
        <v>0</v>
      </c>
      <c r="N307" s="84"/>
      <c r="O307" s="82"/>
      <c r="P307" s="85">
        <f t="shared" si="75"/>
        <v>0</v>
      </c>
    </row>
    <row r="308" spans="1:16" x14ac:dyDescent="0.3">
      <c r="A308" s="146" t="s">
        <v>32</v>
      </c>
      <c r="B308" s="147" t="str">
        <f t="shared" si="78"/>
        <v>21/2 - 27/2</v>
      </c>
      <c r="C308" s="80" t="s">
        <v>25</v>
      </c>
      <c r="D308" s="81"/>
      <c r="E308" s="81"/>
      <c r="F308" s="81"/>
      <c r="G308" s="81"/>
      <c r="H308" s="81"/>
      <c r="I308" s="81"/>
      <c r="J308" s="81"/>
      <c r="K308" s="81"/>
      <c r="L308" s="82"/>
      <c r="M308" s="83">
        <f t="shared" si="77"/>
        <v>0</v>
      </c>
      <c r="N308" s="84"/>
      <c r="O308" s="82"/>
      <c r="P308" s="85">
        <f t="shared" si="75"/>
        <v>0</v>
      </c>
    </row>
    <row r="309" spans="1:16" x14ac:dyDescent="0.3">
      <c r="A309" s="146" t="s">
        <v>32</v>
      </c>
      <c r="B309" s="147" t="str">
        <f t="shared" si="78"/>
        <v>21/2 - 27/2</v>
      </c>
      <c r="C309" s="80" t="s">
        <v>59</v>
      </c>
      <c r="D309" s="81"/>
      <c r="E309" s="81"/>
      <c r="F309" s="81"/>
      <c r="G309" s="81"/>
      <c r="H309" s="81"/>
      <c r="I309" s="81"/>
      <c r="J309" s="81"/>
      <c r="K309" s="81"/>
      <c r="L309" s="82"/>
      <c r="M309" s="83">
        <f t="shared" si="77"/>
        <v>0</v>
      </c>
      <c r="N309" s="84"/>
      <c r="O309" s="82"/>
      <c r="P309" s="85">
        <f t="shared" si="75"/>
        <v>0</v>
      </c>
    </row>
    <row r="310" spans="1:16" x14ac:dyDescent="0.3">
      <c r="A310" s="146" t="s">
        <v>32</v>
      </c>
      <c r="B310" s="147" t="str">
        <f t="shared" si="78"/>
        <v>21/2 - 27/2</v>
      </c>
      <c r="C310" s="14" t="s">
        <v>16</v>
      </c>
      <c r="D310" s="37"/>
      <c r="E310" s="37"/>
      <c r="F310" s="37"/>
      <c r="G310" s="33"/>
      <c r="H310" s="37"/>
      <c r="I310" s="37"/>
      <c r="J310" s="37"/>
      <c r="K310" s="37"/>
      <c r="L310" s="38"/>
      <c r="M310" s="64">
        <f t="shared" si="77"/>
        <v>0</v>
      </c>
      <c r="N310" s="41"/>
      <c r="O310" s="38"/>
      <c r="P310" s="68">
        <f t="shared" si="75"/>
        <v>0</v>
      </c>
    </row>
    <row r="311" spans="1:16" x14ac:dyDescent="0.3">
      <c r="A311" s="146" t="s">
        <v>32</v>
      </c>
      <c r="B311" s="147" t="str">
        <f t="shared" si="78"/>
        <v>21/2 - 27/2</v>
      </c>
      <c r="C311" s="14" t="s">
        <v>17</v>
      </c>
      <c r="D311" s="37"/>
      <c r="E311" s="37"/>
      <c r="F311" s="37"/>
      <c r="G311" s="37"/>
      <c r="H311" s="37"/>
      <c r="I311" s="37"/>
      <c r="J311" s="37"/>
      <c r="K311" s="37"/>
      <c r="L311" s="38"/>
      <c r="M311" s="64">
        <f t="shared" si="77"/>
        <v>0</v>
      </c>
      <c r="N311" s="41"/>
      <c r="O311" s="38"/>
      <c r="P311" s="68">
        <f t="shared" si="75"/>
        <v>0</v>
      </c>
    </row>
    <row r="312" spans="1:16" x14ac:dyDescent="0.3">
      <c r="A312" s="146" t="s">
        <v>32</v>
      </c>
      <c r="B312" s="147" t="str">
        <f t="shared" si="78"/>
        <v>21/2 - 27/2</v>
      </c>
      <c r="C312" s="15" t="s">
        <v>40</v>
      </c>
      <c r="D312" s="39"/>
      <c r="E312" s="39"/>
      <c r="F312" s="39"/>
      <c r="G312" s="33"/>
      <c r="H312" s="39"/>
      <c r="I312" s="39"/>
      <c r="J312" s="39"/>
      <c r="K312" s="39"/>
      <c r="L312" s="40"/>
      <c r="M312" s="66">
        <f t="shared" si="77"/>
        <v>0</v>
      </c>
      <c r="N312" s="42"/>
      <c r="O312" s="40"/>
      <c r="P312" s="69">
        <f t="shared" si="75"/>
        <v>0</v>
      </c>
    </row>
    <row r="313" spans="1:16" x14ac:dyDescent="0.3">
      <c r="A313" s="146" t="s">
        <v>67</v>
      </c>
      <c r="B313" s="144" t="str">
        <f>DAY(B283+2)&amp;"/"&amp;MONTH(B283+2)&amp;" - "&amp;DAY(B376+1)&amp;"/"&amp;MONTH(B376+1)</f>
        <v>21/2 - 27/2</v>
      </c>
      <c r="C313" s="25" t="s">
        <v>67</v>
      </c>
      <c r="D313" s="26"/>
      <c r="E313" s="26"/>
      <c r="F313" s="26"/>
      <c r="G313" s="26"/>
      <c r="H313" s="26"/>
      <c r="I313" s="26"/>
      <c r="J313" s="26"/>
      <c r="K313" s="26">
        <f t="shared" ref="K313:L313" si="85">+SUM(K314:K316)</f>
        <v>0</v>
      </c>
      <c r="L313" s="27">
        <f t="shared" si="85"/>
        <v>0</v>
      </c>
      <c r="M313" s="71">
        <f t="shared" si="77"/>
        <v>0</v>
      </c>
      <c r="N313" s="28">
        <f>+SUM(N314:N316)</f>
        <v>0</v>
      </c>
      <c r="O313" s="27">
        <f>+SUM(O314:O316)</f>
        <v>0</v>
      </c>
      <c r="P313" s="73">
        <f t="shared" si="75"/>
        <v>0</v>
      </c>
    </row>
    <row r="314" spans="1:16" x14ac:dyDescent="0.3">
      <c r="A314" s="146" t="s">
        <v>67</v>
      </c>
      <c r="B314" s="147" t="str">
        <f t="shared" si="78"/>
        <v>21/2 - 27/2</v>
      </c>
      <c r="C314" s="14" t="s">
        <v>12</v>
      </c>
      <c r="D314" s="37"/>
      <c r="E314" s="37"/>
      <c r="F314" s="37"/>
      <c r="G314" s="37"/>
      <c r="H314" s="37"/>
      <c r="I314" s="37"/>
      <c r="J314" s="37"/>
      <c r="K314" s="37"/>
      <c r="L314" s="38"/>
      <c r="M314" s="64">
        <f t="shared" si="77"/>
        <v>0</v>
      </c>
      <c r="N314" s="41"/>
      <c r="O314" s="38"/>
      <c r="P314" s="68">
        <f t="shared" si="75"/>
        <v>0</v>
      </c>
    </row>
    <row r="315" spans="1:16" x14ac:dyDescent="0.3">
      <c r="A315" s="146" t="s">
        <v>67</v>
      </c>
      <c r="B315" s="147" t="str">
        <f t="shared" si="78"/>
        <v>21/2 - 27/2</v>
      </c>
      <c r="C315" s="14" t="s">
        <v>39</v>
      </c>
      <c r="D315" s="37"/>
      <c r="E315" s="37"/>
      <c r="F315" s="37"/>
      <c r="G315" s="37"/>
      <c r="H315" s="37"/>
      <c r="I315" s="37"/>
      <c r="J315" s="37"/>
      <c r="K315" s="37"/>
      <c r="L315" s="38"/>
      <c r="M315" s="64">
        <f t="shared" si="77"/>
        <v>0</v>
      </c>
      <c r="N315" s="41"/>
      <c r="O315" s="38"/>
      <c r="P315" s="68">
        <f t="shared" si="75"/>
        <v>0</v>
      </c>
    </row>
    <row r="316" spans="1:16" x14ac:dyDescent="0.3">
      <c r="A316" s="146" t="s">
        <v>67</v>
      </c>
      <c r="B316" s="147" t="str">
        <f t="shared" si="78"/>
        <v>21/2 - 27/2</v>
      </c>
      <c r="C316" s="14" t="s">
        <v>18</v>
      </c>
      <c r="D316" s="33"/>
      <c r="E316" s="33"/>
      <c r="F316" s="33"/>
      <c r="G316" s="33"/>
      <c r="H316" s="33"/>
      <c r="I316" s="33"/>
      <c r="J316" s="33"/>
      <c r="K316" s="33">
        <f t="shared" ref="K316:L316" si="86">SUM(K317:K322)</f>
        <v>0</v>
      </c>
      <c r="L316" s="34">
        <f t="shared" si="86"/>
        <v>0</v>
      </c>
      <c r="M316" s="65">
        <f t="shared" si="77"/>
        <v>0</v>
      </c>
      <c r="N316" s="43">
        <f>SUM(N317:N322)</f>
        <v>0</v>
      </c>
      <c r="O316" s="34">
        <f>SUM(O317:O322)</f>
        <v>0</v>
      </c>
      <c r="P316" s="67">
        <f t="shared" si="75"/>
        <v>0</v>
      </c>
    </row>
    <row r="317" spans="1:16" x14ac:dyDescent="0.3">
      <c r="A317" s="146" t="s">
        <v>67</v>
      </c>
      <c r="B317" s="147" t="str">
        <f t="shared" si="78"/>
        <v>21/2 - 27/2</v>
      </c>
      <c r="C317" s="80" t="s">
        <v>38</v>
      </c>
      <c r="D317" s="81"/>
      <c r="E317" s="81"/>
      <c r="F317" s="81"/>
      <c r="G317" s="81"/>
      <c r="H317" s="81"/>
      <c r="I317" s="81"/>
      <c r="J317" s="81"/>
      <c r="K317" s="81"/>
      <c r="L317" s="82"/>
      <c r="M317" s="83">
        <f t="shared" si="77"/>
        <v>0</v>
      </c>
      <c r="N317" s="84"/>
      <c r="O317" s="82"/>
      <c r="P317" s="85">
        <f t="shared" si="75"/>
        <v>0</v>
      </c>
    </row>
    <row r="318" spans="1:16" x14ac:dyDescent="0.3">
      <c r="A318" s="146" t="s">
        <v>67</v>
      </c>
      <c r="B318" s="147" t="str">
        <f t="shared" si="78"/>
        <v>21/2 - 27/2</v>
      </c>
      <c r="C318" s="80" t="s">
        <v>37</v>
      </c>
      <c r="D318" s="81"/>
      <c r="E318" s="81"/>
      <c r="F318" s="81"/>
      <c r="G318" s="81"/>
      <c r="H318" s="81"/>
      <c r="I318" s="81"/>
      <c r="J318" s="81"/>
      <c r="K318" s="81"/>
      <c r="L318" s="82"/>
      <c r="M318" s="83">
        <f t="shared" si="77"/>
        <v>0</v>
      </c>
      <c r="N318" s="84"/>
      <c r="O318" s="82"/>
      <c r="P318" s="85">
        <f t="shared" si="75"/>
        <v>0</v>
      </c>
    </row>
    <row r="319" spans="1:16" x14ac:dyDescent="0.3">
      <c r="A319" s="146" t="s">
        <v>67</v>
      </c>
      <c r="B319" s="147" t="str">
        <f t="shared" si="78"/>
        <v>21/2 - 27/2</v>
      </c>
      <c r="C319" s="80" t="s">
        <v>61</v>
      </c>
      <c r="D319" s="81"/>
      <c r="E319" s="81"/>
      <c r="F319" s="81"/>
      <c r="G319" s="81"/>
      <c r="H319" s="81"/>
      <c r="I319" s="81"/>
      <c r="J319" s="81"/>
      <c r="K319" s="81"/>
      <c r="L319" s="82"/>
      <c r="M319" s="83">
        <f t="shared" si="77"/>
        <v>0</v>
      </c>
      <c r="N319" s="84"/>
      <c r="O319" s="82"/>
      <c r="P319" s="85">
        <f t="shared" si="75"/>
        <v>0</v>
      </c>
    </row>
    <row r="320" spans="1:16" x14ac:dyDescent="0.3">
      <c r="A320" s="146" t="s">
        <v>67</v>
      </c>
      <c r="B320" s="147" t="str">
        <f t="shared" si="78"/>
        <v>21/2 - 27/2</v>
      </c>
      <c r="C320" s="80" t="s">
        <v>36</v>
      </c>
      <c r="D320" s="81"/>
      <c r="E320" s="81"/>
      <c r="F320" s="81"/>
      <c r="G320" s="81"/>
      <c r="H320" s="81"/>
      <c r="I320" s="81"/>
      <c r="J320" s="81"/>
      <c r="K320" s="81"/>
      <c r="L320" s="82"/>
      <c r="M320" s="83">
        <f t="shared" si="77"/>
        <v>0</v>
      </c>
      <c r="N320" s="84"/>
      <c r="O320" s="82"/>
      <c r="P320" s="85">
        <f t="shared" si="75"/>
        <v>0</v>
      </c>
    </row>
    <row r="321" spans="1:16" x14ac:dyDescent="0.3">
      <c r="A321" s="146" t="s">
        <v>67</v>
      </c>
      <c r="B321" s="147" t="str">
        <f t="shared" si="78"/>
        <v>21/2 - 27/2</v>
      </c>
      <c r="C321" s="80" t="s">
        <v>35</v>
      </c>
      <c r="D321" s="81"/>
      <c r="E321" s="81"/>
      <c r="F321" s="81"/>
      <c r="G321" s="81"/>
      <c r="H321" s="81"/>
      <c r="I321" s="81"/>
      <c r="J321" s="81"/>
      <c r="K321" s="81"/>
      <c r="L321" s="82"/>
      <c r="M321" s="83">
        <f t="shared" si="77"/>
        <v>0</v>
      </c>
      <c r="N321" s="84"/>
      <c r="O321" s="82"/>
      <c r="P321" s="85">
        <f t="shared" si="75"/>
        <v>0</v>
      </c>
    </row>
    <row r="322" spans="1:16" x14ac:dyDescent="0.3">
      <c r="A322" s="148" t="s">
        <v>100</v>
      </c>
      <c r="B322" s="147" t="str">
        <f t="shared" si="78"/>
        <v>21/2 - 27/2</v>
      </c>
      <c r="C322" s="80" t="s">
        <v>18</v>
      </c>
      <c r="D322" s="81"/>
      <c r="E322" s="81"/>
      <c r="F322" s="81"/>
      <c r="G322" s="81"/>
      <c r="H322" s="81"/>
      <c r="I322" s="81"/>
      <c r="J322" s="81"/>
      <c r="K322" s="81"/>
      <c r="L322" s="82"/>
      <c r="M322" s="83">
        <f t="shared" si="77"/>
        <v>0</v>
      </c>
      <c r="N322" s="84"/>
      <c r="O322" s="82"/>
      <c r="P322" s="85">
        <f t="shared" si="75"/>
        <v>0</v>
      </c>
    </row>
    <row r="323" spans="1:16" x14ac:dyDescent="0.3">
      <c r="A323" s="146" t="s">
        <v>45</v>
      </c>
      <c r="B323" s="147" t="str">
        <f>DAY(B283+2)&amp;"/"&amp;MONTH(B283+2)&amp;" - "&amp;DAY(B376+1)&amp;"/"&amp;MONTH(B376+1)</f>
        <v>21/2 - 27/2</v>
      </c>
      <c r="C323" s="25" t="s">
        <v>45</v>
      </c>
      <c r="D323" s="26">
        <f>+SUM(D324:D326)</f>
        <v>0</v>
      </c>
      <c r="E323" s="26">
        <f>+SUM(E324:E326)</f>
        <v>0</v>
      </c>
      <c r="F323" s="26">
        <f t="shared" ref="F323:L323" si="87">+SUM(F324:F326)</f>
        <v>0</v>
      </c>
      <c r="G323" s="26">
        <f t="shared" si="87"/>
        <v>0</v>
      </c>
      <c r="H323" s="26">
        <f t="shared" si="87"/>
        <v>0</v>
      </c>
      <c r="I323" s="26">
        <f t="shared" si="87"/>
        <v>0</v>
      </c>
      <c r="J323" s="26">
        <f t="shared" si="87"/>
        <v>0</v>
      </c>
      <c r="K323" s="26">
        <f t="shared" si="87"/>
        <v>0</v>
      </c>
      <c r="L323" s="27">
        <f t="shared" si="87"/>
        <v>0</v>
      </c>
      <c r="M323" s="71">
        <f t="shared" si="77"/>
        <v>0</v>
      </c>
      <c r="N323" s="28">
        <f>+SUM(N324:N326)</f>
        <v>0</v>
      </c>
      <c r="O323" s="27">
        <f>+SUM(O324:O326)</f>
        <v>0</v>
      </c>
      <c r="P323" s="73">
        <f t="shared" si="75"/>
        <v>0</v>
      </c>
    </row>
    <row r="324" spans="1:16" x14ac:dyDescent="0.3">
      <c r="A324" s="146" t="s">
        <v>45</v>
      </c>
      <c r="B324" s="147" t="str">
        <f t="shared" si="78"/>
        <v>21/2 - 27/2</v>
      </c>
      <c r="C324" s="14" t="s">
        <v>19</v>
      </c>
      <c r="D324" s="37"/>
      <c r="E324" s="37"/>
      <c r="F324" s="37"/>
      <c r="G324" s="37"/>
      <c r="H324" s="37"/>
      <c r="I324" s="37"/>
      <c r="J324" s="37"/>
      <c r="K324" s="37"/>
      <c r="L324" s="38"/>
      <c r="M324" s="64">
        <f t="shared" si="77"/>
        <v>0</v>
      </c>
      <c r="N324" s="41"/>
      <c r="O324" s="38"/>
      <c r="P324" s="68">
        <f t="shared" si="75"/>
        <v>0</v>
      </c>
    </row>
    <row r="325" spans="1:16" x14ac:dyDescent="0.3">
      <c r="A325" s="146" t="s">
        <v>45</v>
      </c>
      <c r="B325" s="147" t="str">
        <f t="shared" si="78"/>
        <v>21/2 - 27/2</v>
      </c>
      <c r="C325" s="14" t="s">
        <v>62</v>
      </c>
      <c r="D325" s="39"/>
      <c r="E325" s="39"/>
      <c r="F325" s="39"/>
      <c r="G325" s="39"/>
      <c r="H325" s="39"/>
      <c r="I325" s="39"/>
      <c r="J325" s="39"/>
      <c r="K325" s="39"/>
      <c r="L325" s="40"/>
      <c r="M325" s="64">
        <f t="shared" si="77"/>
        <v>0</v>
      </c>
      <c r="N325" s="41"/>
      <c r="O325" s="38"/>
      <c r="P325" s="68">
        <f t="shared" si="75"/>
        <v>0</v>
      </c>
    </row>
    <row r="326" spans="1:16" ht="15" thickBot="1" x14ac:dyDescent="0.35">
      <c r="A326" s="146" t="s">
        <v>45</v>
      </c>
      <c r="B326" s="147" t="str">
        <f t="shared" si="78"/>
        <v>21/2 - 27/2</v>
      </c>
      <c r="C326" s="15" t="s">
        <v>60</v>
      </c>
      <c r="D326" s="39"/>
      <c r="E326" s="39"/>
      <c r="F326" s="39"/>
      <c r="G326" s="124"/>
      <c r="H326" s="39"/>
      <c r="I326" s="39"/>
      <c r="J326" s="39"/>
      <c r="K326" s="39"/>
      <c r="L326" s="40"/>
      <c r="M326" s="64">
        <f t="shared" si="77"/>
        <v>0</v>
      </c>
      <c r="N326" s="41"/>
      <c r="O326" s="38"/>
      <c r="P326" s="68">
        <f t="shared" si="75"/>
        <v>0</v>
      </c>
    </row>
    <row r="327" spans="1:16" ht="15" thickBot="1" x14ac:dyDescent="0.35">
      <c r="A327" s="108" t="s">
        <v>99</v>
      </c>
      <c r="B327" s="149" t="str">
        <f>+B328</f>
        <v>18/2 - 24/2</v>
      </c>
      <c r="C327" s="13" t="s">
        <v>54</v>
      </c>
      <c r="D327" s="29">
        <f t="shared" ref="D327:L327" si="88">SUM(D328,D351)</f>
        <v>0</v>
      </c>
      <c r="E327" s="29">
        <f t="shared" si="88"/>
        <v>0</v>
      </c>
      <c r="F327" s="29">
        <f t="shared" si="88"/>
        <v>0</v>
      </c>
      <c r="G327" s="29">
        <f t="shared" si="88"/>
        <v>0</v>
      </c>
      <c r="H327" s="29">
        <f t="shared" si="88"/>
        <v>0</v>
      </c>
      <c r="I327" s="29">
        <f t="shared" si="88"/>
        <v>0</v>
      </c>
      <c r="J327" s="29">
        <f t="shared" si="88"/>
        <v>0</v>
      </c>
      <c r="K327" s="29">
        <f t="shared" si="88"/>
        <v>0</v>
      </c>
      <c r="L327" s="30">
        <f t="shared" si="88"/>
        <v>0</v>
      </c>
      <c r="M327" s="20">
        <f t="shared" si="77"/>
        <v>0</v>
      </c>
      <c r="N327" s="53">
        <f>SUM(N328,N351)</f>
        <v>0</v>
      </c>
      <c r="O327" s="54">
        <f>SUM(O328,O351)</f>
        <v>0</v>
      </c>
      <c r="P327" s="52">
        <f t="shared" si="75"/>
        <v>0</v>
      </c>
    </row>
    <row r="328" spans="1:16" x14ac:dyDescent="0.3">
      <c r="A328" s="108" t="s">
        <v>49</v>
      </c>
      <c r="B328" s="144" t="str">
        <f>DAY(B283-1)&amp;"/"&amp;MONTH(B283-1)&amp;" - "&amp;DAY(B376-2)&amp;"/"&amp;MONTH(B376-2)</f>
        <v>18/2 - 24/2</v>
      </c>
      <c r="C328" s="25" t="s">
        <v>49</v>
      </c>
      <c r="D328" s="26">
        <f>+SUM(D329:D332)</f>
        <v>0</v>
      </c>
      <c r="E328" s="26">
        <f>+SUM(E329:E332)</f>
        <v>0</v>
      </c>
      <c r="F328" s="26">
        <f t="shared" ref="F328:L328" si="89">+SUM(F329:F332)</f>
        <v>0</v>
      </c>
      <c r="G328" s="26">
        <f t="shared" si="89"/>
        <v>0</v>
      </c>
      <c r="H328" s="26">
        <f t="shared" si="89"/>
        <v>0</v>
      </c>
      <c r="I328" s="26">
        <f t="shared" si="89"/>
        <v>0</v>
      </c>
      <c r="J328" s="26">
        <f t="shared" si="89"/>
        <v>0</v>
      </c>
      <c r="K328" s="26">
        <f t="shared" si="89"/>
        <v>0</v>
      </c>
      <c r="L328" s="27">
        <f t="shared" si="89"/>
        <v>0</v>
      </c>
      <c r="M328" s="63">
        <f t="shared" si="77"/>
        <v>0</v>
      </c>
      <c r="N328" s="28">
        <f>+SUM(N329:N332)</f>
        <v>0</v>
      </c>
      <c r="O328" s="27">
        <f>+SUM(O329:O332)</f>
        <v>0</v>
      </c>
      <c r="P328" s="62">
        <f t="shared" si="75"/>
        <v>0</v>
      </c>
    </row>
    <row r="329" spans="1:16" x14ac:dyDescent="0.3">
      <c r="A329" s="108" t="s">
        <v>49</v>
      </c>
      <c r="B329" s="149" t="str">
        <f>+B328</f>
        <v>18/2 - 24/2</v>
      </c>
      <c r="C329" s="14" t="s">
        <v>42</v>
      </c>
      <c r="D329" s="37"/>
      <c r="E329" s="37"/>
      <c r="F329" s="37"/>
      <c r="G329" s="124"/>
      <c r="H329" s="37"/>
      <c r="I329" s="37"/>
      <c r="J329" s="37"/>
      <c r="K329" s="37"/>
      <c r="L329" s="124"/>
      <c r="M329" s="65">
        <f t="shared" si="77"/>
        <v>0</v>
      </c>
      <c r="N329" s="41"/>
      <c r="O329" s="38"/>
      <c r="P329" s="67">
        <f t="shared" si="75"/>
        <v>0</v>
      </c>
    </row>
    <row r="330" spans="1:16" x14ac:dyDescent="0.3">
      <c r="A330" s="108" t="s">
        <v>49</v>
      </c>
      <c r="B330" s="149" t="str">
        <f t="shared" ref="B330:B341" si="90">+B329</f>
        <v>18/2 - 24/2</v>
      </c>
      <c r="C330" s="14" t="s">
        <v>43</v>
      </c>
      <c r="D330" s="37"/>
      <c r="E330" s="37"/>
      <c r="F330" s="37"/>
      <c r="G330" s="37"/>
      <c r="H330" s="37"/>
      <c r="I330" s="37"/>
      <c r="J330" s="37"/>
      <c r="K330" s="37"/>
      <c r="L330" s="37"/>
      <c r="M330" s="65">
        <f t="shared" si="77"/>
        <v>0</v>
      </c>
      <c r="N330" s="41"/>
      <c r="O330" s="38"/>
      <c r="P330" s="67">
        <f t="shared" si="75"/>
        <v>0</v>
      </c>
    </row>
    <row r="331" spans="1:16" x14ac:dyDescent="0.3">
      <c r="A331" s="108" t="s">
        <v>49</v>
      </c>
      <c r="B331" s="149" t="str">
        <f t="shared" si="90"/>
        <v>18/2 - 24/2</v>
      </c>
      <c r="C331" s="14" t="s">
        <v>88</v>
      </c>
      <c r="D331" s="37"/>
      <c r="E331" s="124"/>
      <c r="F331" s="124"/>
      <c r="G331" s="124"/>
      <c r="H331" s="124"/>
      <c r="I331" s="37"/>
      <c r="J331" s="37"/>
      <c r="K331" s="37"/>
      <c r="L331" s="38"/>
      <c r="M331" s="65">
        <f t="shared" si="77"/>
        <v>0</v>
      </c>
      <c r="N331" s="41"/>
      <c r="O331" s="38"/>
      <c r="P331" s="67">
        <f t="shared" si="75"/>
        <v>0</v>
      </c>
    </row>
    <row r="332" spans="1:16" x14ac:dyDescent="0.3">
      <c r="A332" s="108" t="s">
        <v>49</v>
      </c>
      <c r="B332" s="149" t="str">
        <f t="shared" si="90"/>
        <v>18/2 - 24/2</v>
      </c>
      <c r="C332" s="14" t="s">
        <v>89</v>
      </c>
      <c r="D332" s="35">
        <f>+SUM(D333:D341)</f>
        <v>0</v>
      </c>
      <c r="E332" s="124"/>
      <c r="F332" s="35"/>
      <c r="G332" s="124"/>
      <c r="H332" s="35"/>
      <c r="I332" s="35"/>
      <c r="J332" s="35"/>
      <c r="K332" s="35"/>
      <c r="L332" s="36"/>
      <c r="M332" s="65">
        <f t="shared" si="77"/>
        <v>0</v>
      </c>
      <c r="N332" s="124"/>
      <c r="O332" s="36">
        <f>+SUM(O333:O341)</f>
        <v>0</v>
      </c>
      <c r="P332" s="67">
        <f t="shared" si="75"/>
        <v>0</v>
      </c>
    </row>
    <row r="333" spans="1:16" x14ac:dyDescent="0.3">
      <c r="A333" s="108" t="s">
        <v>49</v>
      </c>
      <c r="B333" s="149" t="str">
        <f t="shared" si="90"/>
        <v>18/2 - 24/2</v>
      </c>
      <c r="C333" s="80" t="s">
        <v>93</v>
      </c>
      <c r="D333" s="81"/>
      <c r="E333" s="81"/>
      <c r="F333" s="81"/>
      <c r="G333" s="81"/>
      <c r="H333" s="81"/>
      <c r="I333" s="81"/>
      <c r="J333" s="81"/>
      <c r="K333" s="81"/>
      <c r="L333" s="82"/>
      <c r="M333" s="83">
        <f t="shared" si="77"/>
        <v>0</v>
      </c>
      <c r="N333" s="84"/>
      <c r="O333" s="82"/>
      <c r="P333" s="85">
        <f t="shared" si="75"/>
        <v>0</v>
      </c>
    </row>
    <row r="334" spans="1:16" x14ac:dyDescent="0.3">
      <c r="A334" s="108" t="s">
        <v>49</v>
      </c>
      <c r="B334" s="149" t="str">
        <f t="shared" si="90"/>
        <v>18/2 - 24/2</v>
      </c>
      <c r="C334" s="80" t="s">
        <v>92</v>
      </c>
      <c r="D334" s="81"/>
      <c r="E334" s="81"/>
      <c r="F334" s="81"/>
      <c r="G334" s="81"/>
      <c r="H334" s="81"/>
      <c r="I334" s="81"/>
      <c r="J334" s="81"/>
      <c r="K334" s="81"/>
      <c r="L334" s="82"/>
      <c r="M334" s="83">
        <f t="shared" si="77"/>
        <v>0</v>
      </c>
      <c r="N334" s="84"/>
      <c r="O334" s="82"/>
      <c r="P334" s="85">
        <f t="shared" si="75"/>
        <v>0</v>
      </c>
    </row>
    <row r="335" spans="1:16" x14ac:dyDescent="0.3">
      <c r="A335" s="108" t="s">
        <v>49</v>
      </c>
      <c r="B335" s="149" t="str">
        <f t="shared" si="90"/>
        <v>18/2 - 24/2</v>
      </c>
      <c r="C335" s="80" t="s">
        <v>94</v>
      </c>
      <c r="D335" s="81"/>
      <c r="E335" s="81"/>
      <c r="F335" s="81"/>
      <c r="G335" s="81"/>
      <c r="H335" s="81"/>
      <c r="I335" s="81"/>
      <c r="J335" s="81"/>
      <c r="K335" s="81"/>
      <c r="L335" s="82"/>
      <c r="M335" s="83">
        <f t="shared" si="77"/>
        <v>0</v>
      </c>
      <c r="N335" s="84"/>
      <c r="O335" s="82"/>
      <c r="P335" s="85">
        <f t="shared" si="75"/>
        <v>0</v>
      </c>
    </row>
    <row r="336" spans="1:16" x14ac:dyDescent="0.3">
      <c r="A336" s="108" t="s">
        <v>49</v>
      </c>
      <c r="B336" s="149" t="str">
        <f t="shared" si="90"/>
        <v>18/2 - 24/2</v>
      </c>
      <c r="C336" s="80" t="s">
        <v>79</v>
      </c>
      <c r="D336" s="81"/>
      <c r="E336" s="81"/>
      <c r="F336" s="81"/>
      <c r="G336" s="81"/>
      <c r="H336" s="81"/>
      <c r="I336" s="81"/>
      <c r="J336" s="81"/>
      <c r="K336" s="81"/>
      <c r="L336" s="82"/>
      <c r="M336" s="83">
        <f t="shared" si="77"/>
        <v>0</v>
      </c>
      <c r="N336" s="84"/>
      <c r="O336" s="82"/>
      <c r="P336" s="85">
        <f t="shared" si="75"/>
        <v>0</v>
      </c>
    </row>
    <row r="337" spans="1:16" x14ac:dyDescent="0.3">
      <c r="A337" s="108" t="s">
        <v>49</v>
      </c>
      <c r="B337" s="149" t="str">
        <f t="shared" si="90"/>
        <v>18/2 - 24/2</v>
      </c>
      <c r="C337" s="80" t="s">
        <v>78</v>
      </c>
      <c r="D337" s="81"/>
      <c r="E337" s="81"/>
      <c r="F337" s="81"/>
      <c r="G337" s="81"/>
      <c r="H337" s="81"/>
      <c r="I337" s="81"/>
      <c r="J337" s="81"/>
      <c r="K337" s="81"/>
      <c r="L337" s="82"/>
      <c r="M337" s="83">
        <f t="shared" si="77"/>
        <v>0</v>
      </c>
      <c r="N337" s="84"/>
      <c r="O337" s="82"/>
      <c r="P337" s="85">
        <f t="shared" si="75"/>
        <v>0</v>
      </c>
    </row>
    <row r="338" spans="1:16" x14ac:dyDescent="0.3">
      <c r="A338" s="108" t="s">
        <v>49</v>
      </c>
      <c r="B338" s="149" t="str">
        <f t="shared" si="90"/>
        <v>18/2 - 24/2</v>
      </c>
      <c r="C338" s="80" t="s">
        <v>81</v>
      </c>
      <c r="D338" s="81"/>
      <c r="E338" s="81"/>
      <c r="F338" s="81"/>
      <c r="G338" s="81"/>
      <c r="H338" s="81"/>
      <c r="I338" s="81"/>
      <c r="J338" s="81"/>
      <c r="K338" s="81"/>
      <c r="L338" s="82"/>
      <c r="M338" s="83">
        <f t="shared" si="77"/>
        <v>0</v>
      </c>
      <c r="N338" s="84"/>
      <c r="O338" s="82"/>
      <c r="P338" s="85">
        <f t="shared" si="75"/>
        <v>0</v>
      </c>
    </row>
    <row r="339" spans="1:16" x14ac:dyDescent="0.3">
      <c r="A339" s="108" t="s">
        <v>49</v>
      </c>
      <c r="B339" s="149" t="str">
        <f t="shared" si="90"/>
        <v>18/2 - 24/2</v>
      </c>
      <c r="C339" s="80" t="s">
        <v>80</v>
      </c>
      <c r="D339" s="81"/>
      <c r="E339" s="81"/>
      <c r="F339" s="81"/>
      <c r="G339" s="81"/>
      <c r="H339" s="81"/>
      <c r="I339" s="81"/>
      <c r="J339" s="81"/>
      <c r="K339" s="81"/>
      <c r="L339" s="82"/>
      <c r="M339" s="83">
        <f t="shared" si="77"/>
        <v>0</v>
      </c>
      <c r="N339" s="84"/>
      <c r="O339" s="82"/>
      <c r="P339" s="85">
        <f t="shared" si="75"/>
        <v>0</v>
      </c>
    </row>
    <row r="340" spans="1:16" x14ac:dyDescent="0.3">
      <c r="A340" s="108" t="s">
        <v>49</v>
      </c>
      <c r="B340" s="149" t="str">
        <f t="shared" si="90"/>
        <v>18/2 - 24/2</v>
      </c>
      <c r="C340" s="80" t="s">
        <v>82</v>
      </c>
      <c r="D340" s="81"/>
      <c r="E340" s="81"/>
      <c r="F340" s="81"/>
      <c r="G340" s="81"/>
      <c r="H340" s="81"/>
      <c r="I340" s="81"/>
      <c r="J340" s="81"/>
      <c r="K340" s="81"/>
      <c r="L340" s="82"/>
      <c r="M340" s="83">
        <f t="shared" si="77"/>
        <v>0</v>
      </c>
      <c r="N340" s="84"/>
      <c r="O340" s="82"/>
      <c r="P340" s="85">
        <f t="shared" si="75"/>
        <v>0</v>
      </c>
    </row>
    <row r="341" spans="1:16" x14ac:dyDescent="0.3">
      <c r="A341" s="108" t="s">
        <v>49</v>
      </c>
      <c r="B341" s="149" t="str">
        <f t="shared" si="90"/>
        <v>18/2 - 24/2</v>
      </c>
      <c r="C341" s="80" t="s">
        <v>68</v>
      </c>
      <c r="D341" s="81"/>
      <c r="E341" s="81"/>
      <c r="F341" s="81"/>
      <c r="G341" s="81"/>
      <c r="H341" s="81"/>
      <c r="I341" s="81"/>
      <c r="J341" s="81"/>
      <c r="K341" s="81"/>
      <c r="L341" s="82"/>
      <c r="M341" s="83">
        <f t="shared" si="77"/>
        <v>0</v>
      </c>
      <c r="N341" s="84"/>
      <c r="O341" s="82"/>
      <c r="P341" s="85">
        <f t="shared" si="75"/>
        <v>0</v>
      </c>
    </row>
    <row r="342" spans="1:16" x14ac:dyDescent="0.3">
      <c r="A342" s="108" t="s">
        <v>98</v>
      </c>
      <c r="B342" s="144" t="str">
        <f>DAY(B283-1)&amp;"/"&amp;MONTH(B283-1)&amp;" - "&amp;DAY(B376-2)&amp;"/"&amp;MONTH(B376-2)</f>
        <v>18/2 - 24/2</v>
      </c>
      <c r="C342" s="25" t="s">
        <v>58</v>
      </c>
      <c r="D342" s="26">
        <f>+SUM(D343:D344)</f>
        <v>0</v>
      </c>
      <c r="E342" s="26">
        <f t="shared" ref="E342" si="91">+SUM(E343:E344)</f>
        <v>0</v>
      </c>
      <c r="F342" s="26">
        <f t="shared" ref="F342:L342" si="92">+SUM(F343:F344)</f>
        <v>0</v>
      </c>
      <c r="G342" s="26">
        <f t="shared" si="92"/>
        <v>0</v>
      </c>
      <c r="H342" s="26">
        <f t="shared" si="92"/>
        <v>0</v>
      </c>
      <c r="I342" s="26">
        <f t="shared" si="92"/>
        <v>0</v>
      </c>
      <c r="J342" s="26">
        <f t="shared" si="92"/>
        <v>0</v>
      </c>
      <c r="K342" s="26">
        <f t="shared" si="92"/>
        <v>0</v>
      </c>
      <c r="L342" s="27">
        <f t="shared" si="92"/>
        <v>0</v>
      </c>
      <c r="M342" s="71">
        <f t="shared" si="77"/>
        <v>0</v>
      </c>
      <c r="N342" s="28">
        <f t="shared" ref="N342:O342" si="93">+SUM(N343:N344)</f>
        <v>0</v>
      </c>
      <c r="O342" s="27">
        <f t="shared" si="93"/>
        <v>0</v>
      </c>
      <c r="P342" s="62">
        <f t="shared" si="75"/>
        <v>0</v>
      </c>
    </row>
    <row r="343" spans="1:16" x14ac:dyDescent="0.3">
      <c r="A343" s="108" t="s">
        <v>98</v>
      </c>
      <c r="B343" s="150" t="str">
        <f>+B342</f>
        <v>18/2 - 24/2</v>
      </c>
      <c r="C343" s="14" t="s">
        <v>90</v>
      </c>
      <c r="D343" s="37"/>
      <c r="E343" s="37"/>
      <c r="F343" s="37"/>
      <c r="G343" s="37"/>
      <c r="H343" s="37"/>
      <c r="I343" s="37"/>
      <c r="J343" s="37"/>
      <c r="K343" s="37"/>
      <c r="L343" s="38"/>
      <c r="M343" s="65">
        <f t="shared" si="77"/>
        <v>0</v>
      </c>
      <c r="N343" s="41"/>
      <c r="O343" s="38"/>
      <c r="P343" s="67">
        <f t="shared" si="75"/>
        <v>0</v>
      </c>
    </row>
    <row r="344" spans="1:16" x14ac:dyDescent="0.3">
      <c r="A344" s="108" t="s">
        <v>98</v>
      </c>
      <c r="B344" s="150" t="str">
        <f t="shared" ref="B344:B350" si="94">+B343</f>
        <v>18/2 - 24/2</v>
      </c>
      <c r="C344" s="14" t="s">
        <v>91</v>
      </c>
      <c r="D344" s="35">
        <f>+SUM(D345:D350)</f>
        <v>0</v>
      </c>
      <c r="E344" s="35">
        <f>+SUM(E345:E350)</f>
        <v>0</v>
      </c>
      <c r="F344" s="35">
        <f t="shared" ref="F344:L344" si="95">+SUM(F345:F350)</f>
        <v>0</v>
      </c>
      <c r="G344" s="35">
        <f t="shared" si="95"/>
        <v>0</v>
      </c>
      <c r="H344" s="35">
        <f t="shared" si="95"/>
        <v>0</v>
      </c>
      <c r="I344" s="35">
        <f t="shared" si="95"/>
        <v>0</v>
      </c>
      <c r="J344" s="35">
        <f t="shared" si="95"/>
        <v>0</v>
      </c>
      <c r="K344" s="35">
        <f t="shared" si="95"/>
        <v>0</v>
      </c>
      <c r="L344" s="36">
        <f t="shared" si="95"/>
        <v>0</v>
      </c>
      <c r="M344" s="65">
        <f t="shared" si="77"/>
        <v>0</v>
      </c>
      <c r="N344" s="44">
        <f>+SUM(N345:N350)</f>
        <v>0</v>
      </c>
      <c r="O344" s="36">
        <f>+SUM(O345:O350)</f>
        <v>0</v>
      </c>
      <c r="P344" s="67">
        <f t="shared" si="75"/>
        <v>0</v>
      </c>
    </row>
    <row r="345" spans="1:16" x14ac:dyDescent="0.3">
      <c r="A345" s="108" t="s">
        <v>98</v>
      </c>
      <c r="B345" s="150" t="str">
        <f t="shared" si="94"/>
        <v>18/2 - 24/2</v>
      </c>
      <c r="C345" s="80" t="s">
        <v>79</v>
      </c>
      <c r="D345" s="81"/>
      <c r="E345" s="81"/>
      <c r="F345" s="81"/>
      <c r="G345" s="81"/>
      <c r="H345" s="81"/>
      <c r="I345" s="81"/>
      <c r="J345" s="81"/>
      <c r="K345" s="81"/>
      <c r="L345" s="82"/>
      <c r="M345" s="83">
        <f t="shared" si="77"/>
        <v>0</v>
      </c>
      <c r="N345" s="84"/>
      <c r="O345" s="82"/>
      <c r="P345" s="85">
        <f t="shared" si="75"/>
        <v>0</v>
      </c>
    </row>
    <row r="346" spans="1:16" x14ac:dyDescent="0.3">
      <c r="A346" s="108" t="s">
        <v>98</v>
      </c>
      <c r="B346" s="150" t="str">
        <f t="shared" si="94"/>
        <v>18/2 - 24/2</v>
      </c>
      <c r="C346" s="80" t="s">
        <v>78</v>
      </c>
      <c r="D346" s="81"/>
      <c r="E346" s="81"/>
      <c r="F346" s="81"/>
      <c r="G346" s="81"/>
      <c r="H346" s="81"/>
      <c r="I346" s="81"/>
      <c r="J346" s="81"/>
      <c r="K346" s="81"/>
      <c r="L346" s="82"/>
      <c r="M346" s="83">
        <f t="shared" si="77"/>
        <v>0</v>
      </c>
      <c r="N346" s="84"/>
      <c r="O346" s="82"/>
      <c r="P346" s="85">
        <f t="shared" si="75"/>
        <v>0</v>
      </c>
    </row>
    <row r="347" spans="1:16" x14ac:dyDescent="0.3">
      <c r="A347" s="108" t="s">
        <v>98</v>
      </c>
      <c r="B347" s="150" t="str">
        <f t="shared" si="94"/>
        <v>18/2 - 24/2</v>
      </c>
      <c r="C347" s="80" t="s">
        <v>81</v>
      </c>
      <c r="D347" s="81"/>
      <c r="E347" s="81"/>
      <c r="F347" s="81"/>
      <c r="G347" s="81"/>
      <c r="H347" s="81"/>
      <c r="I347" s="81"/>
      <c r="J347" s="81"/>
      <c r="K347" s="81"/>
      <c r="L347" s="82"/>
      <c r="M347" s="83">
        <f t="shared" si="77"/>
        <v>0</v>
      </c>
      <c r="N347" s="84"/>
      <c r="O347" s="82"/>
      <c r="P347" s="85">
        <f t="shared" si="75"/>
        <v>0</v>
      </c>
    </row>
    <row r="348" spans="1:16" x14ac:dyDescent="0.3">
      <c r="A348" s="108" t="s">
        <v>98</v>
      </c>
      <c r="B348" s="150" t="str">
        <f t="shared" si="94"/>
        <v>18/2 - 24/2</v>
      </c>
      <c r="C348" s="80" t="s">
        <v>80</v>
      </c>
      <c r="D348" s="81"/>
      <c r="E348" s="81"/>
      <c r="F348" s="81"/>
      <c r="G348" s="81"/>
      <c r="H348" s="81"/>
      <c r="I348" s="81"/>
      <c r="J348" s="81"/>
      <c r="K348" s="81"/>
      <c r="L348" s="82"/>
      <c r="M348" s="83">
        <f t="shared" si="77"/>
        <v>0</v>
      </c>
      <c r="N348" s="84"/>
      <c r="O348" s="82"/>
      <c r="P348" s="85">
        <f t="shared" si="75"/>
        <v>0</v>
      </c>
    </row>
    <row r="349" spans="1:16" x14ac:dyDescent="0.3">
      <c r="A349" s="108" t="s">
        <v>98</v>
      </c>
      <c r="B349" s="150" t="str">
        <f t="shared" si="94"/>
        <v>18/2 - 24/2</v>
      </c>
      <c r="C349" s="80" t="s">
        <v>82</v>
      </c>
      <c r="D349" s="81"/>
      <c r="E349" s="81"/>
      <c r="F349" s="81"/>
      <c r="G349" s="81"/>
      <c r="H349" s="81"/>
      <c r="I349" s="81"/>
      <c r="J349" s="81"/>
      <c r="K349" s="81"/>
      <c r="L349" s="82"/>
      <c r="M349" s="83">
        <f t="shared" si="77"/>
        <v>0</v>
      </c>
      <c r="N349" s="84"/>
      <c r="O349" s="82"/>
      <c r="P349" s="85">
        <f t="shared" si="75"/>
        <v>0</v>
      </c>
    </row>
    <row r="350" spans="1:16" x14ac:dyDescent="0.3">
      <c r="A350" s="108" t="s">
        <v>98</v>
      </c>
      <c r="B350" s="150" t="str">
        <f t="shared" si="94"/>
        <v>18/2 - 24/2</v>
      </c>
      <c r="C350" s="80" t="s">
        <v>68</v>
      </c>
      <c r="D350" s="81"/>
      <c r="E350" s="81"/>
      <c r="F350" s="81"/>
      <c r="G350" s="81"/>
      <c r="H350" s="81"/>
      <c r="I350" s="81"/>
      <c r="J350" s="81"/>
      <c r="K350" s="81"/>
      <c r="L350" s="82"/>
      <c r="M350" s="83">
        <f t="shared" si="77"/>
        <v>0</v>
      </c>
      <c r="N350" s="84"/>
      <c r="O350" s="82"/>
      <c r="P350" s="85">
        <f t="shared" si="75"/>
        <v>0</v>
      </c>
    </row>
    <row r="351" spans="1:16" x14ac:dyDescent="0.3">
      <c r="A351" s="108" t="s">
        <v>44</v>
      </c>
      <c r="B351" s="144" t="str">
        <f>DAY(B283-1)&amp;"/"&amp;MONTH(B283-1)&amp;" - "&amp;DAY(B376-2)&amp;"/"&amp;MONTH(B376-2)</f>
        <v>18/2 - 24/2</v>
      </c>
      <c r="C351" s="25" t="s">
        <v>44</v>
      </c>
      <c r="D351" s="26">
        <f>+SUM(D352:D353,D357)</f>
        <v>0</v>
      </c>
      <c r="E351" s="26">
        <f t="shared" ref="E351:L351" si="96">+SUM(E352:E353,E357)</f>
        <v>0</v>
      </c>
      <c r="F351" s="26">
        <f t="shared" si="96"/>
        <v>0</v>
      </c>
      <c r="G351" s="26">
        <f t="shared" si="96"/>
        <v>0</v>
      </c>
      <c r="H351" s="26">
        <f t="shared" si="96"/>
        <v>0</v>
      </c>
      <c r="I351" s="26">
        <f t="shared" si="96"/>
        <v>0</v>
      </c>
      <c r="J351" s="26">
        <f t="shared" si="96"/>
        <v>0</v>
      </c>
      <c r="K351" s="26">
        <f t="shared" si="96"/>
        <v>0</v>
      </c>
      <c r="L351" s="27">
        <f t="shared" si="96"/>
        <v>0</v>
      </c>
      <c r="M351" s="63">
        <f t="shared" si="77"/>
        <v>0</v>
      </c>
      <c r="N351" s="28">
        <f>+SUM(N352:N353,N357)</f>
        <v>0</v>
      </c>
      <c r="O351" s="27">
        <f>+SUM(O352:O353,O357)</f>
        <v>0</v>
      </c>
      <c r="P351" s="62">
        <f t="shared" si="75"/>
        <v>0</v>
      </c>
    </row>
    <row r="352" spans="1:16" x14ac:dyDescent="0.3">
      <c r="A352" s="108" t="s">
        <v>44</v>
      </c>
      <c r="B352" s="149" t="str">
        <f>+B351</f>
        <v>18/2 - 24/2</v>
      </c>
      <c r="C352" s="14" t="s">
        <v>13</v>
      </c>
      <c r="D352" s="37"/>
      <c r="E352" s="37"/>
      <c r="F352" s="37"/>
      <c r="G352" s="37"/>
      <c r="H352" s="37"/>
      <c r="I352" s="37"/>
      <c r="J352" s="37"/>
      <c r="K352" s="37"/>
      <c r="L352" s="38"/>
      <c r="M352" s="64">
        <f t="shared" si="77"/>
        <v>0</v>
      </c>
      <c r="N352" s="41"/>
      <c r="O352" s="38"/>
      <c r="P352" s="67">
        <f t="shared" si="75"/>
        <v>0</v>
      </c>
    </row>
    <row r="353" spans="1:16" x14ac:dyDescent="0.3">
      <c r="A353" s="108" t="s">
        <v>44</v>
      </c>
      <c r="B353" s="149" t="str">
        <f t="shared" ref="B353:B375" si="97">+B352</f>
        <v>18/2 - 24/2</v>
      </c>
      <c r="C353" s="14" t="s">
        <v>86</v>
      </c>
      <c r="D353" s="35">
        <f>+SUM(D354:D356)</f>
        <v>0</v>
      </c>
      <c r="E353" s="35">
        <f>+SUM(E354:E356)</f>
        <v>0</v>
      </c>
      <c r="F353" s="35">
        <f t="shared" ref="F353:L353" si="98">+SUM(F354:F356)</f>
        <v>0</v>
      </c>
      <c r="G353" s="35">
        <f t="shared" si="98"/>
        <v>0</v>
      </c>
      <c r="H353" s="35">
        <f t="shared" si="98"/>
        <v>0</v>
      </c>
      <c r="I353" s="35">
        <f t="shared" si="98"/>
        <v>0</v>
      </c>
      <c r="J353" s="35">
        <f t="shared" si="98"/>
        <v>0</v>
      </c>
      <c r="K353" s="35">
        <f t="shared" si="98"/>
        <v>0</v>
      </c>
      <c r="L353" s="36">
        <f t="shared" si="98"/>
        <v>0</v>
      </c>
      <c r="M353" s="64">
        <f t="shared" si="77"/>
        <v>0</v>
      </c>
      <c r="N353" s="44">
        <f>+SUM(N354:N356)</f>
        <v>0</v>
      </c>
      <c r="O353" s="36">
        <f>+SUM(O354:O356)</f>
        <v>0</v>
      </c>
      <c r="P353" s="67">
        <f t="shared" si="75"/>
        <v>0</v>
      </c>
    </row>
    <row r="354" spans="1:16" x14ac:dyDescent="0.3">
      <c r="A354" s="108" t="s">
        <v>44</v>
      </c>
      <c r="B354" s="149" t="str">
        <f t="shared" si="97"/>
        <v>18/2 - 24/2</v>
      </c>
      <c r="C354" s="80" t="s">
        <v>72</v>
      </c>
      <c r="D354" s="81"/>
      <c r="E354" s="81"/>
      <c r="F354" s="81"/>
      <c r="G354" s="81"/>
      <c r="H354" s="81"/>
      <c r="I354" s="81"/>
      <c r="J354" s="81"/>
      <c r="K354" s="81"/>
      <c r="L354" s="82"/>
      <c r="M354" s="83">
        <f t="shared" si="77"/>
        <v>0</v>
      </c>
      <c r="N354" s="84"/>
      <c r="O354" s="82"/>
      <c r="P354" s="85">
        <f t="shared" si="75"/>
        <v>0</v>
      </c>
    </row>
    <row r="355" spans="1:16" x14ac:dyDescent="0.3">
      <c r="A355" s="108" t="s">
        <v>44</v>
      </c>
      <c r="B355" s="149" t="str">
        <f t="shared" si="97"/>
        <v>18/2 - 24/2</v>
      </c>
      <c r="C355" s="80" t="s">
        <v>84</v>
      </c>
      <c r="D355" s="81"/>
      <c r="E355" s="81"/>
      <c r="F355" s="81"/>
      <c r="G355" s="81"/>
      <c r="H355" s="81"/>
      <c r="I355" s="81"/>
      <c r="J355" s="81"/>
      <c r="K355" s="81"/>
      <c r="L355" s="82"/>
      <c r="M355" s="83">
        <f t="shared" ref="M355:M376" si="99">SUM(D355:L355)</f>
        <v>0</v>
      </c>
      <c r="N355" s="84"/>
      <c r="O355" s="82"/>
      <c r="P355" s="85">
        <f t="shared" si="75"/>
        <v>0</v>
      </c>
    </row>
    <row r="356" spans="1:16" x14ac:dyDescent="0.3">
      <c r="A356" s="108" t="s">
        <v>44</v>
      </c>
      <c r="B356" s="149" t="str">
        <f t="shared" si="97"/>
        <v>18/2 - 24/2</v>
      </c>
      <c r="C356" s="80" t="s">
        <v>85</v>
      </c>
      <c r="D356" s="81"/>
      <c r="E356" s="81"/>
      <c r="F356" s="81"/>
      <c r="G356" s="81"/>
      <c r="H356" s="81"/>
      <c r="I356" s="81"/>
      <c r="J356" s="81"/>
      <c r="K356" s="81"/>
      <c r="L356" s="82"/>
      <c r="M356" s="83">
        <f t="shared" si="99"/>
        <v>0</v>
      </c>
      <c r="N356" s="84"/>
      <c r="O356" s="82"/>
      <c r="P356" s="85">
        <f t="shared" si="75"/>
        <v>0</v>
      </c>
    </row>
    <row r="357" spans="1:16" ht="15" thickBot="1" x14ac:dyDescent="0.35">
      <c r="A357" s="108" t="s">
        <v>44</v>
      </c>
      <c r="B357" s="149" t="str">
        <f t="shared" si="97"/>
        <v>18/2 - 24/2</v>
      </c>
      <c r="C357" s="15" t="s">
        <v>48</v>
      </c>
      <c r="D357" s="37"/>
      <c r="E357" s="37"/>
      <c r="F357" s="37"/>
      <c r="G357" s="124"/>
      <c r="H357" s="124"/>
      <c r="I357" s="37"/>
      <c r="J357" s="37"/>
      <c r="K357" s="37"/>
      <c r="L357" s="37"/>
      <c r="M357" s="64">
        <f t="shared" si="99"/>
        <v>0</v>
      </c>
      <c r="N357" s="37"/>
      <c r="O357" s="37"/>
      <c r="P357" s="67">
        <f t="shared" si="75"/>
        <v>0</v>
      </c>
    </row>
    <row r="358" spans="1:16" ht="15" thickBot="1" x14ac:dyDescent="0.35">
      <c r="A358" s="108" t="s">
        <v>55</v>
      </c>
      <c r="B358" s="3" t="str">
        <f t="shared" si="97"/>
        <v>18/2 - 24/2</v>
      </c>
      <c r="C358" s="13" t="s">
        <v>55</v>
      </c>
      <c r="D358" s="29">
        <f>+SUM(D359:D361,D362,D369)</f>
        <v>0</v>
      </c>
      <c r="E358" s="29">
        <f t="shared" ref="E358:L358" si="100">+SUM(E359:E361,E362,E369)</f>
        <v>0</v>
      </c>
      <c r="F358" s="29">
        <f t="shared" si="100"/>
        <v>0</v>
      </c>
      <c r="G358" s="29">
        <f t="shared" si="100"/>
        <v>0</v>
      </c>
      <c r="H358" s="29">
        <f t="shared" si="100"/>
        <v>0</v>
      </c>
      <c r="I358" s="29">
        <f t="shared" si="100"/>
        <v>0</v>
      </c>
      <c r="J358" s="29">
        <f t="shared" si="100"/>
        <v>0</v>
      </c>
      <c r="K358" s="29">
        <f t="shared" si="100"/>
        <v>0</v>
      </c>
      <c r="L358" s="30">
        <f t="shared" si="100"/>
        <v>0</v>
      </c>
      <c r="M358" s="20">
        <f t="shared" si="99"/>
        <v>0</v>
      </c>
      <c r="N358" s="53">
        <f>+SUM(N359:N361,N362,N369)</f>
        <v>0</v>
      </c>
      <c r="O358" s="54">
        <f>+SUM(O359:O361,O362,O369)</f>
        <v>0</v>
      </c>
      <c r="P358" s="52">
        <f t="shared" si="75"/>
        <v>0</v>
      </c>
    </row>
    <row r="359" spans="1:16" x14ac:dyDescent="0.3">
      <c r="A359" s="108" t="s">
        <v>20</v>
      </c>
      <c r="B359" s="149" t="str">
        <f t="shared" si="97"/>
        <v>18/2 - 24/2</v>
      </c>
      <c r="C359" s="16" t="s">
        <v>20</v>
      </c>
      <c r="D359" s="46"/>
      <c r="E359" s="46"/>
      <c r="F359" s="124"/>
      <c r="G359" s="124"/>
      <c r="H359" s="46"/>
      <c r="I359" s="46"/>
      <c r="J359" s="46"/>
      <c r="K359" s="46"/>
      <c r="L359" s="47"/>
      <c r="M359" s="64">
        <f t="shared" si="99"/>
        <v>0</v>
      </c>
      <c r="N359" s="48"/>
      <c r="O359" s="47"/>
      <c r="P359" s="67">
        <f t="shared" ref="P359:P376" si="101">SUM(N359:O359)</f>
        <v>0</v>
      </c>
    </row>
    <row r="360" spans="1:16" x14ac:dyDescent="0.3">
      <c r="A360" s="108" t="s">
        <v>21</v>
      </c>
      <c r="B360" s="149" t="str">
        <f t="shared" si="97"/>
        <v>18/2 - 24/2</v>
      </c>
      <c r="C360" s="15" t="s">
        <v>21</v>
      </c>
      <c r="D360" s="39"/>
      <c r="E360" s="39"/>
      <c r="F360" s="39"/>
      <c r="G360" s="39"/>
      <c r="H360" s="39"/>
      <c r="I360" s="39"/>
      <c r="J360" s="39"/>
      <c r="K360" s="39"/>
      <c r="L360" s="40"/>
      <c r="M360" s="64">
        <f t="shared" si="99"/>
        <v>0</v>
      </c>
      <c r="N360" s="42"/>
      <c r="O360" s="40"/>
      <c r="P360" s="67">
        <f t="shared" si="101"/>
        <v>0</v>
      </c>
    </row>
    <row r="361" spans="1:16" x14ac:dyDescent="0.3">
      <c r="A361" s="108" t="s">
        <v>83</v>
      </c>
      <c r="B361" s="149" t="str">
        <f t="shared" si="97"/>
        <v>18/2 - 24/2</v>
      </c>
      <c r="C361" s="15" t="s">
        <v>83</v>
      </c>
      <c r="D361" s="39"/>
      <c r="E361" s="39"/>
      <c r="F361" s="39"/>
      <c r="G361" s="39"/>
      <c r="H361" s="39"/>
      <c r="I361" s="39"/>
      <c r="J361" s="39"/>
      <c r="K361" s="39"/>
      <c r="L361" s="40"/>
      <c r="M361" s="64">
        <f t="shared" si="99"/>
        <v>0</v>
      </c>
      <c r="N361" s="42"/>
      <c r="O361" s="40"/>
      <c r="P361" s="67">
        <f t="shared" si="101"/>
        <v>0</v>
      </c>
    </row>
    <row r="362" spans="1:16" x14ac:dyDescent="0.3">
      <c r="A362" s="108" t="s">
        <v>51</v>
      </c>
      <c r="B362" s="3" t="str">
        <f t="shared" si="97"/>
        <v>18/2 - 24/2</v>
      </c>
      <c r="C362" s="25" t="s">
        <v>51</v>
      </c>
      <c r="D362" s="26">
        <f>+SUM(D363,D366)</f>
        <v>0</v>
      </c>
      <c r="E362" s="26">
        <f t="shared" ref="E362:L362" si="102">+SUM(E363,E366)</f>
        <v>0</v>
      </c>
      <c r="F362" s="26">
        <f t="shared" si="102"/>
        <v>0</v>
      </c>
      <c r="G362" s="26">
        <f t="shared" si="102"/>
        <v>0</v>
      </c>
      <c r="H362" s="26">
        <f t="shared" si="102"/>
        <v>0</v>
      </c>
      <c r="I362" s="26">
        <f t="shared" si="102"/>
        <v>0</v>
      </c>
      <c r="J362" s="26">
        <f t="shared" si="102"/>
        <v>0</v>
      </c>
      <c r="K362" s="26">
        <f t="shared" si="102"/>
        <v>0</v>
      </c>
      <c r="L362" s="27">
        <f t="shared" si="102"/>
        <v>0</v>
      </c>
      <c r="M362" s="63">
        <f t="shared" si="99"/>
        <v>0</v>
      </c>
      <c r="N362" s="28">
        <f>+SUM(N363,N366)</f>
        <v>0</v>
      </c>
      <c r="O362" s="27">
        <f>+SUM(O363,O366)</f>
        <v>0</v>
      </c>
      <c r="P362" s="62">
        <f t="shared" si="101"/>
        <v>0</v>
      </c>
    </row>
    <row r="363" spans="1:16" x14ac:dyDescent="0.3">
      <c r="A363" s="108" t="s">
        <v>51</v>
      </c>
      <c r="B363" s="149" t="str">
        <f t="shared" si="97"/>
        <v>18/2 - 24/2</v>
      </c>
      <c r="C363" s="14" t="s">
        <v>75</v>
      </c>
      <c r="D363" s="35">
        <f>+SUM(D364:D365)</f>
        <v>0</v>
      </c>
      <c r="E363" s="35">
        <f>+SUM(E364:E365)</f>
        <v>0</v>
      </c>
      <c r="F363" s="35">
        <f t="shared" ref="F363:L363" si="103">+SUM(F364:F365)</f>
        <v>0</v>
      </c>
      <c r="G363" s="35">
        <f t="shared" si="103"/>
        <v>0</v>
      </c>
      <c r="H363" s="35">
        <f t="shared" si="103"/>
        <v>0</v>
      </c>
      <c r="I363" s="35">
        <f t="shared" si="103"/>
        <v>0</v>
      </c>
      <c r="J363" s="35">
        <f t="shared" si="103"/>
        <v>0</v>
      </c>
      <c r="K363" s="35">
        <f t="shared" si="103"/>
        <v>0</v>
      </c>
      <c r="L363" s="36">
        <f t="shared" si="103"/>
        <v>0</v>
      </c>
      <c r="M363" s="64">
        <f t="shared" si="99"/>
        <v>0</v>
      </c>
      <c r="N363" s="44">
        <f>+SUM(N364:N365)</f>
        <v>0</v>
      </c>
      <c r="O363" s="36">
        <f>+SUM(O364:O365)</f>
        <v>0</v>
      </c>
      <c r="P363" s="67">
        <f t="shared" si="101"/>
        <v>0</v>
      </c>
    </row>
    <row r="364" spans="1:16" x14ac:dyDescent="0.3">
      <c r="A364" s="108" t="s">
        <v>51</v>
      </c>
      <c r="B364" s="149" t="str">
        <f t="shared" si="97"/>
        <v>18/2 - 24/2</v>
      </c>
      <c r="C364" s="80" t="s">
        <v>69</v>
      </c>
      <c r="D364" s="81"/>
      <c r="E364" s="81"/>
      <c r="F364" s="81"/>
      <c r="G364" s="81"/>
      <c r="H364" s="81"/>
      <c r="I364" s="81"/>
      <c r="J364" s="81"/>
      <c r="K364" s="81"/>
      <c r="L364" s="82"/>
      <c r="M364" s="83">
        <f t="shared" si="99"/>
        <v>0</v>
      </c>
      <c r="N364" s="84"/>
      <c r="O364" s="82"/>
      <c r="P364" s="85">
        <f t="shared" si="101"/>
        <v>0</v>
      </c>
    </row>
    <row r="365" spans="1:16" x14ac:dyDescent="0.3">
      <c r="A365" s="108" t="s">
        <v>51</v>
      </c>
      <c r="B365" s="149" t="str">
        <f t="shared" si="97"/>
        <v>18/2 - 24/2</v>
      </c>
      <c r="C365" s="80" t="s">
        <v>70</v>
      </c>
      <c r="D365" s="81"/>
      <c r="E365" s="81"/>
      <c r="F365" s="81"/>
      <c r="G365" s="81"/>
      <c r="H365" s="81"/>
      <c r="I365" s="81"/>
      <c r="J365" s="81"/>
      <c r="K365" s="81"/>
      <c r="L365" s="82"/>
      <c r="M365" s="83">
        <f t="shared" si="99"/>
        <v>0</v>
      </c>
      <c r="N365" s="84"/>
      <c r="O365" s="82"/>
      <c r="P365" s="85">
        <f t="shared" si="101"/>
        <v>0</v>
      </c>
    </row>
    <row r="366" spans="1:16" x14ac:dyDescent="0.3">
      <c r="A366" s="108" t="s">
        <v>51</v>
      </c>
      <c r="B366" s="149" t="str">
        <f t="shared" si="97"/>
        <v>18/2 - 24/2</v>
      </c>
      <c r="C366" s="15" t="s">
        <v>74</v>
      </c>
      <c r="D366" s="74">
        <f t="shared" ref="D366:L366" si="104">+SUM(D367:D368)</f>
        <v>0</v>
      </c>
      <c r="E366" s="74">
        <f t="shared" si="104"/>
        <v>0</v>
      </c>
      <c r="F366" s="74">
        <f t="shared" si="104"/>
        <v>0</v>
      </c>
      <c r="G366" s="74">
        <f t="shared" si="104"/>
        <v>0</v>
      </c>
      <c r="H366" s="74">
        <f t="shared" si="104"/>
        <v>0</v>
      </c>
      <c r="I366" s="74">
        <f t="shared" si="104"/>
        <v>0</v>
      </c>
      <c r="J366" s="74">
        <f t="shared" si="104"/>
        <v>0</v>
      </c>
      <c r="K366" s="74">
        <f t="shared" si="104"/>
        <v>0</v>
      </c>
      <c r="L366" s="75">
        <f t="shared" si="104"/>
        <v>0</v>
      </c>
      <c r="M366" s="64">
        <f t="shared" si="99"/>
        <v>0</v>
      </c>
      <c r="N366" s="76">
        <f>+SUM(N367:N368)</f>
        <v>0</v>
      </c>
      <c r="O366" s="75">
        <f>+SUM(O367:O368)</f>
        <v>0</v>
      </c>
      <c r="P366" s="67">
        <f t="shared" si="101"/>
        <v>0</v>
      </c>
    </row>
    <row r="367" spans="1:16" x14ac:dyDescent="0.3">
      <c r="A367" s="108" t="s">
        <v>51</v>
      </c>
      <c r="B367" s="149" t="str">
        <f t="shared" si="97"/>
        <v>18/2 - 24/2</v>
      </c>
      <c r="C367" s="80" t="s">
        <v>73</v>
      </c>
      <c r="D367" s="81"/>
      <c r="E367" s="81"/>
      <c r="F367" s="81"/>
      <c r="G367" s="81"/>
      <c r="H367" s="81"/>
      <c r="I367" s="81"/>
      <c r="J367" s="81"/>
      <c r="K367" s="81"/>
      <c r="L367" s="82"/>
      <c r="M367" s="83">
        <f t="shared" si="99"/>
        <v>0</v>
      </c>
      <c r="N367" s="84"/>
      <c r="O367" s="82"/>
      <c r="P367" s="85">
        <f t="shared" si="101"/>
        <v>0</v>
      </c>
    </row>
    <row r="368" spans="1:16" x14ac:dyDescent="0.3">
      <c r="A368" s="108" t="s">
        <v>51</v>
      </c>
      <c r="B368" s="149" t="str">
        <f t="shared" si="97"/>
        <v>18/2 - 24/2</v>
      </c>
      <c r="C368" s="80" t="s">
        <v>63</v>
      </c>
      <c r="D368" s="81"/>
      <c r="E368" s="81"/>
      <c r="F368" s="81"/>
      <c r="G368" s="81"/>
      <c r="H368" s="81"/>
      <c r="I368" s="81"/>
      <c r="J368" s="81"/>
      <c r="K368" s="81"/>
      <c r="L368" s="82"/>
      <c r="M368" s="83">
        <f t="shared" si="99"/>
        <v>0</v>
      </c>
      <c r="N368" s="84"/>
      <c r="O368" s="82"/>
      <c r="P368" s="85">
        <f t="shared" si="101"/>
        <v>0</v>
      </c>
    </row>
    <row r="369" spans="1:16" x14ac:dyDescent="0.3">
      <c r="A369" s="108" t="s">
        <v>22</v>
      </c>
      <c r="B369" s="3" t="str">
        <f t="shared" si="97"/>
        <v>18/2 - 24/2</v>
      </c>
      <c r="C369" s="25" t="s">
        <v>22</v>
      </c>
      <c r="D369" s="26">
        <f>+SUM(D370,D373)</f>
        <v>0</v>
      </c>
      <c r="E369" s="26">
        <f t="shared" ref="E369:L369" si="105">+SUM(E370,E373)</f>
        <v>0</v>
      </c>
      <c r="F369" s="26">
        <f t="shared" si="105"/>
        <v>0</v>
      </c>
      <c r="G369" s="26">
        <f t="shared" si="105"/>
        <v>0</v>
      </c>
      <c r="H369" s="26">
        <f t="shared" si="105"/>
        <v>0</v>
      </c>
      <c r="I369" s="26">
        <f t="shared" si="105"/>
        <v>0</v>
      </c>
      <c r="J369" s="26">
        <f t="shared" si="105"/>
        <v>0</v>
      </c>
      <c r="K369" s="26">
        <f t="shared" si="105"/>
        <v>0</v>
      </c>
      <c r="L369" s="27">
        <f t="shared" si="105"/>
        <v>0</v>
      </c>
      <c r="M369" s="63">
        <f t="shared" si="99"/>
        <v>0</v>
      </c>
      <c r="N369" s="28">
        <f>+SUM(N370,N373)</f>
        <v>0</v>
      </c>
      <c r="O369" s="27">
        <f>+SUM(O370,O373)</f>
        <v>0</v>
      </c>
      <c r="P369" s="62">
        <f t="shared" si="101"/>
        <v>0</v>
      </c>
    </row>
    <row r="370" spans="1:16" x14ac:dyDescent="0.3">
      <c r="A370" s="108" t="s">
        <v>22</v>
      </c>
      <c r="B370" s="149" t="str">
        <f t="shared" si="97"/>
        <v>18/2 - 24/2</v>
      </c>
      <c r="C370" s="14" t="s">
        <v>64</v>
      </c>
      <c r="D370" s="35">
        <f>+SUM(D371:D372)</f>
        <v>0</v>
      </c>
      <c r="E370" s="35">
        <f>+SUM(E371:E372)</f>
        <v>0</v>
      </c>
      <c r="F370" s="35">
        <f t="shared" ref="F370:L370" si="106">+SUM(F371:F372)</f>
        <v>0</v>
      </c>
      <c r="G370" s="35">
        <f t="shared" si="106"/>
        <v>0</v>
      </c>
      <c r="H370" s="35">
        <f t="shared" si="106"/>
        <v>0</v>
      </c>
      <c r="I370" s="35">
        <f t="shared" si="106"/>
        <v>0</v>
      </c>
      <c r="J370" s="35">
        <f t="shared" si="106"/>
        <v>0</v>
      </c>
      <c r="K370" s="35">
        <f t="shared" si="106"/>
        <v>0</v>
      </c>
      <c r="L370" s="36">
        <f t="shared" si="106"/>
        <v>0</v>
      </c>
      <c r="M370" s="64">
        <f t="shared" si="99"/>
        <v>0</v>
      </c>
      <c r="N370" s="44">
        <f>+SUM(N371:N372)</f>
        <v>0</v>
      </c>
      <c r="O370" s="36">
        <f>+SUM(O371:O372)</f>
        <v>0</v>
      </c>
      <c r="P370" s="67">
        <f t="shared" si="101"/>
        <v>0</v>
      </c>
    </row>
    <row r="371" spans="1:16" x14ac:dyDescent="0.3">
      <c r="A371" s="108" t="s">
        <v>22</v>
      </c>
      <c r="B371" s="149" t="str">
        <f t="shared" si="97"/>
        <v>18/2 - 24/2</v>
      </c>
      <c r="C371" s="80" t="s">
        <v>65</v>
      </c>
      <c r="D371" s="81"/>
      <c r="E371" s="81"/>
      <c r="F371" s="81"/>
      <c r="G371" s="81"/>
      <c r="H371" s="81"/>
      <c r="I371" s="81"/>
      <c r="J371" s="81"/>
      <c r="K371" s="81"/>
      <c r="L371" s="82"/>
      <c r="M371" s="83">
        <f t="shared" si="99"/>
        <v>0</v>
      </c>
      <c r="N371" s="84"/>
      <c r="O371" s="82"/>
      <c r="P371" s="85">
        <f t="shared" si="101"/>
        <v>0</v>
      </c>
    </row>
    <row r="372" spans="1:16" x14ac:dyDescent="0.3">
      <c r="A372" s="108" t="s">
        <v>22</v>
      </c>
      <c r="B372" s="149" t="str">
        <f t="shared" si="97"/>
        <v>18/2 - 24/2</v>
      </c>
      <c r="C372" s="80" t="s">
        <v>76</v>
      </c>
      <c r="D372" s="81"/>
      <c r="E372" s="81"/>
      <c r="F372" s="81"/>
      <c r="G372" s="81"/>
      <c r="H372" s="81"/>
      <c r="I372" s="81"/>
      <c r="J372" s="81"/>
      <c r="K372" s="81"/>
      <c r="L372" s="82"/>
      <c r="M372" s="83">
        <f t="shared" si="99"/>
        <v>0</v>
      </c>
      <c r="N372" s="84"/>
      <c r="O372" s="82"/>
      <c r="P372" s="85">
        <f t="shared" si="101"/>
        <v>0</v>
      </c>
    </row>
    <row r="373" spans="1:16" x14ac:dyDescent="0.3">
      <c r="A373" s="108" t="s">
        <v>22</v>
      </c>
      <c r="B373" s="149" t="str">
        <f t="shared" si="97"/>
        <v>18/2 - 24/2</v>
      </c>
      <c r="C373" s="15" t="s">
        <v>41</v>
      </c>
      <c r="D373" s="74"/>
      <c r="E373" s="74"/>
      <c r="F373" s="124"/>
      <c r="G373" s="124"/>
      <c r="H373" s="74"/>
      <c r="I373" s="74"/>
      <c r="J373" s="74"/>
      <c r="K373" s="124"/>
      <c r="L373" s="124"/>
      <c r="M373" s="64">
        <f t="shared" si="99"/>
        <v>0</v>
      </c>
      <c r="N373" s="76">
        <f>+SUM(N374:N375)</f>
        <v>0</v>
      </c>
      <c r="O373" s="75">
        <f>+SUM(O374:O375)</f>
        <v>0</v>
      </c>
      <c r="P373" s="67">
        <f t="shared" si="101"/>
        <v>0</v>
      </c>
    </row>
    <row r="374" spans="1:16" x14ac:dyDescent="0.3">
      <c r="A374" s="108" t="s">
        <v>22</v>
      </c>
      <c r="B374" s="149" t="str">
        <f t="shared" si="97"/>
        <v>18/2 - 24/2</v>
      </c>
      <c r="C374" s="80" t="s">
        <v>66</v>
      </c>
      <c r="D374" s="81"/>
      <c r="E374" s="81"/>
      <c r="F374" s="81"/>
      <c r="G374" s="81"/>
      <c r="H374" s="81"/>
      <c r="I374" s="81"/>
      <c r="J374" s="81"/>
      <c r="K374" s="81"/>
      <c r="L374" s="82"/>
      <c r="M374" s="83">
        <f t="shared" si="99"/>
        <v>0</v>
      </c>
      <c r="N374" s="84"/>
      <c r="O374" s="82"/>
      <c r="P374" s="85">
        <f t="shared" si="101"/>
        <v>0</v>
      </c>
    </row>
    <row r="375" spans="1:16" ht="15" thickBot="1" x14ac:dyDescent="0.35">
      <c r="A375" s="108" t="s">
        <v>22</v>
      </c>
      <c r="B375" s="149" t="str">
        <f t="shared" si="97"/>
        <v>18/2 - 24/2</v>
      </c>
      <c r="C375" s="80" t="s">
        <v>77</v>
      </c>
      <c r="D375" s="81"/>
      <c r="E375" s="81"/>
      <c r="F375" s="81"/>
      <c r="G375" s="81"/>
      <c r="H375" s="81"/>
      <c r="I375" s="81"/>
      <c r="J375" s="81"/>
      <c r="K375" s="81"/>
      <c r="L375" s="82"/>
      <c r="M375" s="83">
        <f t="shared" si="99"/>
        <v>0</v>
      </c>
      <c r="N375" s="84"/>
      <c r="O375" s="82"/>
      <c r="P375" s="85">
        <f t="shared" si="101"/>
        <v>0</v>
      </c>
    </row>
    <row r="376" spans="1:16" ht="15" thickBot="1" x14ac:dyDescent="0.35">
      <c r="A376" s="108" t="s">
        <v>71</v>
      </c>
      <c r="B376" s="140">
        <f>+B283+7</f>
        <v>44983</v>
      </c>
      <c r="C376" s="56" t="s">
        <v>71</v>
      </c>
      <c r="D376" s="57">
        <f t="shared" ref="D376:L376" si="107">+SUM(D283,D287,D327,D358)</f>
        <v>100000</v>
      </c>
      <c r="E376" s="57">
        <f t="shared" si="107"/>
        <v>1700000</v>
      </c>
      <c r="F376" s="57">
        <f t="shared" si="107"/>
        <v>800000</v>
      </c>
      <c r="G376" s="57">
        <f t="shared" si="107"/>
        <v>4500000</v>
      </c>
      <c r="H376" s="57">
        <f t="shared" si="107"/>
        <v>60000</v>
      </c>
      <c r="I376" s="57">
        <f t="shared" si="107"/>
        <v>0</v>
      </c>
      <c r="J376" s="57">
        <f t="shared" si="107"/>
        <v>40000</v>
      </c>
      <c r="K376" s="57">
        <f t="shared" si="107"/>
        <v>1000000</v>
      </c>
      <c r="L376" s="58">
        <f t="shared" si="107"/>
        <v>300000</v>
      </c>
      <c r="M376" s="59">
        <f t="shared" si="99"/>
        <v>8500000</v>
      </c>
      <c r="N376" s="60">
        <f>+SUM(N283,N287,N327,N358)</f>
        <v>180000</v>
      </c>
      <c r="O376" s="58">
        <f>+SUM(O283,O287,O327,O358)</f>
        <v>250000</v>
      </c>
      <c r="P376" s="61">
        <f t="shared" si="101"/>
        <v>430000</v>
      </c>
    </row>
    <row r="377" spans="1:16" ht="15" thickBot="1" x14ac:dyDescent="0.35">
      <c r="B377" s="3"/>
      <c r="C377" s="86" t="s">
        <v>56</v>
      </c>
      <c r="D377" s="87">
        <f t="shared" ref="D377:L377" si="108">+SUM(D284,D287,D327,D358)+D342</f>
        <v>120000</v>
      </c>
      <c r="E377" s="87">
        <f t="shared" si="108"/>
        <v>1900000</v>
      </c>
      <c r="F377" s="87">
        <f t="shared" si="108"/>
        <v>1000000</v>
      </c>
      <c r="G377" s="87">
        <f t="shared" si="108"/>
        <v>5200000</v>
      </c>
      <c r="H377" s="87">
        <f t="shared" si="108"/>
        <v>80000</v>
      </c>
      <c r="I377" s="87">
        <f t="shared" si="108"/>
        <v>0</v>
      </c>
      <c r="J377" s="87">
        <f t="shared" si="108"/>
        <v>80000</v>
      </c>
      <c r="K377" s="87">
        <f t="shared" si="108"/>
        <v>1200000</v>
      </c>
      <c r="L377" s="88">
        <f t="shared" si="108"/>
        <v>350000</v>
      </c>
      <c r="M377" s="89">
        <f>SUM(D377:L377)</f>
        <v>9930000</v>
      </c>
      <c r="N377" s="90">
        <f>+SUM(N284,N287,N327,N358)+N342</f>
        <v>200000</v>
      </c>
      <c r="O377" s="88">
        <f>+SUM(O284,O287,O327,O358)+O342</f>
        <v>400000</v>
      </c>
      <c r="P377" s="91">
        <f>SUM(N377:O377)</f>
        <v>600000</v>
      </c>
    </row>
    <row r="378" spans="1:16" ht="15" thickBot="1" x14ac:dyDescent="0.35">
      <c r="B378" s="142">
        <f>+B376+1</f>
        <v>44984</v>
      </c>
      <c r="D378" s="77">
        <f>IF(D$3=0,IF(D376+D380&gt;0,1,0),IF((D376+D380)&gt;0.8*-D$3,1,0))</f>
        <v>1</v>
      </c>
      <c r="E378" s="77">
        <f t="shared" ref="E378:O378" si="109">IF(E$3=0,IF(E376+E380&gt;0,1,0),IF((E376+E380)&gt;0.8*-E$3,1,0))</f>
        <v>1</v>
      </c>
      <c r="F378" s="77">
        <f t="shared" si="109"/>
        <v>1</v>
      </c>
      <c r="G378" s="77">
        <f t="shared" si="109"/>
        <v>1</v>
      </c>
      <c r="H378" s="77">
        <f t="shared" si="109"/>
        <v>1</v>
      </c>
      <c r="I378" s="77">
        <f t="shared" si="109"/>
        <v>0</v>
      </c>
      <c r="J378" s="77">
        <f t="shared" si="109"/>
        <v>1</v>
      </c>
      <c r="K378" s="77">
        <f t="shared" si="109"/>
        <v>1</v>
      </c>
      <c r="L378" s="77">
        <f t="shared" si="109"/>
        <v>1</v>
      </c>
      <c r="M378" s="78"/>
      <c r="N378" s="77">
        <f t="shared" si="109"/>
        <v>1</v>
      </c>
      <c r="O378" s="77">
        <f t="shared" si="109"/>
        <v>1</v>
      </c>
      <c r="P378" s="78"/>
    </row>
    <row r="379" spans="1:16" x14ac:dyDescent="0.3">
      <c r="D379" s="153"/>
      <c r="E379" s="153"/>
      <c r="F379" s="153"/>
      <c r="G379" s="155"/>
      <c r="H379" s="153"/>
      <c r="J379" s="153"/>
      <c r="K379" s="153"/>
      <c r="L379" s="153"/>
      <c r="N379" s="154"/>
      <c r="O379" s="154"/>
    </row>
    <row r="380" spans="1:16" x14ac:dyDescent="0.3">
      <c r="H380" s="137"/>
    </row>
    <row r="382" spans="1:16" x14ac:dyDescent="0.3">
      <c r="C382" s="108"/>
      <c r="D382" s="107"/>
      <c r="E382" s="107"/>
      <c r="F382" s="107"/>
      <c r="G382" s="107"/>
      <c r="H382" s="107"/>
      <c r="I382" s="108"/>
      <c r="J382" s="108"/>
      <c r="K382" s="108"/>
      <c r="L382" s="108"/>
      <c r="M382" s="108"/>
      <c r="N382" s="108"/>
      <c r="O382" s="108"/>
      <c r="P382" s="108"/>
    </row>
    <row r="383" spans="1:16" x14ac:dyDescent="0.3">
      <c r="C383" s="108"/>
      <c r="D383" s="107"/>
      <c r="E383" s="110"/>
      <c r="F383" s="107"/>
      <c r="G383" s="107"/>
      <c r="H383" s="110"/>
      <c r="I383" s="108"/>
      <c r="J383" s="108"/>
      <c r="K383" s="108"/>
      <c r="L383" s="108"/>
      <c r="M383" s="108"/>
      <c r="N383" s="108"/>
      <c r="O383" s="108"/>
      <c r="P383" s="108"/>
    </row>
    <row r="384" spans="1:16" x14ac:dyDescent="0.3">
      <c r="C384" s="108"/>
      <c r="D384" s="107"/>
      <c r="E384" s="110"/>
      <c r="F384" s="107"/>
      <c r="G384" s="107"/>
      <c r="H384" s="110"/>
      <c r="I384" s="108"/>
      <c r="J384" s="108"/>
      <c r="K384" s="108"/>
      <c r="L384" s="108"/>
      <c r="M384" s="108"/>
      <c r="N384" s="108"/>
      <c r="O384" s="108"/>
      <c r="P384" s="108"/>
    </row>
    <row r="385" spans="3:16" x14ac:dyDescent="0.3">
      <c r="C385" s="108"/>
      <c r="D385" s="107"/>
      <c r="E385" s="110"/>
      <c r="F385" s="107"/>
      <c r="G385" s="107"/>
      <c r="H385" s="110"/>
      <c r="I385" s="108"/>
      <c r="J385" s="108"/>
      <c r="K385" s="108"/>
      <c r="L385" s="108"/>
      <c r="M385" s="108"/>
      <c r="N385" s="108"/>
      <c r="O385" s="108"/>
      <c r="P385" s="108"/>
    </row>
    <row r="386" spans="3:16" x14ac:dyDescent="0.3">
      <c r="C386" s="108"/>
      <c r="D386" s="110"/>
      <c r="E386" s="107"/>
      <c r="F386" s="74"/>
      <c r="G386" s="107"/>
      <c r="H386" s="107"/>
      <c r="I386" s="108"/>
      <c r="J386" s="108"/>
      <c r="K386" s="108"/>
      <c r="L386" s="108"/>
      <c r="M386" s="108"/>
      <c r="N386" s="108"/>
      <c r="O386" s="108"/>
      <c r="P386" s="108"/>
    </row>
    <row r="387" spans="3:16" x14ac:dyDescent="0.3">
      <c r="C387" s="108"/>
      <c r="D387" s="107"/>
      <c r="E387" s="107"/>
      <c r="F387" s="107"/>
      <c r="G387" s="107"/>
      <c r="H387" s="107"/>
      <c r="I387" s="108"/>
      <c r="J387" s="108"/>
      <c r="K387" s="108"/>
      <c r="L387" s="108"/>
      <c r="M387" s="108"/>
      <c r="N387" s="108"/>
      <c r="O387" s="108"/>
      <c r="P387" s="108"/>
    </row>
    <row r="388" spans="3:16" x14ac:dyDescent="0.3">
      <c r="C388" s="108"/>
      <c r="D388" s="107"/>
      <c r="E388" s="111"/>
      <c r="F388" s="107"/>
      <c r="G388" s="107"/>
      <c r="H388" s="112"/>
      <c r="I388" s="108"/>
      <c r="J388" s="108"/>
      <c r="K388" s="108"/>
      <c r="L388" s="108"/>
      <c r="M388" s="108"/>
      <c r="N388" s="108"/>
      <c r="O388" s="108"/>
      <c r="P388" s="108"/>
    </row>
    <row r="389" spans="3:16" x14ac:dyDescent="0.3">
      <c r="C389" s="108"/>
      <c r="D389" s="107"/>
      <c r="E389" s="111"/>
      <c r="F389" s="107"/>
      <c r="G389" s="107"/>
      <c r="H389" s="112"/>
      <c r="I389" s="108"/>
      <c r="J389" s="108"/>
      <c r="K389" s="108"/>
      <c r="L389" s="108"/>
      <c r="M389" s="108"/>
      <c r="N389" s="108"/>
      <c r="O389" s="108"/>
      <c r="P389" s="108"/>
    </row>
    <row r="390" spans="3:16" x14ac:dyDescent="0.3">
      <c r="C390" s="108"/>
      <c r="D390" s="107"/>
      <c r="E390" s="111"/>
      <c r="F390" s="107"/>
      <c r="G390" s="107"/>
      <c r="H390" s="112"/>
      <c r="I390" s="108"/>
      <c r="J390" s="108"/>
      <c r="K390" s="108"/>
      <c r="L390" s="108"/>
      <c r="M390" s="108"/>
      <c r="N390" s="108"/>
      <c r="O390" s="108"/>
      <c r="P390" s="108"/>
    </row>
    <row r="391" spans="3:16" x14ac:dyDescent="0.3">
      <c r="C391" s="108"/>
      <c r="D391" s="108"/>
      <c r="E391" s="108"/>
      <c r="F391" s="108"/>
      <c r="G391" s="108"/>
      <c r="H391" s="108"/>
      <c r="I391" s="108"/>
      <c r="J391" s="108"/>
      <c r="K391" s="108"/>
      <c r="L391" s="108"/>
      <c r="M391" s="108"/>
      <c r="N391" s="108"/>
      <c r="O391" s="108"/>
      <c r="P391" s="108"/>
    </row>
    <row r="392" spans="3:16" x14ac:dyDescent="0.3">
      <c r="C392" s="108"/>
      <c r="D392" s="108"/>
      <c r="E392" s="108"/>
      <c r="F392" s="108"/>
      <c r="G392" s="108"/>
      <c r="H392" s="108"/>
      <c r="I392" s="108"/>
      <c r="J392" s="108"/>
      <c r="K392" s="108"/>
      <c r="L392" s="108"/>
      <c r="M392" s="108"/>
      <c r="N392" s="108"/>
      <c r="O392" s="108"/>
      <c r="P392" s="108"/>
    </row>
    <row r="393" spans="3:16" x14ac:dyDescent="0.3">
      <c r="C393" s="108"/>
      <c r="D393" s="108"/>
      <c r="E393" s="108"/>
      <c r="F393" s="108"/>
      <c r="G393" s="108"/>
      <c r="H393" s="108"/>
      <c r="I393" s="108"/>
      <c r="J393" s="108"/>
      <c r="K393" s="108"/>
      <c r="L393" s="108"/>
      <c r="M393" s="108"/>
      <c r="N393" s="108"/>
      <c r="O393" s="108"/>
      <c r="P393" s="108"/>
    </row>
    <row r="394" spans="3:16" x14ac:dyDescent="0.3">
      <c r="C394" s="108"/>
      <c r="D394" s="108"/>
      <c r="E394" s="108"/>
      <c r="F394" s="108"/>
      <c r="G394" s="108"/>
      <c r="H394" s="108"/>
      <c r="I394" s="108"/>
      <c r="J394" s="108"/>
      <c r="K394" s="108"/>
      <c r="L394" s="108"/>
      <c r="M394" s="108"/>
      <c r="N394" s="108"/>
      <c r="O394" s="108"/>
      <c r="P394" s="108"/>
    </row>
    <row r="395" spans="3:16" x14ac:dyDescent="0.3">
      <c r="C395" s="108"/>
      <c r="D395" s="108"/>
      <c r="E395" s="108"/>
      <c r="F395" s="108"/>
      <c r="G395" s="108"/>
      <c r="H395" s="108"/>
      <c r="I395" s="108"/>
      <c r="J395" s="108"/>
      <c r="K395" s="108"/>
      <c r="L395" s="108"/>
      <c r="M395" s="108"/>
      <c r="N395" s="108"/>
      <c r="O395" s="108"/>
      <c r="P395" s="108"/>
    </row>
    <row r="396" spans="3:16" x14ac:dyDescent="0.3">
      <c r="C396" s="108"/>
      <c r="D396" s="108"/>
      <c r="E396" s="108"/>
      <c r="F396" s="108"/>
      <c r="G396" s="108"/>
      <c r="H396" s="108"/>
      <c r="I396" s="108"/>
      <c r="J396" s="108"/>
      <c r="K396" s="108"/>
      <c r="L396" s="108"/>
      <c r="M396" s="108"/>
      <c r="N396" s="108"/>
      <c r="O396" s="108"/>
      <c r="P396" s="108"/>
    </row>
  </sheetData>
  <mergeCells count="1">
    <mergeCell ref="B1:P1"/>
  </mergeCells>
  <phoneticPr fontId="27" type="noConversion"/>
  <conditionalFormatting sqref="M80">
    <cfRule type="cellIs" dxfId="25" priority="26" operator="notEqual">
      <formula>0</formula>
    </cfRule>
  </conditionalFormatting>
  <conditionalFormatting sqref="P80">
    <cfRule type="cellIs" dxfId="24" priority="25" operator="notEqual">
      <formula>0</formula>
    </cfRule>
  </conditionalFormatting>
  <conditionalFormatting sqref="M173">
    <cfRule type="cellIs" dxfId="23" priority="23" operator="notEqual">
      <formula>0</formula>
    </cfRule>
  </conditionalFormatting>
  <conditionalFormatting sqref="P173">
    <cfRule type="cellIs" dxfId="22" priority="22" operator="notEqual">
      <formula>0</formula>
    </cfRule>
  </conditionalFormatting>
  <conditionalFormatting sqref="M266">
    <cfRule type="cellIs" dxfId="21" priority="20" operator="notEqual">
      <formula>0</formula>
    </cfRule>
  </conditionalFormatting>
  <conditionalFormatting sqref="P266">
    <cfRule type="cellIs" dxfId="20" priority="19" operator="notEqual">
      <formula>0</formula>
    </cfRule>
  </conditionalFormatting>
  <conditionalFormatting sqref="M359">
    <cfRule type="cellIs" dxfId="19" priority="17" operator="notEqual">
      <formula>0</formula>
    </cfRule>
  </conditionalFormatting>
  <conditionalFormatting sqref="P359">
    <cfRule type="cellIs" dxfId="18" priority="16" operator="notEqual">
      <formula>0</formula>
    </cfRule>
  </conditionalFormatting>
  <dataValidations count="4">
    <dataValidation type="decimal" operator="greaterThanOrEqual" allowBlank="1" showErrorMessage="1" sqref="M72:M74 P72:P74 D64:L77 N64:O77 D78:P78 N85:O86 D85:L86 D92:L93 N92:O93 N143:O155 N157:O170 M165:M167 P165:P167 D157:L170 D50:L62 H47 N178:O179 D178:L179 D185:L186 N185:O186 N236:O248 N250:O263 M258:M260 P258:P260 D250:L263 D171:P171 N271:O272 D271:L272 D278:L279 N278:O279 N329:O341 N343:O356 M351:M353 P351:P353 D343:L356 D264:P264 N364:O365 D364:L365 D371:L372 N371:O372 N50:O62 D143:L155 D236:L248 D357:P357 D329:L341" xr:uid="{DE15B427-29E6-48E6-BC0F-EA1101AC788E}">
      <formula1>0</formula1>
    </dataValidation>
    <dataValidation type="decimal" operator="lessThanOrEqual" allowBlank="1" showInputMessage="1" showErrorMessage="1" sqref="D94:L94 N35:O43 N87:O87 N45:O47 N94:O94 D87:L87 N20:O24 D299:L303 D20:L24 D81:L81 D35:L43 D10:L18 N26:O33 D187:L187 N128:O136 N180:O180 N138:O140 N187:O187 D180:L180 D26:L33 D138:L140 D113:L117 D174:L174 D305:L312 N119:O126 D280:L280 N221:O229 N273:O273 N231:O233 N280:O280 D273:L273 N113:O117 D231:L233 N206:O210 D267:L267 D212:L219 N212:O219 D373:L373 N314:O322 N366:O366 N324:O326 N373:O373 D366:L366 H45:H46 D324:L326 D206:L210 D360:L360 D314:L322 D289:L297 N305:O312 D128:L136 N289:O297 N196:O204 N103:O111 D103:L111 N10:O18 D196:L204 D119:L126 D221:L229 D45:G47 I45:L47 N299:O303" xr:uid="{67E6383F-8143-4689-801C-76FBAC9BA79C}">
      <formula1>0</formula1>
    </dataValidation>
    <dataValidation type="decimal" operator="greaterThanOrEqual" allowBlank="1" showInputMessage="1" showErrorMessage="1" sqref="D91:L91 N91:O91 D84:L84 N84:O84 N81:O81 D184:L184 N184:O184 D177:L177 N177:O177 N174:O174 D277:L277 N277:O277 D270:L270 N270:O270 N267:O267 D370:L370 N370:O370 D363:L363 N363:O363 N360:O360 D3:L3 N3:O3" xr:uid="{D5684220-0C96-44A9-A763-78F9A146D3AE}">
      <formula1>0</formula1>
    </dataValidation>
    <dataValidation type="decimal" operator="lessThanOrEqual" allowBlank="1" showErrorMessage="1" sqref="D281:L282 D88:L89 N88:O89 D95:L96 N95:O96 D181:L182 N181:O182 D188:L189 N188:O189 D274:L275 N274:O275 D374:L375 N281:O282 D367:L368 N367:O368 N374:O375" xr:uid="{3EF707C9-B9DA-4933-9793-9278BCC5B700}">
      <formula1>0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7" id="{89C76B59-4B6E-413B-A835-933E8FC5BCA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M6 P6</xm:sqref>
        </x14:conditionalFormatting>
        <x14:conditionalFormatting xmlns:xm="http://schemas.microsoft.com/office/excel/2006/main">
          <x14:cfRule type="iconSet" priority="24" id="{A8D080A8-3D17-4455-861D-F2F8736DE64F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D99:P99</xm:sqref>
        </x14:conditionalFormatting>
        <x14:conditionalFormatting xmlns:xm="http://schemas.microsoft.com/office/excel/2006/main">
          <x14:cfRule type="iconSet" priority="21" id="{D8764E58-FCB5-421C-B0F9-C8051FADE9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M192 P192</xm:sqref>
        </x14:conditionalFormatting>
        <x14:conditionalFormatting xmlns:xm="http://schemas.microsoft.com/office/excel/2006/main">
          <x14:cfRule type="iconSet" priority="18" id="{BE16FD8D-553F-4F79-921F-7E21EAE4C91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M285 P285</xm:sqref>
        </x14:conditionalFormatting>
        <x14:conditionalFormatting xmlns:xm="http://schemas.microsoft.com/office/excel/2006/main">
          <x14:cfRule type="iconSet" priority="15" id="{642DD277-6BB9-4BA8-8E9A-7EDF5002A41D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M378 P378</xm:sqref>
        </x14:conditionalFormatting>
        <x14:conditionalFormatting xmlns:xm="http://schemas.microsoft.com/office/excel/2006/main">
          <x14:cfRule type="iconSet" priority="14" id="{CBAD03B7-3774-41FE-BA31-30AAD9F6812E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D192:L192</xm:sqref>
        </x14:conditionalFormatting>
        <x14:conditionalFormatting xmlns:xm="http://schemas.microsoft.com/office/excel/2006/main">
          <x14:cfRule type="iconSet" priority="13" id="{B97C999D-6852-4537-A200-810B7587F6A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N192:O192</xm:sqref>
        </x14:conditionalFormatting>
        <x14:conditionalFormatting xmlns:xm="http://schemas.microsoft.com/office/excel/2006/main">
          <x14:cfRule type="iconSet" priority="12" id="{DF172AE7-11EA-4418-9F8E-0A7025CE1FD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D285:L285</xm:sqref>
        </x14:conditionalFormatting>
        <x14:conditionalFormatting xmlns:xm="http://schemas.microsoft.com/office/excel/2006/main">
          <x14:cfRule type="iconSet" priority="11" id="{0F57DB65-7529-4424-93AF-3C700B566D2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N285:O285</xm:sqref>
        </x14:conditionalFormatting>
        <x14:conditionalFormatting xmlns:xm="http://schemas.microsoft.com/office/excel/2006/main">
          <x14:cfRule type="iconSet" priority="10" id="{430C1055-5674-4FC2-B5C8-7472906A2BE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D378:L378</xm:sqref>
        </x14:conditionalFormatting>
        <x14:conditionalFormatting xmlns:xm="http://schemas.microsoft.com/office/excel/2006/main">
          <x14:cfRule type="iconSet" priority="3" id="{442FCB3D-A720-4D84-A96E-8196A46F9D4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N378:O378</xm:sqref>
        </x14:conditionalFormatting>
        <x14:conditionalFormatting xmlns:xm="http://schemas.microsoft.com/office/excel/2006/main">
          <x14:cfRule type="iconSet" priority="2" id="{6B52610A-9CCA-419A-8FA7-D3D356B9A029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D6:L6</xm:sqref>
        </x14:conditionalFormatting>
        <x14:conditionalFormatting xmlns:xm="http://schemas.microsoft.com/office/excel/2006/main">
          <x14:cfRule type="iconSet" priority="1" id="{C7C4BA7E-B9AB-4E13-9182-A4D7FA55E1C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N6:O6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AC3A9-9AE5-44FB-ACB8-0D13D2A74218}">
  <dimension ref="A1:Q466"/>
  <sheetViews>
    <sheetView showGridLines="0" zoomScaleNormal="100" workbookViewId="0">
      <pane ySplit="2" topLeftCell="A3" activePane="bottomLeft" state="frozen"/>
      <selection activeCell="B1" sqref="B1"/>
      <selection pane="bottomLeft" activeCell="B1" sqref="B1:P1"/>
    </sheetView>
  </sheetViews>
  <sheetFormatPr baseColWidth="10" defaultRowHeight="14.4" x14ac:dyDescent="0.3"/>
  <cols>
    <col min="1" max="1" width="29.5546875" style="108" hidden="1" customWidth="1"/>
    <col min="2" max="2" width="11.5546875" style="108"/>
    <col min="3" max="3" width="34.6640625" customWidth="1"/>
    <col min="4" max="6" width="14.109375" customWidth="1"/>
    <col min="7" max="7" width="22.6640625" customWidth="1"/>
    <col min="8" max="16" width="14.109375" customWidth="1"/>
  </cols>
  <sheetData>
    <row r="1" spans="1:16" ht="18.600000000000001" thickBot="1" x14ac:dyDescent="0.4">
      <c r="B1" s="165" t="s">
        <v>132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</row>
    <row r="2" spans="1:16" ht="28.2" thickBot="1" x14ac:dyDescent="0.35">
      <c r="C2" s="79">
        <f ca="1">+TODAY()</f>
        <v>44999</v>
      </c>
      <c r="D2" s="4" t="s">
        <v>1</v>
      </c>
      <c r="E2" s="5" t="s">
        <v>52</v>
      </c>
      <c r="F2" s="5" t="s">
        <v>2</v>
      </c>
      <c r="G2" s="5" t="s">
        <v>3</v>
      </c>
      <c r="H2" s="5" t="s">
        <v>14</v>
      </c>
      <c r="I2" s="5" t="s">
        <v>4</v>
      </c>
      <c r="J2" s="5" t="s">
        <v>5</v>
      </c>
      <c r="K2" s="5" t="s">
        <v>6</v>
      </c>
      <c r="L2" s="6" t="s">
        <v>7</v>
      </c>
      <c r="M2" s="7" t="s">
        <v>8</v>
      </c>
      <c r="N2" s="49" t="s">
        <v>9</v>
      </c>
      <c r="O2" s="50" t="s">
        <v>10</v>
      </c>
      <c r="P2" s="51" t="s">
        <v>11</v>
      </c>
    </row>
    <row r="3" spans="1:16" ht="15" thickBot="1" x14ac:dyDescent="0.35">
      <c r="B3" s="139">
        <v>44896</v>
      </c>
      <c r="C3" s="8" t="s">
        <v>0</v>
      </c>
      <c r="D3" s="17">
        <v>3000000</v>
      </c>
      <c r="E3" s="17">
        <v>5000000</v>
      </c>
      <c r="F3" s="17">
        <v>3000000</v>
      </c>
      <c r="G3" s="17">
        <v>5000000</v>
      </c>
      <c r="H3" s="17">
        <v>0</v>
      </c>
      <c r="I3" s="17">
        <v>0</v>
      </c>
      <c r="J3" s="17">
        <v>0</v>
      </c>
      <c r="K3" s="17">
        <v>0</v>
      </c>
      <c r="L3" s="18">
        <v>0</v>
      </c>
      <c r="M3" s="9" t="s">
        <v>50</v>
      </c>
      <c r="N3" s="19">
        <v>1500000</v>
      </c>
      <c r="O3" s="18">
        <v>0</v>
      </c>
      <c r="P3" s="10" t="s">
        <v>50</v>
      </c>
    </row>
    <row r="4" spans="1:16" ht="15" thickBot="1" x14ac:dyDescent="0.35">
      <c r="B4" s="140">
        <f>'FEV 2023'!B376</f>
        <v>44983</v>
      </c>
      <c r="C4" s="56" t="s">
        <v>71</v>
      </c>
      <c r="D4" s="57">
        <f>'FEV 2023'!D376</f>
        <v>100000</v>
      </c>
      <c r="E4" s="57">
        <f>'FEV 2023'!E376</f>
        <v>1700000</v>
      </c>
      <c r="F4" s="57">
        <f>'FEV 2023'!F376</f>
        <v>800000</v>
      </c>
      <c r="G4" s="57">
        <f>'FEV 2023'!G376</f>
        <v>4500000</v>
      </c>
      <c r="H4" s="57">
        <f>'FEV 2023'!H376</f>
        <v>60000</v>
      </c>
      <c r="I4" s="57">
        <f>'FEV 2023'!I376</f>
        <v>0</v>
      </c>
      <c r="J4" s="57">
        <f>'FEV 2023'!J376</f>
        <v>40000</v>
      </c>
      <c r="K4" s="57">
        <f>'FEV 2023'!K376</f>
        <v>1000000</v>
      </c>
      <c r="L4" s="57">
        <f>'FEV 2023'!L376</f>
        <v>300000</v>
      </c>
      <c r="M4" s="59">
        <f>SUM(D4:L4)</f>
        <v>8500000</v>
      </c>
      <c r="N4" s="57">
        <f>'FEV 2023'!N376</f>
        <v>180000</v>
      </c>
      <c r="O4" s="57">
        <f>'FEV 2023'!O376</f>
        <v>250000</v>
      </c>
      <c r="P4" s="61">
        <f>SUM(N4:O4)</f>
        <v>430000</v>
      </c>
    </row>
    <row r="5" spans="1:16" ht="15" thickBot="1" x14ac:dyDescent="0.35">
      <c r="B5" s="141"/>
      <c r="C5" s="86" t="s">
        <v>56</v>
      </c>
      <c r="D5" s="87">
        <f>'FEV 2023'!D377</f>
        <v>120000</v>
      </c>
      <c r="E5" s="87">
        <f>'FEV 2023'!E377</f>
        <v>1900000</v>
      </c>
      <c r="F5" s="87">
        <f>'FEV 2023'!F377</f>
        <v>1000000</v>
      </c>
      <c r="G5" s="87">
        <f>'FEV 2023'!G377</f>
        <v>5200000</v>
      </c>
      <c r="H5" s="87">
        <f>'FEV 2023'!H377</f>
        <v>80000</v>
      </c>
      <c r="I5" s="87">
        <f>'FEV 2023'!I377</f>
        <v>0</v>
      </c>
      <c r="J5" s="87">
        <f>'FEV 2023'!J377</f>
        <v>80000</v>
      </c>
      <c r="K5" s="87">
        <f>'FEV 2023'!K377</f>
        <v>1200000</v>
      </c>
      <c r="L5" s="87">
        <f>'FEV 2023'!L377</f>
        <v>350000</v>
      </c>
      <c r="M5" s="89">
        <f>SUM(D5:L5)</f>
        <v>9930000</v>
      </c>
      <c r="N5" s="87">
        <f>'FEV 2023'!N377</f>
        <v>200000</v>
      </c>
      <c r="O5" s="87">
        <f>'FEV 2023'!O377</f>
        <v>400000</v>
      </c>
      <c r="P5" s="91">
        <f>SUM(N5:O5)</f>
        <v>600000</v>
      </c>
    </row>
    <row r="6" spans="1:16" ht="15" thickBot="1" x14ac:dyDescent="0.35">
      <c r="B6" s="142">
        <f>+B4+1</f>
        <v>44984</v>
      </c>
      <c r="D6" s="77">
        <f>IF(D$3=0,IF(D4+D8&gt;0,1,0),IF((D4+D8)&gt;0.8*-D$3,1,0))</f>
        <v>1</v>
      </c>
      <c r="E6" s="77">
        <f>IF(E$3=0,IF(E4+E8&gt;0,1,0),IF((E4+E8)&gt;0.8*-E$3,1,0))</f>
        <v>1</v>
      </c>
      <c r="F6" s="77">
        <f t="shared" ref="F6:O6" si="0">IF(F$3=0,IF(F4+F8&gt;0,1,0),IF((F4+F8)&gt;0.8*-F$3,1,0))</f>
        <v>1</v>
      </c>
      <c r="G6" s="77">
        <f t="shared" si="0"/>
        <v>1</v>
      </c>
      <c r="H6" s="77">
        <f t="shared" si="0"/>
        <v>1</v>
      </c>
      <c r="I6" s="77">
        <f t="shared" si="0"/>
        <v>0</v>
      </c>
      <c r="J6" s="77">
        <f t="shared" si="0"/>
        <v>1</v>
      </c>
      <c r="K6" s="77">
        <f t="shared" si="0"/>
        <v>1</v>
      </c>
      <c r="L6" s="77">
        <f t="shared" si="0"/>
        <v>1</v>
      </c>
      <c r="M6" s="78"/>
      <c r="N6" s="77">
        <f t="shared" si="0"/>
        <v>1</v>
      </c>
      <c r="O6" s="77">
        <f t="shared" si="0"/>
        <v>1</v>
      </c>
      <c r="P6" s="78"/>
    </row>
    <row r="7" spans="1:16" ht="15" thickBot="1" x14ac:dyDescent="0.35">
      <c r="B7" s="3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ht="16.2" thickBot="1" x14ac:dyDescent="0.35">
      <c r="A8" s="146" t="s">
        <v>97</v>
      </c>
      <c r="B8" s="142" t="str">
        <f>+B9</f>
        <v>28/2 - 6/3</v>
      </c>
      <c r="C8" s="13" t="s">
        <v>53</v>
      </c>
      <c r="D8" s="29">
        <f t="shared" ref="D8:L8" si="1">SUM(D9,D19,D25,D44,D34)</f>
        <v>0</v>
      </c>
      <c r="E8" s="29">
        <f t="shared" si="1"/>
        <v>0</v>
      </c>
      <c r="F8" s="29">
        <f t="shared" si="1"/>
        <v>0</v>
      </c>
      <c r="G8" s="29">
        <f t="shared" si="1"/>
        <v>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30">
        <f t="shared" si="1"/>
        <v>0</v>
      </c>
      <c r="M8" s="20">
        <f>SUM(D8:L8)</f>
        <v>0</v>
      </c>
      <c r="N8" s="53">
        <f>SUM(N9,N19,N25,N44,N34)</f>
        <v>0</v>
      </c>
      <c r="O8" s="54">
        <f>SUM(O9,O19,O25,O44,O34)</f>
        <v>0</v>
      </c>
      <c r="P8" s="52">
        <f t="shared" ref="P8:P79" si="2">SUM(N8:O8)</f>
        <v>0</v>
      </c>
    </row>
    <row r="9" spans="1:16" x14ac:dyDescent="0.3">
      <c r="A9" s="146" t="s">
        <v>31</v>
      </c>
      <c r="B9" s="144" t="str">
        <f>DAY(B4+2)&amp;"/"&amp;MONTH(B4+2)&amp;" - "&amp;DAY(B97+1)&amp;"/"&amp;MONTH(B97+1)</f>
        <v>28/2 - 6/3</v>
      </c>
      <c r="C9" s="21" t="s">
        <v>31</v>
      </c>
      <c r="D9" s="22">
        <f>+SUM(D10:D11,D15)</f>
        <v>0</v>
      </c>
      <c r="E9" s="22">
        <f t="shared" ref="E9:L9" si="3">+SUM(E10:E11,E15)</f>
        <v>0</v>
      </c>
      <c r="F9" s="22">
        <f t="shared" si="3"/>
        <v>0</v>
      </c>
      <c r="G9" s="22">
        <f t="shared" si="3"/>
        <v>0</v>
      </c>
      <c r="H9" s="22">
        <f t="shared" si="3"/>
        <v>0</v>
      </c>
      <c r="I9" s="22">
        <f t="shared" si="3"/>
        <v>0</v>
      </c>
      <c r="J9" s="22">
        <f t="shared" si="3"/>
        <v>0</v>
      </c>
      <c r="K9" s="22">
        <f t="shared" si="3"/>
        <v>0</v>
      </c>
      <c r="L9" s="23">
        <f t="shared" si="3"/>
        <v>0</v>
      </c>
      <c r="M9" s="70">
        <f t="shared" ref="M9:M75" si="4">SUM(D9:L9)</f>
        <v>0</v>
      </c>
      <c r="N9" s="24">
        <f>+SUM(N10:N11,N15)</f>
        <v>0</v>
      </c>
      <c r="O9" s="23">
        <f>+SUM(O10:O11,O15)</f>
        <v>0</v>
      </c>
      <c r="P9" s="72">
        <f t="shared" si="2"/>
        <v>0</v>
      </c>
    </row>
    <row r="10" spans="1:16" x14ac:dyDescent="0.3">
      <c r="A10" s="146" t="s">
        <v>31</v>
      </c>
      <c r="B10" s="142" t="str">
        <f>+B9</f>
        <v>28/2 - 6/3</v>
      </c>
      <c r="C10" s="14" t="s">
        <v>26</v>
      </c>
      <c r="D10" s="31"/>
      <c r="E10" s="123"/>
      <c r="F10" s="123"/>
      <c r="G10" s="123"/>
      <c r="H10" s="37"/>
      <c r="I10" s="31"/>
      <c r="J10" s="31"/>
      <c r="K10" s="123"/>
      <c r="L10" s="32"/>
      <c r="M10" s="65">
        <f t="shared" si="4"/>
        <v>0</v>
      </c>
      <c r="N10" s="123"/>
      <c r="O10" s="32"/>
      <c r="P10" s="67">
        <f t="shared" si="2"/>
        <v>0</v>
      </c>
    </row>
    <row r="11" spans="1:16" x14ac:dyDescent="0.3">
      <c r="A11" s="146" t="s">
        <v>31</v>
      </c>
      <c r="B11" s="142" t="str">
        <f t="shared" ref="B11:B47" si="5">+B10</f>
        <v>28/2 - 6/3</v>
      </c>
      <c r="C11" s="14" t="s">
        <v>28</v>
      </c>
      <c r="D11" s="33"/>
      <c r="E11" s="33"/>
      <c r="F11" s="33"/>
      <c r="G11" s="123"/>
      <c r="H11" s="33"/>
      <c r="I11" s="33"/>
      <c r="J11" s="33"/>
      <c r="K11" s="123"/>
      <c r="L11" s="34"/>
      <c r="M11" s="65">
        <f t="shared" si="4"/>
        <v>0</v>
      </c>
      <c r="N11" s="123"/>
      <c r="O11" s="34">
        <f>SUM(O12:O14)</f>
        <v>0</v>
      </c>
      <c r="P11" s="67">
        <f t="shared" si="2"/>
        <v>0</v>
      </c>
    </row>
    <row r="12" spans="1:16" x14ac:dyDescent="0.3">
      <c r="A12" s="146" t="s">
        <v>31</v>
      </c>
      <c r="B12" s="142" t="str">
        <f t="shared" si="5"/>
        <v>28/2 - 6/3</v>
      </c>
      <c r="C12" s="80" t="s">
        <v>47</v>
      </c>
      <c r="D12" s="81"/>
      <c r="E12" s="81"/>
      <c r="F12" s="81"/>
      <c r="G12" s="81"/>
      <c r="H12" s="81"/>
      <c r="I12" s="81"/>
      <c r="J12" s="81"/>
      <c r="K12" s="81"/>
      <c r="L12" s="82"/>
      <c r="M12" s="83">
        <f t="shared" si="4"/>
        <v>0</v>
      </c>
      <c r="N12" s="84"/>
      <c r="O12" s="82"/>
      <c r="P12" s="85">
        <f t="shared" si="2"/>
        <v>0</v>
      </c>
    </row>
    <row r="13" spans="1:16" x14ac:dyDescent="0.3">
      <c r="A13" s="146" t="s">
        <v>31</v>
      </c>
      <c r="B13" s="142" t="str">
        <f t="shared" si="5"/>
        <v>28/2 - 6/3</v>
      </c>
      <c r="C13" s="80" t="s">
        <v>46</v>
      </c>
      <c r="D13" s="81"/>
      <c r="E13" s="81"/>
      <c r="F13" s="81"/>
      <c r="G13" s="81"/>
      <c r="H13" s="81"/>
      <c r="I13" s="81"/>
      <c r="J13" s="81"/>
      <c r="K13" s="81"/>
      <c r="L13" s="82"/>
      <c r="M13" s="83">
        <f t="shared" si="4"/>
        <v>0</v>
      </c>
      <c r="N13" s="84"/>
      <c r="O13" s="82"/>
      <c r="P13" s="85">
        <f t="shared" si="2"/>
        <v>0</v>
      </c>
    </row>
    <row r="14" spans="1:16" x14ac:dyDescent="0.3">
      <c r="A14" s="146" t="s">
        <v>31</v>
      </c>
      <c r="B14" s="142" t="str">
        <f t="shared" si="5"/>
        <v>28/2 - 6/3</v>
      </c>
      <c r="C14" s="80" t="s">
        <v>68</v>
      </c>
      <c r="D14" s="81"/>
      <c r="E14" s="81"/>
      <c r="F14" s="81"/>
      <c r="G14" s="81"/>
      <c r="H14" s="81"/>
      <c r="I14" s="81"/>
      <c r="J14" s="81"/>
      <c r="K14" s="81"/>
      <c r="L14" s="82"/>
      <c r="M14" s="83">
        <f t="shared" si="4"/>
        <v>0</v>
      </c>
      <c r="N14" s="84"/>
      <c r="O14" s="82"/>
      <c r="P14" s="85">
        <f t="shared" si="2"/>
        <v>0</v>
      </c>
    </row>
    <row r="15" spans="1:16" x14ac:dyDescent="0.3">
      <c r="A15" s="146" t="s">
        <v>31</v>
      </c>
      <c r="B15" s="142" t="str">
        <f t="shared" si="5"/>
        <v>28/2 - 6/3</v>
      </c>
      <c r="C15" s="14" t="s">
        <v>30</v>
      </c>
      <c r="D15" s="123"/>
      <c r="E15" s="123"/>
      <c r="F15" s="35"/>
      <c r="G15" s="123"/>
      <c r="H15" s="123"/>
      <c r="I15" s="35"/>
      <c r="J15" s="35"/>
      <c r="K15" s="123"/>
      <c r="L15" s="123"/>
      <c r="M15" s="65">
        <f t="shared" si="4"/>
        <v>0</v>
      </c>
      <c r="N15" s="43"/>
      <c r="O15" s="34">
        <f>SUM(O16:O18)</f>
        <v>0</v>
      </c>
      <c r="P15" s="67">
        <f t="shared" si="2"/>
        <v>0</v>
      </c>
    </row>
    <row r="16" spans="1:16" x14ac:dyDescent="0.3">
      <c r="A16" s="146" t="s">
        <v>31</v>
      </c>
      <c r="B16" s="142" t="str">
        <f t="shared" si="5"/>
        <v>28/2 - 6/3</v>
      </c>
      <c r="C16" s="80" t="s">
        <v>33</v>
      </c>
      <c r="D16" s="81"/>
      <c r="E16" s="81"/>
      <c r="F16" s="81"/>
      <c r="G16" s="81"/>
      <c r="H16" s="81"/>
      <c r="I16" s="81"/>
      <c r="J16" s="81"/>
      <c r="K16" s="81"/>
      <c r="L16" s="81"/>
      <c r="M16" s="83">
        <f t="shared" si="4"/>
        <v>0</v>
      </c>
      <c r="N16" s="84"/>
      <c r="O16" s="82"/>
      <c r="P16" s="85">
        <f t="shared" si="2"/>
        <v>0</v>
      </c>
    </row>
    <row r="17" spans="1:16" x14ac:dyDescent="0.3">
      <c r="A17" s="146" t="s">
        <v>31</v>
      </c>
      <c r="B17" s="142" t="str">
        <f t="shared" si="5"/>
        <v>28/2 - 6/3</v>
      </c>
      <c r="C17" s="80" t="s">
        <v>87</v>
      </c>
      <c r="D17" s="81"/>
      <c r="E17" s="81"/>
      <c r="F17" s="81"/>
      <c r="G17" s="81"/>
      <c r="H17" s="81"/>
      <c r="I17" s="81"/>
      <c r="J17" s="81"/>
      <c r="K17" s="81"/>
      <c r="L17" s="82"/>
      <c r="M17" s="83">
        <f t="shared" si="4"/>
        <v>0</v>
      </c>
      <c r="N17" s="84"/>
      <c r="O17" s="82"/>
      <c r="P17" s="85">
        <f t="shared" si="2"/>
        <v>0</v>
      </c>
    </row>
    <row r="18" spans="1:16" x14ac:dyDescent="0.3">
      <c r="A18" s="146" t="s">
        <v>31</v>
      </c>
      <c r="B18" s="142" t="str">
        <f t="shared" si="5"/>
        <v>28/2 - 6/3</v>
      </c>
      <c r="C18" s="80" t="s">
        <v>34</v>
      </c>
      <c r="D18" s="81"/>
      <c r="E18" s="81"/>
      <c r="F18" s="81"/>
      <c r="G18" s="81"/>
      <c r="H18" s="81"/>
      <c r="I18" s="81"/>
      <c r="J18" s="81"/>
      <c r="K18" s="81"/>
      <c r="L18" s="82"/>
      <c r="M18" s="83">
        <f t="shared" si="4"/>
        <v>0</v>
      </c>
      <c r="N18" s="84"/>
      <c r="O18" s="82"/>
      <c r="P18" s="85">
        <f t="shared" si="2"/>
        <v>0</v>
      </c>
    </row>
    <row r="19" spans="1:16" x14ac:dyDescent="0.3">
      <c r="A19" s="146" t="s">
        <v>96</v>
      </c>
      <c r="B19" s="144" t="str">
        <f>DAY(B4+2)&amp;"/"&amp;MONTH(B4+2)&amp;" - "&amp;DAY(B97+1)&amp;"/"&amp;MONTH(B97+1)</f>
        <v>28/2 - 6/3</v>
      </c>
      <c r="C19" s="25" t="s">
        <v>57</v>
      </c>
      <c r="D19" s="26">
        <f>+SUM(D20:D21)</f>
        <v>0</v>
      </c>
      <c r="E19" s="26">
        <f>+SUM(E20:E21)</f>
        <v>0</v>
      </c>
      <c r="F19" s="26">
        <f t="shared" ref="F19:L19" si="6">+SUM(F20:F21)</f>
        <v>0</v>
      </c>
      <c r="G19" s="26">
        <f>+SUM(G20:G21)</f>
        <v>0</v>
      </c>
      <c r="H19" s="26">
        <f t="shared" si="6"/>
        <v>0</v>
      </c>
      <c r="I19" s="26">
        <f t="shared" si="6"/>
        <v>0</v>
      </c>
      <c r="J19" s="26">
        <f t="shared" si="6"/>
        <v>0</v>
      </c>
      <c r="K19" s="26">
        <f t="shared" si="6"/>
        <v>0</v>
      </c>
      <c r="L19" s="27">
        <f t="shared" si="6"/>
        <v>0</v>
      </c>
      <c r="M19" s="71">
        <f t="shared" si="4"/>
        <v>0</v>
      </c>
      <c r="N19" s="28">
        <f>+SUM(N20:N21)</f>
        <v>0</v>
      </c>
      <c r="O19" s="27">
        <f>+SUM(O20:O21)</f>
        <v>0</v>
      </c>
      <c r="P19" s="73">
        <f t="shared" si="2"/>
        <v>0</v>
      </c>
    </row>
    <row r="20" spans="1:16" x14ac:dyDescent="0.3">
      <c r="A20" s="146" t="s">
        <v>96</v>
      </c>
      <c r="B20" s="142" t="str">
        <f t="shared" si="5"/>
        <v>28/2 - 6/3</v>
      </c>
      <c r="C20" s="14" t="s">
        <v>27</v>
      </c>
      <c r="D20" s="31"/>
      <c r="E20" s="31"/>
      <c r="F20" s="31"/>
      <c r="G20" s="33"/>
      <c r="H20" s="31"/>
      <c r="I20" s="31"/>
      <c r="J20" s="31"/>
      <c r="K20" s="31"/>
      <c r="L20" s="32"/>
      <c r="M20" s="65">
        <f t="shared" si="4"/>
        <v>0</v>
      </c>
      <c r="N20" s="35"/>
      <c r="O20" s="32"/>
      <c r="P20" s="67">
        <f t="shared" si="2"/>
        <v>0</v>
      </c>
    </row>
    <row r="21" spans="1:16" x14ac:dyDescent="0.3">
      <c r="A21" s="146" t="s">
        <v>96</v>
      </c>
      <c r="B21" s="142" t="str">
        <f t="shared" si="5"/>
        <v>28/2 - 6/3</v>
      </c>
      <c r="C21" s="14" t="s">
        <v>29</v>
      </c>
      <c r="D21" s="33">
        <f>SUM(D22:D24)</f>
        <v>0</v>
      </c>
      <c r="E21" s="33">
        <f t="shared" ref="E21:L21" si="7">SUM(E22:E24)</f>
        <v>0</v>
      </c>
      <c r="F21" s="33">
        <f t="shared" si="7"/>
        <v>0</v>
      </c>
      <c r="G21" s="33">
        <f t="shared" si="7"/>
        <v>0</v>
      </c>
      <c r="H21" s="33">
        <f t="shared" si="7"/>
        <v>0</v>
      </c>
      <c r="I21" s="33">
        <f t="shared" si="7"/>
        <v>0</v>
      </c>
      <c r="J21" s="33">
        <f t="shared" si="7"/>
        <v>0</v>
      </c>
      <c r="K21" s="33">
        <f t="shared" si="7"/>
        <v>0</v>
      </c>
      <c r="L21" s="34">
        <f t="shared" si="7"/>
        <v>0</v>
      </c>
      <c r="M21" s="65">
        <f t="shared" si="4"/>
        <v>0</v>
      </c>
      <c r="N21" s="35">
        <f>SUM(N22:N24)</f>
        <v>0</v>
      </c>
      <c r="O21" s="34">
        <f>SUM(O22:O24)</f>
        <v>0</v>
      </c>
      <c r="P21" s="67">
        <f t="shared" si="2"/>
        <v>0</v>
      </c>
    </row>
    <row r="22" spans="1:16" x14ac:dyDescent="0.3">
      <c r="A22" s="146" t="s">
        <v>96</v>
      </c>
      <c r="B22" s="142" t="str">
        <f t="shared" si="5"/>
        <v>28/2 - 6/3</v>
      </c>
      <c r="C22" s="80" t="s">
        <v>47</v>
      </c>
      <c r="D22" s="81"/>
      <c r="E22" s="81"/>
      <c r="F22" s="81"/>
      <c r="G22" s="81"/>
      <c r="H22" s="81"/>
      <c r="I22" s="81"/>
      <c r="J22" s="81"/>
      <c r="K22" s="81"/>
      <c r="L22" s="82"/>
      <c r="M22" s="83">
        <f t="shared" si="4"/>
        <v>0</v>
      </c>
      <c r="N22" s="84"/>
      <c r="O22" s="82"/>
      <c r="P22" s="85">
        <f t="shared" si="2"/>
        <v>0</v>
      </c>
    </row>
    <row r="23" spans="1:16" x14ac:dyDescent="0.3">
      <c r="A23" s="146" t="s">
        <v>96</v>
      </c>
      <c r="B23" s="142" t="str">
        <f t="shared" si="5"/>
        <v>28/2 - 6/3</v>
      </c>
      <c r="C23" s="80" t="s">
        <v>46</v>
      </c>
      <c r="D23" s="81"/>
      <c r="E23" s="81"/>
      <c r="F23" s="81"/>
      <c r="G23" s="81"/>
      <c r="H23" s="81"/>
      <c r="I23" s="81"/>
      <c r="J23" s="81"/>
      <c r="K23" s="81"/>
      <c r="L23" s="82"/>
      <c r="M23" s="83">
        <f t="shared" si="4"/>
        <v>0</v>
      </c>
      <c r="N23" s="84"/>
      <c r="O23" s="82"/>
      <c r="P23" s="85">
        <f t="shared" si="2"/>
        <v>0</v>
      </c>
    </row>
    <row r="24" spans="1:16" x14ac:dyDescent="0.3">
      <c r="A24" s="146" t="s">
        <v>96</v>
      </c>
      <c r="B24" s="142" t="str">
        <f t="shared" si="5"/>
        <v>28/2 - 6/3</v>
      </c>
      <c r="C24" s="80" t="s">
        <v>68</v>
      </c>
      <c r="D24" s="81"/>
      <c r="E24" s="81"/>
      <c r="F24" s="81"/>
      <c r="G24" s="81"/>
      <c r="H24" s="81"/>
      <c r="I24" s="81"/>
      <c r="J24" s="81"/>
      <c r="K24" s="81"/>
      <c r="L24" s="82"/>
      <c r="M24" s="83">
        <f t="shared" si="4"/>
        <v>0</v>
      </c>
      <c r="N24" s="84"/>
      <c r="O24" s="82"/>
      <c r="P24" s="85">
        <f t="shared" si="2"/>
        <v>0</v>
      </c>
    </row>
    <row r="25" spans="1:16" x14ac:dyDescent="0.3">
      <c r="A25" s="146" t="s">
        <v>32</v>
      </c>
      <c r="B25" s="144" t="str">
        <f>DAY(B4+2)&amp;"/"&amp;MONTH(B4+2)&amp;" - "&amp;DAY(B97+1)&amp;"/"&amp;MONTH(B97+1)</f>
        <v>28/2 - 6/3</v>
      </c>
      <c r="C25" s="25" t="s">
        <v>32</v>
      </c>
      <c r="D25" s="26">
        <f t="shared" ref="D25:L25" si="8">+SUM(D26,D31:D33)</f>
        <v>0</v>
      </c>
      <c r="E25" s="26">
        <f t="shared" si="8"/>
        <v>0</v>
      </c>
      <c r="F25" s="26">
        <f t="shared" si="8"/>
        <v>0</v>
      </c>
      <c r="G25" s="26">
        <f t="shared" si="8"/>
        <v>0</v>
      </c>
      <c r="H25" s="26">
        <f t="shared" si="8"/>
        <v>0</v>
      </c>
      <c r="I25" s="26">
        <f t="shared" si="8"/>
        <v>0</v>
      </c>
      <c r="J25" s="26">
        <f t="shared" si="8"/>
        <v>0</v>
      </c>
      <c r="K25" s="26">
        <f t="shared" si="8"/>
        <v>0</v>
      </c>
      <c r="L25" s="27">
        <f t="shared" si="8"/>
        <v>0</v>
      </c>
      <c r="M25" s="71">
        <f t="shared" si="4"/>
        <v>0</v>
      </c>
      <c r="N25" s="28">
        <f>+SUM(N26,N31:N33)</f>
        <v>0</v>
      </c>
      <c r="O25" s="27">
        <f>+SUM(O26,O31:O33)</f>
        <v>0</v>
      </c>
      <c r="P25" s="73">
        <f t="shared" si="2"/>
        <v>0</v>
      </c>
    </row>
    <row r="26" spans="1:16" x14ac:dyDescent="0.3">
      <c r="A26" s="146" t="s">
        <v>32</v>
      </c>
      <c r="B26" s="142" t="str">
        <f t="shared" si="5"/>
        <v>28/2 - 6/3</v>
      </c>
      <c r="C26" s="14" t="s">
        <v>15</v>
      </c>
      <c r="D26" s="35">
        <f t="shared" ref="D26:L26" si="9">SUM(D27:D30)</f>
        <v>0</v>
      </c>
      <c r="E26" s="123"/>
      <c r="F26" s="35"/>
      <c r="G26" s="123"/>
      <c r="H26" s="35"/>
      <c r="I26" s="35"/>
      <c r="J26" s="35"/>
      <c r="K26" s="123"/>
      <c r="L26" s="36">
        <f t="shared" si="9"/>
        <v>0</v>
      </c>
      <c r="M26" s="64">
        <f t="shared" si="4"/>
        <v>0</v>
      </c>
      <c r="N26" s="44">
        <f>SUM(N27:N30)</f>
        <v>0</v>
      </c>
      <c r="O26" s="36">
        <f>SUM(O27:O30)</f>
        <v>0</v>
      </c>
      <c r="P26" s="68">
        <f t="shared" si="2"/>
        <v>0</v>
      </c>
    </row>
    <row r="27" spans="1:16" x14ac:dyDescent="0.3">
      <c r="A27" s="146" t="s">
        <v>32</v>
      </c>
      <c r="B27" s="142" t="str">
        <f t="shared" si="5"/>
        <v>28/2 - 6/3</v>
      </c>
      <c r="C27" s="80" t="s">
        <v>23</v>
      </c>
      <c r="D27" s="81"/>
      <c r="E27" s="81"/>
      <c r="F27" s="81"/>
      <c r="G27" s="81"/>
      <c r="H27" s="81"/>
      <c r="I27" s="81"/>
      <c r="J27" s="81"/>
      <c r="K27" s="81"/>
      <c r="L27" s="82"/>
      <c r="M27" s="83">
        <f t="shared" si="4"/>
        <v>0</v>
      </c>
      <c r="N27" s="84"/>
      <c r="O27" s="82"/>
      <c r="P27" s="85">
        <f t="shared" si="2"/>
        <v>0</v>
      </c>
    </row>
    <row r="28" spans="1:16" x14ac:dyDescent="0.3">
      <c r="A28" s="146" t="s">
        <v>32</v>
      </c>
      <c r="B28" s="142" t="str">
        <f t="shared" si="5"/>
        <v>28/2 - 6/3</v>
      </c>
      <c r="C28" s="80" t="s">
        <v>24</v>
      </c>
      <c r="D28" s="81"/>
      <c r="E28" s="81"/>
      <c r="F28" s="81"/>
      <c r="G28" s="81"/>
      <c r="H28" s="81"/>
      <c r="I28" s="81"/>
      <c r="J28" s="81"/>
      <c r="K28" s="81"/>
      <c r="L28" s="82"/>
      <c r="M28" s="83">
        <f t="shared" si="4"/>
        <v>0</v>
      </c>
      <c r="N28" s="84"/>
      <c r="O28" s="82"/>
      <c r="P28" s="85">
        <f t="shared" si="2"/>
        <v>0</v>
      </c>
    </row>
    <row r="29" spans="1:16" x14ac:dyDescent="0.3">
      <c r="A29" s="146" t="s">
        <v>32</v>
      </c>
      <c r="B29" s="142" t="str">
        <f t="shared" si="5"/>
        <v>28/2 - 6/3</v>
      </c>
      <c r="C29" s="80" t="s">
        <v>25</v>
      </c>
      <c r="D29" s="81"/>
      <c r="E29" s="81"/>
      <c r="F29" s="81"/>
      <c r="G29" s="81"/>
      <c r="H29" s="81"/>
      <c r="I29" s="81"/>
      <c r="J29" s="81"/>
      <c r="K29" s="81"/>
      <c r="L29" s="82"/>
      <c r="M29" s="83">
        <f t="shared" si="4"/>
        <v>0</v>
      </c>
      <c r="N29" s="84"/>
      <c r="O29" s="82"/>
      <c r="P29" s="85">
        <f t="shared" si="2"/>
        <v>0</v>
      </c>
    </row>
    <row r="30" spans="1:16" x14ac:dyDescent="0.3">
      <c r="A30" s="146" t="s">
        <v>32</v>
      </c>
      <c r="B30" s="142" t="str">
        <f t="shared" si="5"/>
        <v>28/2 - 6/3</v>
      </c>
      <c r="C30" s="80" t="s">
        <v>59</v>
      </c>
      <c r="D30" s="81"/>
      <c r="E30" s="81"/>
      <c r="F30" s="81"/>
      <c r="G30" s="81"/>
      <c r="H30" s="81"/>
      <c r="I30" s="81"/>
      <c r="J30" s="81"/>
      <c r="K30" s="81"/>
      <c r="L30" s="82"/>
      <c r="M30" s="83">
        <f t="shared" si="4"/>
        <v>0</v>
      </c>
      <c r="N30" s="84"/>
      <c r="O30" s="82"/>
      <c r="P30" s="85">
        <f t="shared" si="2"/>
        <v>0</v>
      </c>
    </row>
    <row r="31" spans="1:16" x14ac:dyDescent="0.3">
      <c r="A31" s="146" t="s">
        <v>32</v>
      </c>
      <c r="B31" s="142" t="str">
        <f t="shared" si="5"/>
        <v>28/2 - 6/3</v>
      </c>
      <c r="C31" s="14" t="s">
        <v>16</v>
      </c>
      <c r="D31" s="37"/>
      <c r="E31" s="37"/>
      <c r="F31" s="37"/>
      <c r="G31" s="37"/>
      <c r="H31" s="37"/>
      <c r="I31" s="37"/>
      <c r="J31" s="37"/>
      <c r="K31" s="37"/>
      <c r="L31" s="38"/>
      <c r="M31" s="64">
        <f t="shared" si="4"/>
        <v>0</v>
      </c>
      <c r="N31" s="41"/>
      <c r="O31" s="38"/>
      <c r="P31" s="68">
        <f t="shared" si="2"/>
        <v>0</v>
      </c>
    </row>
    <row r="32" spans="1:16" x14ac:dyDescent="0.3">
      <c r="A32" s="146" t="s">
        <v>32</v>
      </c>
      <c r="B32" s="142" t="str">
        <f t="shared" si="5"/>
        <v>28/2 - 6/3</v>
      </c>
      <c r="C32" s="14" t="s">
        <v>17</v>
      </c>
      <c r="D32" s="37"/>
      <c r="E32" s="123"/>
      <c r="F32" s="37"/>
      <c r="G32" s="37"/>
      <c r="H32" s="37"/>
      <c r="I32" s="37"/>
      <c r="J32" s="37"/>
      <c r="K32" s="37"/>
      <c r="L32" s="38"/>
      <c r="M32" s="64">
        <f t="shared" si="4"/>
        <v>0</v>
      </c>
      <c r="N32" s="41"/>
      <c r="O32" s="38"/>
      <c r="P32" s="68">
        <f t="shared" si="2"/>
        <v>0</v>
      </c>
    </row>
    <row r="33" spans="1:16" x14ac:dyDescent="0.3">
      <c r="A33" s="146" t="s">
        <v>32</v>
      </c>
      <c r="B33" s="142" t="str">
        <f t="shared" si="5"/>
        <v>28/2 - 6/3</v>
      </c>
      <c r="C33" s="15" t="s">
        <v>40</v>
      </c>
      <c r="D33" s="39"/>
      <c r="E33" s="39"/>
      <c r="F33" s="39"/>
      <c r="G33" s="37"/>
      <c r="H33" s="39"/>
      <c r="I33" s="39"/>
      <c r="J33" s="39"/>
      <c r="K33" s="39"/>
      <c r="L33" s="40"/>
      <c r="M33" s="66">
        <f t="shared" si="4"/>
        <v>0</v>
      </c>
      <c r="N33" s="42"/>
      <c r="O33" s="40"/>
      <c r="P33" s="69">
        <f t="shared" si="2"/>
        <v>0</v>
      </c>
    </row>
    <row r="34" spans="1:16" x14ac:dyDescent="0.3">
      <c r="A34" s="146" t="s">
        <v>67</v>
      </c>
      <c r="B34" s="144" t="str">
        <f>DAY(B4+2)&amp;"/"&amp;MONTH(B4+2)&amp;" - "&amp;DAY(B97+1)&amp;"/"&amp;MONTH(B97+1)</f>
        <v>28/2 - 6/3</v>
      </c>
      <c r="C34" s="25" t="s">
        <v>67</v>
      </c>
      <c r="D34" s="26">
        <f t="shared" ref="D34:L34" si="10">+SUM(D35:D37)</f>
        <v>0</v>
      </c>
      <c r="E34" s="26">
        <f t="shared" si="10"/>
        <v>0</v>
      </c>
      <c r="F34" s="26">
        <f t="shared" si="10"/>
        <v>0</v>
      </c>
      <c r="G34" s="26">
        <f t="shared" si="10"/>
        <v>0</v>
      </c>
      <c r="H34" s="26">
        <f t="shared" si="10"/>
        <v>0</v>
      </c>
      <c r="I34" s="26">
        <f t="shared" si="10"/>
        <v>0</v>
      </c>
      <c r="J34" s="26">
        <f t="shared" si="10"/>
        <v>0</v>
      </c>
      <c r="K34" s="26">
        <f t="shared" si="10"/>
        <v>0</v>
      </c>
      <c r="L34" s="27">
        <f t="shared" si="10"/>
        <v>0</v>
      </c>
      <c r="M34" s="71">
        <f t="shared" si="4"/>
        <v>0</v>
      </c>
      <c r="N34" s="28">
        <f>+SUM(N35:N37)</f>
        <v>0</v>
      </c>
      <c r="O34" s="27">
        <f>+SUM(O35:O37)</f>
        <v>0</v>
      </c>
      <c r="P34" s="73">
        <f t="shared" si="2"/>
        <v>0</v>
      </c>
    </row>
    <row r="35" spans="1:16" x14ac:dyDescent="0.3">
      <c r="A35" s="146" t="s">
        <v>67</v>
      </c>
      <c r="B35" s="142" t="str">
        <f t="shared" si="5"/>
        <v>28/2 - 6/3</v>
      </c>
      <c r="C35" s="14" t="s">
        <v>12</v>
      </c>
      <c r="D35" s="37"/>
      <c r="E35" s="37"/>
      <c r="F35" s="37"/>
      <c r="G35" s="37"/>
      <c r="H35" s="37"/>
      <c r="I35" s="37"/>
      <c r="J35" s="37"/>
      <c r="K35" s="37"/>
      <c r="L35" s="38"/>
      <c r="M35" s="64">
        <f t="shared" si="4"/>
        <v>0</v>
      </c>
      <c r="N35" s="41"/>
      <c r="O35" s="38"/>
      <c r="P35" s="68">
        <f t="shared" si="2"/>
        <v>0</v>
      </c>
    </row>
    <row r="36" spans="1:16" x14ac:dyDescent="0.3">
      <c r="A36" s="146" t="s">
        <v>67</v>
      </c>
      <c r="B36" s="142" t="str">
        <f t="shared" si="5"/>
        <v>28/2 - 6/3</v>
      </c>
      <c r="C36" s="14" t="s">
        <v>39</v>
      </c>
      <c r="D36" s="37"/>
      <c r="E36" s="37"/>
      <c r="F36" s="37"/>
      <c r="G36" s="37"/>
      <c r="H36" s="37"/>
      <c r="I36" s="37"/>
      <c r="J36" s="37"/>
      <c r="K36" s="37"/>
      <c r="L36" s="38"/>
      <c r="M36" s="64">
        <f t="shared" si="4"/>
        <v>0</v>
      </c>
      <c r="N36" s="41"/>
      <c r="O36" s="38"/>
      <c r="P36" s="68">
        <f t="shared" si="2"/>
        <v>0</v>
      </c>
    </row>
    <row r="37" spans="1:16" x14ac:dyDescent="0.3">
      <c r="A37" s="146" t="s">
        <v>67</v>
      </c>
      <c r="B37" s="142" t="str">
        <f t="shared" si="5"/>
        <v>28/2 - 6/3</v>
      </c>
      <c r="C37" s="14" t="s">
        <v>18</v>
      </c>
      <c r="D37" s="33">
        <f t="shared" ref="D37:L37" si="11">SUM(D38:D43)</f>
        <v>0</v>
      </c>
      <c r="E37" s="33">
        <f t="shared" si="11"/>
        <v>0</v>
      </c>
      <c r="F37" s="33">
        <f t="shared" si="11"/>
        <v>0</v>
      </c>
      <c r="G37" s="33">
        <f t="shared" si="11"/>
        <v>0</v>
      </c>
      <c r="H37" s="33">
        <f t="shared" si="11"/>
        <v>0</v>
      </c>
      <c r="I37" s="33">
        <f t="shared" si="11"/>
        <v>0</v>
      </c>
      <c r="J37" s="33">
        <f t="shared" si="11"/>
        <v>0</v>
      </c>
      <c r="K37" s="33">
        <f t="shared" si="11"/>
        <v>0</v>
      </c>
      <c r="L37" s="34">
        <f t="shared" si="11"/>
        <v>0</v>
      </c>
      <c r="M37" s="65">
        <f t="shared" si="4"/>
        <v>0</v>
      </c>
      <c r="N37" s="43">
        <f>SUM(N38:N43)</f>
        <v>0</v>
      </c>
      <c r="O37" s="34">
        <f>SUM(O38:O43)</f>
        <v>0</v>
      </c>
      <c r="P37" s="67">
        <f t="shared" si="2"/>
        <v>0</v>
      </c>
    </row>
    <row r="38" spans="1:16" x14ac:dyDescent="0.3">
      <c r="A38" s="146" t="s">
        <v>67</v>
      </c>
      <c r="B38" s="142" t="str">
        <f t="shared" si="5"/>
        <v>28/2 - 6/3</v>
      </c>
      <c r="C38" s="80" t="s">
        <v>38</v>
      </c>
      <c r="D38" s="81"/>
      <c r="E38" s="81"/>
      <c r="F38" s="81"/>
      <c r="G38" s="81"/>
      <c r="H38" s="81"/>
      <c r="I38" s="81"/>
      <c r="J38" s="81"/>
      <c r="K38" s="81"/>
      <c r="L38" s="82"/>
      <c r="M38" s="83">
        <f t="shared" si="4"/>
        <v>0</v>
      </c>
      <c r="N38" s="84"/>
      <c r="O38" s="82"/>
      <c r="P38" s="85">
        <f t="shared" si="2"/>
        <v>0</v>
      </c>
    </row>
    <row r="39" spans="1:16" x14ac:dyDescent="0.3">
      <c r="A39" s="146" t="s">
        <v>67</v>
      </c>
      <c r="B39" s="142" t="str">
        <f t="shared" si="5"/>
        <v>28/2 - 6/3</v>
      </c>
      <c r="C39" s="80" t="s">
        <v>37</v>
      </c>
      <c r="D39" s="81"/>
      <c r="E39" s="81"/>
      <c r="F39" s="81"/>
      <c r="G39" s="81"/>
      <c r="H39" s="81"/>
      <c r="I39" s="81"/>
      <c r="J39" s="81"/>
      <c r="K39" s="81"/>
      <c r="L39" s="82"/>
      <c r="M39" s="83">
        <f t="shared" si="4"/>
        <v>0</v>
      </c>
      <c r="N39" s="84"/>
      <c r="O39" s="82"/>
      <c r="P39" s="85">
        <f t="shared" si="2"/>
        <v>0</v>
      </c>
    </row>
    <row r="40" spans="1:16" x14ac:dyDescent="0.3">
      <c r="A40" s="146" t="s">
        <v>67</v>
      </c>
      <c r="B40" s="142" t="str">
        <f t="shared" si="5"/>
        <v>28/2 - 6/3</v>
      </c>
      <c r="C40" s="80" t="s">
        <v>61</v>
      </c>
      <c r="D40" s="81"/>
      <c r="E40" s="81"/>
      <c r="F40" s="81"/>
      <c r="G40" s="81"/>
      <c r="H40" s="81"/>
      <c r="I40" s="81"/>
      <c r="J40" s="81"/>
      <c r="K40" s="81"/>
      <c r="L40" s="82"/>
      <c r="M40" s="83">
        <f t="shared" si="4"/>
        <v>0</v>
      </c>
      <c r="N40" s="84"/>
      <c r="O40" s="82"/>
      <c r="P40" s="85">
        <f t="shared" si="2"/>
        <v>0</v>
      </c>
    </row>
    <row r="41" spans="1:16" x14ac:dyDescent="0.3">
      <c r="A41" s="146" t="s">
        <v>67</v>
      </c>
      <c r="B41" s="142" t="str">
        <f t="shared" si="5"/>
        <v>28/2 - 6/3</v>
      </c>
      <c r="C41" s="80" t="s">
        <v>36</v>
      </c>
      <c r="D41" s="81"/>
      <c r="E41" s="81"/>
      <c r="F41" s="81"/>
      <c r="G41" s="81"/>
      <c r="H41" s="81"/>
      <c r="I41" s="81"/>
      <c r="J41" s="81"/>
      <c r="K41" s="81"/>
      <c r="L41" s="82"/>
      <c r="M41" s="83">
        <f t="shared" si="4"/>
        <v>0</v>
      </c>
      <c r="N41" s="84"/>
      <c r="O41" s="82"/>
      <c r="P41" s="85">
        <f t="shared" si="2"/>
        <v>0</v>
      </c>
    </row>
    <row r="42" spans="1:16" x14ac:dyDescent="0.3">
      <c r="A42" s="146" t="s">
        <v>67</v>
      </c>
      <c r="B42" s="142" t="str">
        <f t="shared" si="5"/>
        <v>28/2 - 6/3</v>
      </c>
      <c r="C42" s="80" t="s">
        <v>35</v>
      </c>
      <c r="D42" s="81"/>
      <c r="E42" s="81"/>
      <c r="F42" s="81"/>
      <c r="G42" s="81"/>
      <c r="H42" s="81"/>
      <c r="I42" s="81"/>
      <c r="J42" s="81"/>
      <c r="K42" s="81"/>
      <c r="L42" s="82"/>
      <c r="M42" s="83">
        <f t="shared" si="4"/>
        <v>0</v>
      </c>
      <c r="N42" s="84"/>
      <c r="O42" s="82"/>
      <c r="P42" s="85">
        <f t="shared" si="2"/>
        <v>0</v>
      </c>
    </row>
    <row r="43" spans="1:16" x14ac:dyDescent="0.3">
      <c r="A43" s="148" t="s">
        <v>100</v>
      </c>
      <c r="B43" s="142" t="str">
        <f t="shared" si="5"/>
        <v>28/2 - 6/3</v>
      </c>
      <c r="C43" s="80" t="s">
        <v>18</v>
      </c>
      <c r="D43" s="81"/>
      <c r="E43" s="81"/>
      <c r="F43" s="81"/>
      <c r="G43" s="81"/>
      <c r="H43" s="81"/>
      <c r="I43" s="81"/>
      <c r="J43" s="81"/>
      <c r="K43" s="81"/>
      <c r="L43" s="82"/>
      <c r="M43" s="83">
        <f t="shared" si="4"/>
        <v>0</v>
      </c>
      <c r="N43" s="84"/>
      <c r="O43" s="82"/>
      <c r="P43" s="85">
        <f t="shared" si="2"/>
        <v>0</v>
      </c>
    </row>
    <row r="44" spans="1:16" x14ac:dyDescent="0.3">
      <c r="A44" s="146" t="s">
        <v>45</v>
      </c>
      <c r="B44" s="144" t="str">
        <f>DAY(B4+2)&amp;"/"&amp;MONTH(B4+2)&amp;" - "&amp;DAY(B97+1)&amp;"/"&amp;MONTH(B97+1)</f>
        <v>28/2 - 6/3</v>
      </c>
      <c r="C44" s="25" t="s">
        <v>45</v>
      </c>
      <c r="D44" s="26">
        <f>+SUM(D45:D47)</f>
        <v>0</v>
      </c>
      <c r="E44" s="26">
        <f>+SUM(E45:E47)</f>
        <v>0</v>
      </c>
      <c r="F44" s="26">
        <f t="shared" ref="F44:L44" si="12">+SUM(F45:F47)</f>
        <v>0</v>
      </c>
      <c r="G44" s="26">
        <f t="shared" si="12"/>
        <v>0</v>
      </c>
      <c r="H44" s="26">
        <f t="shared" si="12"/>
        <v>0</v>
      </c>
      <c r="I44" s="26">
        <f t="shared" si="12"/>
        <v>0</v>
      </c>
      <c r="J44" s="26">
        <f t="shared" si="12"/>
        <v>0</v>
      </c>
      <c r="K44" s="26">
        <f t="shared" si="12"/>
        <v>0</v>
      </c>
      <c r="L44" s="27">
        <f t="shared" si="12"/>
        <v>0</v>
      </c>
      <c r="M44" s="71">
        <f t="shared" si="4"/>
        <v>0</v>
      </c>
      <c r="N44" s="28">
        <f>+SUM(N45:N47)</f>
        <v>0</v>
      </c>
      <c r="O44" s="27">
        <f>+SUM(O45:O47)</f>
        <v>0</v>
      </c>
      <c r="P44" s="73">
        <f t="shared" si="2"/>
        <v>0</v>
      </c>
    </row>
    <row r="45" spans="1:16" x14ac:dyDescent="0.3">
      <c r="A45" s="146" t="s">
        <v>45</v>
      </c>
      <c r="B45" s="142" t="str">
        <f t="shared" si="5"/>
        <v>28/2 - 6/3</v>
      </c>
      <c r="C45" s="14" t="s">
        <v>19</v>
      </c>
      <c r="D45" s="37"/>
      <c r="E45" s="37"/>
      <c r="F45" s="37"/>
      <c r="G45" s="37"/>
      <c r="H45" s="37"/>
      <c r="I45" s="37"/>
      <c r="J45" s="37"/>
      <c r="K45" s="37"/>
      <c r="L45" s="38"/>
      <c r="M45" s="64">
        <f t="shared" si="4"/>
        <v>0</v>
      </c>
      <c r="N45" s="41"/>
      <c r="O45" s="38"/>
      <c r="P45" s="68">
        <f t="shared" si="2"/>
        <v>0</v>
      </c>
    </row>
    <row r="46" spans="1:16" x14ac:dyDescent="0.3">
      <c r="A46" s="146" t="s">
        <v>45</v>
      </c>
      <c r="B46" s="142" t="str">
        <f t="shared" si="5"/>
        <v>28/2 - 6/3</v>
      </c>
      <c r="C46" s="14" t="s">
        <v>62</v>
      </c>
      <c r="D46" s="39"/>
      <c r="E46" s="39"/>
      <c r="F46" s="39"/>
      <c r="G46" s="39"/>
      <c r="H46" s="39"/>
      <c r="I46" s="39"/>
      <c r="J46" s="39"/>
      <c r="K46" s="39"/>
      <c r="L46" s="40"/>
      <c r="M46" s="64">
        <f t="shared" si="4"/>
        <v>0</v>
      </c>
      <c r="N46" s="41"/>
      <c r="O46" s="38"/>
      <c r="P46" s="68">
        <f t="shared" si="2"/>
        <v>0</v>
      </c>
    </row>
    <row r="47" spans="1:16" ht="15" thickBot="1" x14ac:dyDescent="0.35">
      <c r="A47" s="146" t="s">
        <v>45</v>
      </c>
      <c r="B47" s="142" t="str">
        <f t="shared" si="5"/>
        <v>28/2 - 6/3</v>
      </c>
      <c r="C47" s="15" t="s">
        <v>60</v>
      </c>
      <c r="D47" s="39"/>
      <c r="E47" s="39"/>
      <c r="F47" s="39"/>
      <c r="G47" s="39"/>
      <c r="H47" s="39"/>
      <c r="I47" s="39"/>
      <c r="J47" s="39"/>
      <c r="K47" s="39"/>
      <c r="L47" s="40"/>
      <c r="M47" s="64">
        <f t="shared" si="4"/>
        <v>0</v>
      </c>
      <c r="N47" s="41"/>
      <c r="O47" s="38"/>
      <c r="P47" s="68">
        <f t="shared" si="2"/>
        <v>0</v>
      </c>
    </row>
    <row r="48" spans="1:16" ht="15" thickBot="1" x14ac:dyDescent="0.35">
      <c r="A48" s="108" t="s">
        <v>99</v>
      </c>
      <c r="B48" s="149" t="str">
        <f>+B49</f>
        <v>25/2 - 3/3</v>
      </c>
      <c r="C48" s="13" t="s">
        <v>54</v>
      </c>
      <c r="D48" s="29">
        <f t="shared" ref="D48:L48" si="13">SUM(D49,D72)</f>
        <v>0</v>
      </c>
      <c r="E48" s="29">
        <f t="shared" si="13"/>
        <v>0</v>
      </c>
      <c r="F48" s="29">
        <f t="shared" si="13"/>
        <v>0</v>
      </c>
      <c r="G48" s="29">
        <f t="shared" si="13"/>
        <v>0</v>
      </c>
      <c r="H48" s="29">
        <f t="shared" si="13"/>
        <v>0</v>
      </c>
      <c r="I48" s="29">
        <f t="shared" si="13"/>
        <v>0</v>
      </c>
      <c r="J48" s="29">
        <f t="shared" si="13"/>
        <v>0</v>
      </c>
      <c r="K48" s="29">
        <f t="shared" si="13"/>
        <v>0</v>
      </c>
      <c r="L48" s="30">
        <f t="shared" si="13"/>
        <v>0</v>
      </c>
      <c r="M48" s="20">
        <f t="shared" si="4"/>
        <v>0</v>
      </c>
      <c r="N48" s="53">
        <f>SUM(N49,N72)</f>
        <v>0</v>
      </c>
      <c r="O48" s="54">
        <f>SUM(O49,O72)</f>
        <v>0</v>
      </c>
      <c r="P48" s="52">
        <f t="shared" si="2"/>
        <v>0</v>
      </c>
    </row>
    <row r="49" spans="1:16" x14ac:dyDescent="0.3">
      <c r="A49" s="108" t="s">
        <v>49</v>
      </c>
      <c r="B49" s="144" t="str">
        <f>DAY(B4-1)&amp;"/"&amp;MONTH(B4-1)&amp;" - "&amp;DAY(B97-2)&amp;"/"&amp;MONTH(B97-2)</f>
        <v>25/2 - 3/3</v>
      </c>
      <c r="C49" s="25" t="s">
        <v>49</v>
      </c>
      <c r="D49" s="26">
        <f>+SUM(D50:D53)</f>
        <v>0</v>
      </c>
      <c r="E49" s="26">
        <f>+SUM(E50:E53)</f>
        <v>0</v>
      </c>
      <c r="F49" s="26">
        <f t="shared" ref="F49:L49" si="14">+SUM(F50:F53)</f>
        <v>0</v>
      </c>
      <c r="G49" s="26">
        <f t="shared" si="14"/>
        <v>0</v>
      </c>
      <c r="H49" s="26">
        <f t="shared" si="14"/>
        <v>0</v>
      </c>
      <c r="I49" s="26">
        <f t="shared" si="14"/>
        <v>0</v>
      </c>
      <c r="J49" s="26">
        <f t="shared" si="14"/>
        <v>0</v>
      </c>
      <c r="K49" s="26">
        <f t="shared" si="14"/>
        <v>0</v>
      </c>
      <c r="L49" s="27">
        <f t="shared" si="14"/>
        <v>0</v>
      </c>
      <c r="M49" s="63">
        <f t="shared" si="4"/>
        <v>0</v>
      </c>
      <c r="N49" s="28">
        <f>+SUM(N50:N53)</f>
        <v>0</v>
      </c>
      <c r="O49" s="27">
        <f>+SUM(O50:O53)</f>
        <v>0</v>
      </c>
      <c r="P49" s="62">
        <f t="shared" si="2"/>
        <v>0</v>
      </c>
    </row>
    <row r="50" spans="1:16" x14ac:dyDescent="0.3">
      <c r="A50" s="108" t="s">
        <v>49</v>
      </c>
      <c r="B50" s="149" t="str">
        <f>+B49</f>
        <v>25/2 - 3/3</v>
      </c>
      <c r="C50" s="14" t="s">
        <v>42</v>
      </c>
      <c r="D50" s="37"/>
      <c r="E50" s="37"/>
      <c r="F50" s="37"/>
      <c r="G50" s="37"/>
      <c r="H50" s="37"/>
      <c r="I50" s="37"/>
      <c r="J50" s="37"/>
      <c r="K50" s="123"/>
      <c r="L50" s="38"/>
      <c r="M50" s="65">
        <f t="shared" si="4"/>
        <v>0</v>
      </c>
      <c r="N50" s="41"/>
      <c r="O50" s="38"/>
      <c r="P50" s="67">
        <f t="shared" si="2"/>
        <v>0</v>
      </c>
    </row>
    <row r="51" spans="1:16" x14ac:dyDescent="0.3">
      <c r="A51" s="108" t="s">
        <v>49</v>
      </c>
      <c r="B51" s="149" t="str">
        <f t="shared" ref="B51:B62" si="15">+B50</f>
        <v>25/2 - 3/3</v>
      </c>
      <c r="C51" s="14" t="s">
        <v>43</v>
      </c>
      <c r="D51" s="37"/>
      <c r="E51" s="37"/>
      <c r="F51" s="37"/>
      <c r="G51" s="37"/>
      <c r="H51" s="37"/>
      <c r="I51" s="37"/>
      <c r="J51" s="37"/>
      <c r="K51" s="37"/>
      <c r="L51" s="38"/>
      <c r="M51" s="65">
        <f t="shared" si="4"/>
        <v>0</v>
      </c>
      <c r="N51" s="41"/>
      <c r="O51" s="38"/>
      <c r="P51" s="67">
        <f t="shared" si="2"/>
        <v>0</v>
      </c>
    </row>
    <row r="52" spans="1:16" x14ac:dyDescent="0.3">
      <c r="A52" s="108" t="s">
        <v>49</v>
      </c>
      <c r="B52" s="149" t="str">
        <f t="shared" si="15"/>
        <v>25/2 - 3/3</v>
      </c>
      <c r="C52" s="14" t="s">
        <v>88</v>
      </c>
      <c r="D52" s="37"/>
      <c r="E52" s="123"/>
      <c r="F52" s="123"/>
      <c r="G52" s="123"/>
      <c r="H52" s="123"/>
      <c r="I52" s="37"/>
      <c r="J52" s="37"/>
      <c r="K52" s="37"/>
      <c r="L52" s="38"/>
      <c r="M52" s="65">
        <f t="shared" si="4"/>
        <v>0</v>
      </c>
      <c r="N52" s="41"/>
      <c r="O52" s="38"/>
      <c r="P52" s="67">
        <f t="shared" ref="P52:P71" si="16">SUM(N52:O52)</f>
        <v>0</v>
      </c>
    </row>
    <row r="53" spans="1:16" x14ac:dyDescent="0.3">
      <c r="A53" s="108" t="s">
        <v>49</v>
      </c>
      <c r="B53" s="149" t="str">
        <f t="shared" si="15"/>
        <v>25/2 - 3/3</v>
      </c>
      <c r="C53" s="14" t="s">
        <v>89</v>
      </c>
      <c r="D53" s="35">
        <f>+SUM(D54:D62)</f>
        <v>0</v>
      </c>
      <c r="E53" s="123"/>
      <c r="F53" s="35"/>
      <c r="G53" s="123"/>
      <c r="H53" s="35"/>
      <c r="I53" s="35"/>
      <c r="J53" s="35"/>
      <c r="K53" s="35"/>
      <c r="L53" s="36">
        <f t="shared" ref="L53" si="17">+SUM(L54:L62)</f>
        <v>0</v>
      </c>
      <c r="M53" s="65">
        <f t="shared" si="4"/>
        <v>0</v>
      </c>
      <c r="N53" s="44">
        <f>+SUM(N54:N62)</f>
        <v>0</v>
      </c>
      <c r="O53" s="36">
        <f>+SUM(O54:O62)</f>
        <v>0</v>
      </c>
      <c r="P53" s="67">
        <f t="shared" si="16"/>
        <v>0</v>
      </c>
    </row>
    <row r="54" spans="1:16" x14ac:dyDescent="0.3">
      <c r="A54" s="108" t="s">
        <v>49</v>
      </c>
      <c r="B54" s="149" t="str">
        <f t="shared" si="15"/>
        <v>25/2 - 3/3</v>
      </c>
      <c r="C54" s="80" t="s">
        <v>93</v>
      </c>
      <c r="D54" s="81"/>
      <c r="E54" s="81"/>
      <c r="F54" s="81"/>
      <c r="G54" s="81"/>
      <c r="H54" s="81"/>
      <c r="I54" s="81"/>
      <c r="J54" s="81"/>
      <c r="K54" s="81"/>
      <c r="L54" s="82"/>
      <c r="M54" s="83">
        <f t="shared" si="4"/>
        <v>0</v>
      </c>
      <c r="N54" s="84"/>
      <c r="O54" s="82"/>
      <c r="P54" s="85">
        <f t="shared" si="16"/>
        <v>0</v>
      </c>
    </row>
    <row r="55" spans="1:16" x14ac:dyDescent="0.3">
      <c r="A55" s="108" t="s">
        <v>49</v>
      </c>
      <c r="B55" s="149" t="str">
        <f t="shared" si="15"/>
        <v>25/2 - 3/3</v>
      </c>
      <c r="C55" s="80" t="s">
        <v>92</v>
      </c>
      <c r="D55" s="81"/>
      <c r="E55" s="81"/>
      <c r="F55" s="81"/>
      <c r="G55" s="81"/>
      <c r="H55" s="81"/>
      <c r="I55" s="81"/>
      <c r="J55" s="81"/>
      <c r="K55" s="81"/>
      <c r="L55" s="82"/>
      <c r="M55" s="83">
        <f t="shared" si="4"/>
        <v>0</v>
      </c>
      <c r="N55" s="84"/>
      <c r="O55" s="82"/>
      <c r="P55" s="85">
        <f t="shared" si="16"/>
        <v>0</v>
      </c>
    </row>
    <row r="56" spans="1:16" x14ac:dyDescent="0.3">
      <c r="A56" s="108" t="s">
        <v>49</v>
      </c>
      <c r="B56" s="149" t="str">
        <f t="shared" si="15"/>
        <v>25/2 - 3/3</v>
      </c>
      <c r="C56" s="80" t="s">
        <v>94</v>
      </c>
      <c r="D56" s="81"/>
      <c r="E56" s="81"/>
      <c r="F56" s="81"/>
      <c r="G56" s="81"/>
      <c r="H56" s="81"/>
      <c r="I56" s="81"/>
      <c r="J56" s="81"/>
      <c r="K56" s="81"/>
      <c r="L56" s="82"/>
      <c r="M56" s="83">
        <f t="shared" si="4"/>
        <v>0</v>
      </c>
      <c r="N56" s="84"/>
      <c r="O56" s="82"/>
      <c r="P56" s="85">
        <f t="shared" si="16"/>
        <v>0</v>
      </c>
    </row>
    <row r="57" spans="1:16" x14ac:dyDescent="0.3">
      <c r="A57" s="108" t="s">
        <v>49</v>
      </c>
      <c r="B57" s="149" t="str">
        <f t="shared" si="15"/>
        <v>25/2 - 3/3</v>
      </c>
      <c r="C57" s="80" t="s">
        <v>79</v>
      </c>
      <c r="D57" s="81"/>
      <c r="E57" s="81"/>
      <c r="F57" s="81"/>
      <c r="G57" s="81"/>
      <c r="H57" s="81"/>
      <c r="I57" s="81"/>
      <c r="J57" s="81"/>
      <c r="K57" s="81"/>
      <c r="L57" s="82"/>
      <c r="M57" s="83">
        <f t="shared" si="4"/>
        <v>0</v>
      </c>
      <c r="N57" s="84"/>
      <c r="O57" s="82"/>
      <c r="P57" s="85">
        <f t="shared" si="16"/>
        <v>0</v>
      </c>
    </row>
    <row r="58" spans="1:16" x14ac:dyDescent="0.3">
      <c r="A58" s="108" t="s">
        <v>49</v>
      </c>
      <c r="B58" s="149" t="str">
        <f t="shared" si="15"/>
        <v>25/2 - 3/3</v>
      </c>
      <c r="C58" s="80" t="s">
        <v>78</v>
      </c>
      <c r="D58" s="81"/>
      <c r="E58" s="81"/>
      <c r="F58" s="81"/>
      <c r="G58" s="81"/>
      <c r="H58" s="81"/>
      <c r="I58" s="81"/>
      <c r="J58" s="81"/>
      <c r="K58" s="81"/>
      <c r="L58" s="82"/>
      <c r="M58" s="83">
        <f t="shared" si="4"/>
        <v>0</v>
      </c>
      <c r="N58" s="84"/>
      <c r="O58" s="82"/>
      <c r="P58" s="85">
        <f t="shared" si="16"/>
        <v>0</v>
      </c>
    </row>
    <row r="59" spans="1:16" x14ac:dyDescent="0.3">
      <c r="A59" s="108" t="s">
        <v>49</v>
      </c>
      <c r="B59" s="149" t="str">
        <f t="shared" si="15"/>
        <v>25/2 - 3/3</v>
      </c>
      <c r="C59" s="80" t="s">
        <v>81</v>
      </c>
      <c r="D59" s="81"/>
      <c r="E59" s="81"/>
      <c r="F59" s="81"/>
      <c r="G59" s="81"/>
      <c r="H59" s="81"/>
      <c r="I59" s="81"/>
      <c r="J59" s="81"/>
      <c r="K59" s="81"/>
      <c r="L59" s="82"/>
      <c r="M59" s="83">
        <f t="shared" si="4"/>
        <v>0</v>
      </c>
      <c r="N59" s="84"/>
      <c r="O59" s="82"/>
      <c r="P59" s="85">
        <f t="shared" si="16"/>
        <v>0</v>
      </c>
    </row>
    <row r="60" spans="1:16" x14ac:dyDescent="0.3">
      <c r="A60" s="108" t="s">
        <v>49</v>
      </c>
      <c r="B60" s="149" t="str">
        <f t="shared" si="15"/>
        <v>25/2 - 3/3</v>
      </c>
      <c r="C60" s="80" t="s">
        <v>80</v>
      </c>
      <c r="D60" s="81"/>
      <c r="E60" s="81"/>
      <c r="F60" s="81"/>
      <c r="G60" s="81"/>
      <c r="H60" s="81"/>
      <c r="I60" s="81"/>
      <c r="J60" s="81"/>
      <c r="K60" s="81"/>
      <c r="L60" s="82"/>
      <c r="M60" s="83">
        <f t="shared" si="4"/>
        <v>0</v>
      </c>
      <c r="N60" s="84"/>
      <c r="O60" s="82"/>
      <c r="P60" s="85">
        <f t="shared" si="16"/>
        <v>0</v>
      </c>
    </row>
    <row r="61" spans="1:16" x14ac:dyDescent="0.3">
      <c r="A61" s="108" t="s">
        <v>49</v>
      </c>
      <c r="B61" s="149" t="str">
        <f t="shared" si="15"/>
        <v>25/2 - 3/3</v>
      </c>
      <c r="C61" s="80" t="s">
        <v>82</v>
      </c>
      <c r="D61" s="81"/>
      <c r="E61" s="81"/>
      <c r="F61" s="81"/>
      <c r="G61" s="81"/>
      <c r="H61" s="81"/>
      <c r="I61" s="81"/>
      <c r="J61" s="81"/>
      <c r="K61" s="81"/>
      <c r="L61" s="82"/>
      <c r="M61" s="83">
        <f t="shared" si="4"/>
        <v>0</v>
      </c>
      <c r="N61" s="84"/>
      <c r="O61" s="82"/>
      <c r="P61" s="85">
        <f t="shared" si="16"/>
        <v>0</v>
      </c>
    </row>
    <row r="62" spans="1:16" x14ac:dyDescent="0.3">
      <c r="A62" s="108" t="s">
        <v>49</v>
      </c>
      <c r="B62" s="149" t="str">
        <f t="shared" si="15"/>
        <v>25/2 - 3/3</v>
      </c>
      <c r="C62" s="80" t="s">
        <v>68</v>
      </c>
      <c r="D62" s="81"/>
      <c r="E62" s="81"/>
      <c r="F62" s="81"/>
      <c r="G62" s="81"/>
      <c r="H62" s="81"/>
      <c r="I62" s="81"/>
      <c r="J62" s="81"/>
      <c r="K62" s="81"/>
      <c r="L62" s="82"/>
      <c r="M62" s="83">
        <f t="shared" si="4"/>
        <v>0</v>
      </c>
      <c r="N62" s="84"/>
      <c r="O62" s="82"/>
      <c r="P62" s="85">
        <f t="shared" si="16"/>
        <v>0</v>
      </c>
    </row>
    <row r="63" spans="1:16" x14ac:dyDescent="0.3">
      <c r="A63" s="108" t="s">
        <v>98</v>
      </c>
      <c r="B63" s="144" t="str">
        <f>DAY(B4-1)&amp;"/"&amp;MONTH(B4-1)&amp;" - "&amp;DAY(B97-2)&amp;"/"&amp;MONTH(B97-2)</f>
        <v>25/2 - 3/3</v>
      </c>
      <c r="C63" s="25" t="s">
        <v>58</v>
      </c>
      <c r="D63" s="26">
        <f>+SUM(D64:D65)</f>
        <v>0</v>
      </c>
      <c r="E63" s="26">
        <f t="shared" ref="E63" si="18">+SUM(E64:E65)</f>
        <v>0</v>
      </c>
      <c r="F63" s="26">
        <f t="shared" ref="F63:L63" si="19">+SUM(F64:F65)</f>
        <v>0</v>
      </c>
      <c r="G63" s="26">
        <f t="shared" si="19"/>
        <v>0</v>
      </c>
      <c r="H63" s="26">
        <f t="shared" si="19"/>
        <v>0</v>
      </c>
      <c r="I63" s="26">
        <f t="shared" si="19"/>
        <v>0</v>
      </c>
      <c r="J63" s="26">
        <f t="shared" si="19"/>
        <v>0</v>
      </c>
      <c r="K63" s="26">
        <f t="shared" si="19"/>
        <v>0</v>
      </c>
      <c r="L63" s="27">
        <f t="shared" si="19"/>
        <v>0</v>
      </c>
      <c r="M63" s="71">
        <f t="shared" si="4"/>
        <v>0</v>
      </c>
      <c r="N63" s="28">
        <f t="shared" ref="N63:O63" si="20">+SUM(N64:N65)</f>
        <v>0</v>
      </c>
      <c r="O63" s="27">
        <f t="shared" si="20"/>
        <v>0</v>
      </c>
      <c r="P63" s="62">
        <f t="shared" si="16"/>
        <v>0</v>
      </c>
    </row>
    <row r="64" spans="1:16" x14ac:dyDescent="0.3">
      <c r="A64" s="108" t="s">
        <v>98</v>
      </c>
      <c r="B64" s="150" t="str">
        <f>+B63</f>
        <v>25/2 - 3/3</v>
      </c>
      <c r="C64" s="14" t="s">
        <v>90</v>
      </c>
      <c r="D64" s="37"/>
      <c r="E64" s="37"/>
      <c r="F64" s="37"/>
      <c r="G64" s="37"/>
      <c r="H64" s="37"/>
      <c r="I64" s="37"/>
      <c r="J64" s="37"/>
      <c r="K64" s="37"/>
      <c r="L64" s="38"/>
      <c r="M64" s="65">
        <f t="shared" si="4"/>
        <v>0</v>
      </c>
      <c r="N64" s="41"/>
      <c r="O64" s="38"/>
      <c r="P64" s="67">
        <f t="shared" si="16"/>
        <v>0</v>
      </c>
    </row>
    <row r="65" spans="1:16" x14ac:dyDescent="0.3">
      <c r="A65" s="108" t="s">
        <v>98</v>
      </c>
      <c r="B65" s="150" t="str">
        <f t="shared" ref="B65:B71" si="21">+B64</f>
        <v>25/2 - 3/3</v>
      </c>
      <c r="C65" s="14" t="s">
        <v>91</v>
      </c>
      <c r="D65" s="35">
        <f>+SUM(D66:D71)</f>
        <v>0</v>
      </c>
      <c r="E65" s="35">
        <f>+SUM(E66:E71)</f>
        <v>0</v>
      </c>
      <c r="F65" s="35">
        <f t="shared" ref="F65:L65" si="22">+SUM(F66:F71)</f>
        <v>0</v>
      </c>
      <c r="G65" s="35">
        <f t="shared" si="22"/>
        <v>0</v>
      </c>
      <c r="H65" s="35">
        <f t="shared" si="22"/>
        <v>0</v>
      </c>
      <c r="I65" s="35">
        <f t="shared" si="22"/>
        <v>0</v>
      </c>
      <c r="J65" s="35">
        <f t="shared" si="22"/>
        <v>0</v>
      </c>
      <c r="K65" s="35">
        <f t="shared" si="22"/>
        <v>0</v>
      </c>
      <c r="L65" s="36">
        <f t="shared" si="22"/>
        <v>0</v>
      </c>
      <c r="M65" s="65">
        <f t="shared" si="4"/>
        <v>0</v>
      </c>
      <c r="N65" s="44">
        <f>+SUM(N66:N71)</f>
        <v>0</v>
      </c>
      <c r="O65" s="36">
        <f>+SUM(O66:O71)</f>
        <v>0</v>
      </c>
      <c r="P65" s="67">
        <f t="shared" si="16"/>
        <v>0</v>
      </c>
    </row>
    <row r="66" spans="1:16" x14ac:dyDescent="0.3">
      <c r="A66" s="108" t="s">
        <v>98</v>
      </c>
      <c r="B66" s="150" t="str">
        <f t="shared" si="21"/>
        <v>25/2 - 3/3</v>
      </c>
      <c r="C66" s="80" t="s">
        <v>79</v>
      </c>
      <c r="D66" s="81"/>
      <c r="E66" s="81"/>
      <c r="F66" s="81"/>
      <c r="G66" s="81"/>
      <c r="H66" s="81"/>
      <c r="I66" s="81"/>
      <c r="J66" s="81"/>
      <c r="K66" s="81"/>
      <c r="L66" s="82"/>
      <c r="M66" s="83">
        <f t="shared" si="4"/>
        <v>0</v>
      </c>
      <c r="N66" s="84"/>
      <c r="O66" s="82"/>
      <c r="P66" s="85">
        <f t="shared" si="16"/>
        <v>0</v>
      </c>
    </row>
    <row r="67" spans="1:16" x14ac:dyDescent="0.3">
      <c r="A67" s="108" t="s">
        <v>98</v>
      </c>
      <c r="B67" s="150" t="str">
        <f t="shared" si="21"/>
        <v>25/2 - 3/3</v>
      </c>
      <c r="C67" s="80" t="s">
        <v>78</v>
      </c>
      <c r="D67" s="81"/>
      <c r="E67" s="81"/>
      <c r="F67" s="81"/>
      <c r="G67" s="81"/>
      <c r="H67" s="81"/>
      <c r="I67" s="81"/>
      <c r="J67" s="81"/>
      <c r="K67" s="81"/>
      <c r="L67" s="82"/>
      <c r="M67" s="83">
        <f t="shared" si="4"/>
        <v>0</v>
      </c>
      <c r="N67" s="84"/>
      <c r="O67" s="82"/>
      <c r="P67" s="85">
        <f t="shared" si="16"/>
        <v>0</v>
      </c>
    </row>
    <row r="68" spans="1:16" x14ac:dyDescent="0.3">
      <c r="A68" s="108" t="s">
        <v>98</v>
      </c>
      <c r="B68" s="150" t="str">
        <f t="shared" si="21"/>
        <v>25/2 - 3/3</v>
      </c>
      <c r="C68" s="80" t="s">
        <v>81</v>
      </c>
      <c r="D68" s="81"/>
      <c r="E68" s="81"/>
      <c r="F68" s="81"/>
      <c r="G68" s="81"/>
      <c r="H68" s="81"/>
      <c r="I68" s="81"/>
      <c r="J68" s="81"/>
      <c r="K68" s="81"/>
      <c r="L68" s="82"/>
      <c r="M68" s="83">
        <f t="shared" si="4"/>
        <v>0</v>
      </c>
      <c r="N68" s="84"/>
      <c r="O68" s="82"/>
      <c r="P68" s="85">
        <f t="shared" si="16"/>
        <v>0</v>
      </c>
    </row>
    <row r="69" spans="1:16" x14ac:dyDescent="0.3">
      <c r="A69" s="108" t="s">
        <v>98</v>
      </c>
      <c r="B69" s="150" t="str">
        <f t="shared" si="21"/>
        <v>25/2 - 3/3</v>
      </c>
      <c r="C69" s="80" t="s">
        <v>80</v>
      </c>
      <c r="D69" s="81"/>
      <c r="E69" s="81"/>
      <c r="F69" s="81"/>
      <c r="G69" s="81"/>
      <c r="H69" s="81"/>
      <c r="I69" s="81"/>
      <c r="J69" s="81"/>
      <c r="K69" s="81"/>
      <c r="L69" s="82"/>
      <c r="M69" s="83">
        <f t="shared" si="4"/>
        <v>0</v>
      </c>
      <c r="N69" s="84"/>
      <c r="O69" s="82"/>
      <c r="P69" s="85">
        <f t="shared" si="16"/>
        <v>0</v>
      </c>
    </row>
    <row r="70" spans="1:16" x14ac:dyDescent="0.3">
      <c r="A70" s="108" t="s">
        <v>98</v>
      </c>
      <c r="B70" s="150" t="str">
        <f t="shared" si="21"/>
        <v>25/2 - 3/3</v>
      </c>
      <c r="C70" s="80" t="s">
        <v>82</v>
      </c>
      <c r="D70" s="81"/>
      <c r="E70" s="81"/>
      <c r="F70" s="81"/>
      <c r="G70" s="81"/>
      <c r="H70" s="81"/>
      <c r="I70" s="81"/>
      <c r="J70" s="81"/>
      <c r="K70" s="81"/>
      <c r="L70" s="82"/>
      <c r="M70" s="83">
        <f t="shared" si="4"/>
        <v>0</v>
      </c>
      <c r="N70" s="84"/>
      <c r="O70" s="82"/>
      <c r="P70" s="85">
        <f t="shared" si="16"/>
        <v>0</v>
      </c>
    </row>
    <row r="71" spans="1:16" x14ac:dyDescent="0.3">
      <c r="A71" s="108" t="s">
        <v>98</v>
      </c>
      <c r="B71" s="150" t="str">
        <f t="shared" si="21"/>
        <v>25/2 - 3/3</v>
      </c>
      <c r="C71" s="80" t="s">
        <v>68</v>
      </c>
      <c r="D71" s="81"/>
      <c r="E71" s="81"/>
      <c r="F71" s="81"/>
      <c r="G71" s="81"/>
      <c r="H71" s="81"/>
      <c r="I71" s="81"/>
      <c r="J71" s="81"/>
      <c r="K71" s="81"/>
      <c r="L71" s="82"/>
      <c r="M71" s="83">
        <f t="shared" si="4"/>
        <v>0</v>
      </c>
      <c r="N71" s="84"/>
      <c r="O71" s="82"/>
      <c r="P71" s="85">
        <f t="shared" si="16"/>
        <v>0</v>
      </c>
    </row>
    <row r="72" spans="1:16" x14ac:dyDescent="0.3">
      <c r="A72" s="108" t="s">
        <v>44</v>
      </c>
      <c r="B72" s="144" t="str">
        <f>DAY(B4-1)&amp;"/"&amp;MONTH(B4-1)&amp;" - "&amp;DAY(B97-2)&amp;"/"&amp;MONTH(B97-2)</f>
        <v>25/2 - 3/3</v>
      </c>
      <c r="C72" s="25" t="s">
        <v>44</v>
      </c>
      <c r="D72" s="26">
        <f>+SUM(D73:D74,D78)</f>
        <v>0</v>
      </c>
      <c r="E72" s="26">
        <f t="shared" ref="E72:L72" si="23">+SUM(E73:E74,E78)</f>
        <v>0</v>
      </c>
      <c r="F72" s="26">
        <f t="shared" si="23"/>
        <v>0</v>
      </c>
      <c r="G72" s="26">
        <f t="shared" si="23"/>
        <v>0</v>
      </c>
      <c r="H72" s="26">
        <f t="shared" si="23"/>
        <v>0</v>
      </c>
      <c r="I72" s="26">
        <f t="shared" si="23"/>
        <v>0</v>
      </c>
      <c r="J72" s="26">
        <f t="shared" si="23"/>
        <v>0</v>
      </c>
      <c r="K72" s="26">
        <f t="shared" si="23"/>
        <v>0</v>
      </c>
      <c r="L72" s="27">
        <f t="shared" si="23"/>
        <v>0</v>
      </c>
      <c r="M72" s="63">
        <f t="shared" si="4"/>
        <v>0</v>
      </c>
      <c r="N72" s="28">
        <f>+SUM(N73:N74,N78)</f>
        <v>0</v>
      </c>
      <c r="O72" s="27">
        <f>+SUM(O73:O74,O78)</f>
        <v>0</v>
      </c>
      <c r="P72" s="62">
        <f t="shared" si="2"/>
        <v>0</v>
      </c>
    </row>
    <row r="73" spans="1:16" x14ac:dyDescent="0.3">
      <c r="A73" s="108" t="s">
        <v>44</v>
      </c>
      <c r="B73" s="149" t="str">
        <f>+B72</f>
        <v>25/2 - 3/3</v>
      </c>
      <c r="C73" s="14" t="s">
        <v>13</v>
      </c>
      <c r="D73" s="37"/>
      <c r="E73" s="37"/>
      <c r="F73" s="37"/>
      <c r="G73" s="37"/>
      <c r="H73" s="37"/>
      <c r="I73" s="37"/>
      <c r="J73" s="37"/>
      <c r="K73" s="37"/>
      <c r="L73" s="38"/>
      <c r="M73" s="64">
        <f t="shared" si="4"/>
        <v>0</v>
      </c>
      <c r="N73" s="41"/>
      <c r="O73" s="38"/>
      <c r="P73" s="67">
        <f t="shared" si="2"/>
        <v>0</v>
      </c>
    </row>
    <row r="74" spans="1:16" x14ac:dyDescent="0.3">
      <c r="A74" s="108" t="s">
        <v>44</v>
      </c>
      <c r="B74" s="149" t="str">
        <f t="shared" ref="B74:B96" si="24">+B73</f>
        <v>25/2 - 3/3</v>
      </c>
      <c r="C74" s="14" t="s">
        <v>86</v>
      </c>
      <c r="D74" s="35">
        <f>+SUM(D75:D77)</f>
        <v>0</v>
      </c>
      <c r="E74" s="35">
        <f>+SUM(E75:E77)</f>
        <v>0</v>
      </c>
      <c r="F74" s="35">
        <f t="shared" ref="F74:L74" si="25">+SUM(F75:F77)</f>
        <v>0</v>
      </c>
      <c r="G74" s="35">
        <f t="shared" si="25"/>
        <v>0</v>
      </c>
      <c r="H74" s="35">
        <f t="shared" si="25"/>
        <v>0</v>
      </c>
      <c r="I74" s="35">
        <f t="shared" si="25"/>
        <v>0</v>
      </c>
      <c r="J74" s="35">
        <f t="shared" si="25"/>
        <v>0</v>
      </c>
      <c r="K74" s="35">
        <f t="shared" si="25"/>
        <v>0</v>
      </c>
      <c r="L74" s="36">
        <f t="shared" si="25"/>
        <v>0</v>
      </c>
      <c r="M74" s="64">
        <f t="shared" si="4"/>
        <v>0</v>
      </c>
      <c r="N74" s="44">
        <f>+SUM(N75:N77)</f>
        <v>0</v>
      </c>
      <c r="O74" s="36">
        <f>+SUM(O75:O77)</f>
        <v>0</v>
      </c>
      <c r="P74" s="67">
        <f t="shared" si="2"/>
        <v>0</v>
      </c>
    </row>
    <row r="75" spans="1:16" x14ac:dyDescent="0.3">
      <c r="A75" s="108" t="s">
        <v>44</v>
      </c>
      <c r="B75" s="149" t="str">
        <f t="shared" si="24"/>
        <v>25/2 - 3/3</v>
      </c>
      <c r="C75" s="80" t="s">
        <v>72</v>
      </c>
      <c r="D75" s="81"/>
      <c r="E75" s="81"/>
      <c r="F75" s="81"/>
      <c r="G75" s="81"/>
      <c r="H75" s="81"/>
      <c r="I75" s="81"/>
      <c r="J75" s="81"/>
      <c r="K75" s="81"/>
      <c r="L75" s="82"/>
      <c r="M75" s="83">
        <f t="shared" si="4"/>
        <v>0</v>
      </c>
      <c r="N75" s="84"/>
      <c r="O75" s="82"/>
      <c r="P75" s="85">
        <f t="shared" si="2"/>
        <v>0</v>
      </c>
    </row>
    <row r="76" spans="1:16" x14ac:dyDescent="0.3">
      <c r="A76" s="108" t="s">
        <v>44</v>
      </c>
      <c r="B76" s="149" t="str">
        <f t="shared" si="24"/>
        <v>25/2 - 3/3</v>
      </c>
      <c r="C76" s="80" t="s">
        <v>84</v>
      </c>
      <c r="D76" s="81"/>
      <c r="E76" s="81"/>
      <c r="F76" s="81"/>
      <c r="G76" s="81"/>
      <c r="H76" s="81"/>
      <c r="I76" s="81"/>
      <c r="J76" s="81"/>
      <c r="K76" s="81"/>
      <c r="L76" s="82"/>
      <c r="M76" s="83">
        <f t="shared" ref="M76:M98" si="26">SUM(D76:L76)</f>
        <v>0</v>
      </c>
      <c r="N76" s="84"/>
      <c r="O76" s="82"/>
      <c r="P76" s="85">
        <f t="shared" si="2"/>
        <v>0</v>
      </c>
    </row>
    <row r="77" spans="1:16" x14ac:dyDescent="0.3">
      <c r="A77" s="108" t="s">
        <v>44</v>
      </c>
      <c r="B77" s="149" t="str">
        <f t="shared" si="24"/>
        <v>25/2 - 3/3</v>
      </c>
      <c r="C77" s="80" t="s">
        <v>85</v>
      </c>
      <c r="D77" s="81"/>
      <c r="E77" s="81"/>
      <c r="F77" s="81"/>
      <c r="G77" s="81"/>
      <c r="H77" s="81"/>
      <c r="I77" s="81"/>
      <c r="J77" s="81"/>
      <c r="K77" s="81"/>
      <c r="L77" s="82"/>
      <c r="M77" s="83">
        <f t="shared" si="26"/>
        <v>0</v>
      </c>
      <c r="N77" s="84"/>
      <c r="O77" s="82"/>
      <c r="P77" s="85">
        <f t="shared" si="2"/>
        <v>0</v>
      </c>
    </row>
    <row r="78" spans="1:16" ht="15" thickBot="1" x14ac:dyDescent="0.35">
      <c r="A78" s="108" t="s">
        <v>44</v>
      </c>
      <c r="B78" s="149" t="str">
        <f t="shared" si="24"/>
        <v>25/2 - 3/3</v>
      </c>
      <c r="C78" s="15" t="s">
        <v>48</v>
      </c>
      <c r="D78" s="37"/>
      <c r="E78" s="37"/>
      <c r="F78" s="37"/>
      <c r="G78" s="123"/>
      <c r="H78" s="123"/>
      <c r="I78" s="37"/>
      <c r="J78" s="37"/>
      <c r="K78" s="37"/>
      <c r="L78" s="37"/>
      <c r="M78" s="64">
        <f t="shared" si="26"/>
        <v>0</v>
      </c>
      <c r="N78" s="37"/>
      <c r="O78" s="37"/>
      <c r="P78" s="67">
        <f t="shared" si="2"/>
        <v>0</v>
      </c>
    </row>
    <row r="79" spans="1:16" ht="15" thickBot="1" x14ac:dyDescent="0.35">
      <c r="A79" s="108" t="s">
        <v>55</v>
      </c>
      <c r="B79" s="149" t="str">
        <f t="shared" si="24"/>
        <v>25/2 - 3/3</v>
      </c>
      <c r="C79" s="13" t="s">
        <v>55</v>
      </c>
      <c r="D79" s="29">
        <f>+SUM(D80:D82,D83,D90)</f>
        <v>0</v>
      </c>
      <c r="E79" s="29">
        <f t="shared" ref="E79:L79" si="27">+SUM(E80:E82,E83,E90)</f>
        <v>0</v>
      </c>
      <c r="F79" s="29">
        <f t="shared" si="27"/>
        <v>0</v>
      </c>
      <c r="G79" s="29">
        <f t="shared" si="27"/>
        <v>0</v>
      </c>
      <c r="H79" s="29">
        <f t="shared" si="27"/>
        <v>0</v>
      </c>
      <c r="I79" s="29">
        <f t="shared" si="27"/>
        <v>0</v>
      </c>
      <c r="J79" s="29">
        <f t="shared" si="27"/>
        <v>0</v>
      </c>
      <c r="K79" s="29">
        <f t="shared" si="27"/>
        <v>0</v>
      </c>
      <c r="L79" s="30">
        <f t="shared" si="27"/>
        <v>0</v>
      </c>
      <c r="M79" s="20">
        <f t="shared" si="26"/>
        <v>0</v>
      </c>
      <c r="N79" s="53">
        <f>+SUM(N80:N82,N83,N90)</f>
        <v>0</v>
      </c>
      <c r="O79" s="54">
        <f>+SUM(O80:O82,O83,O90)</f>
        <v>0</v>
      </c>
      <c r="P79" s="52">
        <f t="shared" si="2"/>
        <v>0</v>
      </c>
    </row>
    <row r="80" spans="1:16" x14ac:dyDescent="0.3">
      <c r="A80" s="108" t="s">
        <v>20</v>
      </c>
      <c r="B80" s="149" t="str">
        <f t="shared" si="24"/>
        <v>25/2 - 3/3</v>
      </c>
      <c r="C80" s="16" t="s">
        <v>20</v>
      </c>
      <c r="D80" s="46"/>
      <c r="E80" s="123"/>
      <c r="F80" s="46"/>
      <c r="G80" s="123"/>
      <c r="H80" s="46"/>
      <c r="I80" s="46"/>
      <c r="J80" s="123"/>
      <c r="K80" s="123"/>
      <c r="L80" s="47"/>
      <c r="M80" s="64">
        <f t="shared" si="26"/>
        <v>0</v>
      </c>
      <c r="N80" s="48"/>
      <c r="O80" s="47"/>
      <c r="P80" s="67">
        <f t="shared" ref="P80:P98" si="28">SUM(N80:O80)</f>
        <v>0</v>
      </c>
    </row>
    <row r="81" spans="1:16" x14ac:dyDescent="0.3">
      <c r="A81" s="108" t="s">
        <v>21</v>
      </c>
      <c r="B81" s="149" t="str">
        <f t="shared" si="24"/>
        <v>25/2 - 3/3</v>
      </c>
      <c r="C81" s="15" t="s">
        <v>21</v>
      </c>
      <c r="D81" s="39"/>
      <c r="E81" s="39"/>
      <c r="F81" s="39"/>
      <c r="G81" s="39"/>
      <c r="H81" s="39"/>
      <c r="I81" s="39"/>
      <c r="J81" s="39"/>
      <c r="K81" s="39"/>
      <c r="L81" s="40"/>
      <c r="M81" s="64">
        <f t="shared" si="26"/>
        <v>0</v>
      </c>
      <c r="N81" s="42"/>
      <c r="O81" s="40"/>
      <c r="P81" s="67">
        <f t="shared" si="28"/>
        <v>0</v>
      </c>
    </row>
    <row r="82" spans="1:16" x14ac:dyDescent="0.3">
      <c r="A82" s="108" t="s">
        <v>83</v>
      </c>
      <c r="B82" s="149" t="str">
        <f t="shared" si="24"/>
        <v>25/2 - 3/3</v>
      </c>
      <c r="C82" s="15" t="s">
        <v>83</v>
      </c>
      <c r="D82" s="39"/>
      <c r="E82" s="39"/>
      <c r="F82" s="39"/>
      <c r="G82" s="39"/>
      <c r="H82" s="39"/>
      <c r="I82" s="39"/>
      <c r="J82" s="39"/>
      <c r="K82" s="39"/>
      <c r="L82" s="40"/>
      <c r="M82" s="64">
        <f t="shared" si="26"/>
        <v>0</v>
      </c>
      <c r="N82" s="42"/>
      <c r="O82" s="40"/>
      <c r="P82" s="67">
        <f t="shared" si="28"/>
        <v>0</v>
      </c>
    </row>
    <row r="83" spans="1:16" x14ac:dyDescent="0.3">
      <c r="A83" s="108" t="s">
        <v>51</v>
      </c>
      <c r="B83" s="3" t="str">
        <f t="shared" si="24"/>
        <v>25/2 - 3/3</v>
      </c>
      <c r="C83" s="25" t="s">
        <v>51</v>
      </c>
      <c r="D83" s="26">
        <f>+SUM(D84,D87)</f>
        <v>0</v>
      </c>
      <c r="E83" s="26"/>
      <c r="F83" s="26"/>
      <c r="G83" s="26"/>
      <c r="H83" s="26"/>
      <c r="I83" s="26"/>
      <c r="J83" s="26"/>
      <c r="K83" s="26"/>
      <c r="L83" s="27">
        <f t="shared" ref="L83" si="29">+SUM(L84,L87)</f>
        <v>0</v>
      </c>
      <c r="M83" s="63">
        <f t="shared" si="26"/>
        <v>0</v>
      </c>
      <c r="N83" s="28">
        <f>+SUM(N84,N87)</f>
        <v>0</v>
      </c>
      <c r="O83" s="27">
        <f>+SUM(O84,O87)</f>
        <v>0</v>
      </c>
      <c r="P83" s="62">
        <f t="shared" si="28"/>
        <v>0</v>
      </c>
    </row>
    <row r="84" spans="1:16" x14ac:dyDescent="0.3">
      <c r="A84" s="108" t="s">
        <v>51</v>
      </c>
      <c r="B84" s="149" t="str">
        <f t="shared" si="24"/>
        <v>25/2 - 3/3</v>
      </c>
      <c r="C84" s="14" t="s">
        <v>75</v>
      </c>
      <c r="D84" s="35">
        <f>+SUM(D85:D86)</f>
        <v>0</v>
      </c>
      <c r="E84" s="35"/>
      <c r="F84" s="35"/>
      <c r="G84" s="35"/>
      <c r="H84" s="35"/>
      <c r="I84" s="35"/>
      <c r="J84" s="35"/>
      <c r="K84" s="35"/>
      <c r="L84" s="36">
        <f t="shared" ref="L84" si="30">+SUM(L85:L86)</f>
        <v>0</v>
      </c>
      <c r="M84" s="64">
        <f t="shared" si="26"/>
        <v>0</v>
      </c>
      <c r="N84" s="44">
        <f>+SUM(N85:N86)</f>
        <v>0</v>
      </c>
      <c r="O84" s="36">
        <f>+SUM(O85:O86)</f>
        <v>0</v>
      </c>
      <c r="P84" s="67">
        <f t="shared" si="28"/>
        <v>0</v>
      </c>
    </row>
    <row r="85" spans="1:16" x14ac:dyDescent="0.3">
      <c r="A85" s="108" t="s">
        <v>51</v>
      </c>
      <c r="B85" s="149" t="str">
        <f t="shared" si="24"/>
        <v>25/2 - 3/3</v>
      </c>
      <c r="C85" s="80" t="s">
        <v>69</v>
      </c>
      <c r="D85" s="81"/>
      <c r="E85" s="81"/>
      <c r="F85" s="81"/>
      <c r="G85" s="81"/>
      <c r="H85" s="81"/>
      <c r="I85" s="81"/>
      <c r="J85" s="81"/>
      <c r="K85" s="81"/>
      <c r="L85" s="82"/>
      <c r="M85" s="83">
        <f t="shared" si="26"/>
        <v>0</v>
      </c>
      <c r="N85" s="84"/>
      <c r="O85" s="82"/>
      <c r="P85" s="85">
        <f t="shared" si="28"/>
        <v>0</v>
      </c>
    </row>
    <row r="86" spans="1:16" x14ac:dyDescent="0.3">
      <c r="A86" s="108" t="s">
        <v>51</v>
      </c>
      <c r="B86" s="149" t="str">
        <f t="shared" si="24"/>
        <v>25/2 - 3/3</v>
      </c>
      <c r="C86" s="80" t="s">
        <v>70</v>
      </c>
      <c r="D86" s="81"/>
      <c r="E86" s="81"/>
      <c r="F86" s="81"/>
      <c r="G86" s="81"/>
      <c r="H86" s="81"/>
      <c r="I86" s="81"/>
      <c r="J86" s="81"/>
      <c r="K86" s="81"/>
      <c r="L86" s="82"/>
      <c r="M86" s="83">
        <f t="shared" si="26"/>
        <v>0</v>
      </c>
      <c r="N86" s="84"/>
      <c r="O86" s="82"/>
      <c r="P86" s="85">
        <f t="shared" si="28"/>
        <v>0</v>
      </c>
    </row>
    <row r="87" spans="1:16" x14ac:dyDescent="0.3">
      <c r="A87" s="108" t="s">
        <v>51</v>
      </c>
      <c r="B87" s="149" t="str">
        <f t="shared" si="24"/>
        <v>25/2 - 3/3</v>
      </c>
      <c r="C87" s="15" t="s">
        <v>74</v>
      </c>
      <c r="D87" s="74">
        <f t="shared" ref="D87:L87" si="31">+SUM(D88:D89)</f>
        <v>0</v>
      </c>
      <c r="E87" s="123"/>
      <c r="F87" s="74"/>
      <c r="G87" s="123"/>
      <c r="H87" s="74"/>
      <c r="I87" s="74"/>
      <c r="J87" s="74"/>
      <c r="K87" s="123"/>
      <c r="L87" s="75">
        <f t="shared" si="31"/>
        <v>0</v>
      </c>
      <c r="M87" s="64">
        <f t="shared" si="26"/>
        <v>0</v>
      </c>
      <c r="N87" s="76">
        <f>+SUM(N88:N89)</f>
        <v>0</v>
      </c>
      <c r="O87" s="75">
        <f>+SUM(O88:O89)</f>
        <v>0</v>
      </c>
      <c r="P87" s="67">
        <f t="shared" si="28"/>
        <v>0</v>
      </c>
    </row>
    <row r="88" spans="1:16" x14ac:dyDescent="0.3">
      <c r="A88" s="108" t="s">
        <v>51</v>
      </c>
      <c r="B88" s="149" t="str">
        <f t="shared" si="24"/>
        <v>25/2 - 3/3</v>
      </c>
      <c r="C88" s="80" t="s">
        <v>73</v>
      </c>
      <c r="D88" s="81"/>
      <c r="E88" s="81"/>
      <c r="F88" s="81"/>
      <c r="G88" s="81"/>
      <c r="H88" s="81"/>
      <c r="I88" s="81"/>
      <c r="J88" s="81"/>
      <c r="K88" s="81"/>
      <c r="L88" s="82"/>
      <c r="M88" s="83">
        <f t="shared" si="26"/>
        <v>0</v>
      </c>
      <c r="N88" s="84"/>
      <c r="O88" s="82"/>
      <c r="P88" s="85">
        <f t="shared" si="28"/>
        <v>0</v>
      </c>
    </row>
    <row r="89" spans="1:16" x14ac:dyDescent="0.3">
      <c r="A89" s="108" t="s">
        <v>51</v>
      </c>
      <c r="B89" s="149" t="str">
        <f t="shared" si="24"/>
        <v>25/2 - 3/3</v>
      </c>
      <c r="C89" s="80" t="s">
        <v>63</v>
      </c>
      <c r="D89" s="81"/>
      <c r="E89" s="81"/>
      <c r="F89" s="81"/>
      <c r="G89" s="81"/>
      <c r="H89" s="81"/>
      <c r="I89" s="81"/>
      <c r="J89" s="81"/>
      <c r="K89" s="81"/>
      <c r="L89" s="82"/>
      <c r="M89" s="83">
        <f t="shared" si="26"/>
        <v>0</v>
      </c>
      <c r="N89" s="84"/>
      <c r="O89" s="82"/>
      <c r="P89" s="85">
        <f t="shared" si="28"/>
        <v>0</v>
      </c>
    </row>
    <row r="90" spans="1:16" x14ac:dyDescent="0.3">
      <c r="A90" s="108" t="s">
        <v>22</v>
      </c>
      <c r="B90" s="3" t="str">
        <f t="shared" si="24"/>
        <v>25/2 - 3/3</v>
      </c>
      <c r="C90" s="25" t="s">
        <v>22</v>
      </c>
      <c r="D90" s="26">
        <f>+SUM(D91,D94)</f>
        <v>0</v>
      </c>
      <c r="E90" s="26"/>
      <c r="F90" s="26"/>
      <c r="G90" s="26"/>
      <c r="H90" s="26"/>
      <c r="I90" s="26"/>
      <c r="J90" s="26"/>
      <c r="K90" s="26"/>
      <c r="L90" s="27">
        <f t="shared" ref="L90" si="32">+SUM(L91,L94)</f>
        <v>0</v>
      </c>
      <c r="M90" s="63">
        <f t="shared" si="26"/>
        <v>0</v>
      </c>
      <c r="N90" s="28">
        <f>+SUM(N91,N94)</f>
        <v>0</v>
      </c>
      <c r="O90" s="27">
        <f>+SUM(O91,O94)</f>
        <v>0</v>
      </c>
      <c r="P90" s="62">
        <f t="shared" si="28"/>
        <v>0</v>
      </c>
    </row>
    <row r="91" spans="1:16" x14ac:dyDescent="0.3">
      <c r="A91" s="108" t="s">
        <v>22</v>
      </c>
      <c r="B91" s="149" t="str">
        <f t="shared" si="24"/>
        <v>25/2 - 3/3</v>
      </c>
      <c r="C91" s="14" t="s">
        <v>64</v>
      </c>
      <c r="D91" s="35">
        <f>+SUM(D92:D93)</f>
        <v>0</v>
      </c>
      <c r="E91" s="35"/>
      <c r="F91" s="35"/>
      <c r="G91" s="35"/>
      <c r="H91" s="35"/>
      <c r="I91" s="35"/>
      <c r="J91" s="35"/>
      <c r="K91" s="123"/>
      <c r="L91" s="36">
        <f t="shared" ref="L91" si="33">+SUM(L92:L93)</f>
        <v>0</v>
      </c>
      <c r="M91" s="64">
        <f t="shared" si="26"/>
        <v>0</v>
      </c>
      <c r="N91" s="44">
        <f>+SUM(N92:N93)</f>
        <v>0</v>
      </c>
      <c r="O91" s="36">
        <f>+SUM(O92:O93)</f>
        <v>0</v>
      </c>
      <c r="P91" s="67">
        <f t="shared" si="28"/>
        <v>0</v>
      </c>
    </row>
    <row r="92" spans="1:16" x14ac:dyDescent="0.3">
      <c r="A92" s="108" t="s">
        <v>22</v>
      </c>
      <c r="B92" s="149" t="str">
        <f t="shared" si="24"/>
        <v>25/2 - 3/3</v>
      </c>
      <c r="C92" s="80" t="s">
        <v>65</v>
      </c>
      <c r="D92" s="81"/>
      <c r="E92" s="81"/>
      <c r="F92" s="81"/>
      <c r="G92" s="81"/>
      <c r="H92" s="81"/>
      <c r="I92" s="81"/>
      <c r="J92" s="81"/>
      <c r="K92" s="81"/>
      <c r="L92" s="82"/>
      <c r="M92" s="83">
        <f t="shared" si="26"/>
        <v>0</v>
      </c>
      <c r="N92" s="84"/>
      <c r="O92" s="82"/>
      <c r="P92" s="85">
        <f t="shared" si="28"/>
        <v>0</v>
      </c>
    </row>
    <row r="93" spans="1:16" x14ac:dyDescent="0.3">
      <c r="A93" s="108" t="s">
        <v>22</v>
      </c>
      <c r="B93" s="149" t="str">
        <f t="shared" si="24"/>
        <v>25/2 - 3/3</v>
      </c>
      <c r="C93" s="80" t="s">
        <v>76</v>
      </c>
      <c r="D93" s="81"/>
      <c r="E93" s="81"/>
      <c r="F93" s="81"/>
      <c r="G93" s="81"/>
      <c r="H93" s="81"/>
      <c r="I93" s="81"/>
      <c r="J93" s="81"/>
      <c r="K93" s="81"/>
      <c r="L93" s="82"/>
      <c r="M93" s="83">
        <f t="shared" si="26"/>
        <v>0</v>
      </c>
      <c r="N93" s="84"/>
      <c r="O93" s="82"/>
      <c r="P93" s="85">
        <f t="shared" si="28"/>
        <v>0</v>
      </c>
    </row>
    <row r="94" spans="1:16" x14ac:dyDescent="0.3">
      <c r="A94" s="108" t="s">
        <v>22</v>
      </c>
      <c r="B94" s="149" t="str">
        <f t="shared" si="24"/>
        <v>25/2 - 3/3</v>
      </c>
      <c r="C94" s="15" t="s">
        <v>41</v>
      </c>
      <c r="D94" s="74">
        <f t="shared" ref="D94:L94" si="34">+SUM(D95:D96)</f>
        <v>0</v>
      </c>
      <c r="E94" s="74"/>
      <c r="F94" s="74"/>
      <c r="G94" s="123"/>
      <c r="H94" s="74"/>
      <c r="I94" s="74"/>
      <c r="J94" s="74"/>
      <c r="K94" s="74"/>
      <c r="L94" s="75">
        <f t="shared" si="34"/>
        <v>0</v>
      </c>
      <c r="M94" s="64">
        <f t="shared" si="26"/>
        <v>0</v>
      </c>
      <c r="N94" s="76">
        <f>+SUM(N95:N96)</f>
        <v>0</v>
      </c>
      <c r="O94" s="75">
        <f>+SUM(O95:O96)</f>
        <v>0</v>
      </c>
      <c r="P94" s="67">
        <f t="shared" si="28"/>
        <v>0</v>
      </c>
    </row>
    <row r="95" spans="1:16" x14ac:dyDescent="0.3">
      <c r="A95" s="108" t="s">
        <v>22</v>
      </c>
      <c r="B95" s="149" t="str">
        <f t="shared" si="24"/>
        <v>25/2 - 3/3</v>
      </c>
      <c r="C95" s="80" t="s">
        <v>66</v>
      </c>
      <c r="D95" s="81"/>
      <c r="E95" s="81"/>
      <c r="F95" s="81"/>
      <c r="G95" s="81"/>
      <c r="H95" s="81"/>
      <c r="I95" s="81"/>
      <c r="J95" s="81"/>
      <c r="K95" s="81"/>
      <c r="L95" s="82"/>
      <c r="M95" s="83">
        <f t="shared" si="26"/>
        <v>0</v>
      </c>
      <c r="N95" s="84"/>
      <c r="O95" s="82"/>
      <c r="P95" s="85">
        <f t="shared" si="28"/>
        <v>0</v>
      </c>
    </row>
    <row r="96" spans="1:16" ht="15" thickBot="1" x14ac:dyDescent="0.35">
      <c r="A96" s="108" t="s">
        <v>22</v>
      </c>
      <c r="B96" s="149" t="str">
        <f t="shared" si="24"/>
        <v>25/2 - 3/3</v>
      </c>
      <c r="C96" s="80" t="s">
        <v>77</v>
      </c>
      <c r="D96" s="81"/>
      <c r="E96" s="81"/>
      <c r="F96" s="81"/>
      <c r="G96" s="81"/>
      <c r="H96" s="81"/>
      <c r="I96" s="81"/>
      <c r="J96" s="81"/>
      <c r="K96" s="81"/>
      <c r="L96" s="82"/>
      <c r="M96" s="83">
        <f t="shared" si="26"/>
        <v>0</v>
      </c>
      <c r="N96" s="84"/>
      <c r="O96" s="82"/>
      <c r="P96" s="85">
        <f t="shared" si="28"/>
        <v>0</v>
      </c>
    </row>
    <row r="97" spans="1:17" ht="15" thickBot="1" x14ac:dyDescent="0.35">
      <c r="A97" s="108" t="s">
        <v>71</v>
      </c>
      <c r="B97" s="140">
        <f>+B4+7</f>
        <v>44990</v>
      </c>
      <c r="C97" s="56" t="s">
        <v>71</v>
      </c>
      <c r="D97" s="57">
        <f t="shared" ref="D97:L97" si="35">+SUM(D4,D8,D48,D79)</f>
        <v>100000</v>
      </c>
      <c r="E97" s="57">
        <f t="shared" si="35"/>
        <v>1700000</v>
      </c>
      <c r="F97" s="57">
        <f t="shared" si="35"/>
        <v>800000</v>
      </c>
      <c r="G97" s="57">
        <f t="shared" si="35"/>
        <v>4500000</v>
      </c>
      <c r="H97" s="57">
        <f t="shared" si="35"/>
        <v>60000</v>
      </c>
      <c r="I97" s="57">
        <f t="shared" si="35"/>
        <v>0</v>
      </c>
      <c r="J97" s="57">
        <f t="shared" si="35"/>
        <v>40000</v>
      </c>
      <c r="K97" s="57">
        <f t="shared" si="35"/>
        <v>1000000</v>
      </c>
      <c r="L97" s="58">
        <f t="shared" si="35"/>
        <v>300000</v>
      </c>
      <c r="M97" s="59">
        <f t="shared" si="26"/>
        <v>8500000</v>
      </c>
      <c r="N97" s="60">
        <f>+SUM(N4,N8,N48,N79)</f>
        <v>180000</v>
      </c>
      <c r="O97" s="58">
        <f>+SUM(O4,O8,O48,O79)</f>
        <v>250000</v>
      </c>
      <c r="P97" s="61">
        <f t="shared" si="28"/>
        <v>430000</v>
      </c>
    </row>
    <row r="98" spans="1:17" ht="15" thickBot="1" x14ac:dyDescent="0.35">
      <c r="B98" s="3"/>
      <c r="C98" s="86" t="s">
        <v>56</v>
      </c>
      <c r="D98" s="87">
        <f t="shared" ref="D98:L98" si="36">+SUM(D5,D8,D48,D79)+D63</f>
        <v>120000</v>
      </c>
      <c r="E98" s="87">
        <f t="shared" si="36"/>
        <v>1900000</v>
      </c>
      <c r="F98" s="87">
        <f t="shared" si="36"/>
        <v>1000000</v>
      </c>
      <c r="G98" s="87">
        <f t="shared" si="36"/>
        <v>5200000</v>
      </c>
      <c r="H98" s="87">
        <f t="shared" si="36"/>
        <v>80000</v>
      </c>
      <c r="I98" s="87">
        <f t="shared" si="36"/>
        <v>0</v>
      </c>
      <c r="J98" s="87">
        <f t="shared" si="36"/>
        <v>80000</v>
      </c>
      <c r="K98" s="87">
        <f t="shared" si="36"/>
        <v>1200000</v>
      </c>
      <c r="L98" s="87">
        <f t="shared" si="36"/>
        <v>350000</v>
      </c>
      <c r="M98" s="87">
        <f t="shared" si="26"/>
        <v>9930000</v>
      </c>
      <c r="N98" s="87">
        <f>+SUM(N5,N8,N48,N79)+N63</f>
        <v>200000</v>
      </c>
      <c r="O98" s="87">
        <f>+SUM(O5,O8,O48,O79)+O63</f>
        <v>400000</v>
      </c>
      <c r="P98" s="87">
        <f t="shared" si="28"/>
        <v>600000</v>
      </c>
    </row>
    <row r="99" spans="1:17" ht="15" thickBot="1" x14ac:dyDescent="0.35">
      <c r="B99" s="142">
        <f>+B97+1</f>
        <v>44991</v>
      </c>
      <c r="D99" s="77">
        <f>IF(D$3=0,IF(D97+D101&gt;0,1,0),IF((D97+D101)&gt;0.8*-D$3,1,0))</f>
        <v>1</v>
      </c>
      <c r="E99" s="77">
        <f t="shared" ref="E99:O99" si="37">IF(E$3=0,IF(E97+E101&gt;0,1,0),IF((E97+E101)&gt;0.8*-E$3,1,0))</f>
        <v>1</v>
      </c>
      <c r="F99" s="77">
        <f t="shared" si="37"/>
        <v>1</v>
      </c>
      <c r="G99" s="77">
        <f t="shared" si="37"/>
        <v>1</v>
      </c>
      <c r="H99" s="77">
        <f t="shared" si="37"/>
        <v>1</v>
      </c>
      <c r="I99" s="77">
        <f t="shared" si="37"/>
        <v>0</v>
      </c>
      <c r="J99" s="77">
        <f t="shared" si="37"/>
        <v>1</v>
      </c>
      <c r="K99" s="77">
        <f t="shared" si="37"/>
        <v>1</v>
      </c>
      <c r="L99" s="77">
        <f t="shared" si="37"/>
        <v>1</v>
      </c>
      <c r="M99" s="78"/>
      <c r="N99" s="77">
        <f t="shared" si="37"/>
        <v>1</v>
      </c>
      <c r="O99" s="77">
        <f t="shared" si="37"/>
        <v>1</v>
      </c>
      <c r="P99" s="78"/>
    </row>
    <row r="100" spans="1:17" ht="15" thickBot="1" x14ac:dyDescent="0.35">
      <c r="B100" s="3"/>
      <c r="C100" s="11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61"/>
    </row>
    <row r="101" spans="1:17" ht="16.2" thickBot="1" x14ac:dyDescent="0.35">
      <c r="A101" s="146" t="s">
        <v>97</v>
      </c>
      <c r="B101" s="143" t="str">
        <f>+B102</f>
        <v>7/3 - 13/3</v>
      </c>
      <c r="C101" s="13" t="s">
        <v>53</v>
      </c>
      <c r="D101" s="29">
        <f t="shared" ref="D101:L101" si="38">SUM(D102,D112,D118,D137,D127)</f>
        <v>0</v>
      </c>
      <c r="E101" s="29">
        <f t="shared" si="38"/>
        <v>0</v>
      </c>
      <c r="F101" s="29">
        <f t="shared" si="38"/>
        <v>0</v>
      </c>
      <c r="G101" s="29">
        <f t="shared" si="38"/>
        <v>0</v>
      </c>
      <c r="H101" s="29">
        <f t="shared" si="38"/>
        <v>0</v>
      </c>
      <c r="I101" s="29">
        <f t="shared" si="38"/>
        <v>0</v>
      </c>
      <c r="J101" s="29">
        <f t="shared" si="38"/>
        <v>0</v>
      </c>
      <c r="K101" s="29">
        <f t="shared" si="38"/>
        <v>0</v>
      </c>
      <c r="L101" s="30">
        <f t="shared" si="38"/>
        <v>0</v>
      </c>
      <c r="M101" s="20">
        <f>SUM(D101:L101)</f>
        <v>0</v>
      </c>
      <c r="N101" s="53">
        <f>SUM(N102,N112,N118,N137,N127)</f>
        <v>0</v>
      </c>
      <c r="O101" s="54">
        <f>SUM(O102,O112,O118,O137,O127)</f>
        <v>0</v>
      </c>
      <c r="P101" s="52">
        <f t="shared" ref="P101:P172" si="39">SUM(N101:O101)</f>
        <v>0</v>
      </c>
    </row>
    <row r="102" spans="1:17" x14ac:dyDescent="0.3">
      <c r="A102" s="146" t="s">
        <v>31</v>
      </c>
      <c r="B102" s="147" t="str">
        <f>DAY(B97+2)&amp;"/"&amp;MONTH(B97+2)&amp;" - "&amp;DAY(B190+1)&amp;"/"&amp;MONTH(B190+1)</f>
        <v>7/3 - 13/3</v>
      </c>
      <c r="C102" s="21" t="s">
        <v>31</v>
      </c>
      <c r="D102" s="22">
        <f>+SUM(D103:D104,D108)</f>
        <v>0</v>
      </c>
      <c r="E102" s="22">
        <f t="shared" ref="E102:L102" si="40">+SUM(E103:E104,E108)</f>
        <v>0</v>
      </c>
      <c r="F102" s="22">
        <f t="shared" si="40"/>
        <v>0</v>
      </c>
      <c r="G102" s="22">
        <f t="shared" si="40"/>
        <v>0</v>
      </c>
      <c r="H102" s="22">
        <f t="shared" si="40"/>
        <v>0</v>
      </c>
      <c r="I102" s="22">
        <f t="shared" si="40"/>
        <v>0</v>
      </c>
      <c r="J102" s="22">
        <f t="shared" si="40"/>
        <v>0</v>
      </c>
      <c r="K102" s="22">
        <f t="shared" si="40"/>
        <v>0</v>
      </c>
      <c r="L102" s="23">
        <f t="shared" si="40"/>
        <v>0</v>
      </c>
      <c r="M102" s="70">
        <f t="shared" ref="M102:M168" si="41">SUM(D102:L102)</f>
        <v>0</v>
      </c>
      <c r="N102" s="24">
        <f>+SUM(N103:N104,N108)</f>
        <v>0</v>
      </c>
      <c r="O102" s="23">
        <f>+SUM(O103:O104,O108)</f>
        <v>0</v>
      </c>
      <c r="P102" s="72">
        <f t="shared" si="39"/>
        <v>0</v>
      </c>
    </row>
    <row r="103" spans="1:17" x14ac:dyDescent="0.3">
      <c r="A103" s="146" t="s">
        <v>31</v>
      </c>
      <c r="B103" s="147" t="str">
        <f>+B102</f>
        <v>7/3 - 13/3</v>
      </c>
      <c r="C103" s="14" t="s">
        <v>26</v>
      </c>
      <c r="D103" s="31"/>
      <c r="E103" s="123"/>
      <c r="F103" s="123"/>
      <c r="G103" s="123"/>
      <c r="H103" s="31"/>
      <c r="I103" s="31"/>
      <c r="J103" s="31"/>
      <c r="K103" s="123"/>
      <c r="L103" s="32"/>
      <c r="M103" s="65">
        <f t="shared" si="41"/>
        <v>0</v>
      </c>
      <c r="N103" s="123"/>
      <c r="O103" s="32"/>
      <c r="P103" s="67">
        <f t="shared" si="39"/>
        <v>0</v>
      </c>
    </row>
    <row r="104" spans="1:17" x14ac:dyDescent="0.3">
      <c r="A104" s="146" t="s">
        <v>31</v>
      </c>
      <c r="B104" s="147" t="str">
        <f t="shared" ref="B104:B111" si="42">+B103</f>
        <v>7/3 - 13/3</v>
      </c>
      <c r="C104" s="14" t="s">
        <v>28</v>
      </c>
      <c r="D104" s="33">
        <f>SUM(D105:D107)</f>
        <v>0</v>
      </c>
      <c r="E104" s="33"/>
      <c r="F104" s="123"/>
      <c r="G104" s="123"/>
      <c r="H104" s="33"/>
      <c r="I104" s="33"/>
      <c r="J104" s="33"/>
      <c r="K104" s="123"/>
      <c r="L104" s="34"/>
      <c r="M104" s="65">
        <f t="shared" si="41"/>
        <v>0</v>
      </c>
      <c r="N104" s="123"/>
      <c r="O104" s="34">
        <f>SUM(O105:O107)</f>
        <v>0</v>
      </c>
      <c r="P104" s="67">
        <f t="shared" si="39"/>
        <v>0</v>
      </c>
    </row>
    <row r="105" spans="1:17" x14ac:dyDescent="0.3">
      <c r="A105" s="146" t="s">
        <v>31</v>
      </c>
      <c r="B105" s="147" t="str">
        <f t="shared" si="42"/>
        <v>7/3 - 13/3</v>
      </c>
      <c r="C105" s="80" t="s">
        <v>47</v>
      </c>
      <c r="D105" s="81"/>
      <c r="E105" s="81"/>
      <c r="F105" s="81"/>
      <c r="G105" s="81"/>
      <c r="H105" s="81"/>
      <c r="I105" s="81"/>
      <c r="J105" s="81"/>
      <c r="K105" s="81"/>
      <c r="L105" s="82"/>
      <c r="M105" s="83">
        <f t="shared" si="41"/>
        <v>0</v>
      </c>
      <c r="N105" s="84"/>
      <c r="O105" s="82"/>
      <c r="P105" s="85">
        <f t="shared" si="39"/>
        <v>0</v>
      </c>
    </row>
    <row r="106" spans="1:17" x14ac:dyDescent="0.3">
      <c r="A106" s="146" t="s">
        <v>31</v>
      </c>
      <c r="B106" s="147" t="str">
        <f t="shared" si="42"/>
        <v>7/3 - 13/3</v>
      </c>
      <c r="C106" s="80" t="s">
        <v>46</v>
      </c>
      <c r="D106" s="81"/>
      <c r="E106" s="81"/>
      <c r="F106" s="81"/>
      <c r="G106" s="81"/>
      <c r="H106" s="81"/>
      <c r="I106" s="81"/>
      <c r="J106" s="81"/>
      <c r="K106" s="81"/>
      <c r="L106" s="82"/>
      <c r="M106" s="83">
        <f t="shared" si="41"/>
        <v>0</v>
      </c>
      <c r="N106" s="84"/>
      <c r="O106" s="82"/>
      <c r="P106" s="85">
        <f t="shared" si="39"/>
        <v>0</v>
      </c>
    </row>
    <row r="107" spans="1:17" x14ac:dyDescent="0.3">
      <c r="A107" s="146" t="s">
        <v>31</v>
      </c>
      <c r="B107" s="147" t="str">
        <f t="shared" si="42"/>
        <v>7/3 - 13/3</v>
      </c>
      <c r="C107" s="80" t="s">
        <v>68</v>
      </c>
      <c r="D107" s="81"/>
      <c r="E107" s="81"/>
      <c r="F107" s="81"/>
      <c r="G107" s="81"/>
      <c r="H107" s="81"/>
      <c r="I107" s="81"/>
      <c r="J107" s="81"/>
      <c r="K107" s="81"/>
      <c r="L107" s="82"/>
      <c r="M107" s="83">
        <f t="shared" si="41"/>
        <v>0</v>
      </c>
      <c r="N107" s="84"/>
      <c r="O107" s="82"/>
      <c r="P107" s="85">
        <f t="shared" si="39"/>
        <v>0</v>
      </c>
    </row>
    <row r="108" spans="1:17" x14ac:dyDescent="0.3">
      <c r="A108" s="146" t="s">
        <v>31</v>
      </c>
      <c r="B108" s="147" t="str">
        <f t="shared" si="42"/>
        <v>7/3 - 13/3</v>
      </c>
      <c r="C108" s="14" t="s">
        <v>30</v>
      </c>
      <c r="D108" s="31">
        <f t="shared" ref="D108" si="43">SUM(D109:D111)</f>
        <v>0</v>
      </c>
      <c r="E108" s="123"/>
      <c r="F108" s="35"/>
      <c r="G108" s="123"/>
      <c r="H108" s="123"/>
      <c r="I108" s="33"/>
      <c r="J108" s="123"/>
      <c r="K108" s="123"/>
      <c r="L108" s="36"/>
      <c r="M108" s="65">
        <f t="shared" si="41"/>
        <v>0</v>
      </c>
      <c r="N108" s="44"/>
      <c r="O108" s="36">
        <f>SUM(O109:O111)</f>
        <v>0</v>
      </c>
      <c r="P108" s="67">
        <f t="shared" si="39"/>
        <v>0</v>
      </c>
    </row>
    <row r="109" spans="1:17" x14ac:dyDescent="0.3">
      <c r="A109" s="146" t="s">
        <v>31</v>
      </c>
      <c r="B109" s="147" t="str">
        <f t="shared" si="42"/>
        <v>7/3 - 13/3</v>
      </c>
      <c r="C109" s="80" t="s">
        <v>33</v>
      </c>
      <c r="D109" s="81"/>
      <c r="E109" s="81"/>
      <c r="F109" s="81"/>
      <c r="G109" s="81"/>
      <c r="H109" s="81"/>
      <c r="I109" s="81"/>
      <c r="J109" s="81"/>
      <c r="K109" s="81"/>
      <c r="L109" s="81"/>
      <c r="M109" s="83">
        <f t="shared" si="41"/>
        <v>0</v>
      </c>
      <c r="N109" s="84"/>
      <c r="O109" s="82"/>
      <c r="P109" s="85">
        <f t="shared" si="39"/>
        <v>0</v>
      </c>
    </row>
    <row r="110" spans="1:17" x14ac:dyDescent="0.3">
      <c r="A110" s="146" t="s">
        <v>31</v>
      </c>
      <c r="B110" s="147" t="str">
        <f t="shared" si="42"/>
        <v>7/3 - 13/3</v>
      </c>
      <c r="C110" s="80" t="s">
        <v>87</v>
      </c>
      <c r="D110" s="81"/>
      <c r="E110" s="81"/>
      <c r="F110" s="81"/>
      <c r="G110" s="81"/>
      <c r="H110" s="81"/>
      <c r="I110" s="81"/>
      <c r="J110" s="81"/>
      <c r="K110" s="81"/>
      <c r="L110" s="82"/>
      <c r="M110" s="83">
        <f t="shared" si="41"/>
        <v>0</v>
      </c>
      <c r="N110" s="84"/>
      <c r="O110" s="82"/>
      <c r="P110" s="85">
        <f t="shared" si="39"/>
        <v>0</v>
      </c>
    </row>
    <row r="111" spans="1:17" x14ac:dyDescent="0.3">
      <c r="A111" s="146" t="s">
        <v>31</v>
      </c>
      <c r="B111" s="147" t="str">
        <f t="shared" si="42"/>
        <v>7/3 - 13/3</v>
      </c>
      <c r="C111" s="80" t="s">
        <v>34</v>
      </c>
      <c r="D111" s="81"/>
      <c r="E111" s="81"/>
      <c r="F111" s="81"/>
      <c r="G111" s="81"/>
      <c r="H111" s="81"/>
      <c r="I111" s="81"/>
      <c r="J111" s="81"/>
      <c r="K111" s="81"/>
      <c r="L111" s="82"/>
      <c r="M111" s="83">
        <f t="shared" si="41"/>
        <v>0</v>
      </c>
      <c r="N111" s="84"/>
      <c r="O111" s="82"/>
      <c r="P111" s="85">
        <f t="shared" si="39"/>
        <v>0</v>
      </c>
    </row>
    <row r="112" spans="1:17" x14ac:dyDescent="0.3">
      <c r="A112" s="146" t="s">
        <v>96</v>
      </c>
      <c r="B112" s="144" t="str">
        <f>DAY(B97+2)&amp;"/"&amp;MONTH(B97+2)&amp;" - "&amp;DAY(B190+1)&amp;"/"&amp;MONTH(B190+1)</f>
        <v>7/3 - 13/3</v>
      </c>
      <c r="C112" s="25" t="s">
        <v>57</v>
      </c>
      <c r="D112" s="26">
        <f>+SUM(D113:D114)</f>
        <v>0</v>
      </c>
      <c r="E112" s="26"/>
      <c r="F112" s="26"/>
      <c r="G112" s="26"/>
      <c r="H112" s="26"/>
      <c r="I112" s="26"/>
      <c r="J112" s="26"/>
      <c r="K112" s="26"/>
      <c r="L112" s="27"/>
      <c r="M112" s="71">
        <f t="shared" si="41"/>
        <v>0</v>
      </c>
      <c r="N112" s="28">
        <f>+SUM(N113:N114)</f>
        <v>0</v>
      </c>
      <c r="O112" s="27">
        <f>+SUM(O113:O114)</f>
        <v>0</v>
      </c>
      <c r="P112" s="73">
        <f t="shared" si="39"/>
        <v>0</v>
      </c>
    </row>
    <row r="113" spans="1:16" x14ac:dyDescent="0.3">
      <c r="A113" s="146" t="s">
        <v>96</v>
      </c>
      <c r="B113" s="151" t="str">
        <f>+B112</f>
        <v>7/3 - 13/3</v>
      </c>
      <c r="C113" s="14" t="s">
        <v>27</v>
      </c>
      <c r="D113" s="31"/>
      <c r="E113" s="31"/>
      <c r="F113" s="31"/>
      <c r="G113" s="31"/>
      <c r="H113" s="31"/>
      <c r="I113" s="31"/>
      <c r="J113" s="31"/>
      <c r="K113" s="31"/>
      <c r="L113" s="32"/>
      <c r="M113" s="65">
        <f t="shared" si="41"/>
        <v>0</v>
      </c>
      <c r="N113" s="35"/>
      <c r="O113" s="32"/>
      <c r="P113" s="67">
        <f t="shared" si="39"/>
        <v>0</v>
      </c>
    </row>
    <row r="114" spans="1:16" x14ac:dyDescent="0.3">
      <c r="A114" s="146" t="s">
        <v>96</v>
      </c>
      <c r="B114" s="151" t="str">
        <f t="shared" ref="B114:B140" si="44">+B113</f>
        <v>7/3 - 13/3</v>
      </c>
      <c r="C114" s="14" t="s">
        <v>29</v>
      </c>
      <c r="D114" s="33">
        <f>SUM(D115:D117)</f>
        <v>0</v>
      </c>
      <c r="E114" s="33"/>
      <c r="F114" s="33"/>
      <c r="G114" s="31"/>
      <c r="H114" s="33"/>
      <c r="I114" s="33"/>
      <c r="J114" s="33"/>
      <c r="K114" s="33"/>
      <c r="L114" s="34"/>
      <c r="M114" s="65">
        <f t="shared" si="41"/>
        <v>0</v>
      </c>
      <c r="N114" s="35">
        <f>SUM(N115:N117)</f>
        <v>0</v>
      </c>
      <c r="O114" s="36">
        <f>SUM(O115:O117)</f>
        <v>0</v>
      </c>
      <c r="P114" s="67">
        <f t="shared" si="39"/>
        <v>0</v>
      </c>
    </row>
    <row r="115" spans="1:16" x14ac:dyDescent="0.3">
      <c r="A115" s="146" t="s">
        <v>96</v>
      </c>
      <c r="B115" s="151" t="str">
        <f t="shared" si="44"/>
        <v>7/3 - 13/3</v>
      </c>
      <c r="C115" s="80" t="s">
        <v>47</v>
      </c>
      <c r="D115" s="81"/>
      <c r="E115" s="81"/>
      <c r="F115" s="81"/>
      <c r="G115" s="81"/>
      <c r="H115" s="81"/>
      <c r="I115" s="81"/>
      <c r="J115" s="81"/>
      <c r="K115" s="81"/>
      <c r="L115" s="82"/>
      <c r="M115" s="83">
        <f t="shared" si="41"/>
        <v>0</v>
      </c>
      <c r="N115" s="84"/>
      <c r="O115" s="82"/>
      <c r="P115" s="85">
        <f t="shared" si="39"/>
        <v>0</v>
      </c>
    </row>
    <row r="116" spans="1:16" x14ac:dyDescent="0.3">
      <c r="A116" s="146" t="s">
        <v>96</v>
      </c>
      <c r="B116" s="151" t="str">
        <f t="shared" si="44"/>
        <v>7/3 - 13/3</v>
      </c>
      <c r="C116" s="80" t="s">
        <v>46</v>
      </c>
      <c r="D116" s="81"/>
      <c r="E116" s="81"/>
      <c r="F116" s="81"/>
      <c r="G116" s="81"/>
      <c r="H116" s="81"/>
      <c r="I116" s="81"/>
      <c r="J116" s="81"/>
      <c r="K116" s="81"/>
      <c r="L116" s="82"/>
      <c r="M116" s="83">
        <f t="shared" si="41"/>
        <v>0</v>
      </c>
      <c r="N116" s="84"/>
      <c r="O116" s="84"/>
      <c r="P116" s="85">
        <f t="shared" si="39"/>
        <v>0</v>
      </c>
    </row>
    <row r="117" spans="1:16" x14ac:dyDescent="0.3">
      <c r="A117" s="146" t="s">
        <v>96</v>
      </c>
      <c r="B117" s="151" t="str">
        <f t="shared" si="44"/>
        <v>7/3 - 13/3</v>
      </c>
      <c r="C117" s="80" t="s">
        <v>68</v>
      </c>
      <c r="D117" s="81"/>
      <c r="E117" s="81"/>
      <c r="F117" s="81"/>
      <c r="G117" s="81"/>
      <c r="H117" s="81"/>
      <c r="I117" s="81"/>
      <c r="J117" s="81"/>
      <c r="K117" s="81"/>
      <c r="L117" s="82"/>
      <c r="M117" s="83">
        <f t="shared" si="41"/>
        <v>0</v>
      </c>
      <c r="N117" s="84"/>
      <c r="O117" s="82"/>
      <c r="P117" s="85">
        <f t="shared" si="39"/>
        <v>0</v>
      </c>
    </row>
    <row r="118" spans="1:16" x14ac:dyDescent="0.3">
      <c r="A118" s="146" t="s">
        <v>32</v>
      </c>
      <c r="B118" s="144" t="str">
        <f>DAY(B97+2)&amp;"/"&amp;MONTH(B97+2)&amp;" - "&amp;DAY(B190+1)&amp;"/"&amp;MONTH(B190+1)</f>
        <v>7/3 - 13/3</v>
      </c>
      <c r="C118" s="25" t="s">
        <v>32</v>
      </c>
      <c r="D118" s="26">
        <f t="shared" ref="D118" si="45">+SUM(D119,D124:D126)</f>
        <v>0</v>
      </c>
      <c r="E118" s="26"/>
      <c r="F118" s="26"/>
      <c r="G118" s="26"/>
      <c r="H118" s="26"/>
      <c r="I118" s="26"/>
      <c r="J118" s="26"/>
      <c r="K118" s="26"/>
      <c r="L118" s="27"/>
      <c r="M118" s="71">
        <f t="shared" si="41"/>
        <v>0</v>
      </c>
      <c r="N118" s="28">
        <f>+SUM(N119,N124:N126)</f>
        <v>0</v>
      </c>
      <c r="O118" s="27">
        <f>+SUM(O119,O124:O126)</f>
        <v>0</v>
      </c>
      <c r="P118" s="73">
        <f t="shared" si="39"/>
        <v>0</v>
      </c>
    </row>
    <row r="119" spans="1:16" x14ac:dyDescent="0.3">
      <c r="A119" s="146" t="s">
        <v>32</v>
      </c>
      <c r="B119" s="151" t="str">
        <f t="shared" si="44"/>
        <v>7/3 - 13/3</v>
      </c>
      <c r="C119" s="14" t="s">
        <v>15</v>
      </c>
      <c r="D119" s="35">
        <f t="shared" ref="D119" si="46">SUM(D120:D123)</f>
        <v>0</v>
      </c>
      <c r="E119" s="35"/>
      <c r="F119" s="123"/>
      <c r="G119" s="123"/>
      <c r="H119" s="35"/>
      <c r="I119" s="35"/>
      <c r="J119" s="35"/>
      <c r="K119" s="35"/>
      <c r="L119" s="36"/>
      <c r="M119" s="64">
        <f t="shared" si="41"/>
        <v>0</v>
      </c>
      <c r="N119" s="44">
        <f>SUM(N120:N123)</f>
        <v>0</v>
      </c>
      <c r="O119" s="36">
        <f>SUM(O120:O123)</f>
        <v>0</v>
      </c>
      <c r="P119" s="68">
        <f t="shared" si="39"/>
        <v>0</v>
      </c>
    </row>
    <row r="120" spans="1:16" x14ac:dyDescent="0.3">
      <c r="A120" s="146" t="s">
        <v>32</v>
      </c>
      <c r="B120" s="151" t="str">
        <f t="shared" si="44"/>
        <v>7/3 - 13/3</v>
      </c>
      <c r="C120" s="80" t="s">
        <v>23</v>
      </c>
      <c r="D120" s="81"/>
      <c r="E120" s="81"/>
      <c r="F120" s="81"/>
      <c r="G120" s="81"/>
      <c r="H120" s="81"/>
      <c r="I120" s="81"/>
      <c r="J120" s="81"/>
      <c r="K120" s="81"/>
      <c r="L120" s="82"/>
      <c r="M120" s="83">
        <f t="shared" si="41"/>
        <v>0</v>
      </c>
      <c r="N120" s="84"/>
      <c r="O120" s="82"/>
      <c r="P120" s="85">
        <f t="shared" si="39"/>
        <v>0</v>
      </c>
    </row>
    <row r="121" spans="1:16" x14ac:dyDescent="0.3">
      <c r="A121" s="146" t="s">
        <v>32</v>
      </c>
      <c r="B121" s="151" t="str">
        <f t="shared" si="44"/>
        <v>7/3 - 13/3</v>
      </c>
      <c r="C121" s="80" t="s">
        <v>24</v>
      </c>
      <c r="D121" s="81"/>
      <c r="E121" s="81"/>
      <c r="F121" s="81"/>
      <c r="G121" s="81"/>
      <c r="H121" s="81"/>
      <c r="I121" s="81"/>
      <c r="J121" s="81"/>
      <c r="K121" s="81"/>
      <c r="L121" s="82"/>
      <c r="M121" s="83">
        <f t="shared" si="41"/>
        <v>0</v>
      </c>
      <c r="N121" s="84"/>
      <c r="O121" s="82"/>
      <c r="P121" s="85">
        <f t="shared" si="39"/>
        <v>0</v>
      </c>
    </row>
    <row r="122" spans="1:16" x14ac:dyDescent="0.3">
      <c r="A122" s="146" t="s">
        <v>32</v>
      </c>
      <c r="B122" s="151" t="str">
        <f t="shared" si="44"/>
        <v>7/3 - 13/3</v>
      </c>
      <c r="C122" s="80" t="s">
        <v>25</v>
      </c>
      <c r="D122" s="81"/>
      <c r="E122" s="81"/>
      <c r="F122" s="81"/>
      <c r="G122" s="81"/>
      <c r="H122" s="81"/>
      <c r="I122" s="81"/>
      <c r="J122" s="81"/>
      <c r="K122" s="81"/>
      <c r="L122" s="82"/>
      <c r="M122" s="83">
        <f t="shared" si="41"/>
        <v>0</v>
      </c>
      <c r="N122" s="84"/>
      <c r="O122" s="82"/>
      <c r="P122" s="85">
        <f t="shared" si="39"/>
        <v>0</v>
      </c>
    </row>
    <row r="123" spans="1:16" x14ac:dyDescent="0.3">
      <c r="A123" s="146" t="s">
        <v>32</v>
      </c>
      <c r="B123" s="151" t="str">
        <f t="shared" si="44"/>
        <v>7/3 - 13/3</v>
      </c>
      <c r="C123" s="80" t="s">
        <v>59</v>
      </c>
      <c r="D123" s="81"/>
      <c r="E123" s="81"/>
      <c r="F123" s="81"/>
      <c r="G123" s="81"/>
      <c r="H123" s="81"/>
      <c r="I123" s="81"/>
      <c r="J123" s="81"/>
      <c r="K123" s="81"/>
      <c r="L123" s="82"/>
      <c r="M123" s="83">
        <f t="shared" si="41"/>
        <v>0</v>
      </c>
      <c r="N123" s="84"/>
      <c r="O123" s="82"/>
      <c r="P123" s="85">
        <f t="shared" si="39"/>
        <v>0</v>
      </c>
    </row>
    <row r="124" spans="1:16" x14ac:dyDescent="0.3">
      <c r="A124" s="146" t="s">
        <v>32</v>
      </c>
      <c r="B124" s="151" t="str">
        <f t="shared" si="44"/>
        <v>7/3 - 13/3</v>
      </c>
      <c r="C124" s="14" t="s">
        <v>16</v>
      </c>
      <c r="D124" s="37"/>
      <c r="E124" s="37"/>
      <c r="F124" s="37"/>
      <c r="G124" s="37"/>
      <c r="H124" s="37"/>
      <c r="I124" s="37"/>
      <c r="J124" s="37"/>
      <c r="K124" s="37"/>
      <c r="L124" s="38"/>
      <c r="M124" s="64">
        <f t="shared" si="41"/>
        <v>0</v>
      </c>
      <c r="N124" s="41"/>
      <c r="O124" s="38"/>
      <c r="P124" s="68">
        <f t="shared" si="39"/>
        <v>0</v>
      </c>
    </row>
    <row r="125" spans="1:16" x14ac:dyDescent="0.3">
      <c r="A125" s="146" t="s">
        <v>32</v>
      </c>
      <c r="B125" s="151" t="str">
        <f t="shared" si="44"/>
        <v>7/3 - 13/3</v>
      </c>
      <c r="C125" s="14" t="s">
        <v>17</v>
      </c>
      <c r="D125" s="37"/>
      <c r="E125" s="37"/>
      <c r="F125" s="37"/>
      <c r="G125" s="37"/>
      <c r="H125" s="37"/>
      <c r="I125" s="37"/>
      <c r="J125" s="37"/>
      <c r="K125" s="37"/>
      <c r="L125" s="38"/>
      <c r="M125" s="64">
        <f t="shared" si="41"/>
        <v>0</v>
      </c>
      <c r="N125" s="41"/>
      <c r="O125" s="38"/>
      <c r="P125" s="68">
        <f t="shared" si="39"/>
        <v>0</v>
      </c>
    </row>
    <row r="126" spans="1:16" x14ac:dyDescent="0.3">
      <c r="A126" s="146" t="s">
        <v>32</v>
      </c>
      <c r="B126" s="151" t="str">
        <f t="shared" si="44"/>
        <v>7/3 - 13/3</v>
      </c>
      <c r="C126" s="15" t="s">
        <v>40</v>
      </c>
      <c r="D126" s="39"/>
      <c r="E126" s="39"/>
      <c r="F126" s="39"/>
      <c r="G126" s="37"/>
      <c r="H126" s="39"/>
      <c r="I126" s="39"/>
      <c r="J126" s="39"/>
      <c r="K126" s="39"/>
      <c r="L126" s="40"/>
      <c r="M126" s="66">
        <f t="shared" si="41"/>
        <v>0</v>
      </c>
      <c r="N126" s="42"/>
      <c r="O126" s="40"/>
      <c r="P126" s="69">
        <f t="shared" si="39"/>
        <v>0</v>
      </c>
    </row>
    <row r="127" spans="1:16" x14ac:dyDescent="0.3">
      <c r="A127" s="146" t="s">
        <v>67</v>
      </c>
      <c r="B127" s="144" t="str">
        <f>DAY(B97+2)&amp;"/"&amp;MONTH(B97+2)&amp;" - "&amp;DAY(B190+1)&amp;"/"&amp;MONTH(B190+1)</f>
        <v>7/3 - 13/3</v>
      </c>
      <c r="C127" s="25" t="s">
        <v>67</v>
      </c>
      <c r="D127" s="26">
        <f t="shared" ref="D127:L127" si="47">+SUM(D128:D130)</f>
        <v>0</v>
      </c>
      <c r="E127" s="26">
        <f t="shared" si="47"/>
        <v>0</v>
      </c>
      <c r="F127" s="26">
        <f t="shared" si="47"/>
        <v>0</v>
      </c>
      <c r="G127" s="26">
        <f t="shared" si="47"/>
        <v>0</v>
      </c>
      <c r="H127" s="26">
        <f t="shared" si="47"/>
        <v>0</v>
      </c>
      <c r="I127" s="26">
        <f t="shared" si="47"/>
        <v>0</v>
      </c>
      <c r="J127" s="26">
        <f t="shared" si="47"/>
        <v>0</v>
      </c>
      <c r="K127" s="26">
        <f t="shared" si="47"/>
        <v>0</v>
      </c>
      <c r="L127" s="27">
        <f t="shared" si="47"/>
        <v>0</v>
      </c>
      <c r="M127" s="71">
        <f t="shared" si="41"/>
        <v>0</v>
      </c>
      <c r="N127" s="28">
        <f>+SUM(N128:N130)</f>
        <v>0</v>
      </c>
      <c r="O127" s="27">
        <f>+SUM(O128:O130)</f>
        <v>0</v>
      </c>
      <c r="P127" s="73">
        <f t="shared" si="39"/>
        <v>0</v>
      </c>
    </row>
    <row r="128" spans="1:16" x14ac:dyDescent="0.3">
      <c r="A128" s="146" t="s">
        <v>67</v>
      </c>
      <c r="B128" s="151" t="str">
        <f t="shared" si="44"/>
        <v>7/3 - 13/3</v>
      </c>
      <c r="C128" s="14" t="s">
        <v>12</v>
      </c>
      <c r="D128" s="37"/>
      <c r="E128" s="37"/>
      <c r="F128" s="37"/>
      <c r="G128" s="37"/>
      <c r="H128" s="37"/>
      <c r="I128" s="37"/>
      <c r="J128" s="37"/>
      <c r="K128" s="37"/>
      <c r="L128" s="38"/>
      <c r="M128" s="64">
        <f t="shared" si="41"/>
        <v>0</v>
      </c>
      <c r="N128" s="41"/>
      <c r="O128" s="38"/>
      <c r="P128" s="68">
        <f t="shared" si="39"/>
        <v>0</v>
      </c>
    </row>
    <row r="129" spans="1:16" x14ac:dyDescent="0.3">
      <c r="A129" s="146" t="s">
        <v>67</v>
      </c>
      <c r="B129" s="151" t="str">
        <f t="shared" si="44"/>
        <v>7/3 - 13/3</v>
      </c>
      <c r="C129" s="14" t="s">
        <v>39</v>
      </c>
      <c r="D129" s="37"/>
      <c r="E129" s="37"/>
      <c r="F129" s="37"/>
      <c r="G129" s="37"/>
      <c r="H129" s="37"/>
      <c r="I129" s="37"/>
      <c r="J129" s="37"/>
      <c r="K129" s="37"/>
      <c r="L129" s="38"/>
      <c r="M129" s="64">
        <f t="shared" si="41"/>
        <v>0</v>
      </c>
      <c r="N129" s="41"/>
      <c r="O129" s="38"/>
      <c r="P129" s="68">
        <f t="shared" si="39"/>
        <v>0</v>
      </c>
    </row>
    <row r="130" spans="1:16" x14ac:dyDescent="0.3">
      <c r="A130" s="146" t="s">
        <v>67</v>
      </c>
      <c r="B130" s="151" t="str">
        <f t="shared" si="44"/>
        <v>7/3 - 13/3</v>
      </c>
      <c r="C130" s="14" t="s">
        <v>18</v>
      </c>
      <c r="D130" s="33">
        <f t="shared" ref="D130:L130" si="48">SUM(D131:D136)</f>
        <v>0</v>
      </c>
      <c r="E130" s="33">
        <f t="shared" si="48"/>
        <v>0</v>
      </c>
      <c r="F130" s="33">
        <f t="shared" si="48"/>
        <v>0</v>
      </c>
      <c r="G130" s="37">
        <f t="shared" si="48"/>
        <v>0</v>
      </c>
      <c r="H130" s="33">
        <f t="shared" si="48"/>
        <v>0</v>
      </c>
      <c r="I130" s="33">
        <f t="shared" si="48"/>
        <v>0</v>
      </c>
      <c r="J130" s="33">
        <f t="shared" si="48"/>
        <v>0</v>
      </c>
      <c r="K130" s="33">
        <f t="shared" si="48"/>
        <v>0</v>
      </c>
      <c r="L130" s="34">
        <f t="shared" si="48"/>
        <v>0</v>
      </c>
      <c r="M130" s="65">
        <f t="shared" si="41"/>
        <v>0</v>
      </c>
      <c r="N130" s="43">
        <f>SUM(N131:N136)</f>
        <v>0</v>
      </c>
      <c r="O130" s="34">
        <f>SUM(O131:O136)</f>
        <v>0</v>
      </c>
      <c r="P130" s="67">
        <f t="shared" si="39"/>
        <v>0</v>
      </c>
    </row>
    <row r="131" spans="1:16" x14ac:dyDescent="0.3">
      <c r="A131" s="146" t="s">
        <v>67</v>
      </c>
      <c r="B131" s="151" t="str">
        <f t="shared" si="44"/>
        <v>7/3 - 13/3</v>
      </c>
      <c r="C131" s="80" t="s">
        <v>38</v>
      </c>
      <c r="D131" s="81"/>
      <c r="E131" s="81"/>
      <c r="F131" s="81"/>
      <c r="G131" s="81"/>
      <c r="H131" s="81"/>
      <c r="I131" s="81"/>
      <c r="J131" s="81"/>
      <c r="K131" s="81"/>
      <c r="L131" s="82"/>
      <c r="M131" s="83">
        <f t="shared" si="41"/>
        <v>0</v>
      </c>
      <c r="N131" s="84"/>
      <c r="O131" s="82"/>
      <c r="P131" s="85">
        <f t="shared" si="39"/>
        <v>0</v>
      </c>
    </row>
    <row r="132" spans="1:16" x14ac:dyDescent="0.3">
      <c r="A132" s="146" t="s">
        <v>67</v>
      </c>
      <c r="B132" s="151" t="str">
        <f t="shared" si="44"/>
        <v>7/3 - 13/3</v>
      </c>
      <c r="C132" s="80" t="s">
        <v>37</v>
      </c>
      <c r="D132" s="81"/>
      <c r="E132" s="81"/>
      <c r="F132" s="81"/>
      <c r="G132" s="81"/>
      <c r="H132" s="81"/>
      <c r="I132" s="81"/>
      <c r="J132" s="81"/>
      <c r="K132" s="81"/>
      <c r="L132" s="82"/>
      <c r="M132" s="83">
        <f t="shared" si="41"/>
        <v>0</v>
      </c>
      <c r="N132" s="84"/>
      <c r="O132" s="82"/>
      <c r="P132" s="85">
        <f t="shared" si="39"/>
        <v>0</v>
      </c>
    </row>
    <row r="133" spans="1:16" x14ac:dyDescent="0.3">
      <c r="A133" s="146" t="s">
        <v>67</v>
      </c>
      <c r="B133" s="151" t="str">
        <f t="shared" si="44"/>
        <v>7/3 - 13/3</v>
      </c>
      <c r="C133" s="80" t="s">
        <v>61</v>
      </c>
      <c r="D133" s="81"/>
      <c r="E133" s="81"/>
      <c r="F133" s="81"/>
      <c r="G133" s="81"/>
      <c r="H133" s="81"/>
      <c r="I133" s="81"/>
      <c r="J133" s="81"/>
      <c r="K133" s="81"/>
      <c r="L133" s="82"/>
      <c r="M133" s="83">
        <f t="shared" si="41"/>
        <v>0</v>
      </c>
      <c r="N133" s="84"/>
      <c r="O133" s="82"/>
      <c r="P133" s="85">
        <f t="shared" si="39"/>
        <v>0</v>
      </c>
    </row>
    <row r="134" spans="1:16" x14ac:dyDescent="0.3">
      <c r="A134" s="146" t="s">
        <v>67</v>
      </c>
      <c r="B134" s="151" t="str">
        <f t="shared" si="44"/>
        <v>7/3 - 13/3</v>
      </c>
      <c r="C134" s="80" t="s">
        <v>36</v>
      </c>
      <c r="D134" s="81"/>
      <c r="E134" s="81"/>
      <c r="F134" s="81"/>
      <c r="G134" s="81"/>
      <c r="H134" s="81"/>
      <c r="I134" s="81"/>
      <c r="J134" s="81"/>
      <c r="K134" s="81"/>
      <c r="L134" s="82"/>
      <c r="M134" s="83">
        <f t="shared" si="41"/>
        <v>0</v>
      </c>
      <c r="N134" s="84"/>
      <c r="O134" s="82"/>
      <c r="P134" s="85">
        <f t="shared" si="39"/>
        <v>0</v>
      </c>
    </row>
    <row r="135" spans="1:16" x14ac:dyDescent="0.3">
      <c r="A135" s="146" t="s">
        <v>67</v>
      </c>
      <c r="B135" s="151" t="str">
        <f t="shared" si="44"/>
        <v>7/3 - 13/3</v>
      </c>
      <c r="C135" s="80" t="s">
        <v>35</v>
      </c>
      <c r="D135" s="81"/>
      <c r="E135" s="81"/>
      <c r="F135" s="81"/>
      <c r="G135" s="81"/>
      <c r="H135" s="81"/>
      <c r="I135" s="81"/>
      <c r="J135" s="81"/>
      <c r="K135" s="81"/>
      <c r="L135" s="82"/>
      <c r="M135" s="83">
        <f t="shared" si="41"/>
        <v>0</v>
      </c>
      <c r="N135" s="84"/>
      <c r="O135" s="82"/>
      <c r="P135" s="85">
        <f t="shared" si="39"/>
        <v>0</v>
      </c>
    </row>
    <row r="136" spans="1:16" x14ac:dyDescent="0.3">
      <c r="A136" s="148" t="s">
        <v>100</v>
      </c>
      <c r="B136" s="151" t="str">
        <f t="shared" si="44"/>
        <v>7/3 - 13/3</v>
      </c>
      <c r="C136" s="80" t="s">
        <v>18</v>
      </c>
      <c r="D136" s="81"/>
      <c r="E136" s="81"/>
      <c r="F136" s="81"/>
      <c r="G136" s="81"/>
      <c r="H136" s="81"/>
      <c r="I136" s="81"/>
      <c r="J136" s="81"/>
      <c r="K136" s="81"/>
      <c r="L136" s="82"/>
      <c r="M136" s="83">
        <f t="shared" si="41"/>
        <v>0</v>
      </c>
      <c r="N136" s="84"/>
      <c r="O136" s="82"/>
      <c r="P136" s="85">
        <f t="shared" si="39"/>
        <v>0</v>
      </c>
    </row>
    <row r="137" spans="1:16" x14ac:dyDescent="0.3">
      <c r="A137" s="146" t="s">
        <v>45</v>
      </c>
      <c r="B137" s="144" t="str">
        <f>DAY(B97+2)&amp;"/"&amp;MONTH(B97+2)&amp;" - "&amp;DAY(B190+1)&amp;"/"&amp;MONTH(B190+1)</f>
        <v>7/3 - 13/3</v>
      </c>
      <c r="C137" s="25" t="s">
        <v>45</v>
      </c>
      <c r="D137" s="26">
        <f>+SUM(D138:D140)</f>
        <v>0</v>
      </c>
      <c r="E137" s="26">
        <f>+SUM(E138:E140)</f>
        <v>0</v>
      </c>
      <c r="F137" s="26">
        <f t="shared" ref="F137:L137" si="49">+SUM(F138:F140)</f>
        <v>0</v>
      </c>
      <c r="G137" s="26">
        <f t="shared" si="49"/>
        <v>0</v>
      </c>
      <c r="H137" s="26">
        <f t="shared" si="49"/>
        <v>0</v>
      </c>
      <c r="I137" s="26">
        <f t="shared" si="49"/>
        <v>0</v>
      </c>
      <c r="J137" s="26">
        <f t="shared" si="49"/>
        <v>0</v>
      </c>
      <c r="K137" s="26">
        <f t="shared" si="49"/>
        <v>0</v>
      </c>
      <c r="L137" s="27">
        <f t="shared" si="49"/>
        <v>0</v>
      </c>
      <c r="M137" s="71">
        <f t="shared" si="41"/>
        <v>0</v>
      </c>
      <c r="N137" s="28">
        <f>+SUM(N138:N140)</f>
        <v>0</v>
      </c>
      <c r="O137" s="27">
        <f>+SUM(O138:O140)</f>
        <v>0</v>
      </c>
      <c r="P137" s="73">
        <f t="shared" si="39"/>
        <v>0</v>
      </c>
    </row>
    <row r="138" spans="1:16" x14ac:dyDescent="0.3">
      <c r="A138" s="146" t="s">
        <v>45</v>
      </c>
      <c r="B138" s="151" t="str">
        <f t="shared" si="44"/>
        <v>7/3 - 13/3</v>
      </c>
      <c r="C138" s="14" t="s">
        <v>19</v>
      </c>
      <c r="D138" s="37"/>
      <c r="E138" s="37"/>
      <c r="F138" s="37"/>
      <c r="G138" s="37"/>
      <c r="H138" s="37"/>
      <c r="I138" s="37"/>
      <c r="J138" s="37"/>
      <c r="K138" s="37"/>
      <c r="L138" s="38"/>
      <c r="M138" s="64">
        <f t="shared" si="41"/>
        <v>0</v>
      </c>
      <c r="N138" s="41"/>
      <c r="O138" s="38"/>
      <c r="P138" s="68">
        <f t="shared" si="39"/>
        <v>0</v>
      </c>
    </row>
    <row r="139" spans="1:16" x14ac:dyDescent="0.3">
      <c r="A139" s="146" t="s">
        <v>45</v>
      </c>
      <c r="B139" s="151" t="str">
        <f t="shared" si="44"/>
        <v>7/3 - 13/3</v>
      </c>
      <c r="C139" s="14" t="s">
        <v>62</v>
      </c>
      <c r="D139" s="39"/>
      <c r="E139" s="39"/>
      <c r="F139" s="39"/>
      <c r="G139" s="37"/>
      <c r="H139" s="39"/>
      <c r="I139" s="39"/>
      <c r="J139" s="39"/>
      <c r="K139" s="39"/>
      <c r="L139" s="40"/>
      <c r="M139" s="64">
        <f t="shared" si="41"/>
        <v>0</v>
      </c>
      <c r="N139" s="41"/>
      <c r="O139" s="38"/>
      <c r="P139" s="68">
        <f t="shared" si="39"/>
        <v>0</v>
      </c>
    </row>
    <row r="140" spans="1:16" ht="15" thickBot="1" x14ac:dyDescent="0.35">
      <c r="A140" s="146" t="s">
        <v>45</v>
      </c>
      <c r="B140" s="151" t="str">
        <f t="shared" si="44"/>
        <v>7/3 - 13/3</v>
      </c>
      <c r="C140" s="15" t="s">
        <v>60</v>
      </c>
      <c r="D140" s="39"/>
      <c r="E140" s="39"/>
      <c r="F140" s="39"/>
      <c r="G140" s="39"/>
      <c r="H140" s="39"/>
      <c r="I140" s="39"/>
      <c r="J140" s="39"/>
      <c r="K140" s="39"/>
      <c r="L140" s="40"/>
      <c r="M140" s="64">
        <f t="shared" si="41"/>
        <v>0</v>
      </c>
      <c r="N140" s="41"/>
      <c r="O140" s="38"/>
      <c r="P140" s="68">
        <f t="shared" si="39"/>
        <v>0</v>
      </c>
    </row>
    <row r="141" spans="1:16" ht="15" thickBot="1" x14ac:dyDescent="0.35">
      <c r="A141" s="108" t="s">
        <v>99</v>
      </c>
      <c r="B141" s="149" t="str">
        <f>+B142</f>
        <v>4/3 - 10/3</v>
      </c>
      <c r="C141" s="13" t="s">
        <v>54</v>
      </c>
      <c r="D141" s="29">
        <f t="shared" ref="D141:L141" si="50">SUM(D142,D165)</f>
        <v>0</v>
      </c>
      <c r="E141" s="29">
        <f t="shared" si="50"/>
        <v>0</v>
      </c>
      <c r="F141" s="29">
        <f t="shared" si="50"/>
        <v>0</v>
      </c>
      <c r="G141" s="29">
        <f t="shared" si="50"/>
        <v>0</v>
      </c>
      <c r="H141" s="29">
        <f t="shared" si="50"/>
        <v>0</v>
      </c>
      <c r="I141" s="29">
        <f t="shared" si="50"/>
        <v>0</v>
      </c>
      <c r="J141" s="29">
        <f t="shared" si="50"/>
        <v>0</v>
      </c>
      <c r="K141" s="29">
        <f t="shared" si="50"/>
        <v>0</v>
      </c>
      <c r="L141" s="30">
        <f t="shared" si="50"/>
        <v>0</v>
      </c>
      <c r="M141" s="20">
        <f t="shared" si="41"/>
        <v>0</v>
      </c>
      <c r="N141" s="53">
        <f>SUM(N142,N165)</f>
        <v>0</v>
      </c>
      <c r="O141" s="54">
        <f>SUM(O142,O165)</f>
        <v>0</v>
      </c>
      <c r="P141" s="52">
        <f t="shared" si="39"/>
        <v>0</v>
      </c>
    </row>
    <row r="142" spans="1:16" x14ac:dyDescent="0.3">
      <c r="A142" s="108" t="s">
        <v>49</v>
      </c>
      <c r="B142" s="144" t="str">
        <f>DAY(B97-1)&amp;"/"&amp;MONTH(B97-1)&amp;" - "&amp;DAY(B190-2)&amp;"/"&amp;MONTH(B190-2)</f>
        <v>4/3 - 10/3</v>
      </c>
      <c r="C142" s="25" t="s">
        <v>49</v>
      </c>
      <c r="D142" s="26">
        <f>+SUM(D143:D146)</f>
        <v>0</v>
      </c>
      <c r="E142" s="26">
        <f>+SUM(E143:E146)</f>
        <v>0</v>
      </c>
      <c r="F142" s="26">
        <f t="shared" ref="F142:L142" si="51">+SUM(F143:F146)</f>
        <v>0</v>
      </c>
      <c r="G142" s="26">
        <f t="shared" si="51"/>
        <v>0</v>
      </c>
      <c r="H142" s="26">
        <f t="shared" si="51"/>
        <v>0</v>
      </c>
      <c r="I142" s="26">
        <f t="shared" si="51"/>
        <v>0</v>
      </c>
      <c r="J142" s="26">
        <f t="shared" si="51"/>
        <v>0</v>
      </c>
      <c r="K142" s="26">
        <f t="shared" si="51"/>
        <v>0</v>
      </c>
      <c r="L142" s="27">
        <f t="shared" si="51"/>
        <v>0</v>
      </c>
      <c r="M142" s="63">
        <f t="shared" si="41"/>
        <v>0</v>
      </c>
      <c r="N142" s="28">
        <f>+SUM(N143:N146)</f>
        <v>0</v>
      </c>
      <c r="O142" s="27">
        <f>+SUM(O143:O146)</f>
        <v>0</v>
      </c>
      <c r="P142" s="62">
        <f t="shared" si="39"/>
        <v>0</v>
      </c>
    </row>
    <row r="143" spans="1:16" x14ac:dyDescent="0.3">
      <c r="A143" s="108" t="s">
        <v>49</v>
      </c>
      <c r="B143" s="149" t="str">
        <f>+B142</f>
        <v>4/3 - 10/3</v>
      </c>
      <c r="C143" s="14" t="s">
        <v>42</v>
      </c>
      <c r="D143" s="37"/>
      <c r="E143" s="37"/>
      <c r="F143" s="37"/>
      <c r="G143" s="123"/>
      <c r="H143" s="37"/>
      <c r="I143" s="37"/>
      <c r="J143" s="37"/>
      <c r="K143" s="37"/>
      <c r="L143" s="38"/>
      <c r="M143" s="65">
        <f t="shared" si="41"/>
        <v>0</v>
      </c>
      <c r="N143" s="41"/>
      <c r="O143" s="38"/>
      <c r="P143" s="67">
        <f t="shared" si="39"/>
        <v>0</v>
      </c>
    </row>
    <row r="144" spans="1:16" x14ac:dyDescent="0.3">
      <c r="A144" s="108" t="s">
        <v>49</v>
      </c>
      <c r="B144" s="149" t="str">
        <f t="shared" ref="B144:B155" si="52">+B143</f>
        <v>4/3 - 10/3</v>
      </c>
      <c r="C144" s="14" t="s">
        <v>43</v>
      </c>
      <c r="D144" s="37"/>
      <c r="E144" s="37"/>
      <c r="F144" s="37"/>
      <c r="G144" s="37"/>
      <c r="H144" s="37"/>
      <c r="I144" s="37"/>
      <c r="J144" s="37"/>
      <c r="K144" s="37"/>
      <c r="L144" s="38"/>
      <c r="M144" s="65">
        <f t="shared" si="41"/>
        <v>0</v>
      </c>
      <c r="N144" s="41"/>
      <c r="O144" s="38"/>
      <c r="P144" s="67">
        <f t="shared" si="39"/>
        <v>0</v>
      </c>
    </row>
    <row r="145" spans="1:16" x14ac:dyDescent="0.3">
      <c r="A145" s="108" t="s">
        <v>49</v>
      </c>
      <c r="B145" s="149" t="str">
        <f t="shared" si="52"/>
        <v>4/3 - 10/3</v>
      </c>
      <c r="C145" s="14" t="s">
        <v>88</v>
      </c>
      <c r="D145" s="37"/>
      <c r="E145" s="123"/>
      <c r="F145" s="123"/>
      <c r="G145" s="123"/>
      <c r="H145" s="123"/>
      <c r="I145" s="37"/>
      <c r="J145" s="37"/>
      <c r="K145" s="37"/>
      <c r="L145" s="38"/>
      <c r="M145" s="65">
        <f t="shared" si="41"/>
        <v>0</v>
      </c>
      <c r="N145" s="41"/>
      <c r="O145" s="38"/>
      <c r="P145" s="67">
        <f t="shared" ref="P145:P164" si="53">SUM(N145:O145)</f>
        <v>0</v>
      </c>
    </row>
    <row r="146" spans="1:16" x14ac:dyDescent="0.3">
      <c r="A146" s="108" t="s">
        <v>49</v>
      </c>
      <c r="B146" s="149" t="str">
        <f t="shared" si="52"/>
        <v>4/3 - 10/3</v>
      </c>
      <c r="C146" s="14" t="s">
        <v>89</v>
      </c>
      <c r="D146" s="35">
        <f>+SUM(D147:D155)</f>
        <v>0</v>
      </c>
      <c r="E146" s="35"/>
      <c r="F146" s="35"/>
      <c r="G146" s="35"/>
      <c r="H146" s="35"/>
      <c r="I146" s="35"/>
      <c r="J146" s="35"/>
      <c r="K146" s="35">
        <f t="shared" ref="K146:L146" si="54">+SUM(K147:K155)</f>
        <v>0</v>
      </c>
      <c r="L146" s="36">
        <f t="shared" si="54"/>
        <v>0</v>
      </c>
      <c r="M146" s="65">
        <f t="shared" si="41"/>
        <v>0</v>
      </c>
      <c r="N146" s="123"/>
      <c r="O146" s="36">
        <f>+SUM(O147:O155)</f>
        <v>0</v>
      </c>
      <c r="P146" s="67">
        <f t="shared" si="53"/>
        <v>0</v>
      </c>
    </row>
    <row r="147" spans="1:16" x14ac:dyDescent="0.3">
      <c r="A147" s="108" t="s">
        <v>49</v>
      </c>
      <c r="B147" s="149" t="str">
        <f t="shared" si="52"/>
        <v>4/3 - 10/3</v>
      </c>
      <c r="C147" s="80" t="s">
        <v>93</v>
      </c>
      <c r="D147" s="81"/>
      <c r="E147" s="81"/>
      <c r="F147" s="81"/>
      <c r="G147" s="81"/>
      <c r="H147" s="81"/>
      <c r="I147" s="81"/>
      <c r="J147" s="81"/>
      <c r="K147" s="81"/>
      <c r="L147" s="82"/>
      <c r="M147" s="83">
        <f t="shared" si="41"/>
        <v>0</v>
      </c>
      <c r="N147" s="84"/>
      <c r="O147" s="82"/>
      <c r="P147" s="85">
        <f t="shared" si="53"/>
        <v>0</v>
      </c>
    </row>
    <row r="148" spans="1:16" x14ac:dyDescent="0.3">
      <c r="A148" s="108" t="s">
        <v>49</v>
      </c>
      <c r="B148" s="149" t="str">
        <f t="shared" si="52"/>
        <v>4/3 - 10/3</v>
      </c>
      <c r="C148" s="80" t="s">
        <v>92</v>
      </c>
      <c r="D148" s="81"/>
      <c r="E148" s="81"/>
      <c r="F148" s="81"/>
      <c r="G148" s="81"/>
      <c r="H148" s="81"/>
      <c r="I148" s="81"/>
      <c r="J148" s="81"/>
      <c r="K148" s="81"/>
      <c r="L148" s="82"/>
      <c r="M148" s="83">
        <f t="shared" si="41"/>
        <v>0</v>
      </c>
      <c r="N148" s="84"/>
      <c r="O148" s="82"/>
      <c r="P148" s="85">
        <f t="shared" si="53"/>
        <v>0</v>
      </c>
    </row>
    <row r="149" spans="1:16" x14ac:dyDescent="0.3">
      <c r="A149" s="108" t="s">
        <v>49</v>
      </c>
      <c r="B149" s="149" t="str">
        <f t="shared" si="52"/>
        <v>4/3 - 10/3</v>
      </c>
      <c r="C149" s="80" t="s">
        <v>94</v>
      </c>
      <c r="D149" s="81"/>
      <c r="E149" s="81"/>
      <c r="F149" s="81"/>
      <c r="G149" s="81"/>
      <c r="H149" s="81"/>
      <c r="I149" s="81"/>
      <c r="J149" s="81"/>
      <c r="K149" s="81"/>
      <c r="L149" s="82"/>
      <c r="M149" s="83">
        <f t="shared" si="41"/>
        <v>0</v>
      </c>
      <c r="N149" s="84"/>
      <c r="O149" s="82"/>
      <c r="P149" s="85">
        <f t="shared" si="53"/>
        <v>0</v>
      </c>
    </row>
    <row r="150" spans="1:16" x14ac:dyDescent="0.3">
      <c r="A150" s="108" t="s">
        <v>49</v>
      </c>
      <c r="B150" s="149" t="str">
        <f t="shared" si="52"/>
        <v>4/3 - 10/3</v>
      </c>
      <c r="C150" s="80" t="s">
        <v>79</v>
      </c>
      <c r="D150" s="81"/>
      <c r="E150" s="81"/>
      <c r="F150" s="81"/>
      <c r="G150" s="81"/>
      <c r="H150" s="81"/>
      <c r="I150" s="81"/>
      <c r="J150" s="81"/>
      <c r="K150" s="81"/>
      <c r="L150" s="82"/>
      <c r="M150" s="83">
        <f t="shared" si="41"/>
        <v>0</v>
      </c>
      <c r="N150" s="84"/>
      <c r="O150" s="82"/>
      <c r="P150" s="85">
        <f t="shared" si="53"/>
        <v>0</v>
      </c>
    </row>
    <row r="151" spans="1:16" x14ac:dyDescent="0.3">
      <c r="A151" s="108" t="s">
        <v>49</v>
      </c>
      <c r="B151" s="149" t="str">
        <f t="shared" si="52"/>
        <v>4/3 - 10/3</v>
      </c>
      <c r="C151" s="80" t="s">
        <v>78</v>
      </c>
      <c r="D151" s="81"/>
      <c r="E151" s="81"/>
      <c r="F151" s="81"/>
      <c r="G151" s="81"/>
      <c r="H151" s="81"/>
      <c r="I151" s="81"/>
      <c r="J151" s="81"/>
      <c r="K151" s="81"/>
      <c r="L151" s="82"/>
      <c r="M151" s="83">
        <f t="shared" si="41"/>
        <v>0</v>
      </c>
      <c r="N151" s="84"/>
      <c r="O151" s="82"/>
      <c r="P151" s="85">
        <f t="shared" si="53"/>
        <v>0</v>
      </c>
    </row>
    <row r="152" spans="1:16" x14ac:dyDescent="0.3">
      <c r="A152" s="108" t="s">
        <v>49</v>
      </c>
      <c r="B152" s="149" t="str">
        <f t="shared" si="52"/>
        <v>4/3 - 10/3</v>
      </c>
      <c r="C152" s="80" t="s">
        <v>81</v>
      </c>
      <c r="D152" s="81"/>
      <c r="E152" s="81"/>
      <c r="F152" s="81"/>
      <c r="G152" s="81"/>
      <c r="H152" s="81"/>
      <c r="I152" s="81"/>
      <c r="J152" s="81"/>
      <c r="K152" s="81"/>
      <c r="L152" s="82"/>
      <c r="M152" s="83">
        <f t="shared" si="41"/>
        <v>0</v>
      </c>
      <c r="N152" s="84"/>
      <c r="O152" s="82"/>
      <c r="P152" s="85">
        <f t="shared" si="53"/>
        <v>0</v>
      </c>
    </row>
    <row r="153" spans="1:16" x14ac:dyDescent="0.3">
      <c r="A153" s="108" t="s">
        <v>49</v>
      </c>
      <c r="B153" s="149" t="str">
        <f t="shared" si="52"/>
        <v>4/3 - 10/3</v>
      </c>
      <c r="C153" s="80" t="s">
        <v>80</v>
      </c>
      <c r="D153" s="81"/>
      <c r="E153" s="81"/>
      <c r="F153" s="81"/>
      <c r="G153" s="81"/>
      <c r="H153" s="81"/>
      <c r="I153" s="81"/>
      <c r="J153" s="81"/>
      <c r="K153" s="81"/>
      <c r="L153" s="82"/>
      <c r="M153" s="83">
        <f t="shared" si="41"/>
        <v>0</v>
      </c>
      <c r="N153" s="84"/>
      <c r="O153" s="82"/>
      <c r="P153" s="85">
        <f t="shared" si="53"/>
        <v>0</v>
      </c>
    </row>
    <row r="154" spans="1:16" x14ac:dyDescent="0.3">
      <c r="A154" s="108" t="s">
        <v>49</v>
      </c>
      <c r="B154" s="149" t="str">
        <f t="shared" si="52"/>
        <v>4/3 - 10/3</v>
      </c>
      <c r="C154" s="80" t="s">
        <v>82</v>
      </c>
      <c r="D154" s="81"/>
      <c r="E154" s="81"/>
      <c r="F154" s="81"/>
      <c r="G154" s="81"/>
      <c r="H154" s="81"/>
      <c r="I154" s="81"/>
      <c r="J154" s="81"/>
      <c r="K154" s="81"/>
      <c r="L154" s="82"/>
      <c r="M154" s="83">
        <f t="shared" si="41"/>
        <v>0</v>
      </c>
      <c r="N154" s="84"/>
      <c r="O154" s="82"/>
      <c r="P154" s="85">
        <f t="shared" si="53"/>
        <v>0</v>
      </c>
    </row>
    <row r="155" spans="1:16" x14ac:dyDescent="0.3">
      <c r="A155" s="108" t="s">
        <v>49</v>
      </c>
      <c r="B155" s="149" t="str">
        <f t="shared" si="52"/>
        <v>4/3 - 10/3</v>
      </c>
      <c r="C155" s="80" t="s">
        <v>68</v>
      </c>
      <c r="D155" s="81"/>
      <c r="E155" s="81"/>
      <c r="F155" s="81"/>
      <c r="G155" s="81"/>
      <c r="H155" s="81"/>
      <c r="I155" s="81"/>
      <c r="J155" s="81"/>
      <c r="K155" s="81"/>
      <c r="L155" s="82"/>
      <c r="M155" s="83">
        <f t="shared" si="41"/>
        <v>0</v>
      </c>
      <c r="N155" s="84"/>
      <c r="O155" s="82"/>
      <c r="P155" s="85">
        <f t="shared" si="53"/>
        <v>0</v>
      </c>
    </row>
    <row r="156" spans="1:16" x14ac:dyDescent="0.3">
      <c r="A156" s="108" t="s">
        <v>98</v>
      </c>
      <c r="B156" s="144" t="str">
        <f>DAY(B97-1)&amp;"/"&amp;MONTH(B97-1)&amp;" - "&amp;DAY(B190-2)&amp;"/"&amp;MONTH(B190-2)</f>
        <v>4/3 - 10/3</v>
      </c>
      <c r="C156" s="25" t="s">
        <v>58</v>
      </c>
      <c r="D156" s="26">
        <f>+SUM(D157:D158)</f>
        <v>0</v>
      </c>
      <c r="E156" s="26">
        <f t="shared" ref="E156" si="55">+SUM(E157:E158)</f>
        <v>0</v>
      </c>
      <c r="F156" s="26">
        <f t="shared" ref="F156:L156" si="56">+SUM(F157:F158)</f>
        <v>0</v>
      </c>
      <c r="G156" s="26">
        <f t="shared" si="56"/>
        <v>0</v>
      </c>
      <c r="H156" s="26">
        <f t="shared" si="56"/>
        <v>0</v>
      </c>
      <c r="I156" s="26">
        <f t="shared" si="56"/>
        <v>0</v>
      </c>
      <c r="J156" s="26">
        <f t="shared" si="56"/>
        <v>0</v>
      </c>
      <c r="K156" s="26">
        <f t="shared" si="56"/>
        <v>0</v>
      </c>
      <c r="L156" s="27">
        <f t="shared" si="56"/>
        <v>0</v>
      </c>
      <c r="M156" s="71">
        <f t="shared" si="41"/>
        <v>0</v>
      </c>
      <c r="N156" s="28">
        <f t="shared" ref="N156:O156" si="57">+SUM(N157:N158)</f>
        <v>0</v>
      </c>
      <c r="O156" s="27">
        <f t="shared" si="57"/>
        <v>0</v>
      </c>
      <c r="P156" s="62">
        <f t="shared" si="53"/>
        <v>0</v>
      </c>
    </row>
    <row r="157" spans="1:16" x14ac:dyDescent="0.3">
      <c r="A157" s="108" t="s">
        <v>98</v>
      </c>
      <c r="B157" s="150" t="str">
        <f>+B156</f>
        <v>4/3 - 10/3</v>
      </c>
      <c r="C157" s="14" t="s">
        <v>90</v>
      </c>
      <c r="D157" s="37"/>
      <c r="E157" s="37"/>
      <c r="F157" s="37"/>
      <c r="G157" s="37"/>
      <c r="H157" s="37"/>
      <c r="I157" s="37"/>
      <c r="J157" s="37"/>
      <c r="K157" s="37"/>
      <c r="L157" s="38"/>
      <c r="M157" s="65">
        <f t="shared" si="41"/>
        <v>0</v>
      </c>
      <c r="N157" s="41"/>
      <c r="O157" s="38"/>
      <c r="P157" s="67">
        <f t="shared" si="53"/>
        <v>0</v>
      </c>
    </row>
    <row r="158" spans="1:16" x14ac:dyDescent="0.3">
      <c r="A158" s="108" t="s">
        <v>98</v>
      </c>
      <c r="B158" s="150" t="str">
        <f t="shared" ref="B158:B164" si="58">+B157</f>
        <v>4/3 - 10/3</v>
      </c>
      <c r="C158" s="14" t="s">
        <v>91</v>
      </c>
      <c r="D158" s="35">
        <f>+SUM(D159:D164)</f>
        <v>0</v>
      </c>
      <c r="E158" s="35">
        <f>+SUM(E159:E164)</f>
        <v>0</v>
      </c>
      <c r="F158" s="35">
        <f t="shared" ref="F158:L158" si="59">+SUM(F159:F164)</f>
        <v>0</v>
      </c>
      <c r="G158" s="35">
        <f t="shared" si="59"/>
        <v>0</v>
      </c>
      <c r="H158" s="35">
        <f t="shared" si="59"/>
        <v>0</v>
      </c>
      <c r="I158" s="35">
        <f t="shared" si="59"/>
        <v>0</v>
      </c>
      <c r="J158" s="35">
        <f t="shared" si="59"/>
        <v>0</v>
      </c>
      <c r="K158" s="35">
        <f t="shared" si="59"/>
        <v>0</v>
      </c>
      <c r="L158" s="36">
        <f t="shared" si="59"/>
        <v>0</v>
      </c>
      <c r="M158" s="65">
        <f t="shared" si="41"/>
        <v>0</v>
      </c>
      <c r="N158" s="44">
        <f>+SUM(N159:N164)</f>
        <v>0</v>
      </c>
      <c r="O158" s="36">
        <f>+SUM(O159:O164)</f>
        <v>0</v>
      </c>
      <c r="P158" s="67">
        <f t="shared" si="53"/>
        <v>0</v>
      </c>
    </row>
    <row r="159" spans="1:16" x14ac:dyDescent="0.3">
      <c r="A159" s="108" t="s">
        <v>98</v>
      </c>
      <c r="B159" s="150" t="str">
        <f t="shared" si="58"/>
        <v>4/3 - 10/3</v>
      </c>
      <c r="C159" s="80" t="s">
        <v>79</v>
      </c>
      <c r="D159" s="81"/>
      <c r="E159" s="81"/>
      <c r="F159" s="81"/>
      <c r="G159" s="81"/>
      <c r="H159" s="81"/>
      <c r="I159" s="81"/>
      <c r="J159" s="81"/>
      <c r="K159" s="81"/>
      <c r="L159" s="82"/>
      <c r="M159" s="83">
        <f t="shared" si="41"/>
        <v>0</v>
      </c>
      <c r="N159" s="84"/>
      <c r="O159" s="82"/>
      <c r="P159" s="85">
        <f t="shared" si="53"/>
        <v>0</v>
      </c>
    </row>
    <row r="160" spans="1:16" x14ac:dyDescent="0.3">
      <c r="A160" s="108" t="s">
        <v>98</v>
      </c>
      <c r="B160" s="150" t="str">
        <f t="shared" si="58"/>
        <v>4/3 - 10/3</v>
      </c>
      <c r="C160" s="80" t="s">
        <v>78</v>
      </c>
      <c r="D160" s="81"/>
      <c r="E160" s="81"/>
      <c r="F160" s="81"/>
      <c r="G160" s="81"/>
      <c r="H160" s="81"/>
      <c r="I160" s="81"/>
      <c r="J160" s="81"/>
      <c r="K160" s="81"/>
      <c r="L160" s="82"/>
      <c r="M160" s="83">
        <f t="shared" si="41"/>
        <v>0</v>
      </c>
      <c r="N160" s="84"/>
      <c r="O160" s="82"/>
      <c r="P160" s="85">
        <f t="shared" si="53"/>
        <v>0</v>
      </c>
    </row>
    <row r="161" spans="1:16" x14ac:dyDescent="0.3">
      <c r="A161" s="108" t="s">
        <v>98</v>
      </c>
      <c r="B161" s="150" t="str">
        <f t="shared" si="58"/>
        <v>4/3 - 10/3</v>
      </c>
      <c r="C161" s="80" t="s">
        <v>81</v>
      </c>
      <c r="D161" s="81"/>
      <c r="E161" s="81"/>
      <c r="F161" s="81"/>
      <c r="G161" s="81"/>
      <c r="H161" s="81"/>
      <c r="I161" s="81"/>
      <c r="J161" s="81"/>
      <c r="K161" s="81"/>
      <c r="L161" s="82"/>
      <c r="M161" s="83">
        <f t="shared" si="41"/>
        <v>0</v>
      </c>
      <c r="N161" s="84"/>
      <c r="O161" s="82"/>
      <c r="P161" s="85">
        <f t="shared" si="53"/>
        <v>0</v>
      </c>
    </row>
    <row r="162" spans="1:16" x14ac:dyDescent="0.3">
      <c r="A162" s="108" t="s">
        <v>98</v>
      </c>
      <c r="B162" s="150" t="str">
        <f t="shared" si="58"/>
        <v>4/3 - 10/3</v>
      </c>
      <c r="C162" s="80" t="s">
        <v>80</v>
      </c>
      <c r="D162" s="81"/>
      <c r="E162" s="81"/>
      <c r="F162" s="81"/>
      <c r="G162" s="81"/>
      <c r="H162" s="81"/>
      <c r="I162" s="81"/>
      <c r="J162" s="81"/>
      <c r="K162" s="81"/>
      <c r="L162" s="82"/>
      <c r="M162" s="83">
        <f t="shared" si="41"/>
        <v>0</v>
      </c>
      <c r="N162" s="84"/>
      <c r="O162" s="82"/>
      <c r="P162" s="85">
        <f t="shared" si="53"/>
        <v>0</v>
      </c>
    </row>
    <row r="163" spans="1:16" x14ac:dyDescent="0.3">
      <c r="A163" s="108" t="s">
        <v>98</v>
      </c>
      <c r="B163" s="150" t="str">
        <f t="shared" si="58"/>
        <v>4/3 - 10/3</v>
      </c>
      <c r="C163" s="80" t="s">
        <v>82</v>
      </c>
      <c r="D163" s="81"/>
      <c r="E163" s="81"/>
      <c r="F163" s="81"/>
      <c r="G163" s="81"/>
      <c r="H163" s="81"/>
      <c r="I163" s="81"/>
      <c r="J163" s="81"/>
      <c r="K163" s="81"/>
      <c r="L163" s="82"/>
      <c r="M163" s="83">
        <f t="shared" si="41"/>
        <v>0</v>
      </c>
      <c r="N163" s="84"/>
      <c r="O163" s="82"/>
      <c r="P163" s="85">
        <f t="shared" si="53"/>
        <v>0</v>
      </c>
    </row>
    <row r="164" spans="1:16" x14ac:dyDescent="0.3">
      <c r="A164" s="108" t="s">
        <v>98</v>
      </c>
      <c r="B164" s="150" t="str">
        <f t="shared" si="58"/>
        <v>4/3 - 10/3</v>
      </c>
      <c r="C164" s="80" t="s">
        <v>68</v>
      </c>
      <c r="D164" s="81"/>
      <c r="E164" s="81"/>
      <c r="F164" s="81"/>
      <c r="G164" s="81"/>
      <c r="H164" s="81"/>
      <c r="I164" s="81"/>
      <c r="J164" s="81"/>
      <c r="K164" s="81"/>
      <c r="L164" s="82"/>
      <c r="M164" s="83">
        <f t="shared" si="41"/>
        <v>0</v>
      </c>
      <c r="N164" s="84"/>
      <c r="O164" s="82"/>
      <c r="P164" s="85">
        <f t="shared" si="53"/>
        <v>0</v>
      </c>
    </row>
    <row r="165" spans="1:16" x14ac:dyDescent="0.3">
      <c r="A165" s="108" t="s">
        <v>44</v>
      </c>
      <c r="B165" s="144" t="str">
        <f>DAY(B97-1)&amp;"/"&amp;MONTH(B97-1)&amp;" - "&amp;DAY(B190-2)&amp;"/"&amp;MONTH(B190-2)</f>
        <v>4/3 - 10/3</v>
      </c>
      <c r="C165" s="25" t="s">
        <v>44</v>
      </c>
      <c r="D165" s="26">
        <f>+SUM(D166:D167,D171)</f>
        <v>0</v>
      </c>
      <c r="E165" s="26">
        <f t="shared" ref="E165:L165" si="60">+SUM(E166:E167,E171)</f>
        <v>0</v>
      </c>
      <c r="F165" s="26">
        <f t="shared" si="60"/>
        <v>0</v>
      </c>
      <c r="G165" s="26">
        <f t="shared" si="60"/>
        <v>0</v>
      </c>
      <c r="H165" s="26">
        <f t="shared" si="60"/>
        <v>0</v>
      </c>
      <c r="I165" s="26">
        <f t="shared" si="60"/>
        <v>0</v>
      </c>
      <c r="J165" s="26">
        <f t="shared" si="60"/>
        <v>0</v>
      </c>
      <c r="K165" s="26">
        <f t="shared" si="60"/>
        <v>0</v>
      </c>
      <c r="L165" s="27">
        <f t="shared" si="60"/>
        <v>0</v>
      </c>
      <c r="M165" s="63">
        <f t="shared" si="41"/>
        <v>0</v>
      </c>
      <c r="N165" s="28">
        <f>+SUM(N166:N167,N171)</f>
        <v>0</v>
      </c>
      <c r="O165" s="27">
        <f>+SUM(O166:O167,O171)</f>
        <v>0</v>
      </c>
      <c r="P165" s="62">
        <f t="shared" si="39"/>
        <v>0</v>
      </c>
    </row>
    <row r="166" spans="1:16" x14ac:dyDescent="0.3">
      <c r="A166" s="108" t="s">
        <v>44</v>
      </c>
      <c r="B166" s="149" t="str">
        <f>+B165</f>
        <v>4/3 - 10/3</v>
      </c>
      <c r="C166" s="14" t="s">
        <v>13</v>
      </c>
      <c r="D166" s="37"/>
      <c r="E166" s="37"/>
      <c r="F166" s="37"/>
      <c r="G166" s="37"/>
      <c r="H166" s="37"/>
      <c r="I166" s="37"/>
      <c r="J166" s="37"/>
      <c r="K166" s="37"/>
      <c r="L166" s="38"/>
      <c r="M166" s="64">
        <f t="shared" si="41"/>
        <v>0</v>
      </c>
      <c r="N166" s="41"/>
      <c r="O166" s="38"/>
      <c r="P166" s="67">
        <f t="shared" si="39"/>
        <v>0</v>
      </c>
    </row>
    <row r="167" spans="1:16" x14ac:dyDescent="0.3">
      <c r="A167" s="108" t="s">
        <v>44</v>
      </c>
      <c r="B167" s="149" t="str">
        <f t="shared" ref="B167:B189" si="61">+B166</f>
        <v>4/3 - 10/3</v>
      </c>
      <c r="C167" s="14" t="s">
        <v>86</v>
      </c>
      <c r="D167" s="35">
        <f>+SUM(D168:D170)</f>
        <v>0</v>
      </c>
      <c r="E167" s="35">
        <f>+SUM(E168:E170)</f>
        <v>0</v>
      </c>
      <c r="F167" s="35">
        <f t="shared" ref="F167:L167" si="62">+SUM(F168:F170)</f>
        <v>0</v>
      </c>
      <c r="G167" s="35">
        <f t="shared" si="62"/>
        <v>0</v>
      </c>
      <c r="H167" s="35">
        <f t="shared" si="62"/>
        <v>0</v>
      </c>
      <c r="I167" s="35">
        <f t="shared" si="62"/>
        <v>0</v>
      </c>
      <c r="J167" s="35">
        <f t="shared" si="62"/>
        <v>0</v>
      </c>
      <c r="K167" s="35">
        <f t="shared" si="62"/>
        <v>0</v>
      </c>
      <c r="L167" s="36">
        <f t="shared" si="62"/>
        <v>0</v>
      </c>
      <c r="M167" s="64">
        <f t="shared" si="41"/>
        <v>0</v>
      </c>
      <c r="N167" s="44">
        <f>+SUM(N168:N170)</f>
        <v>0</v>
      </c>
      <c r="O167" s="36">
        <f>+SUM(O168:O170)</f>
        <v>0</v>
      </c>
      <c r="P167" s="67">
        <f t="shared" si="39"/>
        <v>0</v>
      </c>
    </row>
    <row r="168" spans="1:16" x14ac:dyDescent="0.3">
      <c r="A168" s="108" t="s">
        <v>44</v>
      </c>
      <c r="B168" s="149" t="str">
        <f t="shared" si="61"/>
        <v>4/3 - 10/3</v>
      </c>
      <c r="C168" s="80" t="s">
        <v>72</v>
      </c>
      <c r="D168" s="81"/>
      <c r="E168" s="81"/>
      <c r="F168" s="81"/>
      <c r="G168" s="81"/>
      <c r="H168" s="81"/>
      <c r="I168" s="81"/>
      <c r="J168" s="81"/>
      <c r="K168" s="81"/>
      <c r="L168" s="82"/>
      <c r="M168" s="83">
        <f t="shared" si="41"/>
        <v>0</v>
      </c>
      <c r="N168" s="84"/>
      <c r="O168" s="82"/>
      <c r="P168" s="85">
        <f t="shared" si="39"/>
        <v>0</v>
      </c>
    </row>
    <row r="169" spans="1:16" x14ac:dyDescent="0.3">
      <c r="A169" s="108" t="s">
        <v>44</v>
      </c>
      <c r="B169" s="149" t="str">
        <f t="shared" si="61"/>
        <v>4/3 - 10/3</v>
      </c>
      <c r="C169" s="80" t="s">
        <v>84</v>
      </c>
      <c r="D169" s="81"/>
      <c r="E169" s="81"/>
      <c r="F169" s="81"/>
      <c r="G169" s="81"/>
      <c r="H169" s="81"/>
      <c r="I169" s="81"/>
      <c r="J169" s="81"/>
      <c r="K169" s="81"/>
      <c r="L169" s="82"/>
      <c r="M169" s="83">
        <f t="shared" ref="M169:M191" si="63">SUM(D169:L169)</f>
        <v>0</v>
      </c>
      <c r="N169" s="84"/>
      <c r="O169" s="82"/>
      <c r="P169" s="85">
        <f t="shared" si="39"/>
        <v>0</v>
      </c>
    </row>
    <row r="170" spans="1:16" x14ac:dyDescent="0.3">
      <c r="A170" s="108" t="s">
        <v>44</v>
      </c>
      <c r="B170" s="149" t="str">
        <f t="shared" si="61"/>
        <v>4/3 - 10/3</v>
      </c>
      <c r="C170" s="80" t="s">
        <v>85</v>
      </c>
      <c r="D170" s="81"/>
      <c r="E170" s="81"/>
      <c r="F170" s="81"/>
      <c r="G170" s="81"/>
      <c r="H170" s="81"/>
      <c r="I170" s="81"/>
      <c r="J170" s="81"/>
      <c r="K170" s="81"/>
      <c r="L170" s="82"/>
      <c r="M170" s="83">
        <f t="shared" si="63"/>
        <v>0</v>
      </c>
      <c r="N170" s="84"/>
      <c r="O170" s="82"/>
      <c r="P170" s="85">
        <f t="shared" si="39"/>
        <v>0</v>
      </c>
    </row>
    <row r="171" spans="1:16" ht="15" thickBot="1" x14ac:dyDescent="0.35">
      <c r="A171" s="108" t="s">
        <v>44</v>
      </c>
      <c r="B171" s="149" t="str">
        <f t="shared" si="61"/>
        <v>4/3 - 10/3</v>
      </c>
      <c r="C171" s="15" t="s">
        <v>48</v>
      </c>
      <c r="D171" s="37"/>
      <c r="E171" s="123"/>
      <c r="F171" s="37"/>
      <c r="G171" s="37"/>
      <c r="H171" s="123"/>
      <c r="I171" s="37"/>
      <c r="J171" s="37"/>
      <c r="K171" s="123"/>
      <c r="L171" s="37"/>
      <c r="M171" s="64">
        <f t="shared" si="63"/>
        <v>0</v>
      </c>
      <c r="N171" s="37"/>
      <c r="O171" s="37"/>
      <c r="P171" s="67">
        <f t="shared" si="39"/>
        <v>0</v>
      </c>
    </row>
    <row r="172" spans="1:16" ht="15" thickBot="1" x14ac:dyDescent="0.35">
      <c r="A172" s="108" t="s">
        <v>55</v>
      </c>
      <c r="B172" s="149" t="str">
        <f t="shared" si="61"/>
        <v>4/3 - 10/3</v>
      </c>
      <c r="C172" s="13" t="s">
        <v>55</v>
      </c>
      <c r="D172" s="29">
        <f>+SUM(D173:D175,D176,D183)</f>
        <v>0</v>
      </c>
      <c r="E172" s="29">
        <f t="shared" ref="E172:L172" si="64">+SUM(E173:E175,E176,E183)</f>
        <v>0</v>
      </c>
      <c r="F172" s="29">
        <f t="shared" si="64"/>
        <v>0</v>
      </c>
      <c r="G172" s="29">
        <f t="shared" si="64"/>
        <v>0</v>
      </c>
      <c r="H172" s="29">
        <f t="shared" si="64"/>
        <v>0</v>
      </c>
      <c r="I172" s="29">
        <f t="shared" si="64"/>
        <v>0</v>
      </c>
      <c r="J172" s="29">
        <f t="shared" si="64"/>
        <v>0</v>
      </c>
      <c r="K172" s="29">
        <f t="shared" si="64"/>
        <v>0</v>
      </c>
      <c r="L172" s="30">
        <f t="shared" si="64"/>
        <v>0</v>
      </c>
      <c r="M172" s="20">
        <f t="shared" si="63"/>
        <v>0</v>
      </c>
      <c r="N172" s="53">
        <f>+SUM(N173:N175,N176,N183)</f>
        <v>0</v>
      </c>
      <c r="O172" s="54">
        <f>+SUM(O173:O175,O176,O183)</f>
        <v>0</v>
      </c>
      <c r="P172" s="52">
        <f t="shared" si="39"/>
        <v>0</v>
      </c>
    </row>
    <row r="173" spans="1:16" x14ac:dyDescent="0.3">
      <c r="A173" s="108" t="s">
        <v>20</v>
      </c>
      <c r="B173" s="149" t="str">
        <f t="shared" si="61"/>
        <v>4/3 - 10/3</v>
      </c>
      <c r="C173" s="16" t="s">
        <v>20</v>
      </c>
      <c r="D173" s="46"/>
      <c r="E173" s="123"/>
      <c r="F173" s="123"/>
      <c r="G173" s="123"/>
      <c r="H173" s="46"/>
      <c r="I173" s="46"/>
      <c r="J173" s="46"/>
      <c r="K173" s="123"/>
      <c r="L173" s="47"/>
      <c r="M173" s="64">
        <f t="shared" si="63"/>
        <v>0</v>
      </c>
      <c r="N173" s="48"/>
      <c r="O173" s="47"/>
      <c r="P173" s="67">
        <f t="shared" ref="P173:P191" si="65">SUM(N173:O173)</f>
        <v>0</v>
      </c>
    </row>
    <row r="174" spans="1:16" x14ac:dyDescent="0.3">
      <c r="A174" s="108" t="s">
        <v>21</v>
      </c>
      <c r="B174" s="149" t="str">
        <f t="shared" si="61"/>
        <v>4/3 - 10/3</v>
      </c>
      <c r="C174" s="15" t="s">
        <v>21</v>
      </c>
      <c r="D174" s="39"/>
      <c r="E174" s="39"/>
      <c r="F174" s="39"/>
      <c r="G174" s="39"/>
      <c r="H174" s="39"/>
      <c r="I174" s="39"/>
      <c r="J174" s="39"/>
      <c r="K174" s="39"/>
      <c r="L174" s="40"/>
      <c r="M174" s="64">
        <f t="shared" si="63"/>
        <v>0</v>
      </c>
      <c r="N174" s="42"/>
      <c r="O174" s="40"/>
      <c r="P174" s="67">
        <f t="shared" si="65"/>
        <v>0</v>
      </c>
    </row>
    <row r="175" spans="1:16" x14ac:dyDescent="0.3">
      <c r="A175" s="108" t="s">
        <v>83</v>
      </c>
      <c r="B175" s="149" t="str">
        <f t="shared" si="61"/>
        <v>4/3 - 10/3</v>
      </c>
      <c r="C175" s="15" t="s">
        <v>83</v>
      </c>
      <c r="D175" s="39"/>
      <c r="E175" s="39"/>
      <c r="F175" s="39"/>
      <c r="G175" s="39"/>
      <c r="H175" s="39"/>
      <c r="I175" s="39"/>
      <c r="J175" s="39"/>
      <c r="K175" s="39"/>
      <c r="L175" s="40"/>
      <c r="M175" s="64">
        <f t="shared" si="63"/>
        <v>0</v>
      </c>
      <c r="N175" s="42"/>
      <c r="O175" s="40"/>
      <c r="P175" s="67">
        <f t="shared" si="65"/>
        <v>0</v>
      </c>
    </row>
    <row r="176" spans="1:16" x14ac:dyDescent="0.3">
      <c r="A176" s="108" t="s">
        <v>51</v>
      </c>
      <c r="B176" s="3" t="str">
        <f t="shared" si="61"/>
        <v>4/3 - 10/3</v>
      </c>
      <c r="C176" s="25" t="s">
        <v>51</v>
      </c>
      <c r="D176" s="26"/>
      <c r="E176" s="26"/>
      <c r="F176" s="26"/>
      <c r="G176" s="26"/>
      <c r="H176" s="26"/>
      <c r="I176" s="26"/>
      <c r="J176" s="26"/>
      <c r="K176" s="26"/>
      <c r="L176" s="27">
        <f t="shared" ref="L176" si="66">+SUM(L177,L180)</f>
        <v>0</v>
      </c>
      <c r="M176" s="63">
        <f t="shared" si="63"/>
        <v>0</v>
      </c>
      <c r="N176" s="28">
        <f>+SUM(N177,N180)</f>
        <v>0</v>
      </c>
      <c r="O176" s="27">
        <f>+SUM(O177,O180)</f>
        <v>0</v>
      </c>
      <c r="P176" s="62">
        <f t="shared" si="65"/>
        <v>0</v>
      </c>
    </row>
    <row r="177" spans="1:16" x14ac:dyDescent="0.3">
      <c r="A177" s="108" t="s">
        <v>51</v>
      </c>
      <c r="B177" s="149" t="str">
        <f t="shared" si="61"/>
        <v>4/3 - 10/3</v>
      </c>
      <c r="C177" s="14" t="s">
        <v>75</v>
      </c>
      <c r="D177" s="35"/>
      <c r="E177" s="35"/>
      <c r="F177" s="35"/>
      <c r="G177" s="123"/>
      <c r="H177" s="35"/>
      <c r="I177" s="35"/>
      <c r="J177" s="35"/>
      <c r="K177" s="35"/>
      <c r="L177" s="36">
        <f t="shared" ref="L177" si="67">+SUM(L178:L179)</f>
        <v>0</v>
      </c>
      <c r="M177" s="64">
        <f t="shared" si="63"/>
        <v>0</v>
      </c>
      <c r="N177" s="44">
        <f>+SUM(N178:N179)</f>
        <v>0</v>
      </c>
      <c r="O177" s="36">
        <f>+SUM(O178:O179)</f>
        <v>0</v>
      </c>
      <c r="P177" s="67">
        <f t="shared" si="65"/>
        <v>0</v>
      </c>
    </row>
    <row r="178" spans="1:16" x14ac:dyDescent="0.3">
      <c r="A178" s="108" t="s">
        <v>51</v>
      </c>
      <c r="B178" s="149" t="str">
        <f t="shared" si="61"/>
        <v>4/3 - 10/3</v>
      </c>
      <c r="C178" s="80" t="s">
        <v>69</v>
      </c>
      <c r="D178" s="81"/>
      <c r="E178" s="81"/>
      <c r="F178" s="81"/>
      <c r="G178" s="81"/>
      <c r="H178" s="81"/>
      <c r="I178" s="81"/>
      <c r="J178" s="81"/>
      <c r="K178" s="81"/>
      <c r="L178" s="82"/>
      <c r="M178" s="83">
        <f t="shared" si="63"/>
        <v>0</v>
      </c>
      <c r="N178" s="84"/>
      <c r="O178" s="82"/>
      <c r="P178" s="85">
        <f t="shared" si="65"/>
        <v>0</v>
      </c>
    </row>
    <row r="179" spans="1:16" x14ac:dyDescent="0.3">
      <c r="A179" s="108" t="s">
        <v>51</v>
      </c>
      <c r="B179" s="149" t="str">
        <f t="shared" si="61"/>
        <v>4/3 - 10/3</v>
      </c>
      <c r="C179" s="80" t="s">
        <v>70</v>
      </c>
      <c r="D179" s="81"/>
      <c r="E179" s="81"/>
      <c r="F179" s="81"/>
      <c r="G179" s="81"/>
      <c r="H179" s="81"/>
      <c r="I179" s="81"/>
      <c r="J179" s="81"/>
      <c r="K179" s="81"/>
      <c r="L179" s="82"/>
      <c r="M179" s="83">
        <f t="shared" si="63"/>
        <v>0</v>
      </c>
      <c r="N179" s="84"/>
      <c r="O179" s="82"/>
      <c r="P179" s="85">
        <f t="shared" si="65"/>
        <v>0</v>
      </c>
    </row>
    <row r="180" spans="1:16" x14ac:dyDescent="0.3">
      <c r="A180" s="108" t="s">
        <v>51</v>
      </c>
      <c r="B180" s="149" t="str">
        <f t="shared" si="61"/>
        <v>4/3 - 10/3</v>
      </c>
      <c r="C180" s="15" t="s">
        <v>74</v>
      </c>
      <c r="D180" s="74"/>
      <c r="E180" s="74"/>
      <c r="F180" s="74"/>
      <c r="G180" s="74"/>
      <c r="H180" s="74"/>
      <c r="I180" s="74"/>
      <c r="J180" s="74"/>
      <c r="K180" s="74"/>
      <c r="L180" s="75">
        <f t="shared" ref="L180" si="68">+SUM(L181:L182)</f>
        <v>0</v>
      </c>
      <c r="M180" s="64">
        <f t="shared" si="63"/>
        <v>0</v>
      </c>
      <c r="N180" s="76">
        <f>+SUM(N181:N182)</f>
        <v>0</v>
      </c>
      <c r="O180" s="75">
        <f>+SUM(O181:O182)</f>
        <v>0</v>
      </c>
      <c r="P180" s="67">
        <f t="shared" si="65"/>
        <v>0</v>
      </c>
    </row>
    <row r="181" spans="1:16" x14ac:dyDescent="0.3">
      <c r="A181" s="108" t="s">
        <v>51</v>
      </c>
      <c r="B181" s="149" t="str">
        <f t="shared" si="61"/>
        <v>4/3 - 10/3</v>
      </c>
      <c r="C181" s="80" t="s">
        <v>73</v>
      </c>
      <c r="D181" s="81"/>
      <c r="E181" s="81"/>
      <c r="F181" s="81"/>
      <c r="G181" s="81"/>
      <c r="H181" s="81"/>
      <c r="I181" s="81"/>
      <c r="J181" s="81"/>
      <c r="K181" s="81"/>
      <c r="L181" s="82"/>
      <c r="M181" s="83">
        <f t="shared" si="63"/>
        <v>0</v>
      </c>
      <c r="N181" s="84"/>
      <c r="O181" s="82"/>
      <c r="P181" s="85">
        <f t="shared" si="65"/>
        <v>0</v>
      </c>
    </row>
    <row r="182" spans="1:16" x14ac:dyDescent="0.3">
      <c r="A182" s="108" t="s">
        <v>51</v>
      </c>
      <c r="B182" s="149" t="str">
        <f t="shared" si="61"/>
        <v>4/3 - 10/3</v>
      </c>
      <c r="C182" s="80" t="s">
        <v>63</v>
      </c>
      <c r="D182" s="81"/>
      <c r="E182" s="81"/>
      <c r="F182" s="81"/>
      <c r="G182" s="81"/>
      <c r="H182" s="81"/>
      <c r="I182" s="81"/>
      <c r="J182" s="81"/>
      <c r="K182" s="81"/>
      <c r="L182" s="82"/>
      <c r="M182" s="83">
        <f t="shared" si="63"/>
        <v>0</v>
      </c>
      <c r="N182" s="84"/>
      <c r="O182" s="82"/>
      <c r="P182" s="85">
        <f t="shared" si="65"/>
        <v>0</v>
      </c>
    </row>
    <row r="183" spans="1:16" x14ac:dyDescent="0.3">
      <c r="A183" s="108" t="s">
        <v>22</v>
      </c>
      <c r="B183" s="3" t="str">
        <f t="shared" si="61"/>
        <v>4/3 - 10/3</v>
      </c>
      <c r="C183" s="25" t="s">
        <v>22</v>
      </c>
      <c r="D183" s="26"/>
      <c r="E183" s="26"/>
      <c r="F183" s="26"/>
      <c r="G183" s="26"/>
      <c r="H183" s="26"/>
      <c r="I183" s="26"/>
      <c r="J183" s="26"/>
      <c r="K183" s="26"/>
      <c r="L183" s="27">
        <f t="shared" ref="L183" si="69">+SUM(L184,L187)</f>
        <v>0</v>
      </c>
      <c r="M183" s="63">
        <f t="shared" si="63"/>
        <v>0</v>
      </c>
      <c r="N183" s="28">
        <f>+SUM(N184,N187)</f>
        <v>0</v>
      </c>
      <c r="O183" s="27">
        <f>+SUM(O184,O187)</f>
        <v>0</v>
      </c>
      <c r="P183" s="62">
        <f t="shared" si="65"/>
        <v>0</v>
      </c>
    </row>
    <row r="184" spans="1:16" x14ac:dyDescent="0.3">
      <c r="A184" s="108" t="s">
        <v>22</v>
      </c>
      <c r="B184" s="149" t="str">
        <f t="shared" si="61"/>
        <v>4/3 - 10/3</v>
      </c>
      <c r="C184" s="14" t="s">
        <v>64</v>
      </c>
      <c r="D184" s="123"/>
      <c r="E184" s="35"/>
      <c r="F184" s="35"/>
      <c r="G184" s="35"/>
      <c r="H184" s="35"/>
      <c r="I184" s="35"/>
      <c r="J184" s="35"/>
      <c r="K184" s="35"/>
      <c r="L184" s="36">
        <f t="shared" ref="L184" si="70">+SUM(L185:L186)</f>
        <v>0</v>
      </c>
      <c r="M184" s="64">
        <f t="shared" si="63"/>
        <v>0</v>
      </c>
      <c r="N184" s="44">
        <f>+SUM(N185:N186)</f>
        <v>0</v>
      </c>
      <c r="O184" s="36">
        <f>+SUM(O185:O186)</f>
        <v>0</v>
      </c>
      <c r="P184" s="67">
        <f t="shared" si="65"/>
        <v>0</v>
      </c>
    </row>
    <row r="185" spans="1:16" x14ac:dyDescent="0.3">
      <c r="A185" s="108" t="s">
        <v>22</v>
      </c>
      <c r="B185" s="149" t="str">
        <f t="shared" si="61"/>
        <v>4/3 - 10/3</v>
      </c>
      <c r="C185" s="80" t="s">
        <v>65</v>
      </c>
      <c r="D185" s="81"/>
      <c r="E185" s="81"/>
      <c r="F185" s="81"/>
      <c r="G185" s="81"/>
      <c r="H185" s="81"/>
      <c r="I185" s="81"/>
      <c r="J185" s="81"/>
      <c r="K185" s="81"/>
      <c r="L185" s="82"/>
      <c r="M185" s="83">
        <f t="shared" si="63"/>
        <v>0</v>
      </c>
      <c r="N185" s="84"/>
      <c r="O185" s="82"/>
      <c r="P185" s="85">
        <f t="shared" si="65"/>
        <v>0</v>
      </c>
    </row>
    <row r="186" spans="1:16" x14ac:dyDescent="0.3">
      <c r="A186" s="108" t="s">
        <v>22</v>
      </c>
      <c r="B186" s="149" t="str">
        <f t="shared" si="61"/>
        <v>4/3 - 10/3</v>
      </c>
      <c r="C186" s="80" t="s">
        <v>76</v>
      </c>
      <c r="D186" s="81"/>
      <c r="E186" s="81"/>
      <c r="F186" s="81"/>
      <c r="G186" s="81"/>
      <c r="H186" s="81"/>
      <c r="I186" s="81"/>
      <c r="J186" s="81"/>
      <c r="K186" s="81"/>
      <c r="L186" s="82"/>
      <c r="M186" s="83">
        <f t="shared" si="63"/>
        <v>0</v>
      </c>
      <c r="N186" s="84"/>
      <c r="O186" s="82"/>
      <c r="P186" s="85">
        <f t="shared" si="65"/>
        <v>0</v>
      </c>
    </row>
    <row r="187" spans="1:16" x14ac:dyDescent="0.3">
      <c r="A187" s="108" t="s">
        <v>22</v>
      </c>
      <c r="B187" s="149" t="str">
        <f t="shared" si="61"/>
        <v>4/3 - 10/3</v>
      </c>
      <c r="C187" s="15" t="s">
        <v>41</v>
      </c>
      <c r="D187" s="123"/>
      <c r="E187" s="74"/>
      <c r="F187" s="74"/>
      <c r="G187" s="74"/>
      <c r="H187" s="74"/>
      <c r="I187" s="74"/>
      <c r="J187" s="74"/>
      <c r="K187" s="74"/>
      <c r="L187" s="75">
        <f t="shared" ref="L187" si="71">+SUM(L188:L189)</f>
        <v>0</v>
      </c>
      <c r="M187" s="64">
        <f t="shared" si="63"/>
        <v>0</v>
      </c>
      <c r="N187" s="76">
        <f>+SUM(N188:N189)</f>
        <v>0</v>
      </c>
      <c r="O187" s="75">
        <f>+SUM(O188:O189)</f>
        <v>0</v>
      </c>
      <c r="P187" s="67">
        <f t="shared" si="65"/>
        <v>0</v>
      </c>
    </row>
    <row r="188" spans="1:16" x14ac:dyDescent="0.3">
      <c r="A188" s="108" t="s">
        <v>22</v>
      </c>
      <c r="B188" s="149" t="str">
        <f t="shared" si="61"/>
        <v>4/3 - 10/3</v>
      </c>
      <c r="C188" s="80" t="s">
        <v>66</v>
      </c>
      <c r="D188" s="81"/>
      <c r="E188" s="81"/>
      <c r="F188" s="81"/>
      <c r="G188" s="81"/>
      <c r="H188" s="81"/>
      <c r="I188" s="81"/>
      <c r="J188" s="81"/>
      <c r="K188" s="81"/>
      <c r="L188" s="82"/>
      <c r="M188" s="83">
        <f t="shared" si="63"/>
        <v>0</v>
      </c>
      <c r="N188" s="84"/>
      <c r="O188" s="82"/>
      <c r="P188" s="85">
        <f t="shared" si="65"/>
        <v>0</v>
      </c>
    </row>
    <row r="189" spans="1:16" ht="15" thickBot="1" x14ac:dyDescent="0.35">
      <c r="A189" s="108" t="s">
        <v>22</v>
      </c>
      <c r="B189" s="149" t="str">
        <f t="shared" si="61"/>
        <v>4/3 - 10/3</v>
      </c>
      <c r="C189" s="80" t="s">
        <v>77</v>
      </c>
      <c r="D189" s="81"/>
      <c r="E189" s="81"/>
      <c r="F189" s="81"/>
      <c r="G189" s="81"/>
      <c r="H189" s="81"/>
      <c r="I189" s="81"/>
      <c r="J189" s="81"/>
      <c r="K189" s="81"/>
      <c r="L189" s="82"/>
      <c r="M189" s="83">
        <f t="shared" si="63"/>
        <v>0</v>
      </c>
      <c r="N189" s="84"/>
      <c r="O189" s="82"/>
      <c r="P189" s="85">
        <f t="shared" si="65"/>
        <v>0</v>
      </c>
    </row>
    <row r="190" spans="1:16" ht="15" thickBot="1" x14ac:dyDescent="0.35">
      <c r="A190" s="108" t="s">
        <v>71</v>
      </c>
      <c r="B190" s="140">
        <f>+B97+7</f>
        <v>44997</v>
      </c>
      <c r="C190" s="56" t="s">
        <v>71</v>
      </c>
      <c r="D190" s="57">
        <f t="shared" ref="D190:L190" si="72">+SUM(D97,D101,D141,D172)</f>
        <v>100000</v>
      </c>
      <c r="E190" s="57">
        <f>+SUM(E97,E101,E141,E172)</f>
        <v>1700000</v>
      </c>
      <c r="F190" s="57">
        <f t="shared" si="72"/>
        <v>800000</v>
      </c>
      <c r="G190" s="57">
        <f t="shared" si="72"/>
        <v>4500000</v>
      </c>
      <c r="H190" s="57">
        <f t="shared" si="72"/>
        <v>60000</v>
      </c>
      <c r="I190" s="57">
        <f t="shared" si="72"/>
        <v>0</v>
      </c>
      <c r="J190" s="57">
        <f t="shared" si="72"/>
        <v>40000</v>
      </c>
      <c r="K190" s="57">
        <f>+SUM(K97,K101,K141,K172)</f>
        <v>1000000</v>
      </c>
      <c r="L190" s="58">
        <f t="shared" si="72"/>
        <v>300000</v>
      </c>
      <c r="M190" s="59">
        <f t="shared" si="63"/>
        <v>8500000</v>
      </c>
      <c r="N190" s="60">
        <f>+SUM(N97,N101,N141,N172)</f>
        <v>180000</v>
      </c>
      <c r="O190" s="58">
        <f>+SUM(O97,O101,O141,O172)</f>
        <v>250000</v>
      </c>
      <c r="P190" s="61">
        <f t="shared" si="65"/>
        <v>430000</v>
      </c>
    </row>
    <row r="191" spans="1:16" ht="15" thickBot="1" x14ac:dyDescent="0.35">
      <c r="B191" s="3"/>
      <c r="C191" s="86" t="s">
        <v>56</v>
      </c>
      <c r="D191" s="87">
        <f t="shared" ref="D191:L191" si="73">+SUM(D98,D101,D141,D172)+D156</f>
        <v>120000</v>
      </c>
      <c r="E191" s="87">
        <f t="shared" si="73"/>
        <v>1900000</v>
      </c>
      <c r="F191" s="87">
        <f t="shared" si="73"/>
        <v>1000000</v>
      </c>
      <c r="G191" s="87">
        <f t="shared" si="73"/>
        <v>5200000</v>
      </c>
      <c r="H191" s="87">
        <f t="shared" si="73"/>
        <v>80000</v>
      </c>
      <c r="I191" s="87">
        <f t="shared" si="73"/>
        <v>0</v>
      </c>
      <c r="J191" s="87">
        <f t="shared" si="73"/>
        <v>80000</v>
      </c>
      <c r="K191" s="87">
        <f t="shared" si="73"/>
        <v>1200000</v>
      </c>
      <c r="L191" s="88">
        <f t="shared" si="73"/>
        <v>350000</v>
      </c>
      <c r="M191" s="89">
        <f t="shared" si="63"/>
        <v>9930000</v>
      </c>
      <c r="N191" s="90">
        <f>+SUM(N98,N101,N141,N172)+N156</f>
        <v>200000</v>
      </c>
      <c r="O191" s="88">
        <f>+SUM(O98,O101,O141,O172)+O156</f>
        <v>400000</v>
      </c>
      <c r="P191" s="91">
        <f t="shared" si="65"/>
        <v>600000</v>
      </c>
    </row>
    <row r="192" spans="1:16" ht="15" thickBot="1" x14ac:dyDescent="0.35">
      <c r="B192" s="142">
        <f>+B190+1</f>
        <v>44998</v>
      </c>
      <c r="D192" s="77">
        <f t="shared" ref="D192:O192" si="74">IF(D$3=0,IF(D190+D194&gt;0,1,0),IF((D190+D194)&gt;0.8*-D$3,1,0))</f>
        <v>1</v>
      </c>
      <c r="E192" s="77">
        <f t="shared" si="74"/>
        <v>1</v>
      </c>
      <c r="F192" s="77">
        <f t="shared" si="74"/>
        <v>1</v>
      </c>
      <c r="G192" s="77">
        <f t="shared" si="74"/>
        <v>1</v>
      </c>
      <c r="H192" s="77">
        <f t="shared" si="74"/>
        <v>1</v>
      </c>
      <c r="I192" s="77">
        <f t="shared" si="74"/>
        <v>0</v>
      </c>
      <c r="J192" s="77">
        <f t="shared" si="74"/>
        <v>1</v>
      </c>
      <c r="K192" s="77">
        <f t="shared" si="74"/>
        <v>1</v>
      </c>
      <c r="L192" s="77">
        <f t="shared" si="74"/>
        <v>1</v>
      </c>
      <c r="M192" s="78"/>
      <c r="N192" s="77">
        <f t="shared" si="74"/>
        <v>1</v>
      </c>
      <c r="O192" s="77">
        <f t="shared" si="74"/>
        <v>1</v>
      </c>
      <c r="P192" s="78"/>
    </row>
    <row r="193" spans="1:17" ht="15" thickBot="1" x14ac:dyDescent="0.35">
      <c r="B193" s="3"/>
      <c r="C193" s="11"/>
      <c r="D193" s="12"/>
      <c r="E193" s="12"/>
      <c r="F193" s="12"/>
      <c r="G193" s="164"/>
      <c r="H193" s="12"/>
      <c r="I193" s="12"/>
      <c r="J193" s="12"/>
      <c r="K193" s="12"/>
      <c r="L193" s="164"/>
      <c r="M193" s="12"/>
      <c r="N193" s="12"/>
      <c r="O193" s="12"/>
      <c r="P193" s="12"/>
      <c r="Q193" s="161"/>
    </row>
    <row r="194" spans="1:17" ht="16.2" thickBot="1" x14ac:dyDescent="0.35">
      <c r="A194" s="146" t="s">
        <v>97</v>
      </c>
      <c r="B194" s="142" t="str">
        <f>+B195</f>
        <v>14/3 - 20/3</v>
      </c>
      <c r="C194" s="13" t="s">
        <v>53</v>
      </c>
      <c r="D194" s="29">
        <f t="shared" ref="D194:L194" si="75">SUM(D195,D205,D211,D230,D220)</f>
        <v>0</v>
      </c>
      <c r="E194" s="29">
        <f t="shared" si="75"/>
        <v>0</v>
      </c>
      <c r="F194" s="29">
        <f t="shared" si="75"/>
        <v>0</v>
      </c>
      <c r="G194" s="29">
        <f t="shared" si="75"/>
        <v>0</v>
      </c>
      <c r="H194" s="29">
        <f t="shared" si="75"/>
        <v>0</v>
      </c>
      <c r="I194" s="29">
        <f t="shared" si="75"/>
        <v>0</v>
      </c>
      <c r="J194" s="29">
        <f t="shared" si="75"/>
        <v>0</v>
      </c>
      <c r="K194" s="29">
        <f t="shared" si="75"/>
        <v>0</v>
      </c>
      <c r="L194" s="30">
        <f t="shared" si="75"/>
        <v>0</v>
      </c>
      <c r="M194" s="20">
        <f>SUM(D194:L194)</f>
        <v>0</v>
      </c>
      <c r="N194" s="53">
        <f>SUM(N195,N205,N211,N230,N220)</f>
        <v>0</v>
      </c>
      <c r="O194" s="54">
        <f>SUM(O195,O205,O211,O230,O220)</f>
        <v>0</v>
      </c>
      <c r="P194" s="52">
        <f t="shared" ref="P194:P265" si="76">SUM(N194:O194)</f>
        <v>0</v>
      </c>
    </row>
    <row r="195" spans="1:17" x14ac:dyDescent="0.3">
      <c r="A195" s="146" t="s">
        <v>31</v>
      </c>
      <c r="B195" s="144" t="str">
        <f>DAY(B190+2)&amp;"/"&amp;MONTH(B190+2)&amp;" - "&amp;DAY(B283+1)&amp;"/"&amp;MONTH(B283+1)</f>
        <v>14/3 - 20/3</v>
      </c>
      <c r="C195" s="21" t="s">
        <v>31</v>
      </c>
      <c r="D195" s="22">
        <f>+SUM(D196:D197,D201)</f>
        <v>0</v>
      </c>
      <c r="E195" s="22">
        <f t="shared" ref="E195:L195" si="77">+SUM(E196:E197,E201)</f>
        <v>0</v>
      </c>
      <c r="F195" s="22">
        <f t="shared" si="77"/>
        <v>0</v>
      </c>
      <c r="G195" s="22">
        <f t="shared" si="77"/>
        <v>0</v>
      </c>
      <c r="H195" s="22">
        <f t="shared" si="77"/>
        <v>0</v>
      </c>
      <c r="I195" s="22">
        <f t="shared" si="77"/>
        <v>0</v>
      </c>
      <c r="J195" s="22">
        <f t="shared" si="77"/>
        <v>0</v>
      </c>
      <c r="K195" s="22">
        <f t="shared" si="77"/>
        <v>0</v>
      </c>
      <c r="L195" s="23">
        <f t="shared" si="77"/>
        <v>0</v>
      </c>
      <c r="M195" s="70">
        <f t="shared" ref="M195:M261" si="78">SUM(D195:L195)</f>
        <v>0</v>
      </c>
      <c r="N195" s="24">
        <f>+SUM(N196:N197,N201)</f>
        <v>0</v>
      </c>
      <c r="O195" s="23">
        <f>+SUM(O196:O197,O201)</f>
        <v>0</v>
      </c>
      <c r="P195" s="72">
        <f t="shared" si="76"/>
        <v>0</v>
      </c>
    </row>
    <row r="196" spans="1:17" x14ac:dyDescent="0.3">
      <c r="A196" s="146" t="s">
        <v>31</v>
      </c>
      <c r="B196" s="147" t="str">
        <f>+B195</f>
        <v>14/3 - 20/3</v>
      </c>
      <c r="C196" s="14" t="s">
        <v>26</v>
      </c>
      <c r="D196" s="31"/>
      <c r="E196" s="31"/>
      <c r="F196" s="31"/>
      <c r="G196" s="92"/>
      <c r="H196" s="31"/>
      <c r="I196" s="31"/>
      <c r="J196" s="31"/>
      <c r="K196" s="31"/>
      <c r="L196" s="32"/>
      <c r="M196" s="65">
        <f t="shared" si="78"/>
        <v>0</v>
      </c>
      <c r="N196" s="92"/>
      <c r="O196" s="32"/>
      <c r="P196" s="67">
        <f t="shared" si="76"/>
        <v>0</v>
      </c>
    </row>
    <row r="197" spans="1:17" x14ac:dyDescent="0.3">
      <c r="A197" s="146" t="s">
        <v>31</v>
      </c>
      <c r="B197" s="147" t="str">
        <f t="shared" ref="B197:B204" si="79">+B196</f>
        <v>14/3 - 20/3</v>
      </c>
      <c r="C197" s="14" t="s">
        <v>28</v>
      </c>
      <c r="D197" s="33"/>
      <c r="E197" s="33"/>
      <c r="F197" s="33"/>
      <c r="G197" s="92"/>
      <c r="H197" s="33"/>
      <c r="I197" s="33"/>
      <c r="J197" s="33">
        <f t="shared" ref="J197:L197" si="80">SUM(J198:J200)</f>
        <v>0</v>
      </c>
      <c r="K197" s="33">
        <f t="shared" si="80"/>
        <v>0</v>
      </c>
      <c r="L197" s="34">
        <f t="shared" si="80"/>
        <v>0</v>
      </c>
      <c r="M197" s="65">
        <f t="shared" si="78"/>
        <v>0</v>
      </c>
      <c r="N197" s="43">
        <f>SUM(N198:N200)</f>
        <v>0</v>
      </c>
      <c r="O197" s="34">
        <f>SUM(O198:O200)</f>
        <v>0</v>
      </c>
      <c r="P197" s="67">
        <f t="shared" si="76"/>
        <v>0</v>
      </c>
    </row>
    <row r="198" spans="1:17" x14ac:dyDescent="0.3">
      <c r="A198" s="146" t="s">
        <v>31</v>
      </c>
      <c r="B198" s="147" t="str">
        <f t="shared" si="79"/>
        <v>14/3 - 20/3</v>
      </c>
      <c r="C198" s="80" t="s">
        <v>47</v>
      </c>
      <c r="D198" s="81"/>
      <c r="E198" s="81"/>
      <c r="F198" s="81"/>
      <c r="G198" s="81"/>
      <c r="H198" s="81"/>
      <c r="I198" s="81"/>
      <c r="J198" s="81"/>
      <c r="K198" s="81"/>
      <c r="L198" s="82"/>
      <c r="M198" s="83">
        <f t="shared" si="78"/>
        <v>0</v>
      </c>
      <c r="N198" s="84"/>
      <c r="O198" s="82"/>
      <c r="P198" s="85">
        <f t="shared" si="76"/>
        <v>0</v>
      </c>
    </row>
    <row r="199" spans="1:17" x14ac:dyDescent="0.3">
      <c r="A199" s="146" t="s">
        <v>31</v>
      </c>
      <c r="B199" s="147" t="str">
        <f t="shared" si="79"/>
        <v>14/3 - 20/3</v>
      </c>
      <c r="C199" s="80" t="s">
        <v>46</v>
      </c>
      <c r="D199" s="81"/>
      <c r="E199" s="81"/>
      <c r="F199" s="81"/>
      <c r="G199" s="81"/>
      <c r="H199" s="81"/>
      <c r="I199" s="81"/>
      <c r="J199" s="81"/>
      <c r="K199" s="81"/>
      <c r="L199" s="82"/>
      <c r="M199" s="83">
        <f t="shared" si="78"/>
        <v>0</v>
      </c>
      <c r="N199" s="84"/>
      <c r="O199" s="82"/>
      <c r="P199" s="85">
        <f t="shared" si="76"/>
        <v>0</v>
      </c>
    </row>
    <row r="200" spans="1:17" x14ac:dyDescent="0.3">
      <c r="A200" s="146" t="s">
        <v>31</v>
      </c>
      <c r="B200" s="147" t="str">
        <f t="shared" si="79"/>
        <v>14/3 - 20/3</v>
      </c>
      <c r="C200" s="80" t="s">
        <v>68</v>
      </c>
      <c r="D200" s="81"/>
      <c r="E200" s="81"/>
      <c r="F200" s="81"/>
      <c r="G200" s="81"/>
      <c r="H200" s="81"/>
      <c r="I200" s="81"/>
      <c r="J200" s="81"/>
      <c r="K200" s="81"/>
      <c r="L200" s="82"/>
      <c r="M200" s="83">
        <f t="shared" si="78"/>
        <v>0</v>
      </c>
      <c r="N200" s="84"/>
      <c r="O200" s="82"/>
      <c r="P200" s="85">
        <f t="shared" si="76"/>
        <v>0</v>
      </c>
    </row>
    <row r="201" spans="1:17" x14ac:dyDescent="0.3">
      <c r="A201" s="146" t="s">
        <v>31</v>
      </c>
      <c r="B201" s="147" t="str">
        <f t="shared" si="79"/>
        <v>14/3 - 20/3</v>
      </c>
      <c r="C201" s="14" t="s">
        <v>30</v>
      </c>
      <c r="D201" s="35"/>
      <c r="E201" s="92"/>
      <c r="F201" s="35"/>
      <c r="G201" s="92"/>
      <c r="H201" s="35"/>
      <c r="I201" s="35"/>
      <c r="J201" s="35">
        <f t="shared" ref="J201:L201" si="81">SUM(J202:J204)</f>
        <v>0</v>
      </c>
      <c r="K201" s="35">
        <f t="shared" si="81"/>
        <v>0</v>
      </c>
      <c r="L201" s="36">
        <f t="shared" si="81"/>
        <v>0</v>
      </c>
      <c r="M201" s="65">
        <f t="shared" si="78"/>
        <v>0</v>
      </c>
      <c r="N201" s="43">
        <f>SUM(N202:N204)</f>
        <v>0</v>
      </c>
      <c r="O201" s="34">
        <f>SUM(O202:O204)</f>
        <v>0</v>
      </c>
      <c r="P201" s="67">
        <f t="shared" si="76"/>
        <v>0</v>
      </c>
    </row>
    <row r="202" spans="1:17" x14ac:dyDescent="0.3">
      <c r="A202" s="146" t="s">
        <v>31</v>
      </c>
      <c r="B202" s="147" t="str">
        <f t="shared" si="79"/>
        <v>14/3 - 20/3</v>
      </c>
      <c r="C202" s="80" t="s">
        <v>33</v>
      </c>
      <c r="D202" s="81"/>
      <c r="E202" s="81"/>
      <c r="F202" s="81"/>
      <c r="G202" s="81"/>
      <c r="H202" s="81"/>
      <c r="I202" s="81"/>
      <c r="J202" s="81"/>
      <c r="K202" s="81"/>
      <c r="L202" s="81"/>
      <c r="M202" s="83">
        <f t="shared" si="78"/>
        <v>0</v>
      </c>
      <c r="N202" s="84"/>
      <c r="O202" s="82"/>
      <c r="P202" s="85">
        <f t="shared" si="76"/>
        <v>0</v>
      </c>
    </row>
    <row r="203" spans="1:17" x14ac:dyDescent="0.3">
      <c r="A203" s="146" t="s">
        <v>31</v>
      </c>
      <c r="B203" s="147" t="str">
        <f t="shared" si="79"/>
        <v>14/3 - 20/3</v>
      </c>
      <c r="C203" s="80" t="s">
        <v>87</v>
      </c>
      <c r="D203" s="81"/>
      <c r="E203" s="81"/>
      <c r="F203" s="81"/>
      <c r="G203" s="81"/>
      <c r="H203" s="81"/>
      <c r="I203" s="81"/>
      <c r="J203" s="81"/>
      <c r="K203" s="81"/>
      <c r="L203" s="82"/>
      <c r="M203" s="83">
        <f t="shared" si="78"/>
        <v>0</v>
      </c>
      <c r="N203" s="84"/>
      <c r="O203" s="82"/>
      <c r="P203" s="85">
        <f t="shared" si="76"/>
        <v>0</v>
      </c>
    </row>
    <row r="204" spans="1:17" x14ac:dyDescent="0.3">
      <c r="A204" s="146" t="s">
        <v>31</v>
      </c>
      <c r="B204" s="147" t="str">
        <f t="shared" si="79"/>
        <v>14/3 - 20/3</v>
      </c>
      <c r="C204" s="80" t="s">
        <v>34</v>
      </c>
      <c r="D204" s="81"/>
      <c r="E204" s="81"/>
      <c r="F204" s="81"/>
      <c r="G204" s="81"/>
      <c r="H204" s="81"/>
      <c r="I204" s="81"/>
      <c r="J204" s="81"/>
      <c r="K204" s="81"/>
      <c r="L204" s="82"/>
      <c r="M204" s="83">
        <f t="shared" si="78"/>
        <v>0</v>
      </c>
      <c r="N204" s="84"/>
      <c r="O204" s="82"/>
      <c r="P204" s="85">
        <f t="shared" si="76"/>
        <v>0</v>
      </c>
    </row>
    <row r="205" spans="1:17" x14ac:dyDescent="0.3">
      <c r="A205" s="146" t="s">
        <v>96</v>
      </c>
      <c r="B205" s="144" t="str">
        <f>DAY(B190+2)&amp;"/"&amp;MONTH(B190+2)&amp;" - "&amp;DAY(B283+1)&amp;"/"&amp;MONTH(B283+1)</f>
        <v>14/3 - 20/3</v>
      </c>
      <c r="C205" s="25" t="s">
        <v>57</v>
      </c>
      <c r="D205" s="26"/>
      <c r="E205" s="26"/>
      <c r="F205" s="26"/>
      <c r="G205" s="26"/>
      <c r="H205" s="26"/>
      <c r="I205" s="26"/>
      <c r="J205" s="26">
        <f t="shared" ref="J205:L205" si="82">+SUM(J206:J207)</f>
        <v>0</v>
      </c>
      <c r="K205" s="26">
        <f t="shared" si="82"/>
        <v>0</v>
      </c>
      <c r="L205" s="27">
        <f t="shared" si="82"/>
        <v>0</v>
      </c>
      <c r="M205" s="71">
        <f t="shared" si="78"/>
        <v>0</v>
      </c>
      <c r="N205" s="28">
        <f>+SUM(N206:N207)</f>
        <v>0</v>
      </c>
      <c r="O205" s="27">
        <f>+SUM(O206:O207)</f>
        <v>0</v>
      </c>
      <c r="P205" s="73">
        <f t="shared" si="76"/>
        <v>0</v>
      </c>
    </row>
    <row r="206" spans="1:17" x14ac:dyDescent="0.3">
      <c r="A206" s="146" t="s">
        <v>96</v>
      </c>
      <c r="B206" s="151" t="str">
        <f>+B205</f>
        <v>14/3 - 20/3</v>
      </c>
      <c r="C206" s="14" t="s">
        <v>27</v>
      </c>
      <c r="D206" s="31"/>
      <c r="E206" s="31"/>
      <c r="F206" s="31"/>
      <c r="G206" s="92"/>
      <c r="H206" s="31"/>
      <c r="I206" s="31"/>
      <c r="J206" s="31"/>
      <c r="K206" s="31"/>
      <c r="L206" s="32"/>
      <c r="M206" s="65">
        <f t="shared" si="78"/>
        <v>0</v>
      </c>
      <c r="N206" s="92"/>
      <c r="O206" s="38"/>
      <c r="P206" s="67">
        <f t="shared" si="76"/>
        <v>0</v>
      </c>
    </row>
    <row r="207" spans="1:17" x14ac:dyDescent="0.3">
      <c r="A207" s="146" t="s">
        <v>96</v>
      </c>
      <c r="B207" s="151" t="str">
        <f t="shared" ref="B207:B210" si="83">+B206</f>
        <v>14/3 - 20/3</v>
      </c>
      <c r="C207" s="14" t="s">
        <v>29</v>
      </c>
      <c r="D207" s="33"/>
      <c r="E207" s="33"/>
      <c r="F207" s="33"/>
      <c r="G207" s="92"/>
      <c r="H207" s="33"/>
      <c r="I207" s="33"/>
      <c r="J207" s="33">
        <f t="shared" ref="J207:L207" si="84">SUM(J208:J210)</f>
        <v>0</v>
      </c>
      <c r="K207" s="33">
        <f t="shared" si="84"/>
        <v>0</v>
      </c>
      <c r="L207" s="34">
        <f t="shared" si="84"/>
        <v>0</v>
      </c>
      <c r="M207" s="65">
        <f t="shared" si="78"/>
        <v>0</v>
      </c>
      <c r="N207" s="44">
        <f>SUM(N208:N210)</f>
        <v>0</v>
      </c>
      <c r="O207" s="36">
        <f>SUM(O208:O210)</f>
        <v>0</v>
      </c>
      <c r="P207" s="67">
        <f t="shared" si="76"/>
        <v>0</v>
      </c>
    </row>
    <row r="208" spans="1:17" x14ac:dyDescent="0.3">
      <c r="A208" s="146" t="s">
        <v>96</v>
      </c>
      <c r="B208" s="151" t="str">
        <f t="shared" si="83"/>
        <v>14/3 - 20/3</v>
      </c>
      <c r="C208" s="80" t="s">
        <v>47</v>
      </c>
      <c r="D208" s="81"/>
      <c r="E208" s="81"/>
      <c r="F208" s="81"/>
      <c r="G208" s="81"/>
      <c r="H208" s="81"/>
      <c r="I208" s="81"/>
      <c r="J208" s="81"/>
      <c r="K208" s="81"/>
      <c r="L208" s="82"/>
      <c r="M208" s="83">
        <f t="shared" si="78"/>
        <v>0</v>
      </c>
      <c r="N208" s="84"/>
      <c r="O208" s="82"/>
      <c r="P208" s="85">
        <f t="shared" si="76"/>
        <v>0</v>
      </c>
    </row>
    <row r="209" spans="1:16" x14ac:dyDescent="0.3">
      <c r="A209" s="146" t="s">
        <v>96</v>
      </c>
      <c r="B209" s="151" t="str">
        <f t="shared" si="83"/>
        <v>14/3 - 20/3</v>
      </c>
      <c r="C209" s="80" t="s">
        <v>46</v>
      </c>
      <c r="D209" s="81"/>
      <c r="E209" s="81"/>
      <c r="F209" s="81"/>
      <c r="G209" s="81"/>
      <c r="H209" s="81"/>
      <c r="I209" s="81"/>
      <c r="J209" s="81"/>
      <c r="K209" s="81"/>
      <c r="L209" s="82"/>
      <c r="M209" s="83">
        <f t="shared" si="78"/>
        <v>0</v>
      </c>
      <c r="N209" s="84"/>
      <c r="O209" s="84"/>
      <c r="P209" s="85">
        <f t="shared" si="76"/>
        <v>0</v>
      </c>
    </row>
    <row r="210" spans="1:16" x14ac:dyDescent="0.3">
      <c r="A210" s="146" t="s">
        <v>96</v>
      </c>
      <c r="B210" s="151" t="str">
        <f t="shared" si="83"/>
        <v>14/3 - 20/3</v>
      </c>
      <c r="C210" s="80" t="s">
        <v>68</v>
      </c>
      <c r="D210" s="81"/>
      <c r="E210" s="81"/>
      <c r="F210" s="81"/>
      <c r="G210" s="81"/>
      <c r="H210" s="81"/>
      <c r="I210" s="81"/>
      <c r="J210" s="81"/>
      <c r="K210" s="81"/>
      <c r="L210" s="82"/>
      <c r="M210" s="83">
        <f t="shared" si="78"/>
        <v>0</v>
      </c>
      <c r="N210" s="84"/>
      <c r="O210" s="82"/>
      <c r="P210" s="85">
        <f t="shared" si="76"/>
        <v>0</v>
      </c>
    </row>
    <row r="211" spans="1:16" x14ac:dyDescent="0.3">
      <c r="A211" s="146" t="s">
        <v>32</v>
      </c>
      <c r="B211" s="144" t="str">
        <f>DAY(B190+2)&amp;"/"&amp;MONTH(B190+2)&amp;" - "&amp;DAY(B283+1)&amp;"/"&amp;MONTH(B283+1)</f>
        <v>14/3 - 20/3</v>
      </c>
      <c r="C211" s="25" t="s">
        <v>32</v>
      </c>
      <c r="D211" s="26"/>
      <c r="E211" s="26"/>
      <c r="F211" s="26"/>
      <c r="G211" s="26"/>
      <c r="H211" s="26"/>
      <c r="I211" s="26"/>
      <c r="J211" s="26">
        <f t="shared" ref="J211:L211" si="85">+SUM(J212,J217:J219)</f>
        <v>0</v>
      </c>
      <c r="K211" s="26">
        <f t="shared" si="85"/>
        <v>0</v>
      </c>
      <c r="L211" s="27">
        <f t="shared" si="85"/>
        <v>0</v>
      </c>
      <c r="M211" s="71">
        <f t="shared" si="78"/>
        <v>0</v>
      </c>
      <c r="N211" s="28">
        <f>+SUM(N212,N217:N219)</f>
        <v>0</v>
      </c>
      <c r="O211" s="27">
        <f>+SUM(O212,O217:O219)</f>
        <v>0</v>
      </c>
      <c r="P211" s="73">
        <f t="shared" si="76"/>
        <v>0</v>
      </c>
    </row>
    <row r="212" spans="1:16" x14ac:dyDescent="0.3">
      <c r="A212" s="146" t="s">
        <v>32</v>
      </c>
      <c r="B212" s="151" t="str">
        <f>+B211</f>
        <v>14/3 - 20/3</v>
      </c>
      <c r="C212" s="14" t="s">
        <v>15</v>
      </c>
      <c r="D212" s="35"/>
      <c r="E212" s="35"/>
      <c r="F212" s="35"/>
      <c r="G212" s="92"/>
      <c r="H212" s="35"/>
      <c r="I212" s="35"/>
      <c r="J212" s="35">
        <f t="shared" ref="J212:L212" si="86">SUM(J213:J216)</f>
        <v>0</v>
      </c>
      <c r="K212" s="35">
        <f t="shared" si="86"/>
        <v>0</v>
      </c>
      <c r="L212" s="36">
        <f t="shared" si="86"/>
        <v>0</v>
      </c>
      <c r="M212" s="64">
        <f t="shared" si="78"/>
        <v>0</v>
      </c>
      <c r="N212" s="44">
        <f>SUM(N213:N216)</f>
        <v>0</v>
      </c>
      <c r="O212" s="36">
        <f>SUM(O213:O216)</f>
        <v>0</v>
      </c>
      <c r="P212" s="68">
        <f t="shared" si="76"/>
        <v>0</v>
      </c>
    </row>
    <row r="213" spans="1:16" x14ac:dyDescent="0.3">
      <c r="A213" s="146" t="s">
        <v>32</v>
      </c>
      <c r="B213" s="151" t="str">
        <f t="shared" ref="B213:B219" si="87">+B212</f>
        <v>14/3 - 20/3</v>
      </c>
      <c r="C213" s="80" t="s">
        <v>23</v>
      </c>
      <c r="D213" s="81"/>
      <c r="E213" s="81"/>
      <c r="F213" s="81"/>
      <c r="G213" s="81"/>
      <c r="H213" s="81"/>
      <c r="I213" s="81"/>
      <c r="J213" s="81"/>
      <c r="K213" s="81"/>
      <c r="L213" s="82"/>
      <c r="M213" s="83">
        <f t="shared" si="78"/>
        <v>0</v>
      </c>
      <c r="N213" s="84"/>
      <c r="O213" s="82"/>
      <c r="P213" s="85">
        <f t="shared" si="76"/>
        <v>0</v>
      </c>
    </row>
    <row r="214" spans="1:16" x14ac:dyDescent="0.3">
      <c r="A214" s="146" t="s">
        <v>32</v>
      </c>
      <c r="B214" s="151" t="str">
        <f t="shared" si="87"/>
        <v>14/3 - 20/3</v>
      </c>
      <c r="C214" s="80" t="s">
        <v>24</v>
      </c>
      <c r="D214" s="81"/>
      <c r="E214" s="81"/>
      <c r="F214" s="81"/>
      <c r="G214" s="81"/>
      <c r="H214" s="81"/>
      <c r="I214" s="81"/>
      <c r="J214" s="81"/>
      <c r="K214" s="81"/>
      <c r="L214" s="82"/>
      <c r="M214" s="83">
        <f t="shared" si="78"/>
        <v>0</v>
      </c>
      <c r="N214" s="84"/>
      <c r="O214" s="82"/>
      <c r="P214" s="85">
        <f t="shared" si="76"/>
        <v>0</v>
      </c>
    </row>
    <row r="215" spans="1:16" x14ac:dyDescent="0.3">
      <c r="A215" s="146" t="s">
        <v>32</v>
      </c>
      <c r="B215" s="151" t="str">
        <f t="shared" si="87"/>
        <v>14/3 - 20/3</v>
      </c>
      <c r="C215" s="80" t="s">
        <v>25</v>
      </c>
      <c r="D215" s="81"/>
      <c r="E215" s="81"/>
      <c r="F215" s="81"/>
      <c r="G215" s="81"/>
      <c r="H215" s="81"/>
      <c r="I215" s="81"/>
      <c r="J215" s="81"/>
      <c r="K215" s="81"/>
      <c r="L215" s="82"/>
      <c r="M215" s="83">
        <f t="shared" si="78"/>
        <v>0</v>
      </c>
      <c r="N215" s="84"/>
      <c r="O215" s="82"/>
      <c r="P215" s="85">
        <f t="shared" si="76"/>
        <v>0</v>
      </c>
    </row>
    <row r="216" spans="1:16" x14ac:dyDescent="0.3">
      <c r="A216" s="146" t="s">
        <v>32</v>
      </c>
      <c r="B216" s="151" t="str">
        <f t="shared" si="87"/>
        <v>14/3 - 20/3</v>
      </c>
      <c r="C216" s="80" t="s">
        <v>59</v>
      </c>
      <c r="D216" s="81"/>
      <c r="E216" s="81"/>
      <c r="F216" s="81"/>
      <c r="G216" s="81"/>
      <c r="H216" s="81"/>
      <c r="I216" s="81"/>
      <c r="J216" s="81"/>
      <c r="K216" s="81"/>
      <c r="L216" s="82"/>
      <c r="M216" s="83">
        <f t="shared" si="78"/>
        <v>0</v>
      </c>
      <c r="N216" s="84"/>
      <c r="O216" s="82"/>
      <c r="P216" s="85">
        <f t="shared" si="76"/>
        <v>0</v>
      </c>
    </row>
    <row r="217" spans="1:16" x14ac:dyDescent="0.3">
      <c r="A217" s="146" t="s">
        <v>32</v>
      </c>
      <c r="B217" s="151" t="str">
        <f t="shared" si="87"/>
        <v>14/3 - 20/3</v>
      </c>
      <c r="C217" s="14" t="s">
        <v>16</v>
      </c>
      <c r="D217" s="37"/>
      <c r="E217" s="37"/>
      <c r="F217" s="37"/>
      <c r="G217" s="92"/>
      <c r="H217" s="37"/>
      <c r="I217" s="37"/>
      <c r="J217" s="37"/>
      <c r="K217" s="37"/>
      <c r="L217" s="38"/>
      <c r="M217" s="64">
        <f t="shared" si="78"/>
        <v>0</v>
      </c>
      <c r="N217" s="41"/>
      <c r="O217" s="38"/>
      <c r="P217" s="68">
        <f t="shared" si="76"/>
        <v>0</v>
      </c>
    </row>
    <row r="218" spans="1:16" x14ac:dyDescent="0.3">
      <c r="A218" s="146" t="s">
        <v>32</v>
      </c>
      <c r="B218" s="151" t="str">
        <f t="shared" si="87"/>
        <v>14/3 - 20/3</v>
      </c>
      <c r="C218" s="14" t="s">
        <v>17</v>
      </c>
      <c r="D218" s="37"/>
      <c r="E218" s="37"/>
      <c r="F218" s="37"/>
      <c r="G218" s="37"/>
      <c r="H218" s="37"/>
      <c r="I218" s="37"/>
      <c r="J218" s="37"/>
      <c r="K218" s="37"/>
      <c r="L218" s="38"/>
      <c r="M218" s="64">
        <f t="shared" si="78"/>
        <v>0</v>
      </c>
      <c r="N218" s="41"/>
      <c r="O218" s="38"/>
      <c r="P218" s="68">
        <f t="shared" si="76"/>
        <v>0</v>
      </c>
    </row>
    <row r="219" spans="1:16" x14ac:dyDescent="0.3">
      <c r="A219" s="146" t="s">
        <v>32</v>
      </c>
      <c r="B219" s="151" t="str">
        <f t="shared" si="87"/>
        <v>14/3 - 20/3</v>
      </c>
      <c r="C219" s="15" t="s">
        <v>40</v>
      </c>
      <c r="D219" s="39"/>
      <c r="E219" s="39"/>
      <c r="F219" s="39"/>
      <c r="G219" s="92"/>
      <c r="H219" s="39"/>
      <c r="I219" s="39"/>
      <c r="J219" s="39"/>
      <c r="K219" s="39"/>
      <c r="L219" s="40"/>
      <c r="M219" s="66">
        <f t="shared" si="78"/>
        <v>0</v>
      </c>
      <c r="N219" s="42"/>
      <c r="O219" s="40"/>
      <c r="P219" s="69">
        <f t="shared" si="76"/>
        <v>0</v>
      </c>
    </row>
    <row r="220" spans="1:16" x14ac:dyDescent="0.3">
      <c r="A220" s="146" t="s">
        <v>67</v>
      </c>
      <c r="B220" s="144" t="str">
        <f>DAY(B190+2)&amp;"/"&amp;MONTH(B190+2)&amp;" - "&amp;DAY(B283+1)&amp;"/"&amp;MONTH(B283+1)</f>
        <v>14/3 - 20/3</v>
      </c>
      <c r="C220" s="25" t="s">
        <v>67</v>
      </c>
      <c r="D220" s="26"/>
      <c r="E220" s="26"/>
      <c r="F220" s="26"/>
      <c r="G220" s="26"/>
      <c r="H220" s="26"/>
      <c r="I220" s="26"/>
      <c r="J220" s="26">
        <f t="shared" ref="J220:L220" si="88">+SUM(J221:J223)</f>
        <v>0</v>
      </c>
      <c r="K220" s="26">
        <f t="shared" si="88"/>
        <v>0</v>
      </c>
      <c r="L220" s="27">
        <f t="shared" si="88"/>
        <v>0</v>
      </c>
      <c r="M220" s="71">
        <f t="shared" si="78"/>
        <v>0</v>
      </c>
      <c r="N220" s="28">
        <f>+SUM(N221:N223)</f>
        <v>0</v>
      </c>
      <c r="O220" s="27">
        <f>+SUM(O221:O223)</f>
        <v>0</v>
      </c>
      <c r="P220" s="73">
        <f t="shared" si="76"/>
        <v>0</v>
      </c>
    </row>
    <row r="221" spans="1:16" x14ac:dyDescent="0.3">
      <c r="A221" s="146" t="s">
        <v>67</v>
      </c>
      <c r="B221" s="151" t="str">
        <f>+B220</f>
        <v>14/3 - 20/3</v>
      </c>
      <c r="C221" s="14" t="s">
        <v>12</v>
      </c>
      <c r="D221" s="37"/>
      <c r="E221" s="37"/>
      <c r="F221" s="37"/>
      <c r="G221" s="37"/>
      <c r="H221" s="37"/>
      <c r="I221" s="37"/>
      <c r="J221" s="37"/>
      <c r="K221" s="37"/>
      <c r="L221" s="38"/>
      <c r="M221" s="64">
        <f t="shared" si="78"/>
        <v>0</v>
      </c>
      <c r="N221" s="41"/>
      <c r="O221" s="38"/>
      <c r="P221" s="68">
        <f t="shared" si="76"/>
        <v>0</v>
      </c>
    </row>
    <row r="222" spans="1:16" x14ac:dyDescent="0.3">
      <c r="A222" s="146" t="s">
        <v>67</v>
      </c>
      <c r="B222" s="151" t="str">
        <f t="shared" ref="B222:B229" si="89">+B221</f>
        <v>14/3 - 20/3</v>
      </c>
      <c r="C222" s="14" t="s">
        <v>39</v>
      </c>
      <c r="D222" s="37"/>
      <c r="E222" s="37"/>
      <c r="F222" s="37"/>
      <c r="G222" s="37"/>
      <c r="H222" s="37"/>
      <c r="I222" s="37"/>
      <c r="J222" s="37"/>
      <c r="K222" s="37"/>
      <c r="L222" s="38"/>
      <c r="M222" s="64">
        <f t="shared" si="78"/>
        <v>0</v>
      </c>
      <c r="N222" s="41"/>
      <c r="O222" s="38"/>
      <c r="P222" s="68">
        <f t="shared" si="76"/>
        <v>0</v>
      </c>
    </row>
    <row r="223" spans="1:16" x14ac:dyDescent="0.3">
      <c r="A223" s="146" t="s">
        <v>67</v>
      </c>
      <c r="B223" s="151" t="str">
        <f t="shared" si="89"/>
        <v>14/3 - 20/3</v>
      </c>
      <c r="C223" s="14" t="s">
        <v>18</v>
      </c>
      <c r="D223" s="33"/>
      <c r="E223" s="33"/>
      <c r="F223" s="33"/>
      <c r="G223" s="92"/>
      <c r="H223" s="33"/>
      <c r="I223" s="33"/>
      <c r="J223" s="33">
        <f t="shared" ref="J223:L223" si="90">SUM(J224:J229)</f>
        <v>0</v>
      </c>
      <c r="K223" s="33">
        <f t="shared" si="90"/>
        <v>0</v>
      </c>
      <c r="L223" s="34">
        <f t="shared" si="90"/>
        <v>0</v>
      </c>
      <c r="M223" s="65">
        <f t="shared" si="78"/>
        <v>0</v>
      </c>
      <c r="N223" s="43">
        <f>SUM(N224:N229)</f>
        <v>0</v>
      </c>
      <c r="O223" s="34">
        <f>SUM(O224:O229)</f>
        <v>0</v>
      </c>
      <c r="P223" s="67">
        <f t="shared" si="76"/>
        <v>0</v>
      </c>
    </row>
    <row r="224" spans="1:16" x14ac:dyDescent="0.3">
      <c r="A224" s="146" t="s">
        <v>67</v>
      </c>
      <c r="B224" s="151" t="str">
        <f t="shared" si="89"/>
        <v>14/3 - 20/3</v>
      </c>
      <c r="C224" s="80" t="s">
        <v>38</v>
      </c>
      <c r="D224" s="81"/>
      <c r="E224" s="81"/>
      <c r="F224" s="81"/>
      <c r="G224" s="81"/>
      <c r="H224" s="81"/>
      <c r="I224" s="81"/>
      <c r="J224" s="81"/>
      <c r="K224" s="81"/>
      <c r="L224" s="82"/>
      <c r="M224" s="83">
        <f t="shared" si="78"/>
        <v>0</v>
      </c>
      <c r="N224" s="84"/>
      <c r="O224" s="82"/>
      <c r="P224" s="85">
        <f t="shared" si="76"/>
        <v>0</v>
      </c>
    </row>
    <row r="225" spans="1:16" x14ac:dyDescent="0.3">
      <c r="A225" s="146" t="s">
        <v>67</v>
      </c>
      <c r="B225" s="151" t="str">
        <f t="shared" si="89"/>
        <v>14/3 - 20/3</v>
      </c>
      <c r="C225" s="80" t="s">
        <v>37</v>
      </c>
      <c r="D225" s="81"/>
      <c r="E225" s="81"/>
      <c r="F225" s="81"/>
      <c r="G225" s="81"/>
      <c r="H225" s="81"/>
      <c r="I225" s="81"/>
      <c r="J225" s="81"/>
      <c r="K225" s="81"/>
      <c r="L225" s="82"/>
      <c r="M225" s="83">
        <f t="shared" si="78"/>
        <v>0</v>
      </c>
      <c r="N225" s="84"/>
      <c r="O225" s="82"/>
      <c r="P225" s="85">
        <f t="shared" si="76"/>
        <v>0</v>
      </c>
    </row>
    <row r="226" spans="1:16" x14ac:dyDescent="0.3">
      <c r="A226" s="146" t="s">
        <v>67</v>
      </c>
      <c r="B226" s="151" t="str">
        <f t="shared" si="89"/>
        <v>14/3 - 20/3</v>
      </c>
      <c r="C226" s="80" t="s">
        <v>61</v>
      </c>
      <c r="D226" s="81"/>
      <c r="E226" s="81"/>
      <c r="F226" s="81"/>
      <c r="G226" s="81"/>
      <c r="H226" s="81"/>
      <c r="I226" s="81"/>
      <c r="J226" s="81"/>
      <c r="K226" s="81"/>
      <c r="L226" s="82"/>
      <c r="M226" s="83">
        <f t="shared" si="78"/>
        <v>0</v>
      </c>
      <c r="N226" s="84"/>
      <c r="O226" s="82"/>
      <c r="P226" s="85">
        <f t="shared" si="76"/>
        <v>0</v>
      </c>
    </row>
    <row r="227" spans="1:16" x14ac:dyDescent="0.3">
      <c r="A227" s="146" t="s">
        <v>67</v>
      </c>
      <c r="B227" s="151" t="str">
        <f t="shared" si="89"/>
        <v>14/3 - 20/3</v>
      </c>
      <c r="C227" s="80" t="s">
        <v>36</v>
      </c>
      <c r="D227" s="81"/>
      <c r="E227" s="81"/>
      <c r="F227" s="81"/>
      <c r="G227" s="81"/>
      <c r="H227" s="81"/>
      <c r="I227" s="81"/>
      <c r="J227" s="81"/>
      <c r="K227" s="81"/>
      <c r="L227" s="82"/>
      <c r="M227" s="83">
        <f t="shared" si="78"/>
        <v>0</v>
      </c>
      <c r="N227" s="84"/>
      <c r="O227" s="82"/>
      <c r="P227" s="85">
        <f t="shared" si="76"/>
        <v>0</v>
      </c>
    </row>
    <row r="228" spans="1:16" x14ac:dyDescent="0.3">
      <c r="A228" s="146" t="s">
        <v>67</v>
      </c>
      <c r="B228" s="151" t="str">
        <f t="shared" si="89"/>
        <v>14/3 - 20/3</v>
      </c>
      <c r="C228" s="80" t="s">
        <v>35</v>
      </c>
      <c r="D228" s="81"/>
      <c r="E228" s="81"/>
      <c r="F228" s="81"/>
      <c r="G228" s="81"/>
      <c r="H228" s="81"/>
      <c r="I228" s="81"/>
      <c r="J228" s="81"/>
      <c r="K228" s="81"/>
      <c r="L228" s="82"/>
      <c r="M228" s="83">
        <f t="shared" si="78"/>
        <v>0</v>
      </c>
      <c r="N228" s="84"/>
      <c r="O228" s="82"/>
      <c r="P228" s="85">
        <f t="shared" si="76"/>
        <v>0</v>
      </c>
    </row>
    <row r="229" spans="1:16" x14ac:dyDescent="0.3">
      <c r="A229" s="148" t="s">
        <v>100</v>
      </c>
      <c r="B229" s="151" t="str">
        <f t="shared" si="89"/>
        <v>14/3 - 20/3</v>
      </c>
      <c r="C229" s="80" t="s">
        <v>18</v>
      </c>
      <c r="D229" s="81"/>
      <c r="E229" s="81"/>
      <c r="F229" s="81"/>
      <c r="G229" s="81"/>
      <c r="H229" s="81"/>
      <c r="I229" s="81"/>
      <c r="J229" s="81"/>
      <c r="K229" s="81"/>
      <c r="L229" s="82"/>
      <c r="M229" s="83">
        <f t="shared" si="78"/>
        <v>0</v>
      </c>
      <c r="N229" s="84"/>
      <c r="O229" s="82"/>
      <c r="P229" s="85">
        <f t="shared" si="76"/>
        <v>0</v>
      </c>
    </row>
    <row r="230" spans="1:16" x14ac:dyDescent="0.3">
      <c r="A230" s="146" t="s">
        <v>45</v>
      </c>
      <c r="B230" s="144" t="str">
        <f>DAY(B190+2)&amp;"/"&amp;MONTH(B190+2)&amp;" - "&amp;DAY(B283+1)&amp;"/"&amp;MONTH(B283+1)</f>
        <v>14/3 - 20/3</v>
      </c>
      <c r="C230" s="25" t="s">
        <v>45</v>
      </c>
      <c r="D230" s="26"/>
      <c r="E230" s="26"/>
      <c r="F230" s="26"/>
      <c r="G230" s="26"/>
      <c r="H230" s="26"/>
      <c r="I230" s="26"/>
      <c r="J230" s="26">
        <f t="shared" ref="J230:L230" si="91">+SUM(J231:J233)</f>
        <v>0</v>
      </c>
      <c r="K230" s="26">
        <f t="shared" si="91"/>
        <v>0</v>
      </c>
      <c r="L230" s="27">
        <f t="shared" si="91"/>
        <v>0</v>
      </c>
      <c r="M230" s="71">
        <f t="shared" si="78"/>
        <v>0</v>
      </c>
      <c r="N230" s="28">
        <f>+SUM(N231:N233)</f>
        <v>0</v>
      </c>
      <c r="O230" s="27">
        <f>+SUM(O231:O233)</f>
        <v>0</v>
      </c>
      <c r="P230" s="73">
        <f t="shared" si="76"/>
        <v>0</v>
      </c>
    </row>
    <row r="231" spans="1:16" x14ac:dyDescent="0.3">
      <c r="A231" s="146" t="s">
        <v>45</v>
      </c>
      <c r="B231" s="151" t="str">
        <f>+B230</f>
        <v>14/3 - 20/3</v>
      </c>
      <c r="C231" s="14" t="s">
        <v>19</v>
      </c>
      <c r="D231" s="37"/>
      <c r="E231" s="37"/>
      <c r="F231" s="37"/>
      <c r="G231" s="37"/>
      <c r="H231" s="37"/>
      <c r="I231" s="37"/>
      <c r="J231" s="37"/>
      <c r="K231" s="37"/>
      <c r="L231" s="38"/>
      <c r="M231" s="64">
        <f t="shared" si="78"/>
        <v>0</v>
      </c>
      <c r="N231" s="41"/>
      <c r="O231" s="38"/>
      <c r="P231" s="68">
        <f t="shared" si="76"/>
        <v>0</v>
      </c>
    </row>
    <row r="232" spans="1:16" x14ac:dyDescent="0.3">
      <c r="A232" s="146" t="s">
        <v>45</v>
      </c>
      <c r="B232" s="151" t="str">
        <f t="shared" ref="B232:B233" si="92">+B231</f>
        <v>14/3 - 20/3</v>
      </c>
      <c r="C232" s="14" t="s">
        <v>62</v>
      </c>
      <c r="D232" s="39"/>
      <c r="E232" s="39"/>
      <c r="F232" s="39"/>
      <c r="G232" s="92"/>
      <c r="H232" s="39"/>
      <c r="I232" s="39"/>
      <c r="J232" s="39"/>
      <c r="K232" s="39"/>
      <c r="L232" s="40"/>
      <c r="M232" s="64">
        <f t="shared" si="78"/>
        <v>0</v>
      </c>
      <c r="N232" s="41"/>
      <c r="O232" s="38"/>
      <c r="P232" s="68">
        <f t="shared" si="76"/>
        <v>0</v>
      </c>
    </row>
    <row r="233" spans="1:16" ht="15" thickBot="1" x14ac:dyDescent="0.35">
      <c r="A233" s="146" t="s">
        <v>45</v>
      </c>
      <c r="B233" s="151" t="str">
        <f t="shared" si="92"/>
        <v>14/3 - 20/3</v>
      </c>
      <c r="C233" s="15" t="s">
        <v>60</v>
      </c>
      <c r="D233" s="39"/>
      <c r="E233" s="39"/>
      <c r="F233" s="39"/>
      <c r="G233" s="39"/>
      <c r="H233" s="39"/>
      <c r="I233" s="39"/>
      <c r="J233" s="39"/>
      <c r="K233" s="39"/>
      <c r="L233" s="40"/>
      <c r="M233" s="64">
        <f t="shared" si="78"/>
        <v>0</v>
      </c>
      <c r="N233" s="41"/>
      <c r="O233" s="38"/>
      <c r="P233" s="68">
        <f t="shared" si="76"/>
        <v>0</v>
      </c>
    </row>
    <row r="234" spans="1:16" ht="15" thickBot="1" x14ac:dyDescent="0.35">
      <c r="A234" s="108" t="s">
        <v>99</v>
      </c>
      <c r="B234" s="151" t="str">
        <f>+B235</f>
        <v>11/3 - 17/3</v>
      </c>
      <c r="C234" s="13" t="s">
        <v>54</v>
      </c>
      <c r="D234" s="29">
        <f t="shared" ref="D234:L234" si="93">SUM(D235,D258)</f>
        <v>0</v>
      </c>
      <c r="E234" s="29">
        <f t="shared" si="93"/>
        <v>0</v>
      </c>
      <c r="F234" s="29">
        <f t="shared" si="93"/>
        <v>0</v>
      </c>
      <c r="G234" s="29">
        <f t="shared" si="93"/>
        <v>0</v>
      </c>
      <c r="H234" s="29">
        <f t="shared" si="93"/>
        <v>0</v>
      </c>
      <c r="I234" s="29">
        <f t="shared" si="93"/>
        <v>0</v>
      </c>
      <c r="J234" s="29">
        <f t="shared" si="93"/>
        <v>0</v>
      </c>
      <c r="K234" s="29">
        <f t="shared" si="93"/>
        <v>0</v>
      </c>
      <c r="L234" s="30">
        <f t="shared" si="93"/>
        <v>0</v>
      </c>
      <c r="M234" s="20">
        <f t="shared" si="78"/>
        <v>0</v>
      </c>
      <c r="N234" s="53">
        <f>SUM(N235,N258)</f>
        <v>0</v>
      </c>
      <c r="O234" s="54">
        <f>SUM(O235,O258)</f>
        <v>0</v>
      </c>
      <c r="P234" s="52">
        <f t="shared" si="76"/>
        <v>0</v>
      </c>
    </row>
    <row r="235" spans="1:16" x14ac:dyDescent="0.3">
      <c r="A235" s="108" t="s">
        <v>49</v>
      </c>
      <c r="B235" s="144" t="str">
        <f>DAY(B190-1)&amp;"/"&amp;MONTH(B190-1)&amp;" - "&amp;DAY(B283-2)&amp;"/"&amp;MONTH(B283-2)</f>
        <v>11/3 - 17/3</v>
      </c>
      <c r="C235" s="25" t="s">
        <v>49</v>
      </c>
      <c r="D235" s="26">
        <f>+SUM(D236:D239)</f>
        <v>0</v>
      </c>
      <c r="E235" s="26">
        <f>+SUM(E236:E239)</f>
        <v>0</v>
      </c>
      <c r="F235" s="26">
        <f t="shared" ref="F235:L235" si="94">+SUM(F236:F239)</f>
        <v>0</v>
      </c>
      <c r="G235" s="26">
        <f t="shared" si="94"/>
        <v>0</v>
      </c>
      <c r="H235" s="26">
        <f t="shared" si="94"/>
        <v>0</v>
      </c>
      <c r="I235" s="26">
        <f t="shared" si="94"/>
        <v>0</v>
      </c>
      <c r="J235" s="26">
        <f t="shared" si="94"/>
        <v>0</v>
      </c>
      <c r="K235" s="26">
        <f t="shared" si="94"/>
        <v>0</v>
      </c>
      <c r="L235" s="27">
        <f t="shared" si="94"/>
        <v>0</v>
      </c>
      <c r="M235" s="63">
        <f t="shared" si="78"/>
        <v>0</v>
      </c>
      <c r="N235" s="28">
        <f>+SUM(N236:N239)</f>
        <v>0</v>
      </c>
      <c r="O235" s="27">
        <f>+SUM(O236:O239)</f>
        <v>0</v>
      </c>
      <c r="P235" s="62">
        <f t="shared" si="76"/>
        <v>0</v>
      </c>
    </row>
    <row r="236" spans="1:16" x14ac:dyDescent="0.3">
      <c r="A236" s="108" t="s">
        <v>49</v>
      </c>
      <c r="B236" s="149" t="str">
        <f>+B235</f>
        <v>11/3 - 17/3</v>
      </c>
      <c r="C236" s="14" t="s">
        <v>42</v>
      </c>
      <c r="D236" s="37"/>
      <c r="E236" s="37"/>
      <c r="F236" s="37"/>
      <c r="G236" s="98"/>
      <c r="H236" s="37"/>
      <c r="I236" s="37"/>
      <c r="J236" s="37"/>
      <c r="K236" s="37"/>
      <c r="L236" s="38"/>
      <c r="M236" s="65">
        <f t="shared" si="78"/>
        <v>0</v>
      </c>
      <c r="N236" s="41"/>
      <c r="O236" s="38"/>
      <c r="P236" s="67">
        <f t="shared" si="76"/>
        <v>0</v>
      </c>
    </row>
    <row r="237" spans="1:16" x14ac:dyDescent="0.3">
      <c r="A237" s="108" t="s">
        <v>49</v>
      </c>
      <c r="B237" s="149" t="str">
        <f t="shared" ref="B237:B248" si="95">+B236</f>
        <v>11/3 - 17/3</v>
      </c>
      <c r="C237" s="14" t="s">
        <v>43</v>
      </c>
      <c r="D237" s="37"/>
      <c r="E237" s="37"/>
      <c r="F237" s="37"/>
      <c r="G237" s="37"/>
      <c r="H237" s="37"/>
      <c r="I237" s="37"/>
      <c r="J237" s="37"/>
      <c r="K237" s="37"/>
      <c r="L237" s="38"/>
      <c r="M237" s="65">
        <f t="shared" si="78"/>
        <v>0</v>
      </c>
      <c r="N237" s="41"/>
      <c r="O237" s="38"/>
      <c r="P237" s="67">
        <f t="shared" si="76"/>
        <v>0</v>
      </c>
    </row>
    <row r="238" spans="1:16" x14ac:dyDescent="0.3">
      <c r="A238" s="108" t="s">
        <v>49</v>
      </c>
      <c r="B238" s="149" t="str">
        <f t="shared" si="95"/>
        <v>11/3 - 17/3</v>
      </c>
      <c r="C238" s="14" t="s">
        <v>88</v>
      </c>
      <c r="D238" s="37"/>
      <c r="E238" s="37"/>
      <c r="F238" s="37"/>
      <c r="G238" s="92"/>
      <c r="H238" s="37"/>
      <c r="I238" s="37"/>
      <c r="J238" s="37"/>
      <c r="K238" s="37"/>
      <c r="L238" s="38"/>
      <c r="M238" s="65">
        <f t="shared" si="78"/>
        <v>0</v>
      </c>
      <c r="N238" s="41"/>
      <c r="O238" s="38"/>
      <c r="P238" s="67">
        <f t="shared" ref="P238:P257" si="96">SUM(N238:O238)</f>
        <v>0</v>
      </c>
    </row>
    <row r="239" spans="1:16" x14ac:dyDescent="0.3">
      <c r="A239" s="108" t="s">
        <v>49</v>
      </c>
      <c r="B239" s="149" t="str">
        <f t="shared" si="95"/>
        <v>11/3 - 17/3</v>
      </c>
      <c r="C239" s="14" t="s">
        <v>89</v>
      </c>
      <c r="D239" s="35">
        <f>+SUM(D240:D248)</f>
        <v>0</v>
      </c>
      <c r="E239" s="35">
        <f t="shared" ref="E239:L239" si="97">+SUM(E240:E248)</f>
        <v>0</v>
      </c>
      <c r="F239" s="35">
        <f t="shared" si="97"/>
        <v>0</v>
      </c>
      <c r="G239" s="35">
        <f t="shared" si="97"/>
        <v>0</v>
      </c>
      <c r="H239" s="35">
        <f t="shared" si="97"/>
        <v>0</v>
      </c>
      <c r="I239" s="35">
        <f t="shared" si="97"/>
        <v>0</v>
      </c>
      <c r="J239" s="35">
        <f t="shared" si="97"/>
        <v>0</v>
      </c>
      <c r="K239" s="35">
        <f t="shared" si="97"/>
        <v>0</v>
      </c>
      <c r="L239" s="36">
        <f t="shared" si="97"/>
        <v>0</v>
      </c>
      <c r="M239" s="65">
        <f t="shared" si="78"/>
        <v>0</v>
      </c>
      <c r="N239" s="44">
        <f>+SUM(N240:N248)</f>
        <v>0</v>
      </c>
      <c r="O239" s="36">
        <f>+SUM(O240:O248)</f>
        <v>0</v>
      </c>
      <c r="P239" s="67">
        <f t="shared" si="96"/>
        <v>0</v>
      </c>
    </row>
    <row r="240" spans="1:16" x14ac:dyDescent="0.3">
      <c r="A240" s="108" t="s">
        <v>49</v>
      </c>
      <c r="B240" s="149" t="str">
        <f t="shared" si="95"/>
        <v>11/3 - 17/3</v>
      </c>
      <c r="C240" s="80" t="s">
        <v>93</v>
      </c>
      <c r="D240" s="81"/>
      <c r="E240" s="81"/>
      <c r="F240" s="81"/>
      <c r="G240" s="81"/>
      <c r="H240" s="81"/>
      <c r="I240" s="81"/>
      <c r="J240" s="81"/>
      <c r="K240" s="81"/>
      <c r="L240" s="82"/>
      <c r="M240" s="83">
        <f t="shared" si="78"/>
        <v>0</v>
      </c>
      <c r="N240" s="84"/>
      <c r="O240" s="82"/>
      <c r="P240" s="85">
        <f t="shared" si="96"/>
        <v>0</v>
      </c>
    </row>
    <row r="241" spans="1:16" x14ac:dyDescent="0.3">
      <c r="A241" s="108" t="s">
        <v>49</v>
      </c>
      <c r="B241" s="149" t="str">
        <f t="shared" si="95"/>
        <v>11/3 - 17/3</v>
      </c>
      <c r="C241" s="80" t="s">
        <v>92</v>
      </c>
      <c r="D241" s="81"/>
      <c r="E241" s="81"/>
      <c r="F241" s="81"/>
      <c r="G241" s="81"/>
      <c r="H241" s="81"/>
      <c r="I241" s="81"/>
      <c r="J241" s="81"/>
      <c r="K241" s="81"/>
      <c r="L241" s="82"/>
      <c r="M241" s="83">
        <f t="shared" si="78"/>
        <v>0</v>
      </c>
      <c r="N241" s="84"/>
      <c r="O241" s="82"/>
      <c r="P241" s="85">
        <f t="shared" si="96"/>
        <v>0</v>
      </c>
    </row>
    <row r="242" spans="1:16" x14ac:dyDescent="0.3">
      <c r="A242" s="108" t="s">
        <v>49</v>
      </c>
      <c r="B242" s="149" t="str">
        <f t="shared" si="95"/>
        <v>11/3 - 17/3</v>
      </c>
      <c r="C242" s="80" t="s">
        <v>94</v>
      </c>
      <c r="D242" s="81"/>
      <c r="E242" s="81"/>
      <c r="F242" s="81"/>
      <c r="G242" s="81"/>
      <c r="H242" s="81"/>
      <c r="I242" s="81"/>
      <c r="J242" s="81"/>
      <c r="K242" s="81"/>
      <c r="L242" s="82"/>
      <c r="M242" s="83">
        <f t="shared" si="78"/>
        <v>0</v>
      </c>
      <c r="N242" s="84"/>
      <c r="O242" s="82"/>
      <c r="P242" s="85">
        <f t="shared" si="96"/>
        <v>0</v>
      </c>
    </row>
    <row r="243" spans="1:16" x14ac:dyDescent="0.3">
      <c r="A243" s="108" t="s">
        <v>49</v>
      </c>
      <c r="B243" s="149" t="str">
        <f t="shared" si="95"/>
        <v>11/3 - 17/3</v>
      </c>
      <c r="C243" s="80" t="s">
        <v>79</v>
      </c>
      <c r="D243" s="81"/>
      <c r="E243" s="81"/>
      <c r="F243" s="81"/>
      <c r="G243" s="81"/>
      <c r="H243" s="81"/>
      <c r="I243" s="81"/>
      <c r="J243" s="81"/>
      <c r="K243" s="81"/>
      <c r="L243" s="82"/>
      <c r="M243" s="83">
        <f t="shared" si="78"/>
        <v>0</v>
      </c>
      <c r="N243" s="84"/>
      <c r="O243" s="82"/>
      <c r="P243" s="85">
        <f t="shared" si="96"/>
        <v>0</v>
      </c>
    </row>
    <row r="244" spans="1:16" x14ac:dyDescent="0.3">
      <c r="A244" s="108" t="s">
        <v>49</v>
      </c>
      <c r="B244" s="149" t="str">
        <f t="shared" si="95"/>
        <v>11/3 - 17/3</v>
      </c>
      <c r="C244" s="80" t="s">
        <v>78</v>
      </c>
      <c r="D244" s="81"/>
      <c r="E244" s="81"/>
      <c r="F244" s="81"/>
      <c r="G244" s="81"/>
      <c r="H244" s="81"/>
      <c r="I244" s="81"/>
      <c r="J244" s="81"/>
      <c r="K244" s="81"/>
      <c r="L244" s="82"/>
      <c r="M244" s="83">
        <f t="shared" si="78"/>
        <v>0</v>
      </c>
      <c r="N244" s="84"/>
      <c r="O244" s="82"/>
      <c r="P244" s="85">
        <f t="shared" si="96"/>
        <v>0</v>
      </c>
    </row>
    <row r="245" spans="1:16" x14ac:dyDescent="0.3">
      <c r="A245" s="108" t="s">
        <v>49</v>
      </c>
      <c r="B245" s="149" t="str">
        <f t="shared" si="95"/>
        <v>11/3 - 17/3</v>
      </c>
      <c r="C245" s="80" t="s">
        <v>81</v>
      </c>
      <c r="D245" s="81"/>
      <c r="E245" s="81"/>
      <c r="F245" s="81"/>
      <c r="G245" s="81"/>
      <c r="H245" s="81"/>
      <c r="I245" s="81"/>
      <c r="J245" s="81"/>
      <c r="K245" s="81"/>
      <c r="L245" s="82"/>
      <c r="M245" s="83">
        <f t="shared" si="78"/>
        <v>0</v>
      </c>
      <c r="N245" s="84"/>
      <c r="O245" s="82"/>
      <c r="P245" s="85">
        <f t="shared" si="96"/>
        <v>0</v>
      </c>
    </row>
    <row r="246" spans="1:16" x14ac:dyDescent="0.3">
      <c r="A246" s="108" t="s">
        <v>49</v>
      </c>
      <c r="B246" s="149" t="str">
        <f t="shared" si="95"/>
        <v>11/3 - 17/3</v>
      </c>
      <c r="C246" s="80" t="s">
        <v>80</v>
      </c>
      <c r="D246" s="81"/>
      <c r="E246" s="81"/>
      <c r="F246" s="81"/>
      <c r="G246" s="81"/>
      <c r="H246" s="81"/>
      <c r="I246" s="81"/>
      <c r="J246" s="81"/>
      <c r="K246" s="81"/>
      <c r="L246" s="82"/>
      <c r="M246" s="83">
        <f t="shared" si="78"/>
        <v>0</v>
      </c>
      <c r="N246" s="84"/>
      <c r="O246" s="82"/>
      <c r="P246" s="85">
        <f t="shared" si="96"/>
        <v>0</v>
      </c>
    </row>
    <row r="247" spans="1:16" x14ac:dyDescent="0.3">
      <c r="A247" s="108" t="s">
        <v>49</v>
      </c>
      <c r="B247" s="149" t="str">
        <f t="shared" si="95"/>
        <v>11/3 - 17/3</v>
      </c>
      <c r="C247" s="80" t="s">
        <v>82</v>
      </c>
      <c r="D247" s="81"/>
      <c r="E247" s="81"/>
      <c r="F247" s="81"/>
      <c r="G247" s="81"/>
      <c r="H247" s="81"/>
      <c r="I247" s="81"/>
      <c r="J247" s="81"/>
      <c r="K247" s="81"/>
      <c r="L247" s="82"/>
      <c r="M247" s="83">
        <f t="shared" si="78"/>
        <v>0</v>
      </c>
      <c r="N247" s="84"/>
      <c r="O247" s="82"/>
      <c r="P247" s="85">
        <f t="shared" si="96"/>
        <v>0</v>
      </c>
    </row>
    <row r="248" spans="1:16" x14ac:dyDescent="0.3">
      <c r="A248" s="108" t="s">
        <v>49</v>
      </c>
      <c r="B248" s="149" t="str">
        <f t="shared" si="95"/>
        <v>11/3 - 17/3</v>
      </c>
      <c r="C248" s="80" t="s">
        <v>68</v>
      </c>
      <c r="D248" s="81"/>
      <c r="E248" s="81"/>
      <c r="F248" s="81"/>
      <c r="G248" s="81"/>
      <c r="H248" s="81"/>
      <c r="I248" s="81"/>
      <c r="J248" s="81"/>
      <c r="K248" s="81"/>
      <c r="L248" s="82"/>
      <c r="M248" s="83">
        <f t="shared" si="78"/>
        <v>0</v>
      </c>
      <c r="N248" s="84"/>
      <c r="O248" s="82"/>
      <c r="P248" s="85">
        <f t="shared" si="96"/>
        <v>0</v>
      </c>
    </row>
    <row r="249" spans="1:16" x14ac:dyDescent="0.3">
      <c r="A249" s="108" t="s">
        <v>98</v>
      </c>
      <c r="B249" s="144" t="str">
        <f>DAY(B190-1)&amp;"/"&amp;MONTH(B190-1)&amp;" - "&amp;DAY(B283-2)&amp;"/"&amp;MONTH(B283-2)</f>
        <v>11/3 - 17/3</v>
      </c>
      <c r="C249" s="25" t="s">
        <v>58</v>
      </c>
      <c r="D249" s="26">
        <f>+SUM(D250:D251)</f>
        <v>0</v>
      </c>
      <c r="E249" s="26">
        <f t="shared" ref="E249" si="98">+SUM(E250:E251)</f>
        <v>0</v>
      </c>
      <c r="F249" s="26">
        <f t="shared" ref="F249:L249" si="99">+SUM(F250:F251)</f>
        <v>0</v>
      </c>
      <c r="G249" s="26">
        <f t="shared" si="99"/>
        <v>0</v>
      </c>
      <c r="H249" s="26">
        <f t="shared" si="99"/>
        <v>0</v>
      </c>
      <c r="I249" s="26">
        <f t="shared" si="99"/>
        <v>0</v>
      </c>
      <c r="J249" s="26">
        <f t="shared" si="99"/>
        <v>0</v>
      </c>
      <c r="K249" s="26">
        <f t="shared" si="99"/>
        <v>0</v>
      </c>
      <c r="L249" s="27">
        <f t="shared" si="99"/>
        <v>0</v>
      </c>
      <c r="M249" s="71">
        <f t="shared" si="78"/>
        <v>0</v>
      </c>
      <c r="N249" s="28">
        <f t="shared" ref="N249:O249" si="100">+SUM(N250:N251)</f>
        <v>0</v>
      </c>
      <c r="O249" s="27">
        <f t="shared" si="100"/>
        <v>0</v>
      </c>
      <c r="P249" s="62">
        <f t="shared" si="96"/>
        <v>0</v>
      </c>
    </row>
    <row r="250" spans="1:16" x14ac:dyDescent="0.3">
      <c r="A250" s="108" t="s">
        <v>98</v>
      </c>
      <c r="B250" s="150" t="str">
        <f>+B249</f>
        <v>11/3 - 17/3</v>
      </c>
      <c r="C250" s="14" t="s">
        <v>90</v>
      </c>
      <c r="D250" s="37"/>
      <c r="E250" s="37"/>
      <c r="F250" s="37"/>
      <c r="G250" s="92"/>
      <c r="H250" s="37"/>
      <c r="I250" s="37"/>
      <c r="J250" s="37"/>
      <c r="K250" s="37"/>
      <c r="L250" s="38"/>
      <c r="M250" s="65">
        <f t="shared" si="78"/>
        <v>0</v>
      </c>
      <c r="N250" s="41"/>
      <c r="O250" s="38"/>
      <c r="P250" s="67">
        <f t="shared" si="96"/>
        <v>0</v>
      </c>
    </row>
    <row r="251" spans="1:16" x14ac:dyDescent="0.3">
      <c r="A251" s="108" t="s">
        <v>98</v>
      </c>
      <c r="B251" s="150" t="str">
        <f t="shared" ref="B251:B257" si="101">+B250</f>
        <v>11/3 - 17/3</v>
      </c>
      <c r="C251" s="14" t="s">
        <v>91</v>
      </c>
      <c r="D251" s="35">
        <f>+SUM(D252:D257)</f>
        <v>0</v>
      </c>
      <c r="E251" s="35">
        <f>+SUM(E252:E257)</f>
        <v>0</v>
      </c>
      <c r="F251" s="35">
        <f t="shared" ref="F251:L251" si="102">+SUM(F252:F257)</f>
        <v>0</v>
      </c>
      <c r="G251" s="35">
        <f t="shared" si="102"/>
        <v>0</v>
      </c>
      <c r="H251" s="35">
        <f t="shared" si="102"/>
        <v>0</v>
      </c>
      <c r="I251" s="35">
        <f t="shared" si="102"/>
        <v>0</v>
      </c>
      <c r="J251" s="35">
        <f t="shared" si="102"/>
        <v>0</v>
      </c>
      <c r="K251" s="35">
        <f t="shared" si="102"/>
        <v>0</v>
      </c>
      <c r="L251" s="36">
        <f t="shared" si="102"/>
        <v>0</v>
      </c>
      <c r="M251" s="65">
        <f t="shared" si="78"/>
        <v>0</v>
      </c>
      <c r="N251" s="44">
        <f>+SUM(N252:N257)</f>
        <v>0</v>
      </c>
      <c r="O251" s="36">
        <f>+SUM(O252:O257)</f>
        <v>0</v>
      </c>
      <c r="P251" s="67">
        <f t="shared" si="96"/>
        <v>0</v>
      </c>
    </row>
    <row r="252" spans="1:16" x14ac:dyDescent="0.3">
      <c r="A252" s="108" t="s">
        <v>98</v>
      </c>
      <c r="B252" s="150" t="str">
        <f t="shared" si="101"/>
        <v>11/3 - 17/3</v>
      </c>
      <c r="C252" s="80" t="s">
        <v>79</v>
      </c>
      <c r="D252" s="81"/>
      <c r="E252" s="81"/>
      <c r="F252" s="81"/>
      <c r="G252" s="81"/>
      <c r="H252" s="81"/>
      <c r="I252" s="81"/>
      <c r="J252" s="81"/>
      <c r="K252" s="81"/>
      <c r="L252" s="82"/>
      <c r="M252" s="83">
        <f t="shared" si="78"/>
        <v>0</v>
      </c>
      <c r="N252" s="84"/>
      <c r="O252" s="82"/>
      <c r="P252" s="85">
        <f t="shared" si="96"/>
        <v>0</v>
      </c>
    </row>
    <row r="253" spans="1:16" x14ac:dyDescent="0.3">
      <c r="A253" s="108" t="s">
        <v>98</v>
      </c>
      <c r="B253" s="150" t="str">
        <f t="shared" si="101"/>
        <v>11/3 - 17/3</v>
      </c>
      <c r="C253" s="80" t="s">
        <v>78</v>
      </c>
      <c r="D253" s="81"/>
      <c r="E253" s="81"/>
      <c r="F253" s="81"/>
      <c r="G253" s="81"/>
      <c r="H253" s="81"/>
      <c r="I253" s="81"/>
      <c r="J253" s="81"/>
      <c r="K253" s="81"/>
      <c r="L253" s="82"/>
      <c r="M253" s="83">
        <f t="shared" si="78"/>
        <v>0</v>
      </c>
      <c r="N253" s="84"/>
      <c r="O253" s="82"/>
      <c r="P253" s="85">
        <f t="shared" si="96"/>
        <v>0</v>
      </c>
    </row>
    <row r="254" spans="1:16" x14ac:dyDescent="0.3">
      <c r="A254" s="108" t="s">
        <v>98</v>
      </c>
      <c r="B254" s="150" t="str">
        <f t="shared" si="101"/>
        <v>11/3 - 17/3</v>
      </c>
      <c r="C254" s="80" t="s">
        <v>81</v>
      </c>
      <c r="D254" s="81"/>
      <c r="E254" s="81"/>
      <c r="F254" s="81"/>
      <c r="G254" s="81"/>
      <c r="H254" s="81"/>
      <c r="I254" s="81"/>
      <c r="J254" s="81"/>
      <c r="K254" s="81"/>
      <c r="L254" s="82"/>
      <c r="M254" s="83">
        <f t="shared" si="78"/>
        <v>0</v>
      </c>
      <c r="N254" s="84"/>
      <c r="O254" s="82"/>
      <c r="P254" s="85">
        <f t="shared" si="96"/>
        <v>0</v>
      </c>
    </row>
    <row r="255" spans="1:16" x14ac:dyDescent="0.3">
      <c r="A255" s="108" t="s">
        <v>98</v>
      </c>
      <c r="B255" s="150" t="str">
        <f t="shared" si="101"/>
        <v>11/3 - 17/3</v>
      </c>
      <c r="C255" s="80" t="s">
        <v>80</v>
      </c>
      <c r="D255" s="81"/>
      <c r="E255" s="81"/>
      <c r="F255" s="81"/>
      <c r="G255" s="81"/>
      <c r="H255" s="81"/>
      <c r="I255" s="81"/>
      <c r="J255" s="81"/>
      <c r="K255" s="81"/>
      <c r="L255" s="82"/>
      <c r="M255" s="83">
        <f t="shared" si="78"/>
        <v>0</v>
      </c>
      <c r="N255" s="84"/>
      <c r="O255" s="82"/>
      <c r="P255" s="85">
        <f t="shared" si="96"/>
        <v>0</v>
      </c>
    </row>
    <row r="256" spans="1:16" x14ac:dyDescent="0.3">
      <c r="A256" s="108" t="s">
        <v>98</v>
      </c>
      <c r="B256" s="150" t="str">
        <f t="shared" si="101"/>
        <v>11/3 - 17/3</v>
      </c>
      <c r="C256" s="80" t="s">
        <v>82</v>
      </c>
      <c r="D256" s="81"/>
      <c r="E256" s="81"/>
      <c r="F256" s="81"/>
      <c r="G256" s="81"/>
      <c r="H256" s="81"/>
      <c r="I256" s="81"/>
      <c r="J256" s="81"/>
      <c r="K256" s="81"/>
      <c r="L256" s="82"/>
      <c r="M256" s="83">
        <f t="shared" si="78"/>
        <v>0</v>
      </c>
      <c r="N256" s="84"/>
      <c r="O256" s="82"/>
      <c r="P256" s="85">
        <f t="shared" si="96"/>
        <v>0</v>
      </c>
    </row>
    <row r="257" spans="1:16" x14ac:dyDescent="0.3">
      <c r="A257" s="108" t="s">
        <v>98</v>
      </c>
      <c r="B257" s="150" t="str">
        <f t="shared" si="101"/>
        <v>11/3 - 17/3</v>
      </c>
      <c r="C257" s="80" t="s">
        <v>68</v>
      </c>
      <c r="D257" s="81"/>
      <c r="E257" s="81"/>
      <c r="F257" s="81"/>
      <c r="G257" s="81"/>
      <c r="H257" s="81"/>
      <c r="I257" s="81"/>
      <c r="J257" s="81"/>
      <c r="K257" s="81"/>
      <c r="L257" s="82"/>
      <c r="M257" s="83">
        <f t="shared" si="78"/>
        <v>0</v>
      </c>
      <c r="N257" s="84"/>
      <c r="O257" s="82"/>
      <c r="P257" s="85">
        <f t="shared" si="96"/>
        <v>0</v>
      </c>
    </row>
    <row r="258" spans="1:16" x14ac:dyDescent="0.3">
      <c r="A258" s="108" t="s">
        <v>44</v>
      </c>
      <c r="B258" s="144" t="str">
        <f>DAY(B190-1)&amp;"/"&amp;MONTH(B190-1)&amp;" - "&amp;DAY(B283-2)&amp;"/"&amp;MONTH(B283-2)</f>
        <v>11/3 - 17/3</v>
      </c>
      <c r="C258" s="25" t="s">
        <v>44</v>
      </c>
      <c r="D258" s="26">
        <f>+SUM(D259:D260,D264)</f>
        <v>0</v>
      </c>
      <c r="E258" s="26">
        <f t="shared" ref="E258:L258" si="103">+SUM(E259:E260,E264)</f>
        <v>0</v>
      </c>
      <c r="F258" s="26">
        <f t="shared" si="103"/>
        <v>0</v>
      </c>
      <c r="G258" s="26">
        <f t="shared" si="103"/>
        <v>0</v>
      </c>
      <c r="H258" s="26">
        <f t="shared" si="103"/>
        <v>0</v>
      </c>
      <c r="I258" s="26">
        <f t="shared" si="103"/>
        <v>0</v>
      </c>
      <c r="J258" s="26">
        <f t="shared" si="103"/>
        <v>0</v>
      </c>
      <c r="K258" s="26">
        <f t="shared" si="103"/>
        <v>0</v>
      </c>
      <c r="L258" s="27">
        <f t="shared" si="103"/>
        <v>0</v>
      </c>
      <c r="M258" s="63">
        <f t="shared" si="78"/>
        <v>0</v>
      </c>
      <c r="N258" s="28">
        <f>+SUM(N259:N260,N264)</f>
        <v>0</v>
      </c>
      <c r="O258" s="27">
        <f>+SUM(O259:O260,O264)</f>
        <v>0</v>
      </c>
      <c r="P258" s="62">
        <f t="shared" si="76"/>
        <v>0</v>
      </c>
    </row>
    <row r="259" spans="1:16" x14ac:dyDescent="0.3">
      <c r="A259" s="108" t="s">
        <v>44</v>
      </c>
      <c r="B259" s="149" t="str">
        <f>+B258</f>
        <v>11/3 - 17/3</v>
      </c>
      <c r="C259" s="14" t="s">
        <v>13</v>
      </c>
      <c r="D259" s="37"/>
      <c r="E259" s="37"/>
      <c r="F259" s="37"/>
      <c r="G259" s="37"/>
      <c r="H259" s="37"/>
      <c r="I259" s="37"/>
      <c r="J259" s="37"/>
      <c r="K259" s="37"/>
      <c r="L259" s="38"/>
      <c r="M259" s="64">
        <f t="shared" si="78"/>
        <v>0</v>
      </c>
      <c r="N259" s="41"/>
      <c r="O259" s="38"/>
      <c r="P259" s="67">
        <f t="shared" si="76"/>
        <v>0</v>
      </c>
    </row>
    <row r="260" spans="1:16" x14ac:dyDescent="0.3">
      <c r="A260" s="108" t="s">
        <v>44</v>
      </c>
      <c r="B260" s="149" t="str">
        <f t="shared" ref="B260:B282" si="104">+B259</f>
        <v>11/3 - 17/3</v>
      </c>
      <c r="C260" s="14" t="s">
        <v>86</v>
      </c>
      <c r="D260" s="35">
        <f>+SUM(D261:D263)</f>
        <v>0</v>
      </c>
      <c r="E260" s="35">
        <f>+SUM(E261:E263)</f>
        <v>0</v>
      </c>
      <c r="F260" s="35">
        <f t="shared" ref="F260:L260" si="105">+SUM(F261:F263)</f>
        <v>0</v>
      </c>
      <c r="G260" s="35">
        <f t="shared" si="105"/>
        <v>0</v>
      </c>
      <c r="H260" s="35">
        <f t="shared" si="105"/>
        <v>0</v>
      </c>
      <c r="I260" s="35">
        <f t="shared" si="105"/>
        <v>0</v>
      </c>
      <c r="J260" s="35">
        <f t="shared" si="105"/>
        <v>0</v>
      </c>
      <c r="K260" s="35">
        <f t="shared" si="105"/>
        <v>0</v>
      </c>
      <c r="L260" s="36">
        <f t="shared" si="105"/>
        <v>0</v>
      </c>
      <c r="M260" s="64">
        <f t="shared" si="78"/>
        <v>0</v>
      </c>
      <c r="N260" s="44">
        <f>+SUM(N261:N263)</f>
        <v>0</v>
      </c>
      <c r="O260" s="36">
        <f>+SUM(O261:O263)</f>
        <v>0</v>
      </c>
      <c r="P260" s="67">
        <f t="shared" si="76"/>
        <v>0</v>
      </c>
    </row>
    <row r="261" spans="1:16" x14ac:dyDescent="0.3">
      <c r="A261" s="108" t="s">
        <v>44</v>
      </c>
      <c r="B261" s="149" t="str">
        <f t="shared" si="104"/>
        <v>11/3 - 17/3</v>
      </c>
      <c r="C261" s="80" t="s">
        <v>72</v>
      </c>
      <c r="D261" s="81"/>
      <c r="E261" s="81"/>
      <c r="F261" s="81"/>
      <c r="G261" s="81"/>
      <c r="H261" s="81"/>
      <c r="I261" s="81"/>
      <c r="J261" s="81"/>
      <c r="K261" s="81"/>
      <c r="L261" s="82"/>
      <c r="M261" s="83">
        <f t="shared" si="78"/>
        <v>0</v>
      </c>
      <c r="N261" s="84"/>
      <c r="O261" s="82"/>
      <c r="P261" s="85">
        <f t="shared" si="76"/>
        <v>0</v>
      </c>
    </row>
    <row r="262" spans="1:16" x14ac:dyDescent="0.3">
      <c r="A262" s="108" t="s">
        <v>44</v>
      </c>
      <c r="B262" s="149" t="str">
        <f t="shared" si="104"/>
        <v>11/3 - 17/3</v>
      </c>
      <c r="C262" s="80" t="s">
        <v>84</v>
      </c>
      <c r="D262" s="81"/>
      <c r="E262" s="81"/>
      <c r="F262" s="81"/>
      <c r="G262" s="81"/>
      <c r="H262" s="81"/>
      <c r="I262" s="81"/>
      <c r="J262" s="81"/>
      <c r="K262" s="81"/>
      <c r="L262" s="82"/>
      <c r="M262" s="83">
        <f t="shared" ref="M262:M284" si="106">SUM(D262:L262)</f>
        <v>0</v>
      </c>
      <c r="N262" s="84"/>
      <c r="O262" s="82"/>
      <c r="P262" s="85">
        <f t="shared" si="76"/>
        <v>0</v>
      </c>
    </row>
    <row r="263" spans="1:16" x14ac:dyDescent="0.3">
      <c r="A263" s="108" t="s">
        <v>44</v>
      </c>
      <c r="B263" s="149" t="str">
        <f t="shared" si="104"/>
        <v>11/3 - 17/3</v>
      </c>
      <c r="C263" s="80" t="s">
        <v>85</v>
      </c>
      <c r="D263" s="81"/>
      <c r="E263" s="81"/>
      <c r="F263" s="81"/>
      <c r="G263" s="81"/>
      <c r="H263" s="81"/>
      <c r="I263" s="81"/>
      <c r="J263" s="81"/>
      <c r="K263" s="81"/>
      <c r="L263" s="82"/>
      <c r="M263" s="83">
        <f t="shared" si="106"/>
        <v>0</v>
      </c>
      <c r="N263" s="84"/>
      <c r="O263" s="82"/>
      <c r="P263" s="85">
        <f t="shared" si="76"/>
        <v>0</v>
      </c>
    </row>
    <row r="264" spans="1:16" ht="15" thickBot="1" x14ac:dyDescent="0.35">
      <c r="A264" s="108" t="s">
        <v>44</v>
      </c>
      <c r="B264" s="149" t="str">
        <f t="shared" si="104"/>
        <v>11/3 - 17/3</v>
      </c>
      <c r="C264" s="15" t="s">
        <v>48</v>
      </c>
      <c r="D264" s="37"/>
      <c r="E264" s="37"/>
      <c r="F264" s="37"/>
      <c r="G264" s="37"/>
      <c r="H264" s="98"/>
      <c r="I264" s="37"/>
      <c r="J264" s="37"/>
      <c r="K264" s="37"/>
      <c r="L264" s="37"/>
      <c r="M264" s="64">
        <f t="shared" si="106"/>
        <v>0</v>
      </c>
      <c r="N264" s="37"/>
      <c r="O264" s="37"/>
      <c r="P264" s="67">
        <f t="shared" si="76"/>
        <v>0</v>
      </c>
    </row>
    <row r="265" spans="1:16" ht="15" thickBot="1" x14ac:dyDescent="0.35">
      <c r="A265" s="108" t="s">
        <v>55</v>
      </c>
      <c r="B265" s="149" t="str">
        <f t="shared" si="104"/>
        <v>11/3 - 17/3</v>
      </c>
      <c r="C265" s="13" t="s">
        <v>55</v>
      </c>
      <c r="D265" s="29">
        <f>+SUM(D266:D268,D269,D276)</f>
        <v>0</v>
      </c>
      <c r="E265" s="29">
        <f t="shared" ref="E265:L265" si="107">+SUM(E266:E268,E269,E276)</f>
        <v>0</v>
      </c>
      <c r="F265" s="29">
        <f t="shared" si="107"/>
        <v>0</v>
      </c>
      <c r="G265" s="29">
        <f t="shared" si="107"/>
        <v>0</v>
      </c>
      <c r="H265" s="29">
        <f t="shared" si="107"/>
        <v>0</v>
      </c>
      <c r="I265" s="29">
        <f t="shared" si="107"/>
        <v>0</v>
      </c>
      <c r="J265" s="29">
        <f t="shared" si="107"/>
        <v>0</v>
      </c>
      <c r="K265" s="29">
        <f t="shared" si="107"/>
        <v>0</v>
      </c>
      <c r="L265" s="30">
        <f t="shared" si="107"/>
        <v>0</v>
      </c>
      <c r="M265" s="20">
        <f t="shared" si="106"/>
        <v>0</v>
      </c>
      <c r="N265" s="53">
        <f>+SUM(N266:N268,N269,N276)</f>
        <v>0</v>
      </c>
      <c r="O265" s="54">
        <f>+SUM(O266:O268,O269,O276)</f>
        <v>0</v>
      </c>
      <c r="P265" s="52">
        <f t="shared" si="76"/>
        <v>0</v>
      </c>
    </row>
    <row r="266" spans="1:16" x14ac:dyDescent="0.3">
      <c r="A266" s="108" t="s">
        <v>20</v>
      </c>
      <c r="B266" s="149" t="str">
        <f t="shared" si="104"/>
        <v>11/3 - 17/3</v>
      </c>
      <c r="C266" s="16" t="s">
        <v>20</v>
      </c>
      <c r="D266" s="46"/>
      <c r="E266" s="46"/>
      <c r="F266" s="46"/>
      <c r="G266" s="46"/>
      <c r="H266" s="46"/>
      <c r="I266" s="46"/>
      <c r="J266" s="46"/>
      <c r="K266" s="46"/>
      <c r="L266" s="47"/>
      <c r="M266" s="64">
        <f t="shared" si="106"/>
        <v>0</v>
      </c>
      <c r="N266" s="48"/>
      <c r="O266" s="47"/>
      <c r="P266" s="67">
        <f t="shared" ref="P266:P284" si="108">SUM(N266:O266)</f>
        <v>0</v>
      </c>
    </row>
    <row r="267" spans="1:16" x14ac:dyDescent="0.3">
      <c r="A267" s="108" t="s">
        <v>21</v>
      </c>
      <c r="B267" s="149" t="str">
        <f t="shared" si="104"/>
        <v>11/3 - 17/3</v>
      </c>
      <c r="C267" s="15" t="s">
        <v>21</v>
      </c>
      <c r="D267" s="39"/>
      <c r="E267" s="39"/>
      <c r="F267" s="39"/>
      <c r="G267" s="39"/>
      <c r="H267" s="39"/>
      <c r="I267" s="39"/>
      <c r="J267" s="39"/>
      <c r="K267" s="39"/>
      <c r="L267" s="40"/>
      <c r="M267" s="64">
        <f t="shared" si="106"/>
        <v>0</v>
      </c>
      <c r="N267" s="42"/>
      <c r="O267" s="40"/>
      <c r="P267" s="67">
        <f t="shared" si="108"/>
        <v>0</v>
      </c>
    </row>
    <row r="268" spans="1:16" x14ac:dyDescent="0.3">
      <c r="A268" s="108" t="s">
        <v>83</v>
      </c>
      <c r="B268" s="149" t="str">
        <f t="shared" si="104"/>
        <v>11/3 - 17/3</v>
      </c>
      <c r="C268" s="15" t="s">
        <v>83</v>
      </c>
      <c r="D268" s="39"/>
      <c r="E268" s="39"/>
      <c r="F268" s="39"/>
      <c r="G268" s="39"/>
      <c r="H268" s="39"/>
      <c r="I268" s="39"/>
      <c r="J268" s="39"/>
      <c r="K268" s="39"/>
      <c r="L268" s="40"/>
      <c r="M268" s="64">
        <f t="shared" si="106"/>
        <v>0</v>
      </c>
      <c r="N268" s="42"/>
      <c r="O268" s="40"/>
      <c r="P268" s="67">
        <f t="shared" si="108"/>
        <v>0</v>
      </c>
    </row>
    <row r="269" spans="1:16" x14ac:dyDescent="0.3">
      <c r="A269" s="108" t="s">
        <v>51</v>
      </c>
      <c r="B269" s="3" t="str">
        <f t="shared" si="104"/>
        <v>11/3 - 17/3</v>
      </c>
      <c r="C269" s="25" t="s">
        <v>51</v>
      </c>
      <c r="D269" s="26">
        <f>+SUM(D270,D273)</f>
        <v>0</v>
      </c>
      <c r="E269" s="26">
        <f t="shared" ref="E269:L269" si="109">+SUM(E270,E273)</f>
        <v>0</v>
      </c>
      <c r="F269" s="26">
        <f t="shared" si="109"/>
        <v>0</v>
      </c>
      <c r="G269" s="26">
        <f t="shared" si="109"/>
        <v>0</v>
      </c>
      <c r="H269" s="26">
        <f t="shared" si="109"/>
        <v>0</v>
      </c>
      <c r="I269" s="26">
        <f t="shared" si="109"/>
        <v>0</v>
      </c>
      <c r="J269" s="26">
        <f t="shared" si="109"/>
        <v>0</v>
      </c>
      <c r="K269" s="26">
        <f t="shared" si="109"/>
        <v>0</v>
      </c>
      <c r="L269" s="27">
        <f t="shared" si="109"/>
        <v>0</v>
      </c>
      <c r="M269" s="63">
        <f t="shared" si="106"/>
        <v>0</v>
      </c>
      <c r="N269" s="28">
        <f>+SUM(N270,N273)</f>
        <v>0</v>
      </c>
      <c r="O269" s="27">
        <f>+SUM(O270,O273)</f>
        <v>0</v>
      </c>
      <c r="P269" s="62">
        <f t="shared" si="108"/>
        <v>0</v>
      </c>
    </row>
    <row r="270" spans="1:16" x14ac:dyDescent="0.3">
      <c r="A270" s="108" t="s">
        <v>51</v>
      </c>
      <c r="B270" s="149" t="str">
        <f t="shared" si="104"/>
        <v>11/3 - 17/3</v>
      </c>
      <c r="C270" s="14" t="s">
        <v>75</v>
      </c>
      <c r="D270" s="35">
        <f>+SUM(D271:D272)</f>
        <v>0</v>
      </c>
      <c r="E270" s="35">
        <f>+SUM(E271:E272)</f>
        <v>0</v>
      </c>
      <c r="F270" s="35">
        <f t="shared" ref="F270:L270" si="110">+SUM(F271:F272)</f>
        <v>0</v>
      </c>
      <c r="G270" s="35">
        <f t="shared" si="110"/>
        <v>0</v>
      </c>
      <c r="H270" s="35">
        <f t="shared" si="110"/>
        <v>0</v>
      </c>
      <c r="I270" s="35">
        <f t="shared" si="110"/>
        <v>0</v>
      </c>
      <c r="J270" s="35">
        <f t="shared" si="110"/>
        <v>0</v>
      </c>
      <c r="K270" s="35">
        <f t="shared" si="110"/>
        <v>0</v>
      </c>
      <c r="L270" s="36">
        <f t="shared" si="110"/>
        <v>0</v>
      </c>
      <c r="M270" s="64">
        <f t="shared" si="106"/>
        <v>0</v>
      </c>
      <c r="N270" s="44">
        <f>+SUM(N271:N272)</f>
        <v>0</v>
      </c>
      <c r="O270" s="36">
        <f>+SUM(O271:O272)</f>
        <v>0</v>
      </c>
      <c r="P270" s="67">
        <f t="shared" si="108"/>
        <v>0</v>
      </c>
    </row>
    <row r="271" spans="1:16" x14ac:dyDescent="0.3">
      <c r="A271" s="108" t="s">
        <v>51</v>
      </c>
      <c r="B271" s="149" t="str">
        <f t="shared" si="104"/>
        <v>11/3 - 17/3</v>
      </c>
      <c r="C271" s="80" t="s">
        <v>69</v>
      </c>
      <c r="D271" s="81"/>
      <c r="E271" s="81"/>
      <c r="F271" s="81"/>
      <c r="G271" s="81"/>
      <c r="H271" s="81"/>
      <c r="I271" s="81"/>
      <c r="J271" s="81"/>
      <c r="K271" s="81"/>
      <c r="L271" s="82"/>
      <c r="M271" s="83">
        <f t="shared" si="106"/>
        <v>0</v>
      </c>
      <c r="N271" s="84"/>
      <c r="O271" s="82"/>
      <c r="P271" s="85">
        <f t="shared" si="108"/>
        <v>0</v>
      </c>
    </row>
    <row r="272" spans="1:16" x14ac:dyDescent="0.3">
      <c r="A272" s="108" t="s">
        <v>51</v>
      </c>
      <c r="B272" s="149" t="str">
        <f t="shared" si="104"/>
        <v>11/3 - 17/3</v>
      </c>
      <c r="C272" s="80" t="s">
        <v>70</v>
      </c>
      <c r="D272" s="81"/>
      <c r="E272" s="81"/>
      <c r="F272" s="81"/>
      <c r="G272" s="81"/>
      <c r="H272" s="81"/>
      <c r="I272" s="81"/>
      <c r="J272" s="81"/>
      <c r="K272" s="81"/>
      <c r="L272" s="82"/>
      <c r="M272" s="83">
        <f t="shared" si="106"/>
        <v>0</v>
      </c>
      <c r="N272" s="84"/>
      <c r="O272" s="82"/>
      <c r="P272" s="85">
        <f t="shared" si="108"/>
        <v>0</v>
      </c>
    </row>
    <row r="273" spans="1:16" x14ac:dyDescent="0.3">
      <c r="A273" s="108" t="s">
        <v>51</v>
      </c>
      <c r="B273" s="149" t="str">
        <f t="shared" si="104"/>
        <v>11/3 - 17/3</v>
      </c>
      <c r="C273" s="15" t="s">
        <v>74</v>
      </c>
      <c r="D273" s="74">
        <f t="shared" ref="D273:L273" si="111">+SUM(D274:D275)</f>
        <v>0</v>
      </c>
      <c r="E273" s="74">
        <f t="shared" si="111"/>
        <v>0</v>
      </c>
      <c r="F273" s="74">
        <f t="shared" si="111"/>
        <v>0</v>
      </c>
      <c r="G273" s="74">
        <f t="shared" si="111"/>
        <v>0</v>
      </c>
      <c r="H273" s="74">
        <f t="shared" si="111"/>
        <v>0</v>
      </c>
      <c r="I273" s="74">
        <f t="shared" si="111"/>
        <v>0</v>
      </c>
      <c r="J273" s="74">
        <f t="shared" si="111"/>
        <v>0</v>
      </c>
      <c r="K273" s="74">
        <f t="shared" si="111"/>
        <v>0</v>
      </c>
      <c r="L273" s="75">
        <f t="shared" si="111"/>
        <v>0</v>
      </c>
      <c r="M273" s="64">
        <f t="shared" si="106"/>
        <v>0</v>
      </c>
      <c r="N273" s="76">
        <f>+SUM(N274:N275)</f>
        <v>0</v>
      </c>
      <c r="O273" s="75">
        <f>+SUM(O274:O275)</f>
        <v>0</v>
      </c>
      <c r="P273" s="67">
        <f t="shared" si="108"/>
        <v>0</v>
      </c>
    </row>
    <row r="274" spans="1:16" x14ac:dyDescent="0.3">
      <c r="A274" s="108" t="s">
        <v>51</v>
      </c>
      <c r="B274" s="149" t="str">
        <f t="shared" si="104"/>
        <v>11/3 - 17/3</v>
      </c>
      <c r="C274" s="80" t="s">
        <v>73</v>
      </c>
      <c r="D274" s="81"/>
      <c r="E274" s="81"/>
      <c r="F274" s="81"/>
      <c r="G274" s="81"/>
      <c r="H274" s="81"/>
      <c r="I274" s="81"/>
      <c r="J274" s="81"/>
      <c r="K274" s="81"/>
      <c r="L274" s="82"/>
      <c r="M274" s="83">
        <f t="shared" si="106"/>
        <v>0</v>
      </c>
      <c r="N274" s="84"/>
      <c r="O274" s="82"/>
      <c r="P274" s="85">
        <f t="shared" si="108"/>
        <v>0</v>
      </c>
    </row>
    <row r="275" spans="1:16" x14ac:dyDescent="0.3">
      <c r="A275" s="108" t="s">
        <v>51</v>
      </c>
      <c r="B275" s="149" t="str">
        <f t="shared" si="104"/>
        <v>11/3 - 17/3</v>
      </c>
      <c r="C275" s="80" t="s">
        <v>63</v>
      </c>
      <c r="D275" s="81"/>
      <c r="E275" s="81"/>
      <c r="F275" s="81"/>
      <c r="G275" s="81"/>
      <c r="H275" s="81"/>
      <c r="I275" s="81"/>
      <c r="J275" s="81"/>
      <c r="K275" s="81"/>
      <c r="L275" s="82"/>
      <c r="M275" s="83">
        <f t="shared" si="106"/>
        <v>0</v>
      </c>
      <c r="N275" s="84"/>
      <c r="O275" s="82"/>
      <c r="P275" s="85">
        <f t="shared" si="108"/>
        <v>0</v>
      </c>
    </row>
    <row r="276" spans="1:16" x14ac:dyDescent="0.3">
      <c r="A276" s="108" t="s">
        <v>22</v>
      </c>
      <c r="B276" s="3" t="str">
        <f t="shared" si="104"/>
        <v>11/3 - 17/3</v>
      </c>
      <c r="C276" s="25" t="s">
        <v>22</v>
      </c>
      <c r="D276" s="26">
        <f>+SUM(D277,D280)</f>
        <v>0</v>
      </c>
      <c r="E276" s="26">
        <f t="shared" ref="E276:L276" si="112">+SUM(E277,E280)</f>
        <v>0</v>
      </c>
      <c r="F276" s="26">
        <f t="shared" si="112"/>
        <v>0</v>
      </c>
      <c r="G276" s="26">
        <f t="shared" si="112"/>
        <v>0</v>
      </c>
      <c r="H276" s="26">
        <f t="shared" si="112"/>
        <v>0</v>
      </c>
      <c r="I276" s="26">
        <f t="shared" si="112"/>
        <v>0</v>
      </c>
      <c r="J276" s="26">
        <f t="shared" si="112"/>
        <v>0</v>
      </c>
      <c r="K276" s="26">
        <f t="shared" si="112"/>
        <v>0</v>
      </c>
      <c r="L276" s="27">
        <f t="shared" si="112"/>
        <v>0</v>
      </c>
      <c r="M276" s="63">
        <f t="shared" si="106"/>
        <v>0</v>
      </c>
      <c r="N276" s="28">
        <f>+SUM(N277,N280)</f>
        <v>0</v>
      </c>
      <c r="O276" s="27">
        <f>+SUM(O277,O280)</f>
        <v>0</v>
      </c>
      <c r="P276" s="62">
        <f t="shared" si="108"/>
        <v>0</v>
      </c>
    </row>
    <row r="277" spans="1:16" x14ac:dyDescent="0.3">
      <c r="A277" s="108" t="s">
        <v>22</v>
      </c>
      <c r="B277" s="149" t="str">
        <f t="shared" si="104"/>
        <v>11/3 - 17/3</v>
      </c>
      <c r="C277" s="14" t="s">
        <v>64</v>
      </c>
      <c r="D277" s="35">
        <f>+SUM(D278:D279)</f>
        <v>0</v>
      </c>
      <c r="E277" s="99"/>
      <c r="F277" s="35"/>
      <c r="G277" s="35"/>
      <c r="H277" s="35">
        <f t="shared" ref="H277:L277" si="113">+SUM(H278:H279)</f>
        <v>0</v>
      </c>
      <c r="I277" s="35">
        <f t="shared" si="113"/>
        <v>0</v>
      </c>
      <c r="J277" s="35">
        <f t="shared" si="113"/>
        <v>0</v>
      </c>
      <c r="K277" s="35">
        <f t="shared" si="113"/>
        <v>0</v>
      </c>
      <c r="L277" s="99">
        <f t="shared" si="113"/>
        <v>0</v>
      </c>
      <c r="M277" s="64">
        <f t="shared" si="106"/>
        <v>0</v>
      </c>
      <c r="N277" s="44">
        <f>+SUM(N278:N279)</f>
        <v>0</v>
      </c>
      <c r="O277" s="36">
        <f>+SUM(O278:O279)</f>
        <v>0</v>
      </c>
      <c r="P277" s="67">
        <f t="shared" si="108"/>
        <v>0</v>
      </c>
    </row>
    <row r="278" spans="1:16" x14ac:dyDescent="0.3">
      <c r="A278" s="108" t="s">
        <v>22</v>
      </c>
      <c r="B278" s="149" t="str">
        <f t="shared" si="104"/>
        <v>11/3 - 17/3</v>
      </c>
      <c r="C278" s="80" t="s">
        <v>65</v>
      </c>
      <c r="D278" s="81"/>
      <c r="E278" s="81"/>
      <c r="F278" s="81"/>
      <c r="G278" s="81"/>
      <c r="H278" s="81"/>
      <c r="I278" s="81"/>
      <c r="J278" s="81"/>
      <c r="K278" s="81"/>
      <c r="L278" s="82"/>
      <c r="M278" s="83">
        <f t="shared" si="106"/>
        <v>0</v>
      </c>
      <c r="N278" s="84"/>
      <c r="O278" s="82"/>
      <c r="P278" s="85">
        <f t="shared" si="108"/>
        <v>0</v>
      </c>
    </row>
    <row r="279" spans="1:16" x14ac:dyDescent="0.3">
      <c r="A279" s="108" t="s">
        <v>22</v>
      </c>
      <c r="B279" s="149" t="str">
        <f t="shared" si="104"/>
        <v>11/3 - 17/3</v>
      </c>
      <c r="C279" s="80" t="s">
        <v>76</v>
      </c>
      <c r="D279" s="81"/>
      <c r="E279" s="81"/>
      <c r="F279" s="81"/>
      <c r="G279" s="81"/>
      <c r="H279" s="81"/>
      <c r="I279" s="81"/>
      <c r="J279" s="81"/>
      <c r="K279" s="81"/>
      <c r="L279" s="82"/>
      <c r="M279" s="83">
        <f t="shared" si="106"/>
        <v>0</v>
      </c>
      <c r="N279" s="84"/>
      <c r="O279" s="82"/>
      <c r="P279" s="85">
        <f t="shared" si="108"/>
        <v>0</v>
      </c>
    </row>
    <row r="280" spans="1:16" x14ac:dyDescent="0.3">
      <c r="A280" s="108" t="s">
        <v>22</v>
      </c>
      <c r="B280" s="149" t="str">
        <f t="shared" si="104"/>
        <v>11/3 - 17/3</v>
      </c>
      <c r="C280" s="15" t="s">
        <v>41</v>
      </c>
      <c r="D280" s="74">
        <f t="shared" ref="D280:K280" si="114">+SUM(D281:D282)</f>
        <v>0</v>
      </c>
      <c r="E280" s="99"/>
      <c r="F280" s="99"/>
      <c r="G280" s="99"/>
      <c r="H280" s="74">
        <f t="shared" si="114"/>
        <v>0</v>
      </c>
      <c r="I280" s="74">
        <f t="shared" si="114"/>
        <v>0</v>
      </c>
      <c r="J280" s="74">
        <f t="shared" si="114"/>
        <v>0</v>
      </c>
      <c r="K280" s="74">
        <f t="shared" si="114"/>
        <v>0</v>
      </c>
      <c r="L280" s="99"/>
      <c r="M280" s="64">
        <f t="shared" si="106"/>
        <v>0</v>
      </c>
      <c r="N280" s="76">
        <f>+SUM(N281:N282)</f>
        <v>0</v>
      </c>
      <c r="O280" s="75">
        <f>+SUM(O281:O282)</f>
        <v>0</v>
      </c>
      <c r="P280" s="67">
        <f t="shared" si="108"/>
        <v>0</v>
      </c>
    </row>
    <row r="281" spans="1:16" x14ac:dyDescent="0.3">
      <c r="A281" s="108" t="s">
        <v>22</v>
      </c>
      <c r="B281" s="149" t="str">
        <f t="shared" si="104"/>
        <v>11/3 - 17/3</v>
      </c>
      <c r="C281" s="80" t="s">
        <v>66</v>
      </c>
      <c r="D281" s="81"/>
      <c r="E281" s="81"/>
      <c r="F281" s="81"/>
      <c r="G281" s="81"/>
      <c r="H281" s="81"/>
      <c r="I281" s="81"/>
      <c r="J281" s="81"/>
      <c r="K281" s="81"/>
      <c r="L281" s="82"/>
      <c r="M281" s="83">
        <f t="shared" si="106"/>
        <v>0</v>
      </c>
      <c r="N281" s="84"/>
      <c r="O281" s="82"/>
      <c r="P281" s="85">
        <f t="shared" si="108"/>
        <v>0</v>
      </c>
    </row>
    <row r="282" spans="1:16" ht="15" thickBot="1" x14ac:dyDescent="0.35">
      <c r="A282" s="108" t="s">
        <v>22</v>
      </c>
      <c r="B282" s="149" t="str">
        <f t="shared" si="104"/>
        <v>11/3 - 17/3</v>
      </c>
      <c r="C282" s="80" t="s">
        <v>77</v>
      </c>
      <c r="D282" s="81"/>
      <c r="E282" s="81"/>
      <c r="F282" s="81"/>
      <c r="G282" s="81"/>
      <c r="H282" s="81"/>
      <c r="I282" s="81"/>
      <c r="J282" s="81"/>
      <c r="K282" s="81"/>
      <c r="L282" s="82"/>
      <c r="M282" s="83">
        <f t="shared" si="106"/>
        <v>0</v>
      </c>
      <c r="N282" s="84"/>
      <c r="O282" s="82"/>
      <c r="P282" s="85">
        <f t="shared" si="108"/>
        <v>0</v>
      </c>
    </row>
    <row r="283" spans="1:16" ht="15" thickBot="1" x14ac:dyDescent="0.35">
      <c r="A283" s="108" t="s">
        <v>71</v>
      </c>
      <c r="B283" s="140">
        <f>+B190+7</f>
        <v>45004</v>
      </c>
      <c r="C283" s="56" t="s">
        <v>71</v>
      </c>
      <c r="D283" s="57">
        <f t="shared" ref="D283:L283" si="115">+SUM(D190,D194,D234,D265)</f>
        <v>100000</v>
      </c>
      <c r="E283" s="57">
        <f t="shared" si="115"/>
        <v>1700000</v>
      </c>
      <c r="F283" s="57">
        <f t="shared" si="115"/>
        <v>800000</v>
      </c>
      <c r="G283" s="57">
        <f t="shared" si="115"/>
        <v>4500000</v>
      </c>
      <c r="H283" s="57">
        <f t="shared" si="115"/>
        <v>60000</v>
      </c>
      <c r="I283" s="57">
        <f t="shared" si="115"/>
        <v>0</v>
      </c>
      <c r="J283" s="57">
        <f t="shared" si="115"/>
        <v>40000</v>
      </c>
      <c r="K283" s="57">
        <f t="shared" si="115"/>
        <v>1000000</v>
      </c>
      <c r="L283" s="58">
        <f t="shared" si="115"/>
        <v>300000</v>
      </c>
      <c r="M283" s="59">
        <f t="shared" si="106"/>
        <v>8500000</v>
      </c>
      <c r="N283" s="60">
        <f>+SUM(N190,N194,N234,N265)</f>
        <v>180000</v>
      </c>
      <c r="O283" s="58">
        <f>+SUM(O190,O194,O234,O265)</f>
        <v>250000</v>
      </c>
      <c r="P283" s="61">
        <f t="shared" si="108"/>
        <v>430000</v>
      </c>
    </row>
    <row r="284" spans="1:16" ht="15" thickBot="1" x14ac:dyDescent="0.35">
      <c r="B284" s="3"/>
      <c r="C284" s="86" t="s">
        <v>56</v>
      </c>
      <c r="D284" s="87">
        <f t="shared" ref="D284:L284" si="116">+SUM(D191,D194,D234,D265)+D249</f>
        <v>120000</v>
      </c>
      <c r="E284" s="87">
        <f t="shared" si="116"/>
        <v>1900000</v>
      </c>
      <c r="F284" s="87">
        <f t="shared" si="116"/>
        <v>1000000</v>
      </c>
      <c r="G284" s="87">
        <f t="shared" si="116"/>
        <v>5200000</v>
      </c>
      <c r="H284" s="87">
        <f t="shared" si="116"/>
        <v>80000</v>
      </c>
      <c r="I284" s="87">
        <f t="shared" si="116"/>
        <v>0</v>
      </c>
      <c r="J284" s="87">
        <f t="shared" si="116"/>
        <v>80000</v>
      </c>
      <c r="K284" s="87">
        <f t="shared" si="116"/>
        <v>1200000</v>
      </c>
      <c r="L284" s="88">
        <f t="shared" si="116"/>
        <v>350000</v>
      </c>
      <c r="M284" s="89">
        <f t="shared" si="106"/>
        <v>9930000</v>
      </c>
      <c r="N284" s="90">
        <f>+SUM(N191,N194,N234,N265)+N249</f>
        <v>200000</v>
      </c>
      <c r="O284" s="88">
        <f>+SUM(O191,O194,O234,O265)+O249</f>
        <v>400000</v>
      </c>
      <c r="P284" s="91">
        <f t="shared" si="108"/>
        <v>600000</v>
      </c>
    </row>
    <row r="285" spans="1:16" ht="15" thickBot="1" x14ac:dyDescent="0.35">
      <c r="B285" s="142">
        <f>+B283+1</f>
        <v>45005</v>
      </c>
      <c r="D285" s="77">
        <f>IF(D$3=0,IF(D283+D287&gt;0,1,0),IF((D283+D287)&gt;0.8*-D$3,1,0))</f>
        <v>1</v>
      </c>
      <c r="E285" s="77">
        <f t="shared" ref="E285:O285" si="117">IF(E$3=0,IF(E283+E287&gt;0,1,0),IF((E283+E287)&gt;0.8*-E$3,1,0))</f>
        <v>1</v>
      </c>
      <c r="F285" s="77">
        <f t="shared" si="117"/>
        <v>1</v>
      </c>
      <c r="G285" s="77">
        <f t="shared" si="117"/>
        <v>1</v>
      </c>
      <c r="H285" s="77">
        <f t="shared" si="117"/>
        <v>1</v>
      </c>
      <c r="I285" s="77">
        <f t="shared" si="117"/>
        <v>0</v>
      </c>
      <c r="J285" s="77">
        <f t="shared" si="117"/>
        <v>1</v>
      </c>
      <c r="K285" s="77">
        <f t="shared" si="117"/>
        <v>1</v>
      </c>
      <c r="L285" s="77">
        <f t="shared" si="117"/>
        <v>1</v>
      </c>
      <c r="M285" s="78"/>
      <c r="N285" s="77">
        <f t="shared" si="117"/>
        <v>1</v>
      </c>
      <c r="O285" s="77">
        <f t="shared" si="117"/>
        <v>1</v>
      </c>
      <c r="P285" s="78"/>
    </row>
    <row r="286" spans="1:16" ht="15" thickBot="1" x14ac:dyDescent="0.35">
      <c r="B286" s="3"/>
      <c r="C286" s="11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</row>
    <row r="287" spans="1:16" ht="16.2" thickBot="1" x14ac:dyDescent="0.35">
      <c r="A287" s="146" t="s">
        <v>97</v>
      </c>
      <c r="B287" s="143" t="str">
        <f>+B288</f>
        <v>21/3 - 27/3</v>
      </c>
      <c r="C287" s="13" t="s">
        <v>53</v>
      </c>
      <c r="D287" s="29">
        <f t="shared" ref="D287:L287" si="118">SUM(D288,D298,D304,D323,D313)</f>
        <v>0</v>
      </c>
      <c r="E287" s="29">
        <f t="shared" si="118"/>
        <v>0</v>
      </c>
      <c r="F287" s="29">
        <f t="shared" si="118"/>
        <v>0</v>
      </c>
      <c r="G287" s="29">
        <f t="shared" si="118"/>
        <v>0</v>
      </c>
      <c r="H287" s="29">
        <f t="shared" si="118"/>
        <v>0</v>
      </c>
      <c r="I287" s="29">
        <f t="shared" si="118"/>
        <v>0</v>
      </c>
      <c r="J287" s="29">
        <f t="shared" si="118"/>
        <v>0</v>
      </c>
      <c r="K287" s="29">
        <f t="shared" si="118"/>
        <v>0</v>
      </c>
      <c r="L287" s="30">
        <f t="shared" si="118"/>
        <v>0</v>
      </c>
      <c r="M287" s="20">
        <f>SUM(D287:L287)</f>
        <v>0</v>
      </c>
      <c r="N287" s="53">
        <f>SUM(N288,N298,N304,N323,N313)</f>
        <v>0</v>
      </c>
      <c r="O287" s="54">
        <f>SUM(O288,O298,O304,O323,O313)</f>
        <v>0</v>
      </c>
      <c r="P287" s="52">
        <f t="shared" ref="P287:P358" si="119">SUM(N287:O287)</f>
        <v>0</v>
      </c>
    </row>
    <row r="288" spans="1:16" x14ac:dyDescent="0.3">
      <c r="A288" s="146" t="s">
        <v>31</v>
      </c>
      <c r="B288" s="147" t="str">
        <f>DAY(B283+2)&amp;"/"&amp;MONTH(B283+2)&amp;" - "&amp;DAY(B376+1)&amp;"/"&amp;MONTH(B376+1)</f>
        <v>21/3 - 27/3</v>
      </c>
      <c r="C288" s="21" t="s">
        <v>31</v>
      </c>
      <c r="D288" s="22"/>
      <c r="E288" s="22"/>
      <c r="F288" s="22"/>
      <c r="G288" s="22"/>
      <c r="H288" s="22"/>
      <c r="I288" s="22"/>
      <c r="J288" s="22"/>
      <c r="K288" s="22"/>
      <c r="L288" s="23"/>
      <c r="M288" s="70">
        <f t="shared" ref="M288:M354" si="120">SUM(D288:L288)</f>
        <v>0</v>
      </c>
      <c r="N288" s="24">
        <f>+SUM(N289:N290,N294)</f>
        <v>0</v>
      </c>
      <c r="O288" s="23">
        <f>+SUM(O289:O290,O294)</f>
        <v>0</v>
      </c>
      <c r="P288" s="72">
        <f t="shared" si="119"/>
        <v>0</v>
      </c>
    </row>
    <row r="289" spans="1:16" x14ac:dyDescent="0.3">
      <c r="A289" s="146" t="s">
        <v>31</v>
      </c>
      <c r="B289" s="147" t="str">
        <f>+B288</f>
        <v>21/3 - 27/3</v>
      </c>
      <c r="C289" s="14" t="s">
        <v>26</v>
      </c>
      <c r="D289" s="31"/>
      <c r="E289" s="31"/>
      <c r="F289" s="31"/>
      <c r="G289" s="115"/>
      <c r="H289" s="31"/>
      <c r="I289" s="31"/>
      <c r="J289" s="31"/>
      <c r="K289" s="31"/>
      <c r="L289" s="32"/>
      <c r="M289" s="65">
        <f t="shared" si="120"/>
        <v>0</v>
      </c>
      <c r="N289" s="115"/>
      <c r="O289" s="32"/>
      <c r="P289" s="67">
        <f t="shared" si="119"/>
        <v>0</v>
      </c>
    </row>
    <row r="290" spans="1:16" x14ac:dyDescent="0.3">
      <c r="A290" s="146" t="s">
        <v>31</v>
      </c>
      <c r="B290" s="147" t="str">
        <f t="shared" ref="B290:B297" si="121">+B289</f>
        <v>21/3 - 27/3</v>
      </c>
      <c r="C290" s="14" t="s">
        <v>28</v>
      </c>
      <c r="D290" s="33"/>
      <c r="E290" s="33"/>
      <c r="F290" s="33"/>
      <c r="G290" s="115"/>
      <c r="H290" s="33"/>
      <c r="I290" s="33"/>
      <c r="J290" s="33"/>
      <c r="K290" s="33"/>
      <c r="L290" s="34"/>
      <c r="M290" s="65">
        <f t="shared" si="120"/>
        <v>0</v>
      </c>
      <c r="N290" s="34"/>
      <c r="O290" s="34">
        <f>SUM(O291:O293)</f>
        <v>0</v>
      </c>
      <c r="P290" s="67">
        <f t="shared" si="119"/>
        <v>0</v>
      </c>
    </row>
    <row r="291" spans="1:16" x14ac:dyDescent="0.3">
      <c r="A291" s="146" t="s">
        <v>31</v>
      </c>
      <c r="B291" s="147" t="str">
        <f t="shared" si="121"/>
        <v>21/3 - 27/3</v>
      </c>
      <c r="C291" s="80" t="s">
        <v>47</v>
      </c>
      <c r="D291" s="81"/>
      <c r="E291" s="81"/>
      <c r="F291" s="81"/>
      <c r="G291" s="81"/>
      <c r="H291" s="81"/>
      <c r="I291" s="81"/>
      <c r="J291" s="81"/>
      <c r="K291" s="81"/>
      <c r="L291" s="82"/>
      <c r="M291" s="83">
        <f t="shared" si="120"/>
        <v>0</v>
      </c>
      <c r="N291" s="84"/>
      <c r="O291" s="82"/>
      <c r="P291" s="85">
        <f t="shared" si="119"/>
        <v>0</v>
      </c>
    </row>
    <row r="292" spans="1:16" x14ac:dyDescent="0.3">
      <c r="A292" s="146" t="s">
        <v>31</v>
      </c>
      <c r="B292" s="147" t="str">
        <f t="shared" si="121"/>
        <v>21/3 - 27/3</v>
      </c>
      <c r="C292" s="80" t="s">
        <v>46</v>
      </c>
      <c r="D292" s="81"/>
      <c r="E292" s="81"/>
      <c r="F292" s="81"/>
      <c r="G292" s="81"/>
      <c r="H292" s="81"/>
      <c r="I292" s="81"/>
      <c r="J292" s="81"/>
      <c r="K292" s="81"/>
      <c r="L292" s="82"/>
      <c r="M292" s="83">
        <f t="shared" si="120"/>
        <v>0</v>
      </c>
      <c r="N292" s="84"/>
      <c r="O292" s="82"/>
      <c r="P292" s="85">
        <f t="shared" si="119"/>
        <v>0</v>
      </c>
    </row>
    <row r="293" spans="1:16" x14ac:dyDescent="0.3">
      <c r="A293" s="146" t="s">
        <v>31</v>
      </c>
      <c r="B293" s="147" t="str">
        <f t="shared" si="121"/>
        <v>21/3 - 27/3</v>
      </c>
      <c r="C293" s="80" t="s">
        <v>68</v>
      </c>
      <c r="D293" s="81"/>
      <c r="E293" s="81"/>
      <c r="F293" s="81"/>
      <c r="G293" s="81"/>
      <c r="H293" s="81"/>
      <c r="I293" s="81"/>
      <c r="J293" s="81"/>
      <c r="K293" s="81"/>
      <c r="L293" s="82"/>
      <c r="M293" s="83">
        <f t="shared" si="120"/>
        <v>0</v>
      </c>
      <c r="N293" s="84"/>
      <c r="O293" s="82"/>
      <c r="P293" s="85">
        <f t="shared" si="119"/>
        <v>0</v>
      </c>
    </row>
    <row r="294" spans="1:16" x14ac:dyDescent="0.3">
      <c r="A294" s="146" t="s">
        <v>31</v>
      </c>
      <c r="B294" s="147" t="str">
        <f t="shared" si="121"/>
        <v>21/3 - 27/3</v>
      </c>
      <c r="C294" s="14" t="s">
        <v>30</v>
      </c>
      <c r="D294" s="115"/>
      <c r="E294" s="115"/>
      <c r="F294" s="115"/>
      <c r="G294" s="115"/>
      <c r="H294" s="35"/>
      <c r="I294" s="35"/>
      <c r="J294" s="115"/>
      <c r="K294" s="115"/>
      <c r="L294" s="117"/>
      <c r="M294" s="65">
        <f t="shared" si="120"/>
        <v>0</v>
      </c>
      <c r="N294" s="43"/>
      <c r="O294" s="34">
        <f>SUM(O295:O297)</f>
        <v>0</v>
      </c>
      <c r="P294" s="67">
        <f t="shared" si="119"/>
        <v>0</v>
      </c>
    </row>
    <row r="295" spans="1:16" x14ac:dyDescent="0.3">
      <c r="A295" s="146" t="s">
        <v>31</v>
      </c>
      <c r="B295" s="147" t="str">
        <f t="shared" si="121"/>
        <v>21/3 - 27/3</v>
      </c>
      <c r="C295" s="80" t="s">
        <v>33</v>
      </c>
      <c r="D295" s="81"/>
      <c r="E295" s="81"/>
      <c r="F295" s="81"/>
      <c r="G295" s="81"/>
      <c r="H295" s="81"/>
      <c r="I295" s="81"/>
      <c r="J295" s="81"/>
      <c r="K295" s="81"/>
      <c r="L295" s="81"/>
      <c r="M295" s="83">
        <f t="shared" si="120"/>
        <v>0</v>
      </c>
      <c r="N295" s="84"/>
      <c r="O295" s="82"/>
      <c r="P295" s="85">
        <f t="shared" si="119"/>
        <v>0</v>
      </c>
    </row>
    <row r="296" spans="1:16" x14ac:dyDescent="0.3">
      <c r="A296" s="146" t="s">
        <v>31</v>
      </c>
      <c r="B296" s="147" t="str">
        <f t="shared" si="121"/>
        <v>21/3 - 27/3</v>
      </c>
      <c r="C296" s="80" t="s">
        <v>87</v>
      </c>
      <c r="D296" s="81"/>
      <c r="E296" s="81"/>
      <c r="F296" s="81"/>
      <c r="G296" s="81"/>
      <c r="H296" s="81"/>
      <c r="I296" s="81"/>
      <c r="J296" s="81"/>
      <c r="K296" s="81"/>
      <c r="L296" s="82"/>
      <c r="M296" s="83">
        <f t="shared" si="120"/>
        <v>0</v>
      </c>
      <c r="N296" s="84"/>
      <c r="O296" s="82"/>
      <c r="P296" s="85">
        <f t="shared" si="119"/>
        <v>0</v>
      </c>
    </row>
    <row r="297" spans="1:16" x14ac:dyDescent="0.3">
      <c r="A297" s="146" t="s">
        <v>31</v>
      </c>
      <c r="B297" s="147" t="str">
        <f t="shared" si="121"/>
        <v>21/3 - 27/3</v>
      </c>
      <c r="C297" s="80" t="s">
        <v>34</v>
      </c>
      <c r="D297" s="81"/>
      <c r="E297" s="81"/>
      <c r="F297" s="81"/>
      <c r="G297" s="81"/>
      <c r="H297" s="81"/>
      <c r="I297" s="81"/>
      <c r="J297" s="81"/>
      <c r="K297" s="81"/>
      <c r="L297" s="82"/>
      <c r="M297" s="83">
        <f t="shared" si="120"/>
        <v>0</v>
      </c>
      <c r="N297" s="84"/>
      <c r="O297" s="82"/>
      <c r="P297" s="85">
        <f t="shared" si="119"/>
        <v>0</v>
      </c>
    </row>
    <row r="298" spans="1:16" x14ac:dyDescent="0.3">
      <c r="A298" s="146" t="s">
        <v>96</v>
      </c>
      <c r="B298" s="144" t="str">
        <f>DAY(B283+2)&amp;"/"&amp;MONTH(B283+2)&amp;" - "&amp;DAY(B376+1)&amp;"/"&amp;MONTH(B376+1)</f>
        <v>21/3 - 27/3</v>
      </c>
      <c r="C298" s="25" t="s">
        <v>57</v>
      </c>
      <c r="D298" s="26"/>
      <c r="E298" s="26"/>
      <c r="F298" s="26"/>
      <c r="G298" s="26"/>
      <c r="H298" s="26"/>
      <c r="I298" s="26"/>
      <c r="J298" s="26"/>
      <c r="K298" s="26"/>
      <c r="L298" s="27"/>
      <c r="M298" s="71">
        <f t="shared" si="120"/>
        <v>0</v>
      </c>
      <c r="N298" s="28"/>
      <c r="O298" s="27">
        <f>+SUM(O299:O300)</f>
        <v>0</v>
      </c>
      <c r="P298" s="73">
        <f t="shared" si="119"/>
        <v>0</v>
      </c>
    </row>
    <row r="299" spans="1:16" x14ac:dyDescent="0.3">
      <c r="A299" s="146" t="s">
        <v>96</v>
      </c>
      <c r="B299" s="151" t="str">
        <f>+B298</f>
        <v>21/3 - 27/3</v>
      </c>
      <c r="C299" s="14" t="s">
        <v>27</v>
      </c>
      <c r="D299" s="31"/>
      <c r="E299" s="31"/>
      <c r="F299" s="31"/>
      <c r="G299" s="92"/>
      <c r="H299" s="31"/>
      <c r="I299" s="31"/>
      <c r="J299" s="31"/>
      <c r="K299" s="31"/>
      <c r="L299" s="32"/>
      <c r="M299" s="65">
        <f t="shared" si="120"/>
        <v>0</v>
      </c>
      <c r="N299" s="41"/>
      <c r="O299" s="32"/>
      <c r="P299" s="67">
        <f t="shared" si="119"/>
        <v>0</v>
      </c>
    </row>
    <row r="300" spans="1:16" x14ac:dyDescent="0.3">
      <c r="A300" s="146" t="s">
        <v>96</v>
      </c>
      <c r="B300" s="151" t="str">
        <f t="shared" ref="B300:B303" si="122">+B299</f>
        <v>21/3 - 27/3</v>
      </c>
      <c r="C300" s="14" t="s">
        <v>29</v>
      </c>
      <c r="D300" s="33"/>
      <c r="E300" s="33"/>
      <c r="F300" s="33"/>
      <c r="G300" s="92"/>
      <c r="H300" s="33"/>
      <c r="I300" s="33"/>
      <c r="J300" s="33"/>
      <c r="K300" s="33"/>
      <c r="L300" s="34"/>
      <c r="M300" s="65">
        <f t="shared" si="120"/>
        <v>0</v>
      </c>
      <c r="N300" s="94"/>
      <c r="O300" s="36">
        <f>SUM(O301:O303)</f>
        <v>0</v>
      </c>
      <c r="P300" s="67">
        <f t="shared" si="119"/>
        <v>0</v>
      </c>
    </row>
    <row r="301" spans="1:16" x14ac:dyDescent="0.3">
      <c r="A301" s="146" t="s">
        <v>96</v>
      </c>
      <c r="B301" s="151" t="str">
        <f t="shared" si="122"/>
        <v>21/3 - 27/3</v>
      </c>
      <c r="C301" s="80" t="s">
        <v>47</v>
      </c>
      <c r="D301" s="81"/>
      <c r="E301" s="81"/>
      <c r="F301" s="81"/>
      <c r="G301" s="81"/>
      <c r="H301" s="81"/>
      <c r="I301" s="81"/>
      <c r="J301" s="81"/>
      <c r="K301" s="81"/>
      <c r="L301" s="82"/>
      <c r="M301" s="83">
        <f t="shared" si="120"/>
        <v>0</v>
      </c>
      <c r="N301" s="84"/>
      <c r="O301" s="82"/>
      <c r="P301" s="85">
        <f t="shared" si="119"/>
        <v>0</v>
      </c>
    </row>
    <row r="302" spans="1:16" x14ac:dyDescent="0.3">
      <c r="A302" s="146" t="s">
        <v>96</v>
      </c>
      <c r="B302" s="151" t="str">
        <f t="shared" si="122"/>
        <v>21/3 - 27/3</v>
      </c>
      <c r="C302" s="80" t="s">
        <v>46</v>
      </c>
      <c r="D302" s="81"/>
      <c r="E302" s="81"/>
      <c r="F302" s="81"/>
      <c r="G302" s="81"/>
      <c r="H302" s="81"/>
      <c r="I302" s="81"/>
      <c r="J302" s="81"/>
      <c r="K302" s="81"/>
      <c r="L302" s="82"/>
      <c r="M302" s="83">
        <f t="shared" si="120"/>
        <v>0</v>
      </c>
      <c r="N302" s="84"/>
      <c r="O302" s="84"/>
      <c r="P302" s="85">
        <f t="shared" si="119"/>
        <v>0</v>
      </c>
    </row>
    <row r="303" spans="1:16" x14ac:dyDescent="0.3">
      <c r="A303" s="146" t="s">
        <v>96</v>
      </c>
      <c r="B303" s="151" t="str">
        <f t="shared" si="122"/>
        <v>21/3 - 27/3</v>
      </c>
      <c r="C303" s="80" t="s">
        <v>68</v>
      </c>
      <c r="D303" s="81"/>
      <c r="E303" s="81"/>
      <c r="F303" s="81"/>
      <c r="G303" s="81"/>
      <c r="H303" s="81"/>
      <c r="I303" s="81"/>
      <c r="J303" s="81"/>
      <c r="K303" s="81"/>
      <c r="L303" s="82"/>
      <c r="M303" s="83">
        <f t="shared" si="120"/>
        <v>0</v>
      </c>
      <c r="N303" s="84"/>
      <c r="O303" s="82"/>
      <c r="P303" s="85">
        <f t="shared" si="119"/>
        <v>0</v>
      </c>
    </row>
    <row r="304" spans="1:16" x14ac:dyDescent="0.3">
      <c r="A304" s="146" t="s">
        <v>32</v>
      </c>
      <c r="B304" s="144" t="str">
        <f>DAY(B283+2)&amp;"/"&amp;MONTH(B283+2)&amp;" - "&amp;DAY(B376+1)&amp;"/"&amp;MONTH(B376+1)</f>
        <v>21/3 - 27/3</v>
      </c>
      <c r="C304" s="25" t="s">
        <v>32</v>
      </c>
      <c r="D304" s="26"/>
      <c r="E304" s="26"/>
      <c r="F304" s="26"/>
      <c r="G304" s="26"/>
      <c r="H304" s="26"/>
      <c r="I304" s="26"/>
      <c r="J304" s="26"/>
      <c r="K304" s="26"/>
      <c r="L304" s="27"/>
      <c r="M304" s="71">
        <f t="shared" si="120"/>
        <v>0</v>
      </c>
      <c r="N304" s="28">
        <f>+SUM(N305,N310:N312)</f>
        <v>0</v>
      </c>
      <c r="O304" s="27">
        <f>+SUM(O305,O310:O312)</f>
        <v>0</v>
      </c>
      <c r="P304" s="73">
        <f t="shared" si="119"/>
        <v>0</v>
      </c>
    </row>
    <row r="305" spans="1:16" x14ac:dyDescent="0.3">
      <c r="A305" s="146" t="s">
        <v>32</v>
      </c>
      <c r="B305" s="151" t="str">
        <f>+B304</f>
        <v>21/3 - 27/3</v>
      </c>
      <c r="C305" s="14" t="s">
        <v>15</v>
      </c>
      <c r="D305" s="35"/>
      <c r="E305" s="35"/>
      <c r="F305" s="35"/>
      <c r="G305" s="35"/>
      <c r="H305" s="35"/>
      <c r="I305" s="35"/>
      <c r="J305" s="35"/>
      <c r="K305" s="35"/>
      <c r="L305" s="36"/>
      <c r="M305" s="64">
        <f t="shared" si="120"/>
        <v>0</v>
      </c>
      <c r="N305" s="44">
        <f>SUM(N306:N309)</f>
        <v>0</v>
      </c>
      <c r="O305" s="36">
        <f>SUM(O306:O309)</f>
        <v>0</v>
      </c>
      <c r="P305" s="68">
        <f t="shared" si="119"/>
        <v>0</v>
      </c>
    </row>
    <row r="306" spans="1:16" x14ac:dyDescent="0.3">
      <c r="A306" s="146" t="s">
        <v>32</v>
      </c>
      <c r="B306" s="151" t="str">
        <f t="shared" ref="B306:B312" si="123">+B305</f>
        <v>21/3 - 27/3</v>
      </c>
      <c r="C306" s="80" t="s">
        <v>23</v>
      </c>
      <c r="D306" s="81"/>
      <c r="E306" s="81"/>
      <c r="F306" s="81"/>
      <c r="G306" s="81"/>
      <c r="H306" s="81"/>
      <c r="I306" s="81"/>
      <c r="J306" s="81"/>
      <c r="K306" s="81"/>
      <c r="L306" s="82"/>
      <c r="M306" s="83">
        <f t="shared" si="120"/>
        <v>0</v>
      </c>
      <c r="N306" s="84"/>
      <c r="O306" s="82"/>
      <c r="P306" s="85">
        <f t="shared" si="119"/>
        <v>0</v>
      </c>
    </row>
    <row r="307" spans="1:16" x14ac:dyDescent="0.3">
      <c r="A307" s="146" t="s">
        <v>32</v>
      </c>
      <c r="B307" s="151" t="str">
        <f t="shared" si="123"/>
        <v>21/3 - 27/3</v>
      </c>
      <c r="C307" s="80" t="s">
        <v>24</v>
      </c>
      <c r="D307" s="81"/>
      <c r="E307" s="81"/>
      <c r="F307" s="81"/>
      <c r="G307" s="81"/>
      <c r="H307" s="81"/>
      <c r="I307" s="81"/>
      <c r="J307" s="81"/>
      <c r="K307" s="81"/>
      <c r="L307" s="82"/>
      <c r="M307" s="83">
        <f t="shared" si="120"/>
        <v>0</v>
      </c>
      <c r="N307" s="84"/>
      <c r="O307" s="82"/>
      <c r="P307" s="85">
        <f t="shared" si="119"/>
        <v>0</v>
      </c>
    </row>
    <row r="308" spans="1:16" x14ac:dyDescent="0.3">
      <c r="A308" s="146" t="s">
        <v>32</v>
      </c>
      <c r="B308" s="151" t="str">
        <f t="shared" si="123"/>
        <v>21/3 - 27/3</v>
      </c>
      <c r="C308" s="80" t="s">
        <v>25</v>
      </c>
      <c r="D308" s="81"/>
      <c r="E308" s="81"/>
      <c r="F308" s="81"/>
      <c r="G308" s="81"/>
      <c r="H308" s="81"/>
      <c r="I308" s="81"/>
      <c r="J308" s="81"/>
      <c r="K308" s="81"/>
      <c r="L308" s="82"/>
      <c r="M308" s="83">
        <f t="shared" si="120"/>
        <v>0</v>
      </c>
      <c r="N308" s="84"/>
      <c r="O308" s="82"/>
      <c r="P308" s="85">
        <f t="shared" si="119"/>
        <v>0</v>
      </c>
    </row>
    <row r="309" spans="1:16" x14ac:dyDescent="0.3">
      <c r="A309" s="146" t="s">
        <v>32</v>
      </c>
      <c r="B309" s="151" t="str">
        <f t="shared" si="123"/>
        <v>21/3 - 27/3</v>
      </c>
      <c r="C309" s="80" t="s">
        <v>59</v>
      </c>
      <c r="D309" s="81"/>
      <c r="E309" s="81"/>
      <c r="F309" s="81"/>
      <c r="G309" s="81"/>
      <c r="H309" s="81"/>
      <c r="I309" s="81"/>
      <c r="J309" s="81"/>
      <c r="K309" s="81"/>
      <c r="L309" s="82"/>
      <c r="M309" s="83">
        <f t="shared" si="120"/>
        <v>0</v>
      </c>
      <c r="N309" s="84"/>
      <c r="O309" s="82"/>
      <c r="P309" s="85">
        <f t="shared" si="119"/>
        <v>0</v>
      </c>
    </row>
    <row r="310" spans="1:16" x14ac:dyDescent="0.3">
      <c r="A310" s="146" t="s">
        <v>32</v>
      </c>
      <c r="B310" s="151" t="str">
        <f t="shared" si="123"/>
        <v>21/3 - 27/3</v>
      </c>
      <c r="C310" s="14" t="s">
        <v>16</v>
      </c>
      <c r="D310" s="37"/>
      <c r="E310" s="37"/>
      <c r="F310" s="37"/>
      <c r="G310" s="37"/>
      <c r="H310" s="37"/>
      <c r="I310" s="37"/>
      <c r="J310" s="37"/>
      <c r="K310" s="37"/>
      <c r="L310" s="38"/>
      <c r="M310" s="64">
        <f t="shared" si="120"/>
        <v>0</v>
      </c>
      <c r="N310" s="41"/>
      <c r="O310" s="38"/>
      <c r="P310" s="68">
        <f t="shared" si="119"/>
        <v>0</v>
      </c>
    </row>
    <row r="311" spans="1:16" x14ac:dyDescent="0.3">
      <c r="A311" s="146" t="s">
        <v>32</v>
      </c>
      <c r="B311" s="151" t="str">
        <f t="shared" si="123"/>
        <v>21/3 - 27/3</v>
      </c>
      <c r="C311" s="14" t="s">
        <v>17</v>
      </c>
      <c r="D311" s="37"/>
      <c r="E311" s="37"/>
      <c r="F311" s="37"/>
      <c r="G311" s="37"/>
      <c r="H311" s="37"/>
      <c r="I311" s="37"/>
      <c r="J311" s="37"/>
      <c r="K311" s="37"/>
      <c r="L311" s="38"/>
      <c r="M311" s="64">
        <f t="shared" si="120"/>
        <v>0</v>
      </c>
      <c r="N311" s="41"/>
      <c r="O311" s="38"/>
      <c r="P311" s="68">
        <f t="shared" si="119"/>
        <v>0</v>
      </c>
    </row>
    <row r="312" spans="1:16" x14ac:dyDescent="0.3">
      <c r="A312" s="146" t="s">
        <v>32</v>
      </c>
      <c r="B312" s="151" t="str">
        <f t="shared" si="123"/>
        <v>21/3 - 27/3</v>
      </c>
      <c r="C312" s="15" t="s">
        <v>40</v>
      </c>
      <c r="D312" s="39"/>
      <c r="E312" s="39"/>
      <c r="F312" s="39"/>
      <c r="G312" s="39"/>
      <c r="H312" s="39"/>
      <c r="I312" s="39"/>
      <c r="J312" s="39"/>
      <c r="K312" s="39"/>
      <c r="L312" s="40"/>
      <c r="M312" s="66">
        <f t="shared" si="120"/>
        <v>0</v>
      </c>
      <c r="N312" s="42"/>
      <c r="O312" s="40"/>
      <c r="P312" s="69">
        <f t="shared" si="119"/>
        <v>0</v>
      </c>
    </row>
    <row r="313" spans="1:16" x14ac:dyDescent="0.3">
      <c r="A313" s="146" t="s">
        <v>67</v>
      </c>
      <c r="B313" s="144" t="str">
        <f>DAY(B283+2)&amp;"/"&amp;MONTH(B283+2)&amp;" - "&amp;DAY(B376+1)&amp;"/"&amp;MONTH(B376+1)</f>
        <v>21/3 - 27/3</v>
      </c>
      <c r="C313" s="25" t="s">
        <v>67</v>
      </c>
      <c r="D313" s="26"/>
      <c r="E313" s="26"/>
      <c r="F313" s="26"/>
      <c r="G313" s="26"/>
      <c r="H313" s="26"/>
      <c r="I313" s="26"/>
      <c r="J313" s="26"/>
      <c r="K313" s="26"/>
      <c r="L313" s="27"/>
      <c r="M313" s="71">
        <f t="shared" si="120"/>
        <v>0</v>
      </c>
      <c r="N313" s="28">
        <f>+SUM(N314:N316)</f>
        <v>0</v>
      </c>
      <c r="O313" s="27">
        <f>+SUM(O314:O316)</f>
        <v>0</v>
      </c>
      <c r="P313" s="73">
        <f t="shared" si="119"/>
        <v>0</v>
      </c>
    </row>
    <row r="314" spans="1:16" x14ac:dyDescent="0.3">
      <c r="A314" s="146" t="s">
        <v>67</v>
      </c>
      <c r="B314" s="151" t="str">
        <f>+B313</f>
        <v>21/3 - 27/3</v>
      </c>
      <c r="C314" s="14" t="s">
        <v>12</v>
      </c>
      <c r="D314" s="37"/>
      <c r="E314" s="37"/>
      <c r="F314" s="37"/>
      <c r="G314" s="116"/>
      <c r="H314" s="37"/>
      <c r="I314" s="37"/>
      <c r="J314" s="37"/>
      <c r="K314" s="37"/>
      <c r="L314" s="38"/>
      <c r="M314" s="64">
        <f t="shared" si="120"/>
        <v>0</v>
      </c>
      <c r="N314" s="41"/>
      <c r="O314" s="38"/>
      <c r="P314" s="68">
        <f t="shared" si="119"/>
        <v>0</v>
      </c>
    </row>
    <row r="315" spans="1:16" x14ac:dyDescent="0.3">
      <c r="A315" s="146" t="s">
        <v>67</v>
      </c>
      <c r="B315" s="151" t="str">
        <f t="shared" ref="B315:B322" si="124">+B314</f>
        <v>21/3 - 27/3</v>
      </c>
      <c r="C315" s="14" t="s">
        <v>39</v>
      </c>
      <c r="D315" s="37"/>
      <c r="E315" s="37"/>
      <c r="F315" s="37"/>
      <c r="G315" s="37"/>
      <c r="H315" s="37"/>
      <c r="I315" s="37"/>
      <c r="J315" s="37"/>
      <c r="K315" s="37"/>
      <c r="L315" s="38"/>
      <c r="M315" s="64">
        <f t="shared" si="120"/>
        <v>0</v>
      </c>
      <c r="N315" s="41"/>
      <c r="O315" s="38"/>
      <c r="P315" s="68">
        <f t="shared" si="119"/>
        <v>0</v>
      </c>
    </row>
    <row r="316" spans="1:16" x14ac:dyDescent="0.3">
      <c r="A316" s="146" t="s">
        <v>67</v>
      </c>
      <c r="B316" s="151" t="str">
        <f t="shared" si="124"/>
        <v>21/3 - 27/3</v>
      </c>
      <c r="C316" s="14" t="s">
        <v>18</v>
      </c>
      <c r="D316" s="33"/>
      <c r="E316" s="33"/>
      <c r="F316" s="33"/>
      <c r="G316" s="33"/>
      <c r="H316" s="33"/>
      <c r="I316" s="33"/>
      <c r="J316" s="33"/>
      <c r="K316" s="33"/>
      <c r="L316" s="34"/>
      <c r="M316" s="65">
        <f t="shared" si="120"/>
        <v>0</v>
      </c>
      <c r="N316" s="43">
        <f>SUM(N317:N322)</f>
        <v>0</v>
      </c>
      <c r="O316" s="34">
        <f>SUM(O317:O322)</f>
        <v>0</v>
      </c>
      <c r="P316" s="67">
        <f t="shared" si="119"/>
        <v>0</v>
      </c>
    </row>
    <row r="317" spans="1:16" x14ac:dyDescent="0.3">
      <c r="A317" s="146" t="s">
        <v>67</v>
      </c>
      <c r="B317" s="151" t="str">
        <f t="shared" si="124"/>
        <v>21/3 - 27/3</v>
      </c>
      <c r="C317" s="80" t="s">
        <v>38</v>
      </c>
      <c r="D317" s="81"/>
      <c r="E317" s="81"/>
      <c r="F317" s="81"/>
      <c r="G317" s="81"/>
      <c r="H317" s="81"/>
      <c r="I317" s="81"/>
      <c r="J317" s="81"/>
      <c r="K317" s="81"/>
      <c r="L317" s="82"/>
      <c r="M317" s="83">
        <f t="shared" si="120"/>
        <v>0</v>
      </c>
      <c r="N317" s="84"/>
      <c r="O317" s="82"/>
      <c r="P317" s="85">
        <f t="shared" si="119"/>
        <v>0</v>
      </c>
    </row>
    <row r="318" spans="1:16" x14ac:dyDescent="0.3">
      <c r="A318" s="146" t="s">
        <v>67</v>
      </c>
      <c r="B318" s="151" t="str">
        <f t="shared" si="124"/>
        <v>21/3 - 27/3</v>
      </c>
      <c r="C318" s="80" t="s">
        <v>37</v>
      </c>
      <c r="D318" s="81"/>
      <c r="E318" s="81"/>
      <c r="F318" s="81"/>
      <c r="G318" s="81"/>
      <c r="H318" s="81"/>
      <c r="I318" s="81"/>
      <c r="J318" s="81"/>
      <c r="K318" s="81"/>
      <c r="L318" s="82"/>
      <c r="M318" s="83">
        <f t="shared" si="120"/>
        <v>0</v>
      </c>
      <c r="N318" s="84"/>
      <c r="O318" s="82"/>
      <c r="P318" s="85">
        <f t="shared" si="119"/>
        <v>0</v>
      </c>
    </row>
    <row r="319" spans="1:16" x14ac:dyDescent="0.3">
      <c r="A319" s="146" t="s">
        <v>67</v>
      </c>
      <c r="B319" s="151" t="str">
        <f t="shared" si="124"/>
        <v>21/3 - 27/3</v>
      </c>
      <c r="C319" s="80" t="s">
        <v>61</v>
      </c>
      <c r="D319" s="81"/>
      <c r="E319" s="81"/>
      <c r="F319" s="81"/>
      <c r="G319" s="81"/>
      <c r="H319" s="81"/>
      <c r="I319" s="81"/>
      <c r="J319" s="81"/>
      <c r="K319" s="81"/>
      <c r="L319" s="82"/>
      <c r="M319" s="83">
        <f t="shared" si="120"/>
        <v>0</v>
      </c>
      <c r="N319" s="84"/>
      <c r="O319" s="82"/>
      <c r="P319" s="85">
        <f t="shared" si="119"/>
        <v>0</v>
      </c>
    </row>
    <row r="320" spans="1:16" x14ac:dyDescent="0.3">
      <c r="A320" s="146" t="s">
        <v>67</v>
      </c>
      <c r="B320" s="151" t="str">
        <f t="shared" si="124"/>
        <v>21/3 - 27/3</v>
      </c>
      <c r="C320" s="80" t="s">
        <v>36</v>
      </c>
      <c r="D320" s="81"/>
      <c r="E320" s="81"/>
      <c r="F320" s="81"/>
      <c r="G320" s="81"/>
      <c r="H320" s="81"/>
      <c r="I320" s="81"/>
      <c r="J320" s="81"/>
      <c r="K320" s="81"/>
      <c r="L320" s="82"/>
      <c r="M320" s="83">
        <f t="shared" si="120"/>
        <v>0</v>
      </c>
      <c r="N320" s="84"/>
      <c r="O320" s="82"/>
      <c r="P320" s="85">
        <f t="shared" si="119"/>
        <v>0</v>
      </c>
    </row>
    <row r="321" spans="1:16" x14ac:dyDescent="0.3">
      <c r="A321" s="146" t="s">
        <v>67</v>
      </c>
      <c r="B321" s="151" t="str">
        <f t="shared" si="124"/>
        <v>21/3 - 27/3</v>
      </c>
      <c r="C321" s="80" t="s">
        <v>35</v>
      </c>
      <c r="D321" s="81"/>
      <c r="E321" s="81"/>
      <c r="F321" s="81"/>
      <c r="G321" s="81"/>
      <c r="H321" s="81"/>
      <c r="I321" s="81"/>
      <c r="J321" s="81"/>
      <c r="K321" s="81"/>
      <c r="L321" s="82"/>
      <c r="M321" s="83">
        <f t="shared" si="120"/>
        <v>0</v>
      </c>
      <c r="N321" s="84"/>
      <c r="O321" s="82"/>
      <c r="P321" s="85">
        <f t="shared" si="119"/>
        <v>0</v>
      </c>
    </row>
    <row r="322" spans="1:16" x14ac:dyDescent="0.3">
      <c r="A322" s="148" t="s">
        <v>100</v>
      </c>
      <c r="B322" s="151" t="str">
        <f t="shared" si="124"/>
        <v>21/3 - 27/3</v>
      </c>
      <c r="C322" s="80" t="s">
        <v>18</v>
      </c>
      <c r="D322" s="81"/>
      <c r="E322" s="81"/>
      <c r="F322" s="81"/>
      <c r="G322" s="81"/>
      <c r="H322" s="81"/>
      <c r="I322" s="81"/>
      <c r="J322" s="81"/>
      <c r="K322" s="81"/>
      <c r="L322" s="82"/>
      <c r="M322" s="83">
        <f t="shared" si="120"/>
        <v>0</v>
      </c>
      <c r="N322" s="84"/>
      <c r="O322" s="82"/>
      <c r="P322" s="85">
        <f t="shared" si="119"/>
        <v>0</v>
      </c>
    </row>
    <row r="323" spans="1:16" x14ac:dyDescent="0.3">
      <c r="A323" s="146" t="s">
        <v>45</v>
      </c>
      <c r="B323" s="144" t="str">
        <f>DAY(B283+2)&amp;"/"&amp;MONTH(B283+2)&amp;" - "&amp;DAY(B376+1)&amp;"/"&amp;MONTH(B376+1)</f>
        <v>21/3 - 27/3</v>
      </c>
      <c r="C323" s="25" t="s">
        <v>45</v>
      </c>
      <c r="D323" s="26"/>
      <c r="E323" s="26"/>
      <c r="F323" s="26"/>
      <c r="G323" s="26"/>
      <c r="H323" s="26"/>
      <c r="I323" s="26"/>
      <c r="J323" s="26"/>
      <c r="K323" s="26"/>
      <c r="L323" s="27"/>
      <c r="M323" s="71">
        <f t="shared" si="120"/>
        <v>0</v>
      </c>
      <c r="N323" s="28">
        <f>+SUM(N324:N326)</f>
        <v>0</v>
      </c>
      <c r="O323" s="27">
        <f>+SUM(O324:O326)</f>
        <v>0</v>
      </c>
      <c r="P323" s="73">
        <f t="shared" si="119"/>
        <v>0</v>
      </c>
    </row>
    <row r="324" spans="1:16" x14ac:dyDescent="0.3">
      <c r="A324" s="146" t="s">
        <v>45</v>
      </c>
      <c r="B324" s="151" t="str">
        <f>+B323</f>
        <v>21/3 - 27/3</v>
      </c>
      <c r="C324" s="14" t="s">
        <v>19</v>
      </c>
      <c r="D324" s="37"/>
      <c r="E324" s="37"/>
      <c r="F324" s="37"/>
      <c r="G324" s="37"/>
      <c r="H324" s="37"/>
      <c r="I324" s="37"/>
      <c r="J324" s="37"/>
      <c r="K324" s="37"/>
      <c r="L324" s="38"/>
      <c r="M324" s="64">
        <f t="shared" si="120"/>
        <v>0</v>
      </c>
      <c r="N324" s="41"/>
      <c r="O324" s="38"/>
      <c r="P324" s="68">
        <f t="shared" si="119"/>
        <v>0</v>
      </c>
    </row>
    <row r="325" spans="1:16" x14ac:dyDescent="0.3">
      <c r="A325" s="146" t="s">
        <v>45</v>
      </c>
      <c r="B325" s="151" t="str">
        <f t="shared" ref="B325:B326" si="125">+B324</f>
        <v>21/3 - 27/3</v>
      </c>
      <c r="C325" s="14" t="s">
        <v>62</v>
      </c>
      <c r="D325" s="39"/>
      <c r="E325" s="39"/>
      <c r="F325" s="39"/>
      <c r="G325" s="39"/>
      <c r="H325" s="39"/>
      <c r="I325" s="39"/>
      <c r="J325" s="39"/>
      <c r="K325" s="39"/>
      <c r="L325" s="40"/>
      <c r="M325" s="64">
        <f t="shared" si="120"/>
        <v>0</v>
      </c>
      <c r="N325" s="41"/>
      <c r="O325" s="38"/>
      <c r="P325" s="68">
        <f t="shared" si="119"/>
        <v>0</v>
      </c>
    </row>
    <row r="326" spans="1:16" ht="15" thickBot="1" x14ac:dyDescent="0.35">
      <c r="A326" s="146" t="s">
        <v>45</v>
      </c>
      <c r="B326" s="151" t="str">
        <f t="shared" si="125"/>
        <v>21/3 - 27/3</v>
      </c>
      <c r="C326" s="15" t="s">
        <v>60</v>
      </c>
      <c r="D326" s="39"/>
      <c r="E326" s="39"/>
      <c r="F326" s="39"/>
      <c r="G326" s="39"/>
      <c r="H326" s="39"/>
      <c r="I326" s="39"/>
      <c r="J326" s="39"/>
      <c r="K326" s="39"/>
      <c r="L326" s="40"/>
      <c r="M326" s="64">
        <f t="shared" si="120"/>
        <v>0</v>
      </c>
      <c r="N326" s="41"/>
      <c r="O326" s="38"/>
      <c r="P326" s="68">
        <f t="shared" si="119"/>
        <v>0</v>
      </c>
    </row>
    <row r="327" spans="1:16" ht="15" thickBot="1" x14ac:dyDescent="0.35">
      <c r="A327" s="108" t="s">
        <v>99</v>
      </c>
      <c r="B327" s="149" t="str">
        <f>+B328</f>
        <v>18/3 - 24/3</v>
      </c>
      <c r="C327" s="13" t="s">
        <v>54</v>
      </c>
      <c r="D327" s="29"/>
      <c r="E327" s="29"/>
      <c r="F327" s="29"/>
      <c r="G327" s="29"/>
      <c r="H327" s="29"/>
      <c r="I327" s="29"/>
      <c r="J327" s="29"/>
      <c r="K327" s="29"/>
      <c r="L327" s="30"/>
      <c r="M327" s="20">
        <f t="shared" si="120"/>
        <v>0</v>
      </c>
      <c r="N327" s="53">
        <f>SUM(N328,N351)</f>
        <v>0</v>
      </c>
      <c r="O327" s="54">
        <f>SUM(O328,O351)</f>
        <v>0</v>
      </c>
      <c r="P327" s="52">
        <f t="shared" si="119"/>
        <v>0</v>
      </c>
    </row>
    <row r="328" spans="1:16" x14ac:dyDescent="0.3">
      <c r="A328" s="108" t="s">
        <v>49</v>
      </c>
      <c r="B328" s="3" t="str">
        <f>DAY(B283-1)&amp;"/"&amp;MONTH(B283-1)&amp;" - "&amp;DAY(B376-2)&amp;"/"&amp;MONTH(B376-2)</f>
        <v>18/3 - 24/3</v>
      </c>
      <c r="C328" s="25" t="s">
        <v>49</v>
      </c>
      <c r="D328" s="26"/>
      <c r="E328" s="26"/>
      <c r="F328" s="26"/>
      <c r="G328" s="26"/>
      <c r="H328" s="26"/>
      <c r="I328" s="26"/>
      <c r="J328" s="26"/>
      <c r="K328" s="26"/>
      <c r="L328" s="27"/>
      <c r="M328" s="63">
        <f t="shared" si="120"/>
        <v>0</v>
      </c>
      <c r="N328" s="28">
        <f>+SUM(N329:N332)</f>
        <v>0</v>
      </c>
      <c r="O328" s="27">
        <f>+SUM(O329:O332)</f>
        <v>0</v>
      </c>
      <c r="P328" s="62">
        <f t="shared" si="119"/>
        <v>0</v>
      </c>
    </row>
    <row r="329" spans="1:16" x14ac:dyDescent="0.3">
      <c r="A329" s="108" t="s">
        <v>49</v>
      </c>
      <c r="B329" s="149" t="str">
        <f>+B328</f>
        <v>18/3 - 24/3</v>
      </c>
      <c r="C329" s="14" t="s">
        <v>42</v>
      </c>
      <c r="D329" s="37"/>
      <c r="E329" s="37"/>
      <c r="F329" s="37"/>
      <c r="G329" s="99"/>
      <c r="H329" s="37"/>
      <c r="I329" s="37"/>
      <c r="J329" s="37"/>
      <c r="K329" s="37"/>
      <c r="L329" s="38"/>
      <c r="M329" s="65">
        <f t="shared" si="120"/>
        <v>0</v>
      </c>
      <c r="N329" s="41"/>
      <c r="O329" s="38"/>
      <c r="P329" s="67">
        <f t="shared" si="119"/>
        <v>0</v>
      </c>
    </row>
    <row r="330" spans="1:16" x14ac:dyDescent="0.3">
      <c r="A330" s="108" t="s">
        <v>49</v>
      </c>
      <c r="B330" s="149" t="str">
        <f t="shared" ref="B330:B341" si="126">+B329</f>
        <v>18/3 - 24/3</v>
      </c>
      <c r="C330" s="14" t="s">
        <v>43</v>
      </c>
      <c r="D330" s="37"/>
      <c r="E330" s="37"/>
      <c r="F330" s="37"/>
      <c r="G330" s="92"/>
      <c r="H330" s="37"/>
      <c r="I330" s="37"/>
      <c r="J330" s="37"/>
      <c r="K330" s="37"/>
      <c r="L330" s="38"/>
      <c r="M330" s="65">
        <f t="shared" si="120"/>
        <v>0</v>
      </c>
      <c r="N330" s="41"/>
      <c r="O330" s="38"/>
      <c r="P330" s="67">
        <f t="shared" si="119"/>
        <v>0</v>
      </c>
    </row>
    <row r="331" spans="1:16" x14ac:dyDescent="0.3">
      <c r="A331" s="108" t="s">
        <v>49</v>
      </c>
      <c r="B331" s="149" t="str">
        <f t="shared" si="126"/>
        <v>18/3 - 24/3</v>
      </c>
      <c r="C331" s="14" t="s">
        <v>88</v>
      </c>
      <c r="D331" s="37"/>
      <c r="E331" s="37"/>
      <c r="F331" s="37"/>
      <c r="G331" s="92"/>
      <c r="H331" s="37"/>
      <c r="I331" s="37"/>
      <c r="J331" s="37"/>
      <c r="K331" s="37"/>
      <c r="L331" s="38"/>
      <c r="M331" s="65">
        <f t="shared" si="120"/>
        <v>0</v>
      </c>
      <c r="N331" s="103"/>
      <c r="O331" s="38"/>
      <c r="P331" s="67">
        <f t="shared" si="119"/>
        <v>0</v>
      </c>
    </row>
    <row r="332" spans="1:16" x14ac:dyDescent="0.3">
      <c r="A332" s="108" t="s">
        <v>49</v>
      </c>
      <c r="B332" s="149" t="str">
        <f t="shared" si="126"/>
        <v>18/3 - 24/3</v>
      </c>
      <c r="C332" s="14" t="s">
        <v>89</v>
      </c>
      <c r="D332" s="35"/>
      <c r="E332" s="92"/>
      <c r="F332" s="35"/>
      <c r="G332" s="92"/>
      <c r="H332" s="35"/>
      <c r="I332" s="35"/>
      <c r="J332" s="35"/>
      <c r="K332" s="35"/>
      <c r="L332" s="36"/>
      <c r="M332" s="65">
        <f t="shared" si="120"/>
        <v>0</v>
      </c>
      <c r="N332" s="103"/>
      <c r="O332" s="36">
        <f>+SUM(O333:O341)</f>
        <v>0</v>
      </c>
      <c r="P332" s="67">
        <f t="shared" si="119"/>
        <v>0</v>
      </c>
    </row>
    <row r="333" spans="1:16" x14ac:dyDescent="0.3">
      <c r="A333" s="108" t="s">
        <v>49</v>
      </c>
      <c r="B333" s="149" t="str">
        <f t="shared" si="126"/>
        <v>18/3 - 24/3</v>
      </c>
      <c r="C333" s="80" t="s">
        <v>93</v>
      </c>
      <c r="D333" s="81"/>
      <c r="E333" s="81"/>
      <c r="F333" s="81"/>
      <c r="G333" s="81"/>
      <c r="H333" s="81"/>
      <c r="I333" s="81"/>
      <c r="J333" s="81"/>
      <c r="K333" s="81"/>
      <c r="L333" s="82"/>
      <c r="M333" s="83">
        <f t="shared" si="120"/>
        <v>0</v>
      </c>
      <c r="N333" s="84"/>
      <c r="O333" s="82"/>
      <c r="P333" s="85">
        <f t="shared" si="119"/>
        <v>0</v>
      </c>
    </row>
    <row r="334" spans="1:16" x14ac:dyDescent="0.3">
      <c r="A334" s="108" t="s">
        <v>49</v>
      </c>
      <c r="B334" s="149" t="str">
        <f t="shared" si="126"/>
        <v>18/3 - 24/3</v>
      </c>
      <c r="C334" s="80" t="s">
        <v>92</v>
      </c>
      <c r="D334" s="81"/>
      <c r="E334" s="81"/>
      <c r="F334" s="81"/>
      <c r="G334" s="81"/>
      <c r="H334" s="81"/>
      <c r="I334" s="81"/>
      <c r="J334" s="81"/>
      <c r="K334" s="81"/>
      <c r="L334" s="82"/>
      <c r="M334" s="83">
        <f t="shared" si="120"/>
        <v>0</v>
      </c>
      <c r="N334" s="84"/>
      <c r="O334" s="82"/>
      <c r="P334" s="85">
        <f t="shared" si="119"/>
        <v>0</v>
      </c>
    </row>
    <row r="335" spans="1:16" x14ac:dyDescent="0.3">
      <c r="A335" s="108" t="s">
        <v>49</v>
      </c>
      <c r="B335" s="149" t="str">
        <f t="shared" si="126"/>
        <v>18/3 - 24/3</v>
      </c>
      <c r="C335" s="80" t="s">
        <v>94</v>
      </c>
      <c r="D335" s="81"/>
      <c r="E335" s="81"/>
      <c r="F335" s="81"/>
      <c r="G335" s="81"/>
      <c r="H335" s="81"/>
      <c r="I335" s="81"/>
      <c r="J335" s="81"/>
      <c r="K335" s="81"/>
      <c r="L335" s="82"/>
      <c r="M335" s="83">
        <f t="shared" si="120"/>
        <v>0</v>
      </c>
      <c r="N335" s="84"/>
      <c r="O335" s="82"/>
      <c r="P335" s="85">
        <f t="shared" si="119"/>
        <v>0</v>
      </c>
    </row>
    <row r="336" spans="1:16" x14ac:dyDescent="0.3">
      <c r="A336" s="108" t="s">
        <v>49</v>
      </c>
      <c r="B336" s="149" t="str">
        <f t="shared" si="126"/>
        <v>18/3 - 24/3</v>
      </c>
      <c r="C336" s="80" t="s">
        <v>79</v>
      </c>
      <c r="D336" s="81"/>
      <c r="E336" s="81"/>
      <c r="F336" s="81"/>
      <c r="G336" s="81"/>
      <c r="H336" s="81"/>
      <c r="I336" s="81"/>
      <c r="J336" s="81"/>
      <c r="K336" s="81"/>
      <c r="L336" s="82"/>
      <c r="M336" s="83">
        <f t="shared" si="120"/>
        <v>0</v>
      </c>
      <c r="N336" s="84"/>
      <c r="O336" s="82"/>
      <c r="P336" s="85">
        <f t="shared" si="119"/>
        <v>0</v>
      </c>
    </row>
    <row r="337" spans="1:16" x14ac:dyDescent="0.3">
      <c r="A337" s="108" t="s">
        <v>49</v>
      </c>
      <c r="B337" s="149" t="str">
        <f t="shared" si="126"/>
        <v>18/3 - 24/3</v>
      </c>
      <c r="C337" s="80" t="s">
        <v>78</v>
      </c>
      <c r="D337" s="81"/>
      <c r="E337" s="81"/>
      <c r="F337" s="81"/>
      <c r="G337" s="81"/>
      <c r="H337" s="81"/>
      <c r="I337" s="81"/>
      <c r="J337" s="81"/>
      <c r="K337" s="81"/>
      <c r="L337" s="82"/>
      <c r="M337" s="83">
        <f t="shared" si="120"/>
        <v>0</v>
      </c>
      <c r="N337" s="84"/>
      <c r="O337" s="82"/>
      <c r="P337" s="85">
        <f t="shared" si="119"/>
        <v>0</v>
      </c>
    </row>
    <row r="338" spans="1:16" x14ac:dyDescent="0.3">
      <c r="A338" s="108" t="s">
        <v>49</v>
      </c>
      <c r="B338" s="149" t="str">
        <f t="shared" si="126"/>
        <v>18/3 - 24/3</v>
      </c>
      <c r="C338" s="80" t="s">
        <v>81</v>
      </c>
      <c r="D338" s="81"/>
      <c r="E338" s="81"/>
      <c r="F338" s="81"/>
      <c r="G338" s="81"/>
      <c r="H338" s="81"/>
      <c r="I338" s="81"/>
      <c r="J338" s="81"/>
      <c r="K338" s="81"/>
      <c r="L338" s="82"/>
      <c r="M338" s="83">
        <f t="shared" si="120"/>
        <v>0</v>
      </c>
      <c r="N338" s="84"/>
      <c r="O338" s="82"/>
      <c r="P338" s="85">
        <f t="shared" si="119"/>
        <v>0</v>
      </c>
    </row>
    <row r="339" spans="1:16" x14ac:dyDescent="0.3">
      <c r="A339" s="108" t="s">
        <v>49</v>
      </c>
      <c r="B339" s="149" t="str">
        <f t="shared" si="126"/>
        <v>18/3 - 24/3</v>
      </c>
      <c r="C339" s="80" t="s">
        <v>80</v>
      </c>
      <c r="D339" s="81"/>
      <c r="E339" s="81"/>
      <c r="F339" s="81"/>
      <c r="G339" s="81"/>
      <c r="H339" s="81"/>
      <c r="I339" s="81"/>
      <c r="J339" s="81"/>
      <c r="K339" s="81"/>
      <c r="L339" s="82"/>
      <c r="M339" s="83">
        <f t="shared" si="120"/>
        <v>0</v>
      </c>
      <c r="N339" s="84"/>
      <c r="O339" s="82"/>
      <c r="P339" s="85">
        <f t="shared" si="119"/>
        <v>0</v>
      </c>
    </row>
    <row r="340" spans="1:16" x14ac:dyDescent="0.3">
      <c r="A340" s="108" t="s">
        <v>49</v>
      </c>
      <c r="B340" s="149" t="str">
        <f t="shared" si="126"/>
        <v>18/3 - 24/3</v>
      </c>
      <c r="C340" s="80" t="s">
        <v>82</v>
      </c>
      <c r="D340" s="81"/>
      <c r="E340" s="81"/>
      <c r="F340" s="81"/>
      <c r="G340" s="81"/>
      <c r="H340" s="81"/>
      <c r="I340" s="81"/>
      <c r="J340" s="81"/>
      <c r="K340" s="81"/>
      <c r="L340" s="82"/>
      <c r="M340" s="83">
        <f t="shared" si="120"/>
        <v>0</v>
      </c>
      <c r="N340" s="84"/>
      <c r="O340" s="82"/>
      <c r="P340" s="85">
        <f t="shared" si="119"/>
        <v>0</v>
      </c>
    </row>
    <row r="341" spans="1:16" x14ac:dyDescent="0.3">
      <c r="A341" s="108" t="s">
        <v>49</v>
      </c>
      <c r="B341" s="149" t="str">
        <f t="shared" si="126"/>
        <v>18/3 - 24/3</v>
      </c>
      <c r="C341" s="80" t="s">
        <v>68</v>
      </c>
      <c r="D341" s="81"/>
      <c r="E341" s="81"/>
      <c r="F341" s="81"/>
      <c r="G341" s="81"/>
      <c r="H341" s="81"/>
      <c r="I341" s="81"/>
      <c r="J341" s="81"/>
      <c r="K341" s="81"/>
      <c r="L341" s="82"/>
      <c r="M341" s="83">
        <f t="shared" si="120"/>
        <v>0</v>
      </c>
      <c r="N341" s="84"/>
      <c r="O341" s="82"/>
      <c r="P341" s="85">
        <f t="shared" si="119"/>
        <v>0</v>
      </c>
    </row>
    <row r="342" spans="1:16" x14ac:dyDescent="0.3">
      <c r="A342" s="108" t="s">
        <v>98</v>
      </c>
      <c r="B342" s="144" t="str">
        <f>DAY(B283-1)&amp;"/"&amp;MONTH(B283-1)&amp;" - "&amp;DAY(B376-2)&amp;"/"&amp;MONTH(B376-2)</f>
        <v>18/3 - 24/3</v>
      </c>
      <c r="C342" s="25" t="s">
        <v>58</v>
      </c>
      <c r="D342" s="26"/>
      <c r="E342" s="26"/>
      <c r="F342" s="26"/>
      <c r="G342" s="26"/>
      <c r="H342" s="26"/>
      <c r="I342" s="26"/>
      <c r="J342" s="26"/>
      <c r="K342" s="26"/>
      <c r="L342" s="27"/>
      <c r="M342" s="71">
        <f t="shared" si="120"/>
        <v>0</v>
      </c>
      <c r="N342" s="28">
        <f t="shared" ref="N342:O342" si="127">+SUM(N343:N344)</f>
        <v>0</v>
      </c>
      <c r="O342" s="27">
        <f t="shared" si="127"/>
        <v>0</v>
      </c>
      <c r="P342" s="62">
        <f t="shared" si="119"/>
        <v>0</v>
      </c>
    </row>
    <row r="343" spans="1:16" x14ac:dyDescent="0.3">
      <c r="A343" s="108" t="s">
        <v>98</v>
      </c>
      <c r="B343" s="150" t="str">
        <f>+B342</f>
        <v>18/3 - 24/3</v>
      </c>
      <c r="C343" s="14" t="s">
        <v>90</v>
      </c>
      <c r="D343" s="37"/>
      <c r="E343" s="37"/>
      <c r="F343" s="37"/>
      <c r="G343" s="92"/>
      <c r="H343" s="37"/>
      <c r="I343" s="37"/>
      <c r="J343" s="37"/>
      <c r="K343" s="37"/>
      <c r="L343" s="38"/>
      <c r="M343" s="65">
        <f t="shared" si="120"/>
        <v>0</v>
      </c>
      <c r="N343" s="41"/>
      <c r="O343" s="38"/>
      <c r="P343" s="67">
        <f t="shared" si="119"/>
        <v>0</v>
      </c>
    </row>
    <row r="344" spans="1:16" x14ac:dyDescent="0.3">
      <c r="A344" s="108" t="s">
        <v>98</v>
      </c>
      <c r="B344" s="150" t="str">
        <f t="shared" ref="B344:B350" si="128">+B343</f>
        <v>18/3 - 24/3</v>
      </c>
      <c r="C344" s="14" t="s">
        <v>91</v>
      </c>
      <c r="D344" s="35"/>
      <c r="E344" s="35"/>
      <c r="F344" s="35"/>
      <c r="G344" s="92"/>
      <c r="H344" s="35"/>
      <c r="I344" s="35"/>
      <c r="J344" s="35"/>
      <c r="K344" s="35"/>
      <c r="L344" s="36"/>
      <c r="M344" s="65">
        <f t="shared" si="120"/>
        <v>0</v>
      </c>
      <c r="N344" s="44">
        <f>+SUM(N345:N350)</f>
        <v>0</v>
      </c>
      <c r="O344" s="36">
        <f>+SUM(O345:O350)</f>
        <v>0</v>
      </c>
      <c r="P344" s="67">
        <f t="shared" si="119"/>
        <v>0</v>
      </c>
    </row>
    <row r="345" spans="1:16" x14ac:dyDescent="0.3">
      <c r="A345" s="108" t="s">
        <v>98</v>
      </c>
      <c r="B345" s="150" t="str">
        <f t="shared" si="128"/>
        <v>18/3 - 24/3</v>
      </c>
      <c r="C345" s="80" t="s">
        <v>79</v>
      </c>
      <c r="D345" s="81"/>
      <c r="E345" s="81"/>
      <c r="F345" s="81"/>
      <c r="G345" s="81"/>
      <c r="H345" s="81"/>
      <c r="I345" s="81"/>
      <c r="J345" s="81"/>
      <c r="K345" s="81"/>
      <c r="L345" s="82"/>
      <c r="M345" s="83">
        <f t="shared" si="120"/>
        <v>0</v>
      </c>
      <c r="N345" s="84"/>
      <c r="O345" s="82"/>
      <c r="P345" s="85">
        <f t="shared" si="119"/>
        <v>0</v>
      </c>
    </row>
    <row r="346" spans="1:16" x14ac:dyDescent="0.3">
      <c r="A346" s="108" t="s">
        <v>98</v>
      </c>
      <c r="B346" s="150" t="str">
        <f t="shared" si="128"/>
        <v>18/3 - 24/3</v>
      </c>
      <c r="C346" s="80" t="s">
        <v>78</v>
      </c>
      <c r="D346" s="81"/>
      <c r="E346" s="81"/>
      <c r="F346" s="81"/>
      <c r="G346" s="81"/>
      <c r="H346" s="81"/>
      <c r="I346" s="81"/>
      <c r="J346" s="81"/>
      <c r="K346" s="81"/>
      <c r="L346" s="82"/>
      <c r="M346" s="83">
        <f t="shared" si="120"/>
        <v>0</v>
      </c>
      <c r="N346" s="84"/>
      <c r="O346" s="82"/>
      <c r="P346" s="85">
        <f t="shared" si="119"/>
        <v>0</v>
      </c>
    </row>
    <row r="347" spans="1:16" x14ac:dyDescent="0.3">
      <c r="A347" s="108" t="s">
        <v>98</v>
      </c>
      <c r="B347" s="150" t="str">
        <f t="shared" si="128"/>
        <v>18/3 - 24/3</v>
      </c>
      <c r="C347" s="80" t="s">
        <v>81</v>
      </c>
      <c r="D347" s="81"/>
      <c r="E347" s="81"/>
      <c r="F347" s="81"/>
      <c r="G347" s="81"/>
      <c r="H347" s="81"/>
      <c r="I347" s="81"/>
      <c r="J347" s="81"/>
      <c r="K347" s="81"/>
      <c r="L347" s="82"/>
      <c r="M347" s="83">
        <f t="shared" si="120"/>
        <v>0</v>
      </c>
      <c r="N347" s="84"/>
      <c r="O347" s="82"/>
      <c r="P347" s="85">
        <f t="shared" si="119"/>
        <v>0</v>
      </c>
    </row>
    <row r="348" spans="1:16" x14ac:dyDescent="0.3">
      <c r="A348" s="108" t="s">
        <v>98</v>
      </c>
      <c r="B348" s="150" t="str">
        <f t="shared" si="128"/>
        <v>18/3 - 24/3</v>
      </c>
      <c r="C348" s="80" t="s">
        <v>80</v>
      </c>
      <c r="D348" s="81"/>
      <c r="E348" s="81"/>
      <c r="F348" s="81"/>
      <c r="G348" s="81"/>
      <c r="H348" s="81"/>
      <c r="I348" s="81"/>
      <c r="J348" s="81"/>
      <c r="K348" s="81"/>
      <c r="L348" s="82"/>
      <c r="M348" s="83">
        <f t="shared" si="120"/>
        <v>0</v>
      </c>
      <c r="N348" s="84"/>
      <c r="O348" s="82"/>
      <c r="P348" s="85">
        <f t="shared" si="119"/>
        <v>0</v>
      </c>
    </row>
    <row r="349" spans="1:16" x14ac:dyDescent="0.3">
      <c r="A349" s="108" t="s">
        <v>98</v>
      </c>
      <c r="B349" s="150" t="str">
        <f t="shared" si="128"/>
        <v>18/3 - 24/3</v>
      </c>
      <c r="C349" s="80" t="s">
        <v>82</v>
      </c>
      <c r="D349" s="81"/>
      <c r="E349" s="81"/>
      <c r="F349" s="81"/>
      <c r="G349" s="81"/>
      <c r="H349" s="81"/>
      <c r="I349" s="81"/>
      <c r="J349" s="81"/>
      <c r="K349" s="81"/>
      <c r="L349" s="82"/>
      <c r="M349" s="83">
        <f t="shared" si="120"/>
        <v>0</v>
      </c>
      <c r="N349" s="84"/>
      <c r="O349" s="82"/>
      <c r="P349" s="85">
        <f t="shared" si="119"/>
        <v>0</v>
      </c>
    </row>
    <row r="350" spans="1:16" x14ac:dyDescent="0.3">
      <c r="A350" s="108" t="s">
        <v>98</v>
      </c>
      <c r="B350" s="150" t="str">
        <f t="shared" si="128"/>
        <v>18/3 - 24/3</v>
      </c>
      <c r="C350" s="80" t="s">
        <v>68</v>
      </c>
      <c r="D350" s="81"/>
      <c r="E350" s="81"/>
      <c r="F350" s="81"/>
      <c r="G350" s="81"/>
      <c r="H350" s="81"/>
      <c r="I350" s="81"/>
      <c r="J350" s="81"/>
      <c r="K350" s="81"/>
      <c r="L350" s="82"/>
      <c r="M350" s="83">
        <f t="shared" si="120"/>
        <v>0</v>
      </c>
      <c r="N350" s="84"/>
      <c r="O350" s="82"/>
      <c r="P350" s="85">
        <f t="shared" si="119"/>
        <v>0</v>
      </c>
    </row>
    <row r="351" spans="1:16" x14ac:dyDescent="0.3">
      <c r="A351" s="108" t="s">
        <v>44</v>
      </c>
      <c r="B351" s="144" t="str">
        <f>DAY(B283-1)&amp;"/"&amp;MONTH(B283-1)&amp;" - "&amp;DAY(B376-2)&amp;"/"&amp;MONTH(B376-2)</f>
        <v>18/3 - 24/3</v>
      </c>
      <c r="C351" s="25" t="s">
        <v>44</v>
      </c>
      <c r="D351" s="26"/>
      <c r="E351" s="26"/>
      <c r="F351" s="26"/>
      <c r="G351" s="26"/>
      <c r="H351" s="26"/>
      <c r="I351" s="26"/>
      <c r="J351" s="26"/>
      <c r="K351" s="26"/>
      <c r="L351" s="27"/>
      <c r="M351" s="63">
        <f t="shared" si="120"/>
        <v>0</v>
      </c>
      <c r="N351" s="28">
        <f>+SUM(N352:N353,N357)</f>
        <v>0</v>
      </c>
      <c r="O351" s="27">
        <f>+SUM(O352:O353,O357)</f>
        <v>0</v>
      </c>
      <c r="P351" s="62">
        <f t="shared" si="119"/>
        <v>0</v>
      </c>
    </row>
    <row r="352" spans="1:16" x14ac:dyDescent="0.3">
      <c r="A352" s="108" t="s">
        <v>44</v>
      </c>
      <c r="B352" s="149" t="str">
        <f>+B351</f>
        <v>18/3 - 24/3</v>
      </c>
      <c r="C352" s="14" t="s">
        <v>13</v>
      </c>
      <c r="D352" s="37"/>
      <c r="E352" s="37"/>
      <c r="F352" s="37"/>
      <c r="G352" s="37"/>
      <c r="H352" s="37"/>
      <c r="I352" s="37"/>
      <c r="J352" s="37"/>
      <c r="K352" s="37"/>
      <c r="L352" s="38"/>
      <c r="M352" s="64">
        <f t="shared" si="120"/>
        <v>0</v>
      </c>
      <c r="N352" s="41"/>
      <c r="O352" s="38"/>
      <c r="P352" s="67">
        <f t="shared" si="119"/>
        <v>0</v>
      </c>
    </row>
    <row r="353" spans="1:16" x14ac:dyDescent="0.3">
      <c r="A353" s="108" t="s">
        <v>44</v>
      </c>
      <c r="B353" s="149" t="str">
        <f t="shared" ref="B353:B375" si="129">+B352</f>
        <v>18/3 - 24/3</v>
      </c>
      <c r="C353" s="14" t="s">
        <v>86</v>
      </c>
      <c r="D353" s="35"/>
      <c r="E353" s="35"/>
      <c r="F353" s="35"/>
      <c r="G353" s="35"/>
      <c r="H353" s="35"/>
      <c r="I353" s="35"/>
      <c r="J353" s="35"/>
      <c r="K353" s="35"/>
      <c r="L353" s="36"/>
      <c r="M353" s="64">
        <f t="shared" si="120"/>
        <v>0</v>
      </c>
      <c r="N353" s="44">
        <f>+SUM(N354:N356)</f>
        <v>0</v>
      </c>
      <c r="O353" s="36">
        <f>+SUM(O354:O356)</f>
        <v>0</v>
      </c>
      <c r="P353" s="67">
        <f t="shared" si="119"/>
        <v>0</v>
      </c>
    </row>
    <row r="354" spans="1:16" x14ac:dyDescent="0.3">
      <c r="A354" s="108" t="s">
        <v>44</v>
      </c>
      <c r="B354" s="149" t="str">
        <f t="shared" si="129"/>
        <v>18/3 - 24/3</v>
      </c>
      <c r="C354" s="80" t="s">
        <v>72</v>
      </c>
      <c r="D354" s="81"/>
      <c r="E354" s="81"/>
      <c r="F354" s="81"/>
      <c r="G354" s="81"/>
      <c r="H354" s="81"/>
      <c r="I354" s="81"/>
      <c r="J354" s="81"/>
      <c r="K354" s="81"/>
      <c r="L354" s="82"/>
      <c r="M354" s="83">
        <f t="shared" si="120"/>
        <v>0</v>
      </c>
      <c r="N354" s="84"/>
      <c r="O354" s="82"/>
      <c r="P354" s="85">
        <f t="shared" si="119"/>
        <v>0</v>
      </c>
    </row>
    <row r="355" spans="1:16" x14ac:dyDescent="0.3">
      <c r="A355" s="108" t="s">
        <v>44</v>
      </c>
      <c r="B355" s="149" t="str">
        <f t="shared" si="129"/>
        <v>18/3 - 24/3</v>
      </c>
      <c r="C355" s="80" t="s">
        <v>84</v>
      </c>
      <c r="D355" s="81"/>
      <c r="E355" s="81"/>
      <c r="F355" s="81"/>
      <c r="G355" s="81"/>
      <c r="H355" s="81"/>
      <c r="I355" s="81"/>
      <c r="J355" s="81"/>
      <c r="K355" s="81"/>
      <c r="L355" s="82"/>
      <c r="M355" s="83">
        <f t="shared" ref="M355:M376" si="130">SUM(D355:L355)</f>
        <v>0</v>
      </c>
      <c r="N355" s="84"/>
      <c r="O355" s="82"/>
      <c r="P355" s="85">
        <f t="shared" si="119"/>
        <v>0</v>
      </c>
    </row>
    <row r="356" spans="1:16" x14ac:dyDescent="0.3">
      <c r="A356" s="108" t="s">
        <v>44</v>
      </c>
      <c r="B356" s="149" t="str">
        <f t="shared" si="129"/>
        <v>18/3 - 24/3</v>
      </c>
      <c r="C356" s="80" t="s">
        <v>85</v>
      </c>
      <c r="D356" s="81"/>
      <c r="E356" s="81"/>
      <c r="F356" s="81"/>
      <c r="G356" s="81"/>
      <c r="H356" s="81"/>
      <c r="I356" s="81"/>
      <c r="J356" s="81"/>
      <c r="K356" s="81"/>
      <c r="L356" s="82"/>
      <c r="M356" s="83">
        <f t="shared" si="130"/>
        <v>0</v>
      </c>
      <c r="N356" s="84"/>
      <c r="O356" s="82"/>
      <c r="P356" s="85">
        <f t="shared" si="119"/>
        <v>0</v>
      </c>
    </row>
    <row r="357" spans="1:16" ht="15" thickBot="1" x14ac:dyDescent="0.35">
      <c r="A357" s="108" t="s">
        <v>44</v>
      </c>
      <c r="B357" s="149" t="str">
        <f t="shared" si="129"/>
        <v>18/3 - 24/3</v>
      </c>
      <c r="C357" s="15" t="s">
        <v>48</v>
      </c>
      <c r="D357" s="37"/>
      <c r="E357" s="37"/>
      <c r="F357" s="37"/>
      <c r="G357" s="37"/>
      <c r="H357" s="98"/>
      <c r="I357" s="37"/>
      <c r="J357" s="37"/>
      <c r="K357" s="37"/>
      <c r="L357" s="37"/>
      <c r="M357" s="64">
        <f t="shared" si="130"/>
        <v>0</v>
      </c>
      <c r="N357" s="37"/>
      <c r="O357" s="37"/>
      <c r="P357" s="67">
        <f t="shared" si="119"/>
        <v>0</v>
      </c>
    </row>
    <row r="358" spans="1:16" ht="15" thickBot="1" x14ac:dyDescent="0.35">
      <c r="A358" s="108" t="s">
        <v>55</v>
      </c>
      <c r="B358" s="149" t="str">
        <f t="shared" si="129"/>
        <v>18/3 - 24/3</v>
      </c>
      <c r="C358" s="13" t="s">
        <v>55</v>
      </c>
      <c r="D358" s="29"/>
      <c r="E358" s="29"/>
      <c r="F358" s="29"/>
      <c r="G358" s="29"/>
      <c r="H358" s="29"/>
      <c r="I358" s="29"/>
      <c r="J358" s="29"/>
      <c r="K358" s="29"/>
      <c r="L358" s="30"/>
      <c r="M358" s="20">
        <f t="shared" si="130"/>
        <v>0</v>
      </c>
      <c r="N358" s="53">
        <f>+SUM(N359:N361,N362,N369)</f>
        <v>0</v>
      </c>
      <c r="O358" s="54">
        <f>+SUM(O359:O361,O362,O369)</f>
        <v>0</v>
      </c>
      <c r="P358" s="52">
        <f t="shared" si="119"/>
        <v>0</v>
      </c>
    </row>
    <row r="359" spans="1:16" x14ac:dyDescent="0.3">
      <c r="A359" s="108" t="s">
        <v>20</v>
      </c>
      <c r="B359" s="149" t="str">
        <f t="shared" si="129"/>
        <v>18/3 - 24/3</v>
      </c>
      <c r="C359" s="16" t="s">
        <v>20</v>
      </c>
      <c r="D359" s="46"/>
      <c r="E359" s="46"/>
      <c r="F359" s="46"/>
      <c r="G359" s="46"/>
      <c r="H359" s="46"/>
      <c r="I359" s="46"/>
      <c r="J359" s="46"/>
      <c r="K359" s="46"/>
      <c r="L359" s="47"/>
      <c r="M359" s="64">
        <f t="shared" si="130"/>
        <v>0</v>
      </c>
      <c r="N359" s="48"/>
      <c r="O359" s="47"/>
      <c r="P359" s="67">
        <f t="shared" ref="P359:P376" si="131">SUM(N359:O359)</f>
        <v>0</v>
      </c>
    </row>
    <row r="360" spans="1:16" x14ac:dyDescent="0.3">
      <c r="A360" s="108" t="s">
        <v>21</v>
      </c>
      <c r="B360" s="149" t="str">
        <f t="shared" si="129"/>
        <v>18/3 - 24/3</v>
      </c>
      <c r="C360" s="15" t="s">
        <v>21</v>
      </c>
      <c r="D360" s="39"/>
      <c r="E360" s="39"/>
      <c r="F360" s="39"/>
      <c r="G360" s="39"/>
      <c r="H360" s="39"/>
      <c r="I360" s="39"/>
      <c r="J360" s="39"/>
      <c r="K360" s="39"/>
      <c r="L360" s="40"/>
      <c r="M360" s="64">
        <f t="shared" si="130"/>
        <v>0</v>
      </c>
      <c r="N360" s="42"/>
      <c r="O360" s="40"/>
      <c r="P360" s="67">
        <f t="shared" si="131"/>
        <v>0</v>
      </c>
    </row>
    <row r="361" spans="1:16" x14ac:dyDescent="0.3">
      <c r="A361" s="108" t="s">
        <v>83</v>
      </c>
      <c r="B361" s="149" t="str">
        <f t="shared" si="129"/>
        <v>18/3 - 24/3</v>
      </c>
      <c r="C361" s="15" t="s">
        <v>83</v>
      </c>
      <c r="D361" s="39"/>
      <c r="E361" s="39"/>
      <c r="F361" s="39"/>
      <c r="G361" s="39"/>
      <c r="H361" s="39"/>
      <c r="I361" s="39"/>
      <c r="J361" s="39"/>
      <c r="K361" s="39"/>
      <c r="L361" s="40"/>
      <c r="M361" s="64">
        <f t="shared" si="130"/>
        <v>0</v>
      </c>
      <c r="N361" s="42"/>
      <c r="O361" s="40"/>
      <c r="P361" s="67">
        <f t="shared" si="131"/>
        <v>0</v>
      </c>
    </row>
    <row r="362" spans="1:16" x14ac:dyDescent="0.3">
      <c r="A362" s="108" t="s">
        <v>51</v>
      </c>
      <c r="B362" s="3" t="str">
        <f t="shared" si="129"/>
        <v>18/3 - 24/3</v>
      </c>
      <c r="C362" s="25" t="s">
        <v>51</v>
      </c>
      <c r="D362" s="26"/>
      <c r="E362" s="26"/>
      <c r="F362" s="26"/>
      <c r="G362" s="26"/>
      <c r="H362" s="26"/>
      <c r="I362" s="26"/>
      <c r="J362" s="26"/>
      <c r="K362" s="26"/>
      <c r="L362" s="27"/>
      <c r="M362" s="63">
        <f t="shared" si="130"/>
        <v>0</v>
      </c>
      <c r="N362" s="28">
        <f>+SUM(N363,N366)</f>
        <v>0</v>
      </c>
      <c r="O362" s="27">
        <f>+SUM(O363,O366)</f>
        <v>0</v>
      </c>
      <c r="P362" s="62">
        <f t="shared" si="131"/>
        <v>0</v>
      </c>
    </row>
    <row r="363" spans="1:16" x14ac:dyDescent="0.3">
      <c r="A363" s="108" t="s">
        <v>51</v>
      </c>
      <c r="B363" s="149" t="str">
        <f t="shared" si="129"/>
        <v>18/3 - 24/3</v>
      </c>
      <c r="C363" s="14" t="s">
        <v>75</v>
      </c>
      <c r="D363" s="35"/>
      <c r="E363" s="35"/>
      <c r="F363" s="35"/>
      <c r="G363" s="35"/>
      <c r="H363" s="35"/>
      <c r="I363" s="35"/>
      <c r="J363" s="35"/>
      <c r="K363" s="35"/>
      <c r="L363" s="36"/>
      <c r="M363" s="64">
        <f t="shared" si="130"/>
        <v>0</v>
      </c>
      <c r="N363" s="44">
        <f>+SUM(N364:N365)</f>
        <v>0</v>
      </c>
      <c r="O363" s="36">
        <f>+SUM(O364:O365)</f>
        <v>0</v>
      </c>
      <c r="P363" s="67">
        <f t="shared" si="131"/>
        <v>0</v>
      </c>
    </row>
    <row r="364" spans="1:16" x14ac:dyDescent="0.3">
      <c r="A364" s="108" t="s">
        <v>51</v>
      </c>
      <c r="B364" s="149" t="str">
        <f t="shared" si="129"/>
        <v>18/3 - 24/3</v>
      </c>
      <c r="C364" s="80" t="s">
        <v>69</v>
      </c>
      <c r="D364" s="81"/>
      <c r="E364" s="81"/>
      <c r="F364" s="81"/>
      <c r="G364" s="81"/>
      <c r="H364" s="81"/>
      <c r="I364" s="81"/>
      <c r="J364" s="81"/>
      <c r="K364" s="81"/>
      <c r="L364" s="82"/>
      <c r="M364" s="83">
        <f t="shared" si="130"/>
        <v>0</v>
      </c>
      <c r="N364" s="84"/>
      <c r="O364" s="82"/>
      <c r="P364" s="85">
        <f t="shared" si="131"/>
        <v>0</v>
      </c>
    </row>
    <row r="365" spans="1:16" x14ac:dyDescent="0.3">
      <c r="A365" s="108" t="s">
        <v>51</v>
      </c>
      <c r="B365" s="149" t="str">
        <f t="shared" si="129"/>
        <v>18/3 - 24/3</v>
      </c>
      <c r="C365" s="80" t="s">
        <v>70</v>
      </c>
      <c r="D365" s="81"/>
      <c r="E365" s="81"/>
      <c r="F365" s="81"/>
      <c r="G365" s="81"/>
      <c r="H365" s="81"/>
      <c r="I365" s="81"/>
      <c r="J365" s="81"/>
      <c r="K365" s="81"/>
      <c r="L365" s="82"/>
      <c r="M365" s="83">
        <f t="shared" si="130"/>
        <v>0</v>
      </c>
      <c r="N365" s="84"/>
      <c r="O365" s="82"/>
      <c r="P365" s="85">
        <f t="shared" si="131"/>
        <v>0</v>
      </c>
    </row>
    <row r="366" spans="1:16" x14ac:dyDescent="0.3">
      <c r="A366" s="108" t="s">
        <v>51</v>
      </c>
      <c r="B366" s="149" t="str">
        <f t="shared" si="129"/>
        <v>18/3 - 24/3</v>
      </c>
      <c r="C366" s="15" t="s">
        <v>74</v>
      </c>
      <c r="D366" s="74"/>
      <c r="E366" s="74"/>
      <c r="F366" s="74"/>
      <c r="G366" s="74"/>
      <c r="H366" s="74"/>
      <c r="I366" s="74"/>
      <c r="J366" s="74"/>
      <c r="K366" s="74"/>
      <c r="L366" s="75"/>
      <c r="M366" s="64">
        <f t="shared" si="130"/>
        <v>0</v>
      </c>
      <c r="N366" s="76">
        <f>+SUM(N367:N368)</f>
        <v>0</v>
      </c>
      <c r="O366" s="75">
        <f>+SUM(O367:O368)</f>
        <v>0</v>
      </c>
      <c r="P366" s="67">
        <f t="shared" si="131"/>
        <v>0</v>
      </c>
    </row>
    <row r="367" spans="1:16" x14ac:dyDescent="0.3">
      <c r="A367" s="108" t="s">
        <v>51</v>
      </c>
      <c r="B367" s="149" t="str">
        <f t="shared" si="129"/>
        <v>18/3 - 24/3</v>
      </c>
      <c r="C367" s="80" t="s">
        <v>73</v>
      </c>
      <c r="D367" s="81"/>
      <c r="E367" s="81"/>
      <c r="F367" s="81"/>
      <c r="G367" s="81"/>
      <c r="H367" s="81"/>
      <c r="I367" s="81"/>
      <c r="J367" s="81"/>
      <c r="K367" s="81"/>
      <c r="L367" s="82"/>
      <c r="M367" s="83">
        <f t="shared" si="130"/>
        <v>0</v>
      </c>
      <c r="N367" s="84"/>
      <c r="O367" s="82"/>
      <c r="P367" s="85">
        <f t="shared" si="131"/>
        <v>0</v>
      </c>
    </row>
    <row r="368" spans="1:16" x14ac:dyDescent="0.3">
      <c r="A368" s="108" t="s">
        <v>51</v>
      </c>
      <c r="B368" s="149" t="str">
        <f t="shared" si="129"/>
        <v>18/3 - 24/3</v>
      </c>
      <c r="C368" s="80" t="s">
        <v>63</v>
      </c>
      <c r="D368" s="81"/>
      <c r="E368" s="81"/>
      <c r="F368" s="81"/>
      <c r="G368" s="81"/>
      <c r="H368" s="81"/>
      <c r="I368" s="81"/>
      <c r="J368" s="81"/>
      <c r="K368" s="81"/>
      <c r="L368" s="82"/>
      <c r="M368" s="83">
        <f t="shared" si="130"/>
        <v>0</v>
      </c>
      <c r="N368" s="84"/>
      <c r="O368" s="82"/>
      <c r="P368" s="85">
        <f t="shared" si="131"/>
        <v>0</v>
      </c>
    </row>
    <row r="369" spans="1:16" x14ac:dyDescent="0.3">
      <c r="A369" s="108" t="s">
        <v>22</v>
      </c>
      <c r="B369" s="3" t="str">
        <f t="shared" si="129"/>
        <v>18/3 - 24/3</v>
      </c>
      <c r="C369" s="25" t="s">
        <v>22</v>
      </c>
      <c r="D369" s="26"/>
      <c r="E369" s="26"/>
      <c r="F369" s="26"/>
      <c r="G369" s="26"/>
      <c r="H369" s="26"/>
      <c r="I369" s="26"/>
      <c r="J369" s="26"/>
      <c r="K369" s="26"/>
      <c r="L369" s="27"/>
      <c r="M369" s="63">
        <f t="shared" si="130"/>
        <v>0</v>
      </c>
      <c r="N369" s="28">
        <f>+SUM(N370,N373)</f>
        <v>0</v>
      </c>
      <c r="O369" s="27">
        <f>+SUM(O370,O373)</f>
        <v>0</v>
      </c>
      <c r="P369" s="62">
        <f t="shared" si="131"/>
        <v>0</v>
      </c>
    </row>
    <row r="370" spans="1:16" x14ac:dyDescent="0.3">
      <c r="A370" s="108" t="s">
        <v>22</v>
      </c>
      <c r="B370" s="149" t="str">
        <f t="shared" si="129"/>
        <v>18/3 - 24/3</v>
      </c>
      <c r="C370" s="14" t="s">
        <v>64</v>
      </c>
      <c r="D370" s="35"/>
      <c r="E370" s="35"/>
      <c r="F370" s="35"/>
      <c r="G370" s="35"/>
      <c r="H370" s="35"/>
      <c r="I370" s="35"/>
      <c r="J370" s="35"/>
      <c r="K370" s="35"/>
      <c r="L370" s="36"/>
      <c r="M370" s="64">
        <f t="shared" si="130"/>
        <v>0</v>
      </c>
      <c r="N370" s="44">
        <f>+SUM(N371:N372)</f>
        <v>0</v>
      </c>
      <c r="O370" s="36">
        <f>+SUM(O371:O372)</f>
        <v>0</v>
      </c>
      <c r="P370" s="67">
        <f t="shared" si="131"/>
        <v>0</v>
      </c>
    </row>
    <row r="371" spans="1:16" x14ac:dyDescent="0.3">
      <c r="A371" s="108" t="s">
        <v>22</v>
      </c>
      <c r="B371" s="149" t="str">
        <f t="shared" si="129"/>
        <v>18/3 - 24/3</v>
      </c>
      <c r="C371" s="80" t="s">
        <v>65</v>
      </c>
      <c r="D371" s="81"/>
      <c r="E371" s="81"/>
      <c r="F371" s="81"/>
      <c r="G371" s="81"/>
      <c r="H371" s="81"/>
      <c r="I371" s="81"/>
      <c r="J371" s="81"/>
      <c r="K371" s="81"/>
      <c r="L371" s="82"/>
      <c r="M371" s="83">
        <f t="shared" si="130"/>
        <v>0</v>
      </c>
      <c r="N371" s="84"/>
      <c r="O371" s="82"/>
      <c r="P371" s="85">
        <f t="shared" si="131"/>
        <v>0</v>
      </c>
    </row>
    <row r="372" spans="1:16" x14ac:dyDescent="0.3">
      <c r="A372" s="108" t="s">
        <v>22</v>
      </c>
      <c r="B372" s="149" t="str">
        <f t="shared" si="129"/>
        <v>18/3 - 24/3</v>
      </c>
      <c r="C372" s="80" t="s">
        <v>76</v>
      </c>
      <c r="D372" s="81"/>
      <c r="E372" s="81"/>
      <c r="F372" s="81"/>
      <c r="G372" s="81"/>
      <c r="H372" s="81"/>
      <c r="I372" s="81"/>
      <c r="J372" s="81"/>
      <c r="K372" s="81"/>
      <c r="L372" s="82"/>
      <c r="M372" s="83">
        <f t="shared" si="130"/>
        <v>0</v>
      </c>
      <c r="N372" s="84"/>
      <c r="O372" s="82"/>
      <c r="P372" s="85">
        <f t="shared" si="131"/>
        <v>0</v>
      </c>
    </row>
    <row r="373" spans="1:16" x14ac:dyDescent="0.3">
      <c r="A373" s="108" t="s">
        <v>22</v>
      </c>
      <c r="B373" s="149" t="str">
        <f t="shared" si="129"/>
        <v>18/3 - 24/3</v>
      </c>
      <c r="C373" s="15" t="s">
        <v>41</v>
      </c>
      <c r="D373" s="74"/>
      <c r="E373" s="118"/>
      <c r="F373" s="118"/>
      <c r="G373" s="74"/>
      <c r="H373" s="74"/>
      <c r="I373" s="74"/>
      <c r="J373" s="74"/>
      <c r="K373" s="74"/>
      <c r="L373" s="75"/>
      <c r="M373" s="64">
        <f t="shared" si="130"/>
        <v>0</v>
      </c>
      <c r="N373" s="76">
        <f>+SUM(N374:N375)</f>
        <v>0</v>
      </c>
      <c r="O373" s="75">
        <f>+SUM(O374:O375)</f>
        <v>0</v>
      </c>
      <c r="P373" s="67">
        <f t="shared" si="131"/>
        <v>0</v>
      </c>
    </row>
    <row r="374" spans="1:16" x14ac:dyDescent="0.3">
      <c r="A374" s="108" t="s">
        <v>22</v>
      </c>
      <c r="B374" s="149" t="str">
        <f t="shared" si="129"/>
        <v>18/3 - 24/3</v>
      </c>
      <c r="C374" s="80" t="s">
        <v>66</v>
      </c>
      <c r="D374" s="81"/>
      <c r="E374" s="81"/>
      <c r="F374" s="81"/>
      <c r="G374" s="81"/>
      <c r="H374" s="81"/>
      <c r="I374" s="81"/>
      <c r="J374" s="81"/>
      <c r="K374" s="81"/>
      <c r="L374" s="82"/>
      <c r="M374" s="83">
        <f t="shared" si="130"/>
        <v>0</v>
      </c>
      <c r="N374" s="84"/>
      <c r="O374" s="82"/>
      <c r="P374" s="85">
        <f t="shared" si="131"/>
        <v>0</v>
      </c>
    </row>
    <row r="375" spans="1:16" ht="15" thickBot="1" x14ac:dyDescent="0.35">
      <c r="A375" s="108" t="s">
        <v>22</v>
      </c>
      <c r="B375" s="149" t="str">
        <f t="shared" si="129"/>
        <v>18/3 - 24/3</v>
      </c>
      <c r="C375" s="80" t="s">
        <v>77</v>
      </c>
      <c r="D375" s="81"/>
      <c r="E375" s="81"/>
      <c r="F375" s="81"/>
      <c r="G375" s="81"/>
      <c r="H375" s="81"/>
      <c r="I375" s="81"/>
      <c r="J375" s="81"/>
      <c r="K375" s="81"/>
      <c r="L375" s="82"/>
      <c r="M375" s="83">
        <f t="shared" si="130"/>
        <v>0</v>
      </c>
      <c r="N375" s="84"/>
      <c r="O375" s="82"/>
      <c r="P375" s="85">
        <f t="shared" si="131"/>
        <v>0</v>
      </c>
    </row>
    <row r="376" spans="1:16" ht="15" thickBot="1" x14ac:dyDescent="0.35">
      <c r="A376" s="108" t="s">
        <v>71</v>
      </c>
      <c r="B376" s="140">
        <f>+B283+7</f>
        <v>45011</v>
      </c>
      <c r="C376" s="56" t="s">
        <v>71</v>
      </c>
      <c r="D376" s="57">
        <f t="shared" ref="D376:L376" si="132">+SUM(D283,D287,D327,D358)</f>
        <v>100000</v>
      </c>
      <c r="E376" s="57">
        <f t="shared" si="132"/>
        <v>1700000</v>
      </c>
      <c r="F376" s="57">
        <f t="shared" si="132"/>
        <v>800000</v>
      </c>
      <c r="G376" s="57">
        <f t="shared" si="132"/>
        <v>4500000</v>
      </c>
      <c r="H376" s="57">
        <f t="shared" si="132"/>
        <v>60000</v>
      </c>
      <c r="I376" s="57">
        <f t="shared" si="132"/>
        <v>0</v>
      </c>
      <c r="J376" s="57">
        <f t="shared" si="132"/>
        <v>40000</v>
      </c>
      <c r="K376" s="57">
        <f t="shared" si="132"/>
        <v>1000000</v>
      </c>
      <c r="L376" s="58">
        <f t="shared" si="132"/>
        <v>300000</v>
      </c>
      <c r="M376" s="59">
        <f t="shared" si="130"/>
        <v>8500000</v>
      </c>
      <c r="N376" s="60">
        <f>+SUM(N283,N287,N327,N358)</f>
        <v>180000</v>
      </c>
      <c r="O376" s="58">
        <f>+SUM(O283,O287,O327,O358)</f>
        <v>250000</v>
      </c>
      <c r="P376" s="61">
        <f t="shared" si="131"/>
        <v>430000</v>
      </c>
    </row>
    <row r="377" spans="1:16" ht="15" thickBot="1" x14ac:dyDescent="0.35">
      <c r="B377" s="3"/>
      <c r="C377" s="86" t="s">
        <v>56</v>
      </c>
      <c r="D377" s="87">
        <f t="shared" ref="D377:L377" si="133">+SUM(D284,D287,D327,D358)+D342</f>
        <v>120000</v>
      </c>
      <c r="E377" s="87">
        <f t="shared" si="133"/>
        <v>1900000</v>
      </c>
      <c r="F377" s="87">
        <f t="shared" si="133"/>
        <v>1000000</v>
      </c>
      <c r="G377" s="87">
        <f t="shared" si="133"/>
        <v>5200000</v>
      </c>
      <c r="H377" s="87">
        <f t="shared" si="133"/>
        <v>80000</v>
      </c>
      <c r="I377" s="87">
        <f t="shared" si="133"/>
        <v>0</v>
      </c>
      <c r="J377" s="87">
        <f t="shared" si="133"/>
        <v>80000</v>
      </c>
      <c r="K377" s="87">
        <f t="shared" si="133"/>
        <v>1200000</v>
      </c>
      <c r="L377" s="88">
        <f t="shared" si="133"/>
        <v>350000</v>
      </c>
      <c r="M377" s="89">
        <f>SUM(D377:L377)</f>
        <v>9930000</v>
      </c>
      <c r="N377" s="90">
        <f>+SUM(N284,N287,N327,N358)+N342</f>
        <v>200000</v>
      </c>
      <c r="O377" s="88">
        <f>+SUM(O284,O287,O327,O358)+O342</f>
        <v>400000</v>
      </c>
      <c r="P377" s="91">
        <f>SUM(N377:O377)</f>
        <v>600000</v>
      </c>
    </row>
    <row r="378" spans="1:16" ht="15" thickBot="1" x14ac:dyDescent="0.35">
      <c r="B378" s="142">
        <f>+B376+1</f>
        <v>45012</v>
      </c>
      <c r="D378" s="77">
        <f>IF(D$3=0,IF(D376+D380&gt;0,1,0),IF((D376+D380)&gt;0.8*-D$3,1,0))</f>
        <v>1</v>
      </c>
      <c r="E378" s="77">
        <f t="shared" ref="E378:O378" si="134">IF(E$3=0,IF(E376+E380&gt;0,1,0),IF((E376+E380)&gt;0.8*-E$3,1,0))</f>
        <v>1</v>
      </c>
      <c r="F378" s="77">
        <f t="shared" si="134"/>
        <v>1</v>
      </c>
      <c r="G378" s="77">
        <f t="shared" si="134"/>
        <v>1</v>
      </c>
      <c r="H378" s="77">
        <f t="shared" si="134"/>
        <v>1</v>
      </c>
      <c r="I378" s="77">
        <f t="shared" si="134"/>
        <v>0</v>
      </c>
      <c r="J378" s="77">
        <f t="shared" si="134"/>
        <v>1</v>
      </c>
      <c r="K378" s="77">
        <f t="shared" si="134"/>
        <v>1</v>
      </c>
      <c r="L378" s="77">
        <f t="shared" si="134"/>
        <v>1</v>
      </c>
      <c r="M378" s="78"/>
      <c r="N378" s="77">
        <f t="shared" si="134"/>
        <v>1</v>
      </c>
      <c r="O378" s="77">
        <f t="shared" si="134"/>
        <v>1</v>
      </c>
      <c r="P378" s="78"/>
    </row>
    <row r="381" spans="1:16" x14ac:dyDescent="0.3">
      <c r="M381" s="161"/>
    </row>
    <row r="382" spans="1:16" x14ac:dyDescent="0.3">
      <c r="C382" s="108"/>
      <c r="D382" s="107"/>
      <c r="E382" s="107"/>
      <c r="F382" s="107"/>
      <c r="G382" s="107"/>
      <c r="H382" s="107"/>
      <c r="I382" s="108"/>
      <c r="J382" s="108"/>
      <c r="K382" s="108"/>
      <c r="L382" s="108"/>
      <c r="M382" s="108"/>
      <c r="N382" s="108"/>
      <c r="O382" s="108"/>
      <c r="P382" s="108"/>
    </row>
    <row r="383" spans="1:16" x14ac:dyDescent="0.3">
      <c r="C383" s="108"/>
      <c r="D383" s="107"/>
      <c r="E383" s="110"/>
      <c r="F383" s="107"/>
      <c r="G383" s="107"/>
      <c r="H383" s="110"/>
      <c r="I383" s="108"/>
      <c r="J383" s="108"/>
      <c r="K383" s="108"/>
      <c r="L383" s="108"/>
      <c r="M383" s="108"/>
      <c r="N383" s="108"/>
      <c r="O383" s="108"/>
      <c r="P383" s="108"/>
    </row>
    <row r="384" spans="1:16" x14ac:dyDescent="0.3">
      <c r="C384" s="108"/>
      <c r="D384" s="107"/>
      <c r="E384" s="110"/>
      <c r="F384" s="107"/>
      <c r="G384" s="107"/>
      <c r="H384" s="110"/>
      <c r="I384" s="108"/>
      <c r="J384" s="108"/>
      <c r="K384" s="108"/>
      <c r="L384" s="108"/>
      <c r="M384" s="108"/>
      <c r="N384" s="108"/>
      <c r="O384" s="108"/>
      <c r="P384" s="108"/>
    </row>
    <row r="385" spans="3:16" x14ac:dyDescent="0.3">
      <c r="C385" s="108"/>
      <c r="D385" s="107"/>
      <c r="E385" s="110"/>
      <c r="F385" s="107"/>
      <c r="G385" s="107"/>
      <c r="H385" s="110"/>
      <c r="I385" s="108"/>
      <c r="J385" s="108"/>
      <c r="K385" s="108"/>
      <c r="L385" s="108"/>
      <c r="M385" s="108"/>
      <c r="N385" s="108"/>
      <c r="O385" s="108"/>
      <c r="P385" s="108"/>
    </row>
    <row r="386" spans="3:16" x14ac:dyDescent="0.3">
      <c r="C386" s="108"/>
      <c r="D386" s="110"/>
      <c r="E386" s="107"/>
      <c r="F386" s="107"/>
      <c r="G386" s="107"/>
      <c r="H386" s="107"/>
      <c r="I386" s="108"/>
      <c r="J386" s="108"/>
      <c r="K386" s="108"/>
      <c r="L386" s="108"/>
      <c r="M386" s="108"/>
      <c r="N386" s="108"/>
      <c r="O386" s="108"/>
      <c r="P386" s="108"/>
    </row>
    <row r="387" spans="3:16" x14ac:dyDescent="0.3">
      <c r="C387" s="108"/>
      <c r="D387" s="107"/>
      <c r="E387" s="107"/>
      <c r="F387" s="107"/>
      <c r="G387" s="107"/>
      <c r="H387" s="107"/>
      <c r="I387" s="108"/>
      <c r="J387" s="108"/>
      <c r="K387" s="108"/>
      <c r="L387" s="108"/>
      <c r="M387" s="108"/>
      <c r="N387" s="108"/>
      <c r="O387" s="108"/>
      <c r="P387" s="108"/>
    </row>
    <row r="388" spans="3:16" x14ac:dyDescent="0.3">
      <c r="C388" s="108"/>
      <c r="D388" s="107"/>
      <c r="E388" s="111"/>
      <c r="F388" s="107"/>
      <c r="G388" s="107"/>
      <c r="H388" s="112"/>
      <c r="I388" s="108"/>
      <c r="J388" s="108"/>
      <c r="K388" s="108"/>
      <c r="L388" s="108"/>
      <c r="M388" s="108"/>
      <c r="N388" s="108"/>
      <c r="O388" s="108"/>
      <c r="P388" s="108"/>
    </row>
    <row r="389" spans="3:16" x14ac:dyDescent="0.3">
      <c r="C389" s="108"/>
      <c r="D389" s="107"/>
      <c r="E389" s="111"/>
      <c r="F389" s="107"/>
      <c r="G389" s="107"/>
      <c r="H389" s="112"/>
      <c r="I389" s="108"/>
      <c r="J389" s="108"/>
      <c r="K389" s="108"/>
      <c r="L389" s="108"/>
      <c r="M389" s="108"/>
      <c r="N389" s="108"/>
      <c r="O389" s="108"/>
      <c r="P389" s="108"/>
    </row>
    <row r="390" spans="3:16" x14ac:dyDescent="0.3">
      <c r="C390" s="108"/>
      <c r="D390" s="107"/>
      <c r="E390" s="111"/>
      <c r="F390" s="107"/>
      <c r="G390" s="107"/>
      <c r="H390" s="112"/>
      <c r="I390" s="108"/>
      <c r="J390" s="108"/>
      <c r="K390" s="108"/>
      <c r="L390" s="108"/>
      <c r="M390" s="108"/>
      <c r="N390" s="108"/>
      <c r="O390" s="108"/>
      <c r="P390" s="108"/>
    </row>
    <row r="391" spans="3:16" x14ac:dyDescent="0.3">
      <c r="C391" s="108"/>
      <c r="D391" s="108"/>
      <c r="E391" s="108"/>
      <c r="F391" s="108"/>
      <c r="G391" s="108"/>
      <c r="H391" s="108"/>
      <c r="I391" s="108"/>
      <c r="J391" s="108"/>
      <c r="K391" s="108"/>
      <c r="L391" s="108"/>
      <c r="M391" s="108"/>
      <c r="N391" s="108"/>
      <c r="O391" s="108"/>
      <c r="P391" s="108"/>
    </row>
    <row r="392" spans="3:16" x14ac:dyDescent="0.3">
      <c r="C392" s="108"/>
      <c r="D392" s="108"/>
      <c r="E392" s="108"/>
      <c r="F392" s="108"/>
      <c r="G392" s="108"/>
      <c r="H392" s="108"/>
      <c r="I392" s="108"/>
      <c r="J392" s="108"/>
      <c r="K392" s="108"/>
      <c r="L392" s="108"/>
      <c r="M392" s="108"/>
      <c r="N392" s="108"/>
      <c r="O392" s="108"/>
      <c r="P392" s="108"/>
    </row>
    <row r="393" spans="3:16" x14ac:dyDescent="0.3">
      <c r="C393" s="108"/>
      <c r="D393" s="108"/>
      <c r="E393" s="108"/>
      <c r="F393" s="108"/>
      <c r="G393" s="108"/>
      <c r="H393" s="108"/>
      <c r="I393" s="108"/>
      <c r="J393" s="108"/>
      <c r="K393" s="108"/>
      <c r="L393" s="108"/>
      <c r="M393" s="108"/>
      <c r="N393" s="108"/>
      <c r="O393" s="108"/>
      <c r="P393" s="108"/>
    </row>
    <row r="394" spans="3:16" x14ac:dyDescent="0.3">
      <c r="C394" s="108"/>
      <c r="D394" s="108"/>
      <c r="E394" s="108"/>
      <c r="F394" s="108"/>
      <c r="G394" s="108"/>
      <c r="H394" s="108"/>
      <c r="I394" s="108"/>
      <c r="J394" s="108"/>
      <c r="K394" s="108"/>
      <c r="L394" s="108"/>
      <c r="M394" s="108"/>
      <c r="N394" s="108"/>
      <c r="O394" s="108"/>
      <c r="P394" s="108"/>
    </row>
    <row r="395" spans="3:16" x14ac:dyDescent="0.3">
      <c r="C395" s="108"/>
      <c r="D395" s="108"/>
      <c r="E395" s="108"/>
      <c r="F395" s="108"/>
      <c r="G395" s="108"/>
      <c r="H395" s="108"/>
      <c r="I395" s="108"/>
      <c r="J395" s="108"/>
      <c r="K395" s="108"/>
      <c r="L395" s="108"/>
      <c r="M395" s="108"/>
      <c r="N395" s="108"/>
      <c r="O395" s="108"/>
      <c r="P395" s="108"/>
    </row>
    <row r="396" spans="3:16" x14ac:dyDescent="0.3">
      <c r="C396" s="108"/>
      <c r="D396" s="108"/>
      <c r="E396" s="108"/>
      <c r="F396" s="108"/>
      <c r="G396" s="108"/>
      <c r="H396" s="108"/>
      <c r="I396" s="108"/>
      <c r="J396" s="108"/>
      <c r="K396" s="108"/>
      <c r="L396" s="108"/>
      <c r="M396" s="108"/>
      <c r="N396" s="108"/>
      <c r="O396" s="108"/>
      <c r="P396" s="108"/>
    </row>
    <row r="466" spans="11:11" x14ac:dyDescent="0.3">
      <c r="K466" s="119"/>
    </row>
  </sheetData>
  <mergeCells count="1">
    <mergeCell ref="B1:P1"/>
  </mergeCells>
  <conditionalFormatting sqref="M80">
    <cfRule type="cellIs" dxfId="17" priority="24" operator="notEqual">
      <formula>0</formula>
    </cfRule>
  </conditionalFormatting>
  <conditionalFormatting sqref="P80">
    <cfRule type="cellIs" dxfId="16" priority="23" operator="notEqual">
      <formula>0</formula>
    </cfRule>
  </conditionalFormatting>
  <conditionalFormatting sqref="M173">
    <cfRule type="cellIs" dxfId="15" priority="21" operator="notEqual">
      <formula>0</formula>
    </cfRule>
  </conditionalFormatting>
  <conditionalFormatting sqref="P173">
    <cfRule type="cellIs" dxfId="14" priority="20" operator="notEqual">
      <formula>0</formula>
    </cfRule>
  </conditionalFormatting>
  <conditionalFormatting sqref="M266">
    <cfRule type="cellIs" dxfId="13" priority="18" operator="notEqual">
      <formula>0</formula>
    </cfRule>
  </conditionalFormatting>
  <conditionalFormatting sqref="P266">
    <cfRule type="cellIs" dxfId="12" priority="17" operator="notEqual">
      <formula>0</formula>
    </cfRule>
  </conditionalFormatting>
  <conditionalFormatting sqref="M359">
    <cfRule type="cellIs" dxfId="11" priority="15" operator="notEqual">
      <formula>0</formula>
    </cfRule>
  </conditionalFormatting>
  <conditionalFormatting sqref="P359">
    <cfRule type="cellIs" dxfId="10" priority="14" operator="notEqual">
      <formula>0</formula>
    </cfRule>
  </conditionalFormatting>
  <dataValidations count="4">
    <dataValidation type="decimal" operator="greaterThanOrEqual" allowBlank="1" showErrorMessage="1" sqref="M72:M74 P72:P74 D64:L77 D143:L155 D329:L341 N85:O86 D85:L86 D92:L93 N92:O93 N143:O155 N157:O170 M165:M167 P165:P167 D50:L62 D236:L248 D78:P78 N178:O179 D178:L179 D185:L186 N185:O186 N236:O248 N250:O263 M258:M260 P258:P260 D343:L356 N64:O77 D171:P171 N271:O272 D271:L272 D278:L279 N278:O279 N329:O341 N343:O356 M351:M353 P351:P353 D250:L263 D264:P264 N364:O365 D364:L365 D371:L372 N371:O372 N50:O62 D357:P357 D157:L170" xr:uid="{1C29E59B-4EEE-4A89-878C-4FF6857EE44E}">
      <formula1>0</formula1>
    </dataValidation>
    <dataValidation type="decimal" operator="lessThanOrEqual" allowBlank="1" showInputMessage="1" showErrorMessage="1" sqref="D94:L94 N35:O43 N87:O87 N45:O47 N94:O94 D87:L87 N20:O24 D45:L47 D113:L117 D81:L81 D26:L33 D10:L18 N26:O33 D187:L187 N128:O136 N180:O180 N138:O140 N187:O187 D180:L180 D20:L24 D138:L140 D206:L210 D174:L174 D305:L312 N119:O126 D280:L280 N221:O229 N273:O273 N231:O233 N280:O280 D273:L273 N113:O117 D231:L233 D299:L303 D267:L267 D212:L219 N212:O219 D373:L373 N314:O322 N366:O366 N324:O326 N373:O373 D366:L366 D289:L297 D324:L326 N299:O303 D360:L360 D314:L322 D119:L126 N305:O312 D128:L136 N289:O297 N196:O204 N103:O111 D103:L111 N10:O18 D196:L204 D35:L43 D221:L229 N206:O210" xr:uid="{A75EEE96-A5F8-4EB2-B2EB-F6515991F8BC}">
      <formula1>0</formula1>
    </dataValidation>
    <dataValidation type="decimal" operator="greaterThanOrEqual" allowBlank="1" showInputMessage="1" showErrorMessage="1" sqref="N3:O3 N91:O91 D84:L84 N84:O84 N81:O81 D184:L184 N184:O184 D177:L177 N177:O177 N174:O174 D277:L277 N277:O277 D270:L270 N270:O270 N267:O267 D370:L370 N370:O370 D363:L363 N363:O363 N360:O360 D3:L3 D91:L91" xr:uid="{00751CCA-2941-4D02-9728-731B7CFB3B8F}">
      <formula1>0</formula1>
    </dataValidation>
    <dataValidation type="decimal" operator="lessThanOrEqual" allowBlank="1" showErrorMessage="1" sqref="D281:L282 D88:L89 N88:O89 D95:L96 N95:O96 D181:L182 N181:O182 D188:L189 N188:O189 D274:L275 N274:O275 D374:L375 N281:O282 D367:L368 N367:O368 N374:O375" xr:uid="{E9A36DF6-C921-4411-8357-3299C198D4F5}">
      <formula1>0</formula1>
    </dataValidation>
  </dataValidation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FF7D8F4F-3D1E-43E1-93BB-3581CDED0A8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D6:P6</xm:sqref>
        </x14:conditionalFormatting>
        <x14:conditionalFormatting xmlns:xm="http://schemas.microsoft.com/office/excel/2006/main">
          <x14:cfRule type="iconSet" priority="22" id="{ECD9CDE9-6C03-4636-8A66-6C409569E62D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D99:P99</xm:sqref>
        </x14:conditionalFormatting>
        <x14:conditionalFormatting xmlns:xm="http://schemas.microsoft.com/office/excel/2006/main">
          <x14:cfRule type="iconSet" priority="19" id="{DB0AE842-67B7-44EC-8BCF-C29B35B628EE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M192 P192</xm:sqref>
        </x14:conditionalFormatting>
        <x14:conditionalFormatting xmlns:xm="http://schemas.microsoft.com/office/excel/2006/main">
          <x14:cfRule type="iconSet" priority="16" id="{5C9BAB64-297F-470C-9512-F1950F1B6CB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M285 P285</xm:sqref>
        </x14:conditionalFormatting>
        <x14:conditionalFormatting xmlns:xm="http://schemas.microsoft.com/office/excel/2006/main">
          <x14:cfRule type="iconSet" priority="13" id="{125BB198-838F-4C87-AA8C-8A4A696D840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M378 P378</xm:sqref>
        </x14:conditionalFormatting>
        <x14:conditionalFormatting xmlns:xm="http://schemas.microsoft.com/office/excel/2006/main">
          <x14:cfRule type="iconSet" priority="12" id="{2996229D-3261-46BC-B1B3-CDFE6729DAC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D192:L192</xm:sqref>
        </x14:conditionalFormatting>
        <x14:conditionalFormatting xmlns:xm="http://schemas.microsoft.com/office/excel/2006/main">
          <x14:cfRule type="iconSet" priority="11" id="{0834FB7C-B33D-41D4-9C88-90611E4B9FFE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N192:O192</xm:sqref>
        </x14:conditionalFormatting>
        <x14:conditionalFormatting xmlns:xm="http://schemas.microsoft.com/office/excel/2006/main">
          <x14:cfRule type="iconSet" priority="10" id="{15D3DC82-9517-4A4B-952B-46435816941D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D285:L285</xm:sqref>
        </x14:conditionalFormatting>
        <x14:conditionalFormatting xmlns:xm="http://schemas.microsoft.com/office/excel/2006/main">
          <x14:cfRule type="iconSet" priority="9" id="{E513E081-DCA2-4C58-A5C1-7F560AD7D01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N285:O285</xm:sqref>
        </x14:conditionalFormatting>
        <x14:conditionalFormatting xmlns:xm="http://schemas.microsoft.com/office/excel/2006/main">
          <x14:cfRule type="iconSet" priority="8" id="{12276194-801D-4F8F-9D68-803603D015B1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D378:L378</xm:sqref>
        </x14:conditionalFormatting>
        <x14:conditionalFormatting xmlns:xm="http://schemas.microsoft.com/office/excel/2006/main">
          <x14:cfRule type="iconSet" priority="1" id="{35E9010D-3168-4781-BAF5-9BC188EC245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N378:O378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5A1EE-0663-4CE3-9207-F53C3BED8D2A}">
  <dimension ref="A1:S488"/>
  <sheetViews>
    <sheetView showGridLines="0" topLeftCell="B1" workbookViewId="0">
      <selection sqref="A1:P1"/>
    </sheetView>
  </sheetViews>
  <sheetFormatPr baseColWidth="10" defaultRowHeight="14.4" x14ac:dyDescent="0.3"/>
  <cols>
    <col min="1" max="1" width="29.5546875" style="108" hidden="1" customWidth="1"/>
    <col min="2" max="2" width="11.5546875" style="108"/>
    <col min="3" max="3" width="34.6640625" customWidth="1"/>
    <col min="4" max="16" width="14.109375" customWidth="1"/>
  </cols>
  <sheetData>
    <row r="1" spans="1:16" ht="18.600000000000001" thickBot="1" x14ac:dyDescent="0.4">
      <c r="A1" s="165" t="s">
        <v>133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6"/>
    </row>
    <row r="2" spans="1:16" ht="28.2" thickBot="1" x14ac:dyDescent="0.35">
      <c r="A2"/>
      <c r="B2"/>
      <c r="C2" s="79">
        <f ca="1">+TODAY()</f>
        <v>44999</v>
      </c>
      <c r="D2" s="4" t="s">
        <v>1</v>
      </c>
      <c r="E2" s="5" t="s">
        <v>52</v>
      </c>
      <c r="F2" s="5" t="s">
        <v>2</v>
      </c>
      <c r="G2" s="5" t="s">
        <v>3</v>
      </c>
      <c r="H2" s="5" t="s">
        <v>14</v>
      </c>
      <c r="I2" s="5" t="s">
        <v>4</v>
      </c>
      <c r="J2" s="5" t="s">
        <v>5</v>
      </c>
      <c r="K2" s="5" t="s">
        <v>6</v>
      </c>
      <c r="L2" s="6" t="s">
        <v>7</v>
      </c>
      <c r="M2" s="7" t="s">
        <v>8</v>
      </c>
      <c r="N2" s="49" t="s">
        <v>9</v>
      </c>
      <c r="O2" s="50" t="s">
        <v>10</v>
      </c>
      <c r="P2" s="51" t="s">
        <v>11</v>
      </c>
    </row>
    <row r="3" spans="1:16" ht="15" thickBot="1" x14ac:dyDescent="0.35">
      <c r="A3"/>
      <c r="B3" s="106">
        <v>44896</v>
      </c>
      <c r="C3" s="8" t="s">
        <v>0</v>
      </c>
      <c r="D3" s="17">
        <v>3000000</v>
      </c>
      <c r="E3" s="17">
        <v>5000000</v>
      </c>
      <c r="F3" s="17">
        <v>3000000</v>
      </c>
      <c r="G3" s="17">
        <v>5000000</v>
      </c>
      <c r="H3" s="17">
        <v>0</v>
      </c>
      <c r="I3" s="17">
        <v>0</v>
      </c>
      <c r="J3" s="17">
        <v>0</v>
      </c>
      <c r="K3" s="17">
        <v>0</v>
      </c>
      <c r="L3" s="18">
        <v>0</v>
      </c>
      <c r="M3" s="9" t="s">
        <v>50</v>
      </c>
      <c r="N3" s="19">
        <v>1500000</v>
      </c>
      <c r="O3" s="18">
        <v>0</v>
      </c>
      <c r="P3" s="10" t="s">
        <v>50</v>
      </c>
    </row>
    <row r="4" spans="1:16" ht="15" thickBot="1" x14ac:dyDescent="0.35">
      <c r="A4"/>
      <c r="B4" s="55">
        <f>'MAR 2023'!B376</f>
        <v>45011</v>
      </c>
      <c r="C4" s="56" t="s">
        <v>71</v>
      </c>
      <c r="D4" s="57">
        <f>'MAR 2023'!D376</f>
        <v>100000</v>
      </c>
      <c r="E4" s="57">
        <f>'MAR 2023'!E376</f>
        <v>1700000</v>
      </c>
      <c r="F4" s="57">
        <f>'MAR 2023'!F376</f>
        <v>800000</v>
      </c>
      <c r="G4" s="57">
        <f>'MAR 2023'!G376</f>
        <v>4500000</v>
      </c>
      <c r="H4" s="57">
        <f>'MAR 2023'!H376</f>
        <v>60000</v>
      </c>
      <c r="I4" s="57">
        <f>'MAR 2023'!I376</f>
        <v>0</v>
      </c>
      <c r="J4" s="57">
        <f>'MAR 2023'!J376</f>
        <v>40000</v>
      </c>
      <c r="K4" s="57">
        <f>'MAR 2023'!K376</f>
        <v>1000000</v>
      </c>
      <c r="L4" s="57">
        <f>'MAR 2023'!L376</f>
        <v>300000</v>
      </c>
      <c r="M4" s="59">
        <f>SUM(D4:L4)</f>
        <v>8500000</v>
      </c>
      <c r="N4" s="57">
        <f>'MAR 2023'!N376</f>
        <v>180000</v>
      </c>
      <c r="O4" s="57">
        <f>'MAR 2023'!O376</f>
        <v>250000</v>
      </c>
      <c r="P4" s="61">
        <f>SUM(N4:O4)</f>
        <v>430000</v>
      </c>
    </row>
    <row r="5" spans="1:16" ht="15" thickBot="1" x14ac:dyDescent="0.35">
      <c r="A5"/>
      <c r="B5" s="104"/>
      <c r="C5" s="86" t="s">
        <v>56</v>
      </c>
      <c r="D5" s="87">
        <f>'MAR 2023'!D377</f>
        <v>120000</v>
      </c>
      <c r="E5" s="87">
        <f>'MAR 2023'!E377</f>
        <v>1900000</v>
      </c>
      <c r="F5" s="87">
        <f>'MAR 2023'!F377</f>
        <v>1000000</v>
      </c>
      <c r="G5" s="87">
        <f>'MAR 2023'!G377</f>
        <v>5200000</v>
      </c>
      <c r="H5" s="87">
        <f>'MAR 2023'!H377</f>
        <v>80000</v>
      </c>
      <c r="I5" s="87">
        <f>'MAR 2023'!I377</f>
        <v>0</v>
      </c>
      <c r="J5" s="87">
        <f>'MAR 2023'!J377</f>
        <v>80000</v>
      </c>
      <c r="K5" s="87">
        <f>'MAR 2023'!K377</f>
        <v>1200000</v>
      </c>
      <c r="L5" s="87">
        <f>'MAR 2023'!L377</f>
        <v>350000</v>
      </c>
      <c r="M5" s="89">
        <f>SUM(D5:L5)</f>
        <v>9930000</v>
      </c>
      <c r="N5" s="87">
        <f>'MAR 2023'!N377</f>
        <v>200000</v>
      </c>
      <c r="O5" s="87">
        <f>'MAR 2023'!O377</f>
        <v>400000</v>
      </c>
      <c r="P5" s="91">
        <f>SUM(N5:O5)</f>
        <v>600000</v>
      </c>
    </row>
    <row r="6" spans="1:16" ht="15" thickBot="1" x14ac:dyDescent="0.35">
      <c r="A6"/>
      <c r="B6" s="97">
        <f>+B4+1</f>
        <v>45012</v>
      </c>
      <c r="D6" s="77"/>
      <c r="E6" s="77">
        <f>'MAR 2023'!E378</f>
        <v>1</v>
      </c>
      <c r="F6" s="77">
        <f>'MAR 2023'!F378</f>
        <v>1</v>
      </c>
      <c r="G6" s="77">
        <f>'MAR 2023'!G378</f>
        <v>1</v>
      </c>
      <c r="H6" s="77">
        <f>'MAR 2023'!H378</f>
        <v>1</v>
      </c>
      <c r="I6" s="77">
        <f>'MAR 2023'!I378</f>
        <v>0</v>
      </c>
      <c r="J6" s="77">
        <f>'MAR 2023'!J378</f>
        <v>1</v>
      </c>
      <c r="K6" s="77">
        <f>'MAR 2023'!K378</f>
        <v>1</v>
      </c>
      <c r="L6" s="77">
        <f>'MAR 2023'!L378</f>
        <v>1</v>
      </c>
      <c r="M6" s="78"/>
      <c r="N6" s="77">
        <f>'MAR 2023'!N378</f>
        <v>1</v>
      </c>
      <c r="O6" s="77">
        <f>'MAR 2023'!O378</f>
        <v>1</v>
      </c>
      <c r="P6" s="78"/>
    </row>
    <row r="7" spans="1:16" ht="15" thickBot="1" x14ac:dyDescent="0.35">
      <c r="A7"/>
      <c r="B7" s="2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ht="16.2" thickBot="1" x14ac:dyDescent="0.35">
      <c r="A8" s="146" t="s">
        <v>97</v>
      </c>
      <c r="B8" s="149" t="str">
        <f>+B9</f>
        <v>28/3 - 3/4</v>
      </c>
      <c r="C8" s="13" t="s">
        <v>53</v>
      </c>
      <c r="D8" s="29">
        <f t="shared" ref="D8:L8" si="0">SUM(D9,D19,D25,D44,D34)</f>
        <v>0</v>
      </c>
      <c r="E8" s="29">
        <f t="shared" si="0"/>
        <v>0</v>
      </c>
      <c r="F8" s="29">
        <f t="shared" si="0"/>
        <v>0</v>
      </c>
      <c r="G8" s="29">
        <f t="shared" si="0"/>
        <v>0</v>
      </c>
      <c r="H8" s="29">
        <f t="shared" si="0"/>
        <v>0</v>
      </c>
      <c r="I8" s="29">
        <f t="shared" si="0"/>
        <v>0</v>
      </c>
      <c r="J8" s="29">
        <f t="shared" si="0"/>
        <v>0</v>
      </c>
      <c r="K8" s="29">
        <f t="shared" si="0"/>
        <v>0</v>
      </c>
      <c r="L8" s="30">
        <f t="shared" si="0"/>
        <v>0</v>
      </c>
      <c r="M8" s="20">
        <f>SUM(D8:L8)</f>
        <v>0</v>
      </c>
      <c r="N8" s="53">
        <f>SUM(N9,N19,N25,N44,N34)</f>
        <v>0</v>
      </c>
      <c r="O8" s="54">
        <f>SUM(O9,O19,O25,O44,O34)</f>
        <v>0</v>
      </c>
      <c r="P8" s="52">
        <f t="shared" ref="P8:P79" si="1">SUM(N8:O8)</f>
        <v>0</v>
      </c>
    </row>
    <row r="9" spans="1:16" x14ac:dyDescent="0.3">
      <c r="A9" s="146" t="s">
        <v>31</v>
      </c>
      <c r="B9" s="144" t="str">
        <f>DAY(B4+2)&amp;"/"&amp;MONTH(B4+2)&amp;" - "&amp;DAY(B97+1)&amp;"/"&amp;MONTH(B97+1)</f>
        <v>28/3 - 3/4</v>
      </c>
      <c r="C9" s="21" t="s">
        <v>31</v>
      </c>
      <c r="D9" s="22">
        <f>+SUM(D10:D11,D15)</f>
        <v>0</v>
      </c>
      <c r="E9" s="22">
        <f t="shared" ref="E9:L9" si="2">+SUM(E10:E11,E15)</f>
        <v>0</v>
      </c>
      <c r="F9" s="22">
        <f t="shared" si="2"/>
        <v>0</v>
      </c>
      <c r="G9" s="22">
        <f t="shared" si="2"/>
        <v>0</v>
      </c>
      <c r="H9" s="22">
        <f t="shared" si="2"/>
        <v>0</v>
      </c>
      <c r="I9" s="22">
        <f t="shared" si="2"/>
        <v>0</v>
      </c>
      <c r="J9" s="22">
        <f t="shared" si="2"/>
        <v>0</v>
      </c>
      <c r="K9" s="22">
        <f t="shared" si="2"/>
        <v>0</v>
      </c>
      <c r="L9" s="23">
        <f t="shared" si="2"/>
        <v>0</v>
      </c>
      <c r="M9" s="70">
        <f t="shared" ref="M9:M75" si="3">SUM(D9:L9)</f>
        <v>0</v>
      </c>
      <c r="N9" s="24">
        <f>+SUM(N10:N11,N15)</f>
        <v>0</v>
      </c>
      <c r="O9" s="23">
        <f>+SUM(O10:O11,O15)</f>
        <v>0</v>
      </c>
      <c r="P9" s="72">
        <f t="shared" si="1"/>
        <v>0</v>
      </c>
    </row>
    <row r="10" spans="1:16" x14ac:dyDescent="0.3">
      <c r="A10" s="146" t="s">
        <v>31</v>
      </c>
      <c r="B10" s="149" t="str">
        <f>+B9</f>
        <v>28/3 - 3/4</v>
      </c>
      <c r="C10" s="14" t="s">
        <v>26</v>
      </c>
      <c r="D10" s="31"/>
      <c r="E10" s="31"/>
      <c r="F10" s="31"/>
      <c r="G10" s="93"/>
      <c r="H10" s="31"/>
      <c r="I10" s="31"/>
      <c r="J10" s="31"/>
      <c r="K10" s="31"/>
      <c r="L10" s="32"/>
      <c r="M10" s="65">
        <f t="shared" si="3"/>
        <v>0</v>
      </c>
      <c r="N10" s="93"/>
      <c r="O10" s="32"/>
      <c r="P10" s="67">
        <f t="shared" si="1"/>
        <v>0</v>
      </c>
    </row>
    <row r="11" spans="1:16" x14ac:dyDescent="0.3">
      <c r="A11" s="146" t="s">
        <v>31</v>
      </c>
      <c r="B11" s="149" t="str">
        <f t="shared" ref="B11:B47" si="4">+B10</f>
        <v>28/3 - 3/4</v>
      </c>
      <c r="C11" s="14" t="s">
        <v>28</v>
      </c>
      <c r="D11" s="33"/>
      <c r="E11" s="33"/>
      <c r="F11" s="33"/>
      <c r="G11" s="93"/>
      <c r="H11" s="33"/>
      <c r="I11" s="33"/>
      <c r="J11" s="33"/>
      <c r="K11" s="33"/>
      <c r="L11" s="34"/>
      <c r="M11" s="65">
        <f t="shared" si="3"/>
        <v>0</v>
      </c>
      <c r="N11" s="93"/>
      <c r="O11" s="34"/>
      <c r="P11" s="67">
        <f t="shared" si="1"/>
        <v>0</v>
      </c>
    </row>
    <row r="12" spans="1:16" x14ac:dyDescent="0.3">
      <c r="A12" s="146" t="s">
        <v>31</v>
      </c>
      <c r="B12" s="149" t="str">
        <f t="shared" si="4"/>
        <v>28/3 - 3/4</v>
      </c>
      <c r="C12" s="80" t="s">
        <v>47</v>
      </c>
      <c r="D12" s="81"/>
      <c r="E12" s="81"/>
      <c r="F12" s="81"/>
      <c r="G12" s="81"/>
      <c r="H12" s="81"/>
      <c r="I12" s="81"/>
      <c r="J12" s="81"/>
      <c r="K12" s="81"/>
      <c r="L12" s="82"/>
      <c r="M12" s="83">
        <f t="shared" si="3"/>
        <v>0</v>
      </c>
      <c r="N12" s="84"/>
      <c r="O12" s="82"/>
      <c r="P12" s="85">
        <f t="shared" si="1"/>
        <v>0</v>
      </c>
    </row>
    <row r="13" spans="1:16" x14ac:dyDescent="0.3">
      <c r="A13" s="146" t="s">
        <v>31</v>
      </c>
      <c r="B13" s="149" t="str">
        <f t="shared" si="4"/>
        <v>28/3 - 3/4</v>
      </c>
      <c r="C13" s="80" t="s">
        <v>46</v>
      </c>
      <c r="D13" s="81"/>
      <c r="E13" s="81"/>
      <c r="F13" s="81"/>
      <c r="G13" s="81"/>
      <c r="H13" s="81"/>
      <c r="I13" s="81"/>
      <c r="J13" s="81"/>
      <c r="K13" s="81"/>
      <c r="L13" s="82"/>
      <c r="M13" s="83">
        <f t="shared" si="3"/>
        <v>0</v>
      </c>
      <c r="N13" s="84"/>
      <c r="O13" s="82"/>
      <c r="P13" s="85">
        <f t="shared" si="1"/>
        <v>0</v>
      </c>
    </row>
    <row r="14" spans="1:16" x14ac:dyDescent="0.3">
      <c r="A14" s="146" t="s">
        <v>31</v>
      </c>
      <c r="B14" s="149" t="str">
        <f t="shared" si="4"/>
        <v>28/3 - 3/4</v>
      </c>
      <c r="C14" s="80" t="s">
        <v>68</v>
      </c>
      <c r="D14" s="81"/>
      <c r="E14" s="81"/>
      <c r="F14" s="81"/>
      <c r="G14" s="81"/>
      <c r="H14" s="81"/>
      <c r="I14" s="81"/>
      <c r="J14" s="81"/>
      <c r="K14" s="81"/>
      <c r="L14" s="82"/>
      <c r="M14" s="83">
        <f t="shared" si="3"/>
        <v>0</v>
      </c>
      <c r="N14" s="84"/>
      <c r="O14" s="82"/>
      <c r="P14" s="85">
        <f t="shared" si="1"/>
        <v>0</v>
      </c>
    </row>
    <row r="15" spans="1:16" x14ac:dyDescent="0.3">
      <c r="A15" s="146" t="s">
        <v>31</v>
      </c>
      <c r="B15" s="149" t="str">
        <f t="shared" si="4"/>
        <v>28/3 - 3/4</v>
      </c>
      <c r="C15" s="14" t="s">
        <v>30</v>
      </c>
      <c r="D15" s="35"/>
      <c r="E15" s="115"/>
      <c r="F15" s="35"/>
      <c r="G15" s="115"/>
      <c r="H15" s="35"/>
      <c r="I15" s="35"/>
      <c r="J15" s="115"/>
      <c r="K15" s="35"/>
      <c r="L15" s="36"/>
      <c r="M15" s="65">
        <f t="shared" si="3"/>
        <v>0</v>
      </c>
      <c r="N15" s="43"/>
      <c r="O15" s="34"/>
      <c r="P15" s="67">
        <f t="shared" si="1"/>
        <v>0</v>
      </c>
    </row>
    <row r="16" spans="1:16" x14ac:dyDescent="0.3">
      <c r="A16" s="146" t="s">
        <v>31</v>
      </c>
      <c r="B16" s="149" t="str">
        <f t="shared" si="4"/>
        <v>28/3 - 3/4</v>
      </c>
      <c r="C16" s="80" t="s">
        <v>33</v>
      </c>
      <c r="D16" s="81"/>
      <c r="E16" s="81"/>
      <c r="F16" s="81"/>
      <c r="G16" s="81"/>
      <c r="H16" s="81"/>
      <c r="I16" s="81"/>
      <c r="J16" s="81"/>
      <c r="K16" s="81"/>
      <c r="L16" s="81"/>
      <c r="M16" s="83">
        <f t="shared" si="3"/>
        <v>0</v>
      </c>
      <c r="N16" s="84"/>
      <c r="O16" s="82"/>
      <c r="P16" s="85">
        <f t="shared" si="1"/>
        <v>0</v>
      </c>
    </row>
    <row r="17" spans="1:16" x14ac:dyDescent="0.3">
      <c r="A17" s="146" t="s">
        <v>31</v>
      </c>
      <c r="B17" s="149" t="str">
        <f t="shared" si="4"/>
        <v>28/3 - 3/4</v>
      </c>
      <c r="C17" s="80" t="s">
        <v>87</v>
      </c>
      <c r="D17" s="81"/>
      <c r="E17" s="81"/>
      <c r="F17" s="81"/>
      <c r="G17" s="81"/>
      <c r="H17" s="81"/>
      <c r="I17" s="81"/>
      <c r="J17" s="81"/>
      <c r="K17" s="81"/>
      <c r="L17" s="82"/>
      <c r="M17" s="83">
        <f t="shared" si="3"/>
        <v>0</v>
      </c>
      <c r="N17" s="84"/>
      <c r="O17" s="82"/>
      <c r="P17" s="85">
        <f t="shared" si="1"/>
        <v>0</v>
      </c>
    </row>
    <row r="18" spans="1:16" x14ac:dyDescent="0.3">
      <c r="A18" s="146" t="s">
        <v>31</v>
      </c>
      <c r="B18" s="149" t="str">
        <f t="shared" si="4"/>
        <v>28/3 - 3/4</v>
      </c>
      <c r="C18" s="80" t="s">
        <v>34</v>
      </c>
      <c r="D18" s="81"/>
      <c r="E18" s="81"/>
      <c r="F18" s="81"/>
      <c r="G18" s="81"/>
      <c r="H18" s="81"/>
      <c r="I18" s="81"/>
      <c r="J18" s="81"/>
      <c r="K18" s="81"/>
      <c r="L18" s="82"/>
      <c r="M18" s="83">
        <f t="shared" si="3"/>
        <v>0</v>
      </c>
      <c r="N18" s="84"/>
      <c r="O18" s="82"/>
      <c r="P18" s="85">
        <f t="shared" si="1"/>
        <v>0</v>
      </c>
    </row>
    <row r="19" spans="1:16" x14ac:dyDescent="0.3">
      <c r="A19" s="146" t="s">
        <v>96</v>
      </c>
      <c r="B19" s="144" t="str">
        <f>DAY(B4+2)&amp;"/"&amp;MONTH(B4+2)&amp;" - "&amp;DAY(B97+1)&amp;"/"&amp;MONTH(B97+1)</f>
        <v>28/3 - 3/4</v>
      </c>
      <c r="C19" s="25" t="s">
        <v>57</v>
      </c>
      <c r="D19" s="26"/>
      <c r="E19" s="26"/>
      <c r="F19" s="26"/>
      <c r="G19" s="26"/>
      <c r="H19" s="26"/>
      <c r="I19" s="26"/>
      <c r="J19" s="26"/>
      <c r="K19" s="26"/>
      <c r="L19" s="27"/>
      <c r="M19" s="71">
        <f t="shared" si="3"/>
        <v>0</v>
      </c>
      <c r="N19" s="28"/>
      <c r="O19" s="27"/>
      <c r="P19" s="73">
        <f t="shared" si="1"/>
        <v>0</v>
      </c>
    </row>
    <row r="20" spans="1:16" x14ac:dyDescent="0.3">
      <c r="A20" s="146" t="s">
        <v>96</v>
      </c>
      <c r="B20" s="149" t="str">
        <f t="shared" si="4"/>
        <v>28/3 - 3/4</v>
      </c>
      <c r="C20" s="14" t="s">
        <v>27</v>
      </c>
      <c r="D20" s="31"/>
      <c r="E20" s="31"/>
      <c r="F20" s="31"/>
      <c r="G20" s="93"/>
      <c r="H20" s="31"/>
      <c r="I20" s="31"/>
      <c r="J20" s="31"/>
      <c r="K20" s="31"/>
      <c r="L20" s="32"/>
      <c r="M20" s="65">
        <f t="shared" si="3"/>
        <v>0</v>
      </c>
      <c r="N20" s="93"/>
      <c r="O20" s="32"/>
      <c r="P20" s="67">
        <f t="shared" si="1"/>
        <v>0</v>
      </c>
    </row>
    <row r="21" spans="1:16" x14ac:dyDescent="0.3">
      <c r="A21" s="146" t="s">
        <v>96</v>
      </c>
      <c r="B21" s="149" t="str">
        <f t="shared" si="4"/>
        <v>28/3 - 3/4</v>
      </c>
      <c r="C21" s="14" t="s">
        <v>29</v>
      </c>
      <c r="D21" s="33"/>
      <c r="E21" s="33"/>
      <c r="F21" s="33"/>
      <c r="G21" s="35"/>
      <c r="H21" s="33"/>
      <c r="I21" s="33"/>
      <c r="J21" s="33"/>
      <c r="K21" s="33"/>
      <c r="L21" s="34"/>
      <c r="M21" s="65">
        <f t="shared" si="3"/>
        <v>0</v>
      </c>
      <c r="N21" s="93"/>
      <c r="O21" s="34"/>
      <c r="P21" s="67">
        <f t="shared" si="1"/>
        <v>0</v>
      </c>
    </row>
    <row r="22" spans="1:16" x14ac:dyDescent="0.3">
      <c r="A22" s="146" t="s">
        <v>96</v>
      </c>
      <c r="B22" s="149" t="str">
        <f t="shared" si="4"/>
        <v>28/3 - 3/4</v>
      </c>
      <c r="C22" s="80" t="s">
        <v>47</v>
      </c>
      <c r="D22" s="81"/>
      <c r="E22" s="81"/>
      <c r="F22" s="81"/>
      <c r="G22" s="81"/>
      <c r="H22" s="81"/>
      <c r="I22" s="81"/>
      <c r="J22" s="81"/>
      <c r="K22" s="81"/>
      <c r="L22" s="82"/>
      <c r="M22" s="83">
        <f t="shared" si="3"/>
        <v>0</v>
      </c>
      <c r="N22" s="84"/>
      <c r="O22" s="82"/>
      <c r="P22" s="85">
        <f t="shared" si="1"/>
        <v>0</v>
      </c>
    </row>
    <row r="23" spans="1:16" x14ac:dyDescent="0.3">
      <c r="A23" s="146" t="s">
        <v>96</v>
      </c>
      <c r="B23" s="149" t="str">
        <f t="shared" si="4"/>
        <v>28/3 - 3/4</v>
      </c>
      <c r="C23" s="80" t="s">
        <v>46</v>
      </c>
      <c r="D23" s="81"/>
      <c r="E23" s="81"/>
      <c r="F23" s="81"/>
      <c r="G23" s="81"/>
      <c r="H23" s="81"/>
      <c r="I23" s="81"/>
      <c r="J23" s="81"/>
      <c r="K23" s="81"/>
      <c r="L23" s="82"/>
      <c r="M23" s="83">
        <f t="shared" si="3"/>
        <v>0</v>
      </c>
      <c r="N23" s="84"/>
      <c r="O23" s="82"/>
      <c r="P23" s="85">
        <f t="shared" si="1"/>
        <v>0</v>
      </c>
    </row>
    <row r="24" spans="1:16" x14ac:dyDescent="0.3">
      <c r="A24" s="146" t="s">
        <v>96</v>
      </c>
      <c r="B24" s="149" t="str">
        <f t="shared" si="4"/>
        <v>28/3 - 3/4</v>
      </c>
      <c r="C24" s="80" t="s">
        <v>68</v>
      </c>
      <c r="D24" s="81"/>
      <c r="E24" s="81"/>
      <c r="F24" s="81"/>
      <c r="G24" s="81"/>
      <c r="H24" s="81"/>
      <c r="I24" s="81"/>
      <c r="J24" s="81"/>
      <c r="K24" s="81"/>
      <c r="L24" s="82"/>
      <c r="M24" s="83">
        <f t="shared" si="3"/>
        <v>0</v>
      </c>
      <c r="N24" s="84"/>
      <c r="O24" s="82"/>
      <c r="P24" s="85">
        <f t="shared" si="1"/>
        <v>0</v>
      </c>
    </row>
    <row r="25" spans="1:16" x14ac:dyDescent="0.3">
      <c r="A25" s="146" t="s">
        <v>32</v>
      </c>
      <c r="B25" s="144" t="str">
        <f>DAY(B4+2)&amp;"/"&amp;MONTH(B4+2)&amp;" - "&amp;DAY(B97+1)&amp;"/"&amp;MONTH(B97+1)</f>
        <v>28/3 - 3/4</v>
      </c>
      <c r="C25" s="25" t="s">
        <v>32</v>
      </c>
      <c r="D25" s="26"/>
      <c r="E25" s="26"/>
      <c r="F25" s="26"/>
      <c r="G25" s="26"/>
      <c r="H25" s="26"/>
      <c r="I25" s="26"/>
      <c r="J25" s="26"/>
      <c r="K25" s="26"/>
      <c r="L25" s="27"/>
      <c r="M25" s="71">
        <f t="shared" si="3"/>
        <v>0</v>
      </c>
      <c r="N25" s="28"/>
      <c r="O25" s="27"/>
      <c r="P25" s="73">
        <f t="shared" si="1"/>
        <v>0</v>
      </c>
    </row>
    <row r="26" spans="1:16" x14ac:dyDescent="0.3">
      <c r="A26" s="146" t="s">
        <v>32</v>
      </c>
      <c r="B26" s="149" t="str">
        <f t="shared" si="4"/>
        <v>28/3 - 3/4</v>
      </c>
      <c r="C26" s="14" t="s">
        <v>15</v>
      </c>
      <c r="D26" s="35"/>
      <c r="E26" s="35"/>
      <c r="F26" s="35"/>
      <c r="G26" s="115"/>
      <c r="H26" s="35"/>
      <c r="I26" s="35"/>
      <c r="J26" s="35"/>
      <c r="K26" s="35"/>
      <c r="L26" s="36"/>
      <c r="M26" s="64">
        <f t="shared" si="3"/>
        <v>0</v>
      </c>
      <c r="N26" s="44"/>
      <c r="O26" s="36"/>
      <c r="P26" s="68">
        <f t="shared" si="1"/>
        <v>0</v>
      </c>
    </row>
    <row r="27" spans="1:16" x14ac:dyDescent="0.3">
      <c r="A27" s="146" t="s">
        <v>32</v>
      </c>
      <c r="B27" s="149" t="str">
        <f t="shared" si="4"/>
        <v>28/3 - 3/4</v>
      </c>
      <c r="C27" s="80" t="s">
        <v>23</v>
      </c>
      <c r="D27" s="81"/>
      <c r="E27" s="81"/>
      <c r="F27" s="81"/>
      <c r="G27" s="81"/>
      <c r="H27" s="81"/>
      <c r="I27" s="81"/>
      <c r="J27" s="81"/>
      <c r="K27" s="81"/>
      <c r="L27" s="82"/>
      <c r="M27" s="83">
        <f t="shared" si="3"/>
        <v>0</v>
      </c>
      <c r="N27" s="84"/>
      <c r="O27" s="82"/>
      <c r="P27" s="85">
        <f t="shared" si="1"/>
        <v>0</v>
      </c>
    </row>
    <row r="28" spans="1:16" x14ac:dyDescent="0.3">
      <c r="A28" s="146" t="s">
        <v>32</v>
      </c>
      <c r="B28" s="149" t="str">
        <f t="shared" si="4"/>
        <v>28/3 - 3/4</v>
      </c>
      <c r="C28" s="80" t="s">
        <v>24</v>
      </c>
      <c r="D28" s="81"/>
      <c r="E28" s="81"/>
      <c r="F28" s="81"/>
      <c r="G28" s="81"/>
      <c r="H28" s="81"/>
      <c r="I28" s="81"/>
      <c r="J28" s="81"/>
      <c r="K28" s="81"/>
      <c r="L28" s="82"/>
      <c r="M28" s="83">
        <f t="shared" si="3"/>
        <v>0</v>
      </c>
      <c r="N28" s="84"/>
      <c r="O28" s="82"/>
      <c r="P28" s="85">
        <f t="shared" si="1"/>
        <v>0</v>
      </c>
    </row>
    <row r="29" spans="1:16" x14ac:dyDescent="0.3">
      <c r="A29" s="146" t="s">
        <v>32</v>
      </c>
      <c r="B29" s="149" t="str">
        <f t="shared" si="4"/>
        <v>28/3 - 3/4</v>
      </c>
      <c r="C29" s="80" t="s">
        <v>25</v>
      </c>
      <c r="D29" s="81"/>
      <c r="E29" s="81"/>
      <c r="F29" s="81"/>
      <c r="G29" s="81"/>
      <c r="H29" s="81"/>
      <c r="I29" s="81"/>
      <c r="J29" s="81"/>
      <c r="K29" s="81"/>
      <c r="L29" s="82"/>
      <c r="M29" s="83">
        <f t="shared" si="3"/>
        <v>0</v>
      </c>
      <c r="N29" s="84"/>
      <c r="O29" s="82"/>
      <c r="P29" s="85">
        <f t="shared" si="1"/>
        <v>0</v>
      </c>
    </row>
    <row r="30" spans="1:16" x14ac:dyDescent="0.3">
      <c r="A30" s="146" t="s">
        <v>32</v>
      </c>
      <c r="B30" s="149" t="str">
        <f t="shared" si="4"/>
        <v>28/3 - 3/4</v>
      </c>
      <c r="C30" s="80" t="s">
        <v>59</v>
      </c>
      <c r="D30" s="81"/>
      <c r="E30" s="81"/>
      <c r="F30" s="81"/>
      <c r="G30" s="81"/>
      <c r="H30" s="81"/>
      <c r="I30" s="81"/>
      <c r="J30" s="81"/>
      <c r="K30" s="81"/>
      <c r="L30" s="82"/>
      <c r="M30" s="83">
        <f t="shared" si="3"/>
        <v>0</v>
      </c>
      <c r="N30" s="84"/>
      <c r="O30" s="82"/>
      <c r="P30" s="85">
        <f t="shared" si="1"/>
        <v>0</v>
      </c>
    </row>
    <row r="31" spans="1:16" x14ac:dyDescent="0.3">
      <c r="A31" s="146" t="s">
        <v>32</v>
      </c>
      <c r="B31" s="149" t="str">
        <f t="shared" si="4"/>
        <v>28/3 - 3/4</v>
      </c>
      <c r="C31" s="14" t="s">
        <v>16</v>
      </c>
      <c r="D31" s="37"/>
      <c r="E31" s="37"/>
      <c r="F31" s="37"/>
      <c r="G31" s="39"/>
      <c r="H31" s="37"/>
      <c r="I31" s="37"/>
      <c r="J31" s="37"/>
      <c r="K31" s="37"/>
      <c r="L31" s="38"/>
      <c r="M31" s="64">
        <f t="shared" si="3"/>
        <v>0</v>
      </c>
      <c r="N31" s="41"/>
      <c r="O31" s="38"/>
      <c r="P31" s="68">
        <f t="shared" si="1"/>
        <v>0</v>
      </c>
    </row>
    <row r="32" spans="1:16" x14ac:dyDescent="0.3">
      <c r="A32" s="146" t="s">
        <v>32</v>
      </c>
      <c r="B32" s="149" t="str">
        <f t="shared" si="4"/>
        <v>28/3 - 3/4</v>
      </c>
      <c r="C32" s="14" t="s">
        <v>17</v>
      </c>
      <c r="D32" s="37"/>
      <c r="E32" s="116"/>
      <c r="F32" s="37"/>
      <c r="G32" s="37"/>
      <c r="H32" s="37"/>
      <c r="I32" s="37"/>
      <c r="J32" s="37"/>
      <c r="K32" s="37"/>
      <c r="L32" s="38"/>
      <c r="M32" s="64">
        <f t="shared" si="3"/>
        <v>0</v>
      </c>
      <c r="N32" s="41"/>
      <c r="O32" s="38"/>
      <c r="P32" s="68">
        <f t="shared" si="1"/>
        <v>0</v>
      </c>
    </row>
    <row r="33" spans="1:16" x14ac:dyDescent="0.3">
      <c r="A33" s="146" t="s">
        <v>32</v>
      </c>
      <c r="B33" s="149" t="str">
        <f t="shared" si="4"/>
        <v>28/3 - 3/4</v>
      </c>
      <c r="C33" s="15" t="s">
        <v>40</v>
      </c>
      <c r="D33" s="39"/>
      <c r="E33" s="39"/>
      <c r="F33" s="39"/>
      <c r="G33" s="39"/>
      <c r="H33" s="39"/>
      <c r="I33" s="39"/>
      <c r="J33" s="39"/>
      <c r="K33" s="39"/>
      <c r="L33" s="40"/>
      <c r="M33" s="66">
        <f t="shared" si="3"/>
        <v>0</v>
      </c>
      <c r="N33" s="42"/>
      <c r="O33" s="40"/>
      <c r="P33" s="69">
        <f t="shared" si="1"/>
        <v>0</v>
      </c>
    </row>
    <row r="34" spans="1:16" x14ac:dyDescent="0.3">
      <c r="A34" s="146" t="s">
        <v>67</v>
      </c>
      <c r="B34" s="144" t="str">
        <f>DAY(B4+2)&amp;"/"&amp;MONTH(B4+2)&amp;" - "&amp;DAY(B97+1)&amp;"/"&amp;MONTH(B97+1)</f>
        <v>28/3 - 3/4</v>
      </c>
      <c r="C34" s="25" t="s">
        <v>67</v>
      </c>
      <c r="D34" s="26"/>
      <c r="E34" s="26"/>
      <c r="F34" s="26"/>
      <c r="G34" s="26"/>
      <c r="H34" s="26"/>
      <c r="I34" s="26"/>
      <c r="J34" s="26"/>
      <c r="K34" s="26"/>
      <c r="L34" s="27"/>
      <c r="M34" s="71">
        <f t="shared" si="3"/>
        <v>0</v>
      </c>
      <c r="N34" s="28"/>
      <c r="O34" s="27"/>
      <c r="P34" s="73">
        <f t="shared" si="1"/>
        <v>0</v>
      </c>
    </row>
    <row r="35" spans="1:16" x14ac:dyDescent="0.3">
      <c r="A35" s="146" t="s">
        <v>67</v>
      </c>
      <c r="B35" s="149" t="str">
        <f t="shared" si="4"/>
        <v>28/3 - 3/4</v>
      </c>
      <c r="C35" s="14" t="s">
        <v>12</v>
      </c>
      <c r="D35" s="37"/>
      <c r="E35" s="37"/>
      <c r="F35" s="37"/>
      <c r="G35" s="37"/>
      <c r="H35" s="37"/>
      <c r="I35" s="37"/>
      <c r="J35" s="37"/>
      <c r="K35" s="37"/>
      <c r="L35" s="38"/>
      <c r="M35" s="64">
        <f t="shared" si="3"/>
        <v>0</v>
      </c>
      <c r="N35" s="41"/>
      <c r="O35" s="38"/>
      <c r="P35" s="68">
        <f t="shared" si="1"/>
        <v>0</v>
      </c>
    </row>
    <row r="36" spans="1:16" x14ac:dyDescent="0.3">
      <c r="A36" s="146" t="s">
        <v>67</v>
      </c>
      <c r="B36" s="149" t="str">
        <f t="shared" si="4"/>
        <v>28/3 - 3/4</v>
      </c>
      <c r="C36" s="14" t="s">
        <v>39</v>
      </c>
      <c r="D36" s="37"/>
      <c r="E36" s="37"/>
      <c r="F36" s="37"/>
      <c r="G36" s="37"/>
      <c r="H36" s="37"/>
      <c r="I36" s="37"/>
      <c r="J36" s="37"/>
      <c r="K36" s="37"/>
      <c r="L36" s="38"/>
      <c r="M36" s="64">
        <f t="shared" si="3"/>
        <v>0</v>
      </c>
      <c r="N36" s="41"/>
      <c r="O36" s="38"/>
      <c r="P36" s="68">
        <f t="shared" si="1"/>
        <v>0</v>
      </c>
    </row>
    <row r="37" spans="1:16" x14ac:dyDescent="0.3">
      <c r="A37" s="146" t="s">
        <v>67</v>
      </c>
      <c r="B37" s="149" t="str">
        <f t="shared" si="4"/>
        <v>28/3 - 3/4</v>
      </c>
      <c r="C37" s="14" t="s">
        <v>18</v>
      </c>
      <c r="D37" s="33"/>
      <c r="E37" s="33"/>
      <c r="F37" s="33"/>
      <c r="G37" s="116"/>
      <c r="H37" s="33"/>
      <c r="I37" s="33"/>
      <c r="J37" s="33"/>
      <c r="K37" s="33"/>
      <c r="L37" s="34"/>
      <c r="M37" s="65">
        <f t="shared" si="3"/>
        <v>0</v>
      </c>
      <c r="N37" s="43"/>
      <c r="O37" s="34"/>
      <c r="P37" s="67">
        <f t="shared" si="1"/>
        <v>0</v>
      </c>
    </row>
    <row r="38" spans="1:16" x14ac:dyDescent="0.3">
      <c r="A38" s="146" t="s">
        <v>67</v>
      </c>
      <c r="B38" s="149" t="str">
        <f t="shared" si="4"/>
        <v>28/3 - 3/4</v>
      </c>
      <c r="C38" s="80" t="s">
        <v>38</v>
      </c>
      <c r="D38" s="81"/>
      <c r="E38" s="81"/>
      <c r="F38" s="81"/>
      <c r="G38" s="81"/>
      <c r="H38" s="81"/>
      <c r="I38" s="81"/>
      <c r="J38" s="81"/>
      <c r="K38" s="81"/>
      <c r="L38" s="82"/>
      <c r="M38" s="83">
        <f t="shared" si="3"/>
        <v>0</v>
      </c>
      <c r="N38" s="84"/>
      <c r="O38" s="82"/>
      <c r="P38" s="85">
        <f t="shared" si="1"/>
        <v>0</v>
      </c>
    </row>
    <row r="39" spans="1:16" x14ac:dyDescent="0.3">
      <c r="A39" s="146" t="s">
        <v>67</v>
      </c>
      <c r="B39" s="149" t="str">
        <f t="shared" si="4"/>
        <v>28/3 - 3/4</v>
      </c>
      <c r="C39" s="80" t="s">
        <v>37</v>
      </c>
      <c r="D39" s="81"/>
      <c r="E39" s="81"/>
      <c r="F39" s="81"/>
      <c r="G39" s="81"/>
      <c r="H39" s="81"/>
      <c r="I39" s="81"/>
      <c r="J39" s="81"/>
      <c r="K39" s="81"/>
      <c r="L39" s="82"/>
      <c r="M39" s="83">
        <f t="shared" si="3"/>
        <v>0</v>
      </c>
      <c r="N39" s="84"/>
      <c r="O39" s="82"/>
      <c r="P39" s="85">
        <f t="shared" si="1"/>
        <v>0</v>
      </c>
    </row>
    <row r="40" spans="1:16" x14ac:dyDescent="0.3">
      <c r="A40" s="146" t="s">
        <v>67</v>
      </c>
      <c r="B40" s="149" t="str">
        <f t="shared" si="4"/>
        <v>28/3 - 3/4</v>
      </c>
      <c r="C40" s="80" t="s">
        <v>61</v>
      </c>
      <c r="D40" s="81"/>
      <c r="E40" s="81"/>
      <c r="F40" s="81"/>
      <c r="G40" s="81"/>
      <c r="H40" s="81"/>
      <c r="I40" s="81"/>
      <c r="J40" s="81"/>
      <c r="K40" s="81"/>
      <c r="L40" s="82"/>
      <c r="M40" s="83">
        <f t="shared" si="3"/>
        <v>0</v>
      </c>
      <c r="N40" s="84"/>
      <c r="O40" s="82"/>
      <c r="P40" s="85">
        <f t="shared" si="1"/>
        <v>0</v>
      </c>
    </row>
    <row r="41" spans="1:16" x14ac:dyDescent="0.3">
      <c r="A41" s="146" t="s">
        <v>67</v>
      </c>
      <c r="B41" s="149" t="str">
        <f t="shared" si="4"/>
        <v>28/3 - 3/4</v>
      </c>
      <c r="C41" s="80" t="s">
        <v>36</v>
      </c>
      <c r="D41" s="81"/>
      <c r="E41" s="81"/>
      <c r="F41" s="81"/>
      <c r="G41" s="81"/>
      <c r="H41" s="81"/>
      <c r="I41" s="81"/>
      <c r="J41" s="81"/>
      <c r="K41" s="81"/>
      <c r="L41" s="82"/>
      <c r="M41" s="83">
        <f t="shared" si="3"/>
        <v>0</v>
      </c>
      <c r="N41" s="84"/>
      <c r="O41" s="82"/>
      <c r="P41" s="85">
        <f t="shared" si="1"/>
        <v>0</v>
      </c>
    </row>
    <row r="42" spans="1:16" x14ac:dyDescent="0.3">
      <c r="A42" s="146" t="s">
        <v>67</v>
      </c>
      <c r="B42" s="149" t="str">
        <f t="shared" si="4"/>
        <v>28/3 - 3/4</v>
      </c>
      <c r="C42" s="80" t="s">
        <v>35</v>
      </c>
      <c r="D42" s="81"/>
      <c r="E42" s="81"/>
      <c r="F42" s="81"/>
      <c r="G42" s="81"/>
      <c r="H42" s="81"/>
      <c r="I42" s="81"/>
      <c r="J42" s="81"/>
      <c r="K42" s="81"/>
      <c r="L42" s="82"/>
      <c r="M42" s="83">
        <f t="shared" si="3"/>
        <v>0</v>
      </c>
      <c r="N42" s="84"/>
      <c r="O42" s="82"/>
      <c r="P42" s="85">
        <f t="shared" si="1"/>
        <v>0</v>
      </c>
    </row>
    <row r="43" spans="1:16" x14ac:dyDescent="0.3">
      <c r="A43" s="152" t="s">
        <v>100</v>
      </c>
      <c r="B43" s="149" t="str">
        <f t="shared" si="4"/>
        <v>28/3 - 3/4</v>
      </c>
      <c r="C43" s="80" t="s">
        <v>18</v>
      </c>
      <c r="D43" s="81"/>
      <c r="E43" s="81"/>
      <c r="F43" s="81"/>
      <c r="G43" s="81"/>
      <c r="H43" s="81"/>
      <c r="I43" s="81"/>
      <c r="J43" s="81"/>
      <c r="K43" s="81"/>
      <c r="L43" s="82"/>
      <c r="M43" s="83">
        <f t="shared" si="3"/>
        <v>0</v>
      </c>
      <c r="N43" s="84"/>
      <c r="O43" s="82"/>
      <c r="P43" s="85">
        <f t="shared" si="1"/>
        <v>0</v>
      </c>
    </row>
    <row r="44" spans="1:16" x14ac:dyDescent="0.3">
      <c r="A44" s="146" t="s">
        <v>45</v>
      </c>
      <c r="B44" s="144" t="str">
        <f>DAY(B4+2)&amp;"/"&amp;MONTH(B4+2)&amp;" - "&amp;DAY(B97+1)&amp;"/"&amp;MONTH(B97+1)</f>
        <v>28/3 - 3/4</v>
      </c>
      <c r="C44" s="25" t="s">
        <v>45</v>
      </c>
      <c r="D44" s="26"/>
      <c r="E44" s="26"/>
      <c r="F44" s="26"/>
      <c r="G44" s="26"/>
      <c r="H44" s="26"/>
      <c r="I44" s="26"/>
      <c r="J44" s="26"/>
      <c r="K44" s="26"/>
      <c r="L44" s="27"/>
      <c r="M44" s="71">
        <f t="shared" si="3"/>
        <v>0</v>
      </c>
      <c r="N44" s="28"/>
      <c r="O44" s="27"/>
      <c r="P44" s="73">
        <f t="shared" si="1"/>
        <v>0</v>
      </c>
    </row>
    <row r="45" spans="1:16" x14ac:dyDescent="0.3">
      <c r="A45" s="146" t="s">
        <v>45</v>
      </c>
      <c r="B45" s="149" t="str">
        <f t="shared" si="4"/>
        <v>28/3 - 3/4</v>
      </c>
      <c r="C45" s="14" t="s">
        <v>19</v>
      </c>
      <c r="D45" s="37"/>
      <c r="E45" s="37"/>
      <c r="F45" s="37"/>
      <c r="G45" s="37"/>
      <c r="H45" s="37"/>
      <c r="I45" s="37"/>
      <c r="J45" s="37"/>
      <c r="K45" s="37"/>
      <c r="L45" s="38"/>
      <c r="M45" s="64">
        <f t="shared" si="3"/>
        <v>0</v>
      </c>
      <c r="N45" s="41"/>
      <c r="O45" s="38"/>
      <c r="P45" s="68">
        <f t="shared" si="1"/>
        <v>0</v>
      </c>
    </row>
    <row r="46" spans="1:16" x14ac:dyDescent="0.3">
      <c r="A46" s="146" t="s">
        <v>45</v>
      </c>
      <c r="B46" s="149" t="str">
        <f t="shared" si="4"/>
        <v>28/3 - 3/4</v>
      </c>
      <c r="C46" s="14" t="s">
        <v>62</v>
      </c>
      <c r="D46" s="39"/>
      <c r="E46" s="39"/>
      <c r="F46" s="39"/>
      <c r="G46" s="39"/>
      <c r="H46" s="39"/>
      <c r="I46" s="39"/>
      <c r="J46" s="39"/>
      <c r="K46" s="39"/>
      <c r="L46" s="40"/>
      <c r="M46" s="64">
        <f t="shared" si="3"/>
        <v>0</v>
      </c>
      <c r="N46" s="41"/>
      <c r="O46" s="38"/>
      <c r="P46" s="68">
        <f t="shared" si="1"/>
        <v>0</v>
      </c>
    </row>
    <row r="47" spans="1:16" ht="15" thickBot="1" x14ac:dyDescent="0.35">
      <c r="A47" s="146" t="s">
        <v>45</v>
      </c>
      <c r="B47" s="149" t="str">
        <f t="shared" si="4"/>
        <v>28/3 - 3/4</v>
      </c>
      <c r="C47" s="15" t="s">
        <v>60</v>
      </c>
      <c r="D47" s="39"/>
      <c r="E47" s="39"/>
      <c r="F47" s="39"/>
      <c r="G47" s="39"/>
      <c r="H47" s="39"/>
      <c r="I47" s="39"/>
      <c r="J47" s="39"/>
      <c r="K47" s="39"/>
      <c r="L47" s="40"/>
      <c r="M47" s="64">
        <f t="shared" si="3"/>
        <v>0</v>
      </c>
      <c r="N47" s="41"/>
      <c r="O47" s="38"/>
      <c r="P47" s="68">
        <f t="shared" si="1"/>
        <v>0</v>
      </c>
    </row>
    <row r="48" spans="1:16" ht="15" thickBot="1" x14ac:dyDescent="0.35">
      <c r="A48" s="108" t="s">
        <v>99</v>
      </c>
      <c r="B48" s="149" t="str">
        <f>+B49</f>
        <v>25/3 - 31/3</v>
      </c>
      <c r="C48" s="13" t="s">
        <v>54</v>
      </c>
      <c r="D48" s="29"/>
      <c r="E48" s="29"/>
      <c r="F48" s="29"/>
      <c r="G48" s="29"/>
      <c r="H48" s="29"/>
      <c r="I48" s="29"/>
      <c r="J48" s="29"/>
      <c r="K48" s="29"/>
      <c r="L48" s="30"/>
      <c r="M48" s="20">
        <f t="shared" si="3"/>
        <v>0</v>
      </c>
      <c r="N48" s="53"/>
      <c r="O48" s="54"/>
      <c r="P48" s="52">
        <f t="shared" si="1"/>
        <v>0</v>
      </c>
    </row>
    <row r="49" spans="1:16" x14ac:dyDescent="0.3">
      <c r="A49" s="108" t="s">
        <v>49</v>
      </c>
      <c r="B49" s="144" t="str">
        <f>DAY(B4-1)&amp;"/"&amp;MONTH(B4-1)&amp;" - "&amp;DAY(B97-2)&amp;"/"&amp;MONTH(B97-2)</f>
        <v>25/3 - 31/3</v>
      </c>
      <c r="C49" s="25" t="s">
        <v>49</v>
      </c>
      <c r="D49" s="26"/>
      <c r="E49" s="26"/>
      <c r="F49" s="26"/>
      <c r="G49" s="26"/>
      <c r="H49" s="26"/>
      <c r="I49" s="26"/>
      <c r="J49" s="26"/>
      <c r="K49" s="26"/>
      <c r="L49" s="27"/>
      <c r="M49" s="63">
        <f t="shared" si="3"/>
        <v>0</v>
      </c>
      <c r="N49" s="28"/>
      <c r="O49" s="27"/>
      <c r="P49" s="62">
        <f t="shared" si="1"/>
        <v>0</v>
      </c>
    </row>
    <row r="50" spans="1:16" x14ac:dyDescent="0.3">
      <c r="A50" s="108" t="s">
        <v>49</v>
      </c>
      <c r="B50" s="149" t="str">
        <f>+B49</f>
        <v>25/3 - 31/3</v>
      </c>
      <c r="C50" s="14" t="s">
        <v>42</v>
      </c>
      <c r="D50" s="37"/>
      <c r="E50" s="37"/>
      <c r="F50" s="37"/>
      <c r="G50" s="37"/>
      <c r="H50" s="37"/>
      <c r="I50" s="37"/>
      <c r="J50" s="37"/>
      <c r="K50" s="37"/>
      <c r="L50" s="38"/>
      <c r="M50" s="65">
        <f t="shared" si="3"/>
        <v>0</v>
      </c>
      <c r="N50" s="41"/>
      <c r="O50" s="38"/>
      <c r="P50" s="67">
        <f t="shared" si="1"/>
        <v>0</v>
      </c>
    </row>
    <row r="51" spans="1:16" x14ac:dyDescent="0.3">
      <c r="A51" s="108" t="s">
        <v>49</v>
      </c>
      <c r="B51" s="149" t="str">
        <f t="shared" ref="B51:B96" si="5">+B50</f>
        <v>25/3 - 31/3</v>
      </c>
      <c r="C51" s="14" t="s">
        <v>43</v>
      </c>
      <c r="D51" s="37"/>
      <c r="E51" s="37"/>
      <c r="F51" s="37"/>
      <c r="G51" s="93"/>
      <c r="H51" s="37"/>
      <c r="I51" s="37"/>
      <c r="J51" s="37"/>
      <c r="K51" s="37"/>
      <c r="L51" s="38"/>
      <c r="M51" s="65">
        <f t="shared" si="3"/>
        <v>0</v>
      </c>
      <c r="N51" s="41"/>
      <c r="O51" s="38"/>
      <c r="P51" s="67">
        <f t="shared" si="1"/>
        <v>0</v>
      </c>
    </row>
    <row r="52" spans="1:16" x14ac:dyDescent="0.3">
      <c r="A52" s="108" t="s">
        <v>49</v>
      </c>
      <c r="B52" s="149" t="str">
        <f t="shared" si="5"/>
        <v>25/3 - 31/3</v>
      </c>
      <c r="C52" s="14" t="s">
        <v>88</v>
      </c>
      <c r="D52" s="37"/>
      <c r="E52" s="37"/>
      <c r="F52" s="37"/>
      <c r="G52" s="93"/>
      <c r="H52" s="37"/>
      <c r="I52" s="37"/>
      <c r="J52" s="37"/>
      <c r="K52" s="37"/>
      <c r="L52" s="38"/>
      <c r="M52" s="65">
        <f t="shared" si="3"/>
        <v>0</v>
      </c>
      <c r="N52" s="41"/>
      <c r="O52" s="38"/>
      <c r="P52" s="67">
        <f t="shared" ref="P52:P71" si="6">SUM(N52:O52)</f>
        <v>0</v>
      </c>
    </row>
    <row r="53" spans="1:16" x14ac:dyDescent="0.3">
      <c r="A53" s="108" t="s">
        <v>49</v>
      </c>
      <c r="B53" s="149" t="str">
        <f t="shared" si="5"/>
        <v>25/3 - 31/3</v>
      </c>
      <c r="C53" s="14" t="s">
        <v>89</v>
      </c>
      <c r="D53" s="35"/>
      <c r="E53" s="35"/>
      <c r="F53" s="35"/>
      <c r="G53" s="35"/>
      <c r="H53" s="35"/>
      <c r="I53" s="35"/>
      <c r="J53" s="35"/>
      <c r="K53" s="35"/>
      <c r="L53" s="36"/>
      <c r="M53" s="65">
        <f t="shared" si="3"/>
        <v>0</v>
      </c>
      <c r="N53" s="37"/>
      <c r="O53" s="36"/>
      <c r="P53" s="67">
        <f t="shared" si="6"/>
        <v>0</v>
      </c>
    </row>
    <row r="54" spans="1:16" x14ac:dyDescent="0.3">
      <c r="A54" s="108" t="s">
        <v>49</v>
      </c>
      <c r="B54" s="149" t="str">
        <f t="shared" si="5"/>
        <v>25/3 - 31/3</v>
      </c>
      <c r="C54" s="80" t="s">
        <v>93</v>
      </c>
      <c r="D54" s="81"/>
      <c r="E54" s="81"/>
      <c r="F54" s="81"/>
      <c r="G54" s="81"/>
      <c r="H54" s="81"/>
      <c r="I54" s="81"/>
      <c r="J54" s="81"/>
      <c r="K54" s="81"/>
      <c r="L54" s="82"/>
      <c r="M54" s="83">
        <f t="shared" si="3"/>
        <v>0</v>
      </c>
      <c r="N54" s="84"/>
      <c r="O54" s="82"/>
      <c r="P54" s="85">
        <f t="shared" si="6"/>
        <v>0</v>
      </c>
    </row>
    <row r="55" spans="1:16" x14ac:dyDescent="0.3">
      <c r="A55" s="108" t="s">
        <v>49</v>
      </c>
      <c r="B55" s="149" t="str">
        <f t="shared" si="5"/>
        <v>25/3 - 31/3</v>
      </c>
      <c r="C55" s="80" t="s">
        <v>92</v>
      </c>
      <c r="D55" s="81"/>
      <c r="E55" s="81"/>
      <c r="F55" s="81"/>
      <c r="G55" s="81"/>
      <c r="H55" s="81"/>
      <c r="I55" s="81"/>
      <c r="J55" s="81"/>
      <c r="K55" s="81"/>
      <c r="L55" s="82"/>
      <c r="M55" s="83">
        <f t="shared" si="3"/>
        <v>0</v>
      </c>
      <c r="N55" s="84"/>
      <c r="O55" s="82"/>
      <c r="P55" s="85">
        <f t="shared" si="6"/>
        <v>0</v>
      </c>
    </row>
    <row r="56" spans="1:16" x14ac:dyDescent="0.3">
      <c r="A56" s="108" t="s">
        <v>49</v>
      </c>
      <c r="B56" s="149" t="str">
        <f t="shared" si="5"/>
        <v>25/3 - 31/3</v>
      </c>
      <c r="C56" s="80" t="s">
        <v>94</v>
      </c>
      <c r="D56" s="81"/>
      <c r="E56" s="81"/>
      <c r="F56" s="81"/>
      <c r="G56" s="81"/>
      <c r="H56" s="81"/>
      <c r="I56" s="81"/>
      <c r="J56" s="81"/>
      <c r="K56" s="81"/>
      <c r="L56" s="82"/>
      <c r="M56" s="83">
        <f t="shared" si="3"/>
        <v>0</v>
      </c>
      <c r="N56" s="84"/>
      <c r="O56" s="82"/>
      <c r="P56" s="85">
        <f t="shared" si="6"/>
        <v>0</v>
      </c>
    </row>
    <row r="57" spans="1:16" x14ac:dyDescent="0.3">
      <c r="A57" s="108" t="s">
        <v>49</v>
      </c>
      <c r="B57" s="149" t="str">
        <f t="shared" si="5"/>
        <v>25/3 - 31/3</v>
      </c>
      <c r="C57" s="80" t="s">
        <v>79</v>
      </c>
      <c r="D57" s="81"/>
      <c r="E57" s="81"/>
      <c r="F57" s="81"/>
      <c r="G57" s="81"/>
      <c r="H57" s="81"/>
      <c r="I57" s="81"/>
      <c r="J57" s="81"/>
      <c r="K57" s="81"/>
      <c r="L57" s="82"/>
      <c r="M57" s="83">
        <f t="shared" si="3"/>
        <v>0</v>
      </c>
      <c r="N57" s="84"/>
      <c r="O57" s="82"/>
      <c r="P57" s="85">
        <f t="shared" si="6"/>
        <v>0</v>
      </c>
    </row>
    <row r="58" spans="1:16" x14ac:dyDescent="0.3">
      <c r="A58" s="108" t="s">
        <v>49</v>
      </c>
      <c r="B58" s="149" t="str">
        <f t="shared" si="5"/>
        <v>25/3 - 31/3</v>
      </c>
      <c r="C58" s="80" t="s">
        <v>78</v>
      </c>
      <c r="D58" s="81"/>
      <c r="E58" s="81"/>
      <c r="F58" s="81"/>
      <c r="G58" s="81"/>
      <c r="H58" s="81"/>
      <c r="I58" s="81"/>
      <c r="J58" s="81"/>
      <c r="K58" s="81"/>
      <c r="L58" s="82"/>
      <c r="M58" s="83">
        <f t="shared" si="3"/>
        <v>0</v>
      </c>
      <c r="N58" s="84"/>
      <c r="O58" s="82"/>
      <c r="P58" s="85">
        <f t="shared" si="6"/>
        <v>0</v>
      </c>
    </row>
    <row r="59" spans="1:16" x14ac:dyDescent="0.3">
      <c r="A59" s="108" t="s">
        <v>49</v>
      </c>
      <c r="B59" s="149" t="str">
        <f t="shared" si="5"/>
        <v>25/3 - 31/3</v>
      </c>
      <c r="C59" s="80" t="s">
        <v>81</v>
      </c>
      <c r="D59" s="81"/>
      <c r="E59" s="81"/>
      <c r="F59" s="81"/>
      <c r="G59" s="81"/>
      <c r="H59" s="81"/>
      <c r="I59" s="81"/>
      <c r="J59" s="81"/>
      <c r="K59" s="81"/>
      <c r="L59" s="82"/>
      <c r="M59" s="83">
        <f t="shared" si="3"/>
        <v>0</v>
      </c>
      <c r="N59" s="84"/>
      <c r="O59" s="82"/>
      <c r="P59" s="85">
        <f t="shared" si="6"/>
        <v>0</v>
      </c>
    </row>
    <row r="60" spans="1:16" x14ac:dyDescent="0.3">
      <c r="A60" s="108" t="s">
        <v>49</v>
      </c>
      <c r="B60" s="149" t="str">
        <f t="shared" si="5"/>
        <v>25/3 - 31/3</v>
      </c>
      <c r="C60" s="80" t="s">
        <v>80</v>
      </c>
      <c r="D60" s="81"/>
      <c r="E60" s="81"/>
      <c r="F60" s="81"/>
      <c r="G60" s="81"/>
      <c r="H60" s="81"/>
      <c r="I60" s="81"/>
      <c r="J60" s="81"/>
      <c r="K60" s="81"/>
      <c r="L60" s="82"/>
      <c r="M60" s="83">
        <f t="shared" si="3"/>
        <v>0</v>
      </c>
      <c r="N60" s="84"/>
      <c r="O60" s="82"/>
      <c r="P60" s="85">
        <f t="shared" si="6"/>
        <v>0</v>
      </c>
    </row>
    <row r="61" spans="1:16" x14ac:dyDescent="0.3">
      <c r="A61" s="108" t="s">
        <v>49</v>
      </c>
      <c r="B61" s="149" t="str">
        <f t="shared" si="5"/>
        <v>25/3 - 31/3</v>
      </c>
      <c r="C61" s="80" t="s">
        <v>82</v>
      </c>
      <c r="D61" s="81"/>
      <c r="E61" s="81"/>
      <c r="F61" s="81"/>
      <c r="G61" s="81"/>
      <c r="H61" s="81"/>
      <c r="I61" s="81"/>
      <c r="J61" s="81"/>
      <c r="K61" s="81"/>
      <c r="L61" s="82"/>
      <c r="M61" s="83">
        <f t="shared" si="3"/>
        <v>0</v>
      </c>
      <c r="N61" s="84"/>
      <c r="O61" s="82"/>
      <c r="P61" s="85">
        <f t="shared" si="6"/>
        <v>0</v>
      </c>
    </row>
    <row r="62" spans="1:16" x14ac:dyDescent="0.3">
      <c r="A62" s="108" t="s">
        <v>49</v>
      </c>
      <c r="B62" s="149" t="str">
        <f t="shared" si="5"/>
        <v>25/3 - 31/3</v>
      </c>
      <c r="C62" s="80" t="s">
        <v>68</v>
      </c>
      <c r="D62" s="81"/>
      <c r="E62" s="81"/>
      <c r="F62" s="81"/>
      <c r="G62" s="81"/>
      <c r="H62" s="81"/>
      <c r="I62" s="81"/>
      <c r="J62" s="81"/>
      <c r="K62" s="81"/>
      <c r="L62" s="82"/>
      <c r="M62" s="83">
        <f t="shared" si="3"/>
        <v>0</v>
      </c>
      <c r="N62" s="84"/>
      <c r="O62" s="82"/>
      <c r="P62" s="85">
        <f t="shared" si="6"/>
        <v>0</v>
      </c>
    </row>
    <row r="63" spans="1:16" x14ac:dyDescent="0.3">
      <c r="A63" s="108" t="s">
        <v>98</v>
      </c>
      <c r="B63" s="144" t="str">
        <f>DAY(B4-1)&amp;"/"&amp;MONTH(B4-1)&amp;" - "&amp;DAY(B97-2)&amp;"/"&amp;MONTH(B97-2)</f>
        <v>25/3 - 31/3</v>
      </c>
      <c r="C63" s="25" t="s">
        <v>58</v>
      </c>
      <c r="D63" s="26"/>
      <c r="E63" s="26"/>
      <c r="F63" s="26"/>
      <c r="G63" s="26"/>
      <c r="H63" s="26"/>
      <c r="I63" s="26"/>
      <c r="J63" s="26"/>
      <c r="K63" s="26"/>
      <c r="L63" s="27"/>
      <c r="M63" s="71">
        <f t="shared" si="3"/>
        <v>0</v>
      </c>
      <c r="N63" s="28"/>
      <c r="O63" s="27"/>
      <c r="P63" s="62">
        <f t="shared" si="6"/>
        <v>0</v>
      </c>
    </row>
    <row r="64" spans="1:16" x14ac:dyDescent="0.3">
      <c r="A64" s="108" t="s">
        <v>98</v>
      </c>
      <c r="B64" s="149" t="str">
        <f t="shared" si="5"/>
        <v>25/3 - 31/3</v>
      </c>
      <c r="C64" s="14" t="s">
        <v>90</v>
      </c>
      <c r="D64" s="37"/>
      <c r="E64" s="37"/>
      <c r="F64" s="37"/>
      <c r="G64" s="93"/>
      <c r="H64" s="37"/>
      <c r="I64" s="37"/>
      <c r="J64" s="37"/>
      <c r="K64" s="37"/>
      <c r="L64" s="38"/>
      <c r="M64" s="65">
        <f t="shared" si="3"/>
        <v>0</v>
      </c>
      <c r="N64" s="41"/>
      <c r="O64" s="38"/>
      <c r="P64" s="67">
        <f t="shared" si="6"/>
        <v>0</v>
      </c>
    </row>
    <row r="65" spans="1:16" x14ac:dyDescent="0.3">
      <c r="A65" s="108" t="s">
        <v>98</v>
      </c>
      <c r="B65" s="149" t="str">
        <f t="shared" si="5"/>
        <v>25/3 - 31/3</v>
      </c>
      <c r="C65" s="14" t="s">
        <v>91</v>
      </c>
      <c r="D65" s="35"/>
      <c r="E65" s="35"/>
      <c r="F65" s="35"/>
      <c r="G65" s="35"/>
      <c r="H65" s="35"/>
      <c r="I65" s="35"/>
      <c r="J65" s="35"/>
      <c r="K65" s="35"/>
      <c r="L65" s="36"/>
      <c r="M65" s="65">
        <f t="shared" si="3"/>
        <v>0</v>
      </c>
      <c r="N65" s="44"/>
      <c r="O65" s="36"/>
      <c r="P65" s="67">
        <f t="shared" si="6"/>
        <v>0</v>
      </c>
    </row>
    <row r="66" spans="1:16" x14ac:dyDescent="0.3">
      <c r="A66" s="108" t="s">
        <v>98</v>
      </c>
      <c r="B66" s="149" t="str">
        <f t="shared" si="5"/>
        <v>25/3 - 31/3</v>
      </c>
      <c r="C66" s="80" t="s">
        <v>79</v>
      </c>
      <c r="D66" s="81"/>
      <c r="E66" s="81"/>
      <c r="F66" s="81"/>
      <c r="G66" s="81"/>
      <c r="H66" s="81"/>
      <c r="I66" s="81"/>
      <c r="J66" s="81"/>
      <c r="K66" s="81"/>
      <c r="L66" s="82"/>
      <c r="M66" s="83">
        <f t="shared" si="3"/>
        <v>0</v>
      </c>
      <c r="N66" s="84"/>
      <c r="O66" s="82"/>
      <c r="P66" s="85">
        <f t="shared" si="6"/>
        <v>0</v>
      </c>
    </row>
    <row r="67" spans="1:16" x14ac:dyDescent="0.3">
      <c r="A67" s="108" t="s">
        <v>98</v>
      </c>
      <c r="B67" s="149" t="str">
        <f t="shared" si="5"/>
        <v>25/3 - 31/3</v>
      </c>
      <c r="C67" s="80" t="s">
        <v>78</v>
      </c>
      <c r="D67" s="81"/>
      <c r="E67" s="81"/>
      <c r="F67" s="81"/>
      <c r="G67" s="81"/>
      <c r="H67" s="81"/>
      <c r="I67" s="81"/>
      <c r="J67" s="81"/>
      <c r="K67" s="81"/>
      <c r="L67" s="82"/>
      <c r="M67" s="83">
        <f t="shared" si="3"/>
        <v>0</v>
      </c>
      <c r="N67" s="84"/>
      <c r="O67" s="82"/>
      <c r="P67" s="85">
        <f t="shared" si="6"/>
        <v>0</v>
      </c>
    </row>
    <row r="68" spans="1:16" x14ac:dyDescent="0.3">
      <c r="A68" s="108" t="s">
        <v>98</v>
      </c>
      <c r="B68" s="149" t="str">
        <f t="shared" si="5"/>
        <v>25/3 - 31/3</v>
      </c>
      <c r="C68" s="80" t="s">
        <v>81</v>
      </c>
      <c r="D68" s="81"/>
      <c r="E68" s="81"/>
      <c r="F68" s="81"/>
      <c r="G68" s="81"/>
      <c r="H68" s="81"/>
      <c r="I68" s="81"/>
      <c r="J68" s="81"/>
      <c r="K68" s="81"/>
      <c r="L68" s="82"/>
      <c r="M68" s="83">
        <f t="shared" si="3"/>
        <v>0</v>
      </c>
      <c r="N68" s="84"/>
      <c r="O68" s="82"/>
      <c r="P68" s="85">
        <f t="shared" si="6"/>
        <v>0</v>
      </c>
    </row>
    <row r="69" spans="1:16" x14ac:dyDescent="0.3">
      <c r="A69" s="108" t="s">
        <v>98</v>
      </c>
      <c r="B69" s="149" t="str">
        <f t="shared" si="5"/>
        <v>25/3 - 31/3</v>
      </c>
      <c r="C69" s="80" t="s">
        <v>80</v>
      </c>
      <c r="D69" s="81"/>
      <c r="E69" s="81"/>
      <c r="F69" s="81"/>
      <c r="G69" s="81"/>
      <c r="H69" s="81"/>
      <c r="I69" s="81"/>
      <c r="J69" s="81"/>
      <c r="K69" s="81"/>
      <c r="L69" s="82"/>
      <c r="M69" s="83">
        <f t="shared" si="3"/>
        <v>0</v>
      </c>
      <c r="N69" s="84"/>
      <c r="O69" s="82"/>
      <c r="P69" s="85">
        <f t="shared" si="6"/>
        <v>0</v>
      </c>
    </row>
    <row r="70" spans="1:16" x14ac:dyDescent="0.3">
      <c r="A70" s="108" t="s">
        <v>98</v>
      </c>
      <c r="B70" s="149" t="str">
        <f t="shared" si="5"/>
        <v>25/3 - 31/3</v>
      </c>
      <c r="C70" s="80" t="s">
        <v>82</v>
      </c>
      <c r="D70" s="81"/>
      <c r="E70" s="81"/>
      <c r="F70" s="81"/>
      <c r="G70" s="81"/>
      <c r="H70" s="81"/>
      <c r="I70" s="81"/>
      <c r="J70" s="81"/>
      <c r="K70" s="81"/>
      <c r="L70" s="82"/>
      <c r="M70" s="83">
        <f t="shared" si="3"/>
        <v>0</v>
      </c>
      <c r="N70" s="84"/>
      <c r="O70" s="82"/>
      <c r="P70" s="85">
        <f t="shared" si="6"/>
        <v>0</v>
      </c>
    </row>
    <row r="71" spans="1:16" x14ac:dyDescent="0.3">
      <c r="A71" s="108" t="s">
        <v>98</v>
      </c>
      <c r="B71" s="149" t="str">
        <f t="shared" si="5"/>
        <v>25/3 - 31/3</v>
      </c>
      <c r="C71" s="80" t="s">
        <v>68</v>
      </c>
      <c r="D71" s="81"/>
      <c r="E71" s="81"/>
      <c r="F71" s="81"/>
      <c r="G71" s="81"/>
      <c r="H71" s="81"/>
      <c r="I71" s="81"/>
      <c r="J71" s="81"/>
      <c r="K71" s="81"/>
      <c r="L71" s="82"/>
      <c r="M71" s="83">
        <f t="shared" si="3"/>
        <v>0</v>
      </c>
      <c r="N71" s="84"/>
      <c r="O71" s="82"/>
      <c r="P71" s="85">
        <f t="shared" si="6"/>
        <v>0</v>
      </c>
    </row>
    <row r="72" spans="1:16" x14ac:dyDescent="0.3">
      <c r="A72" s="108" t="s">
        <v>44</v>
      </c>
      <c r="B72" s="144" t="str">
        <f>DAY(B4-1)&amp;"/"&amp;MONTH(B4-1)&amp;" - "&amp;DAY(B97-2)&amp;"/"&amp;MONTH(B97-2)</f>
        <v>25/3 - 31/3</v>
      </c>
      <c r="C72" s="25" t="s">
        <v>44</v>
      </c>
      <c r="D72" s="26"/>
      <c r="E72" s="26"/>
      <c r="F72" s="26"/>
      <c r="G72" s="26"/>
      <c r="H72" s="26"/>
      <c r="I72" s="26"/>
      <c r="J72" s="26"/>
      <c r="K72" s="26"/>
      <c r="L72" s="27"/>
      <c r="M72" s="63">
        <f t="shared" si="3"/>
        <v>0</v>
      </c>
      <c r="N72" s="28"/>
      <c r="O72" s="27"/>
      <c r="P72" s="62">
        <f t="shared" si="1"/>
        <v>0</v>
      </c>
    </row>
    <row r="73" spans="1:16" x14ac:dyDescent="0.3">
      <c r="A73" s="108" t="s">
        <v>44</v>
      </c>
      <c r="B73" s="149" t="str">
        <f t="shared" si="5"/>
        <v>25/3 - 31/3</v>
      </c>
      <c r="C73" s="14" t="s">
        <v>13</v>
      </c>
      <c r="D73" s="37"/>
      <c r="E73" s="37"/>
      <c r="F73" s="37"/>
      <c r="G73" s="37"/>
      <c r="H73" s="37"/>
      <c r="I73" s="37"/>
      <c r="J73" s="37"/>
      <c r="K73" s="37"/>
      <c r="L73" s="38"/>
      <c r="M73" s="64">
        <f t="shared" si="3"/>
        <v>0</v>
      </c>
      <c r="N73" s="41"/>
      <c r="O73" s="38"/>
      <c r="P73" s="67">
        <f t="shared" si="1"/>
        <v>0</v>
      </c>
    </row>
    <row r="74" spans="1:16" x14ac:dyDescent="0.3">
      <c r="A74" s="108" t="s">
        <v>44</v>
      </c>
      <c r="B74" s="149" t="str">
        <f t="shared" si="5"/>
        <v>25/3 - 31/3</v>
      </c>
      <c r="C74" s="14" t="s">
        <v>86</v>
      </c>
      <c r="D74" s="35"/>
      <c r="E74" s="35"/>
      <c r="F74" s="35"/>
      <c r="G74" s="35"/>
      <c r="H74" s="35"/>
      <c r="I74" s="35"/>
      <c r="J74" s="35"/>
      <c r="K74" s="35"/>
      <c r="L74" s="36"/>
      <c r="M74" s="64">
        <f t="shared" si="3"/>
        <v>0</v>
      </c>
      <c r="N74" s="44"/>
      <c r="O74" s="36"/>
      <c r="P74" s="67">
        <f t="shared" si="1"/>
        <v>0</v>
      </c>
    </row>
    <row r="75" spans="1:16" x14ac:dyDescent="0.3">
      <c r="A75" s="108" t="s">
        <v>44</v>
      </c>
      <c r="B75" s="149" t="str">
        <f t="shared" si="5"/>
        <v>25/3 - 31/3</v>
      </c>
      <c r="C75" s="80" t="s">
        <v>72</v>
      </c>
      <c r="D75" s="81"/>
      <c r="E75" s="81"/>
      <c r="F75" s="81"/>
      <c r="G75" s="81"/>
      <c r="H75" s="81"/>
      <c r="I75" s="81"/>
      <c r="J75" s="81"/>
      <c r="K75" s="81"/>
      <c r="L75" s="82"/>
      <c r="M75" s="83">
        <f t="shared" si="3"/>
        <v>0</v>
      </c>
      <c r="N75" s="84"/>
      <c r="O75" s="82"/>
      <c r="P75" s="85">
        <f t="shared" si="1"/>
        <v>0</v>
      </c>
    </row>
    <row r="76" spans="1:16" x14ac:dyDescent="0.3">
      <c r="A76" s="108" t="s">
        <v>44</v>
      </c>
      <c r="B76" s="149" t="str">
        <f t="shared" si="5"/>
        <v>25/3 - 31/3</v>
      </c>
      <c r="C76" s="80" t="s">
        <v>84</v>
      </c>
      <c r="D76" s="81"/>
      <c r="E76" s="81"/>
      <c r="F76" s="81"/>
      <c r="G76" s="81"/>
      <c r="H76" s="81"/>
      <c r="I76" s="81"/>
      <c r="J76" s="81"/>
      <c r="K76" s="81"/>
      <c r="L76" s="82"/>
      <c r="M76" s="83">
        <f t="shared" ref="M76:M98" si="7">SUM(D76:L76)</f>
        <v>0</v>
      </c>
      <c r="N76" s="84"/>
      <c r="O76" s="82"/>
      <c r="P76" s="85">
        <f t="shared" si="1"/>
        <v>0</v>
      </c>
    </row>
    <row r="77" spans="1:16" x14ac:dyDescent="0.3">
      <c r="A77" s="108" t="s">
        <v>44</v>
      </c>
      <c r="B77" s="149" t="str">
        <f t="shared" si="5"/>
        <v>25/3 - 31/3</v>
      </c>
      <c r="C77" s="80" t="s">
        <v>85</v>
      </c>
      <c r="D77" s="81"/>
      <c r="E77" s="81"/>
      <c r="F77" s="81"/>
      <c r="G77" s="81"/>
      <c r="H77" s="81"/>
      <c r="I77" s="81"/>
      <c r="J77" s="81"/>
      <c r="K77" s="81"/>
      <c r="L77" s="82"/>
      <c r="M77" s="83">
        <f t="shared" si="7"/>
        <v>0</v>
      </c>
      <c r="N77" s="84"/>
      <c r="O77" s="82"/>
      <c r="P77" s="85">
        <f t="shared" si="1"/>
        <v>0</v>
      </c>
    </row>
    <row r="78" spans="1:16" ht="15" thickBot="1" x14ac:dyDescent="0.35">
      <c r="A78" s="108" t="s">
        <v>44</v>
      </c>
      <c r="B78" s="149" t="str">
        <f t="shared" si="5"/>
        <v>25/3 - 31/3</v>
      </c>
      <c r="C78" s="15" t="s">
        <v>48</v>
      </c>
      <c r="D78" s="37"/>
      <c r="E78" s="37"/>
      <c r="F78" s="37"/>
      <c r="G78" s="37"/>
      <c r="H78" s="98"/>
      <c r="I78" s="37"/>
      <c r="J78" s="37"/>
      <c r="K78" s="37"/>
      <c r="L78" s="37"/>
      <c r="M78" s="64">
        <f t="shared" si="7"/>
        <v>0</v>
      </c>
      <c r="N78" s="37"/>
      <c r="O78" s="37"/>
      <c r="P78" s="67">
        <f t="shared" si="1"/>
        <v>0</v>
      </c>
    </row>
    <row r="79" spans="1:16" ht="15" thickBot="1" x14ac:dyDescent="0.35">
      <c r="A79" s="108" t="s">
        <v>55</v>
      </c>
      <c r="B79" s="149" t="str">
        <f t="shared" si="5"/>
        <v>25/3 - 31/3</v>
      </c>
      <c r="C79" s="13" t="s">
        <v>55</v>
      </c>
      <c r="D79" s="29"/>
      <c r="E79" s="29"/>
      <c r="F79" s="29"/>
      <c r="G79" s="29"/>
      <c r="H79" s="29"/>
      <c r="I79" s="29"/>
      <c r="J79" s="29"/>
      <c r="K79" s="29"/>
      <c r="L79" s="30"/>
      <c r="M79" s="20">
        <f t="shared" si="7"/>
        <v>0</v>
      </c>
      <c r="N79" s="53"/>
      <c r="O79" s="54"/>
      <c r="P79" s="52">
        <f t="shared" si="1"/>
        <v>0</v>
      </c>
    </row>
    <row r="80" spans="1:16" x14ac:dyDescent="0.3">
      <c r="A80" s="108" t="s">
        <v>20</v>
      </c>
      <c r="B80" s="149" t="str">
        <f t="shared" si="5"/>
        <v>25/3 - 31/3</v>
      </c>
      <c r="C80" s="16" t="s">
        <v>20</v>
      </c>
      <c r="D80" s="46"/>
      <c r="E80" s="46"/>
      <c r="F80" s="46"/>
      <c r="G80" s="46"/>
      <c r="H80" s="46"/>
      <c r="I80" s="46"/>
      <c r="J80" s="46"/>
      <c r="K80" s="46"/>
      <c r="L80" s="47"/>
      <c r="M80" s="64">
        <f t="shared" si="7"/>
        <v>0</v>
      </c>
      <c r="N80" s="48"/>
      <c r="O80" s="47"/>
      <c r="P80" s="67">
        <f t="shared" ref="P80:P98" si="8">SUM(N80:O80)</f>
        <v>0</v>
      </c>
    </row>
    <row r="81" spans="1:16" x14ac:dyDescent="0.3">
      <c r="A81" s="108" t="s">
        <v>21</v>
      </c>
      <c r="B81" s="149" t="str">
        <f t="shared" si="5"/>
        <v>25/3 - 31/3</v>
      </c>
      <c r="C81" s="15" t="s">
        <v>21</v>
      </c>
      <c r="D81" s="39"/>
      <c r="E81" s="39"/>
      <c r="F81" s="39"/>
      <c r="G81" s="39"/>
      <c r="H81" s="39"/>
      <c r="I81" s="39"/>
      <c r="J81" s="39"/>
      <c r="K81" s="39"/>
      <c r="L81" s="40"/>
      <c r="M81" s="64">
        <f t="shared" si="7"/>
        <v>0</v>
      </c>
      <c r="N81" s="42"/>
      <c r="O81" s="40"/>
      <c r="P81" s="67">
        <f t="shared" si="8"/>
        <v>0</v>
      </c>
    </row>
    <row r="82" spans="1:16" x14ac:dyDescent="0.3">
      <c r="A82" s="108" t="s">
        <v>83</v>
      </c>
      <c r="B82" s="149" t="str">
        <f t="shared" si="5"/>
        <v>25/3 - 31/3</v>
      </c>
      <c r="C82" s="15" t="s">
        <v>83</v>
      </c>
      <c r="D82" s="39"/>
      <c r="E82" s="162"/>
      <c r="F82" s="39"/>
      <c r="G82" s="39"/>
      <c r="H82" s="39"/>
      <c r="I82" s="39"/>
      <c r="J82" s="39"/>
      <c r="K82" s="39"/>
      <c r="L82" s="40"/>
      <c r="M82" s="64">
        <f t="shared" si="7"/>
        <v>0</v>
      </c>
      <c r="N82" s="163"/>
      <c r="O82" s="40"/>
      <c r="P82" s="67">
        <f t="shared" si="8"/>
        <v>0</v>
      </c>
    </row>
    <row r="83" spans="1:16" x14ac:dyDescent="0.3">
      <c r="A83" s="108" t="s">
        <v>51</v>
      </c>
      <c r="B83" s="149" t="str">
        <f t="shared" si="5"/>
        <v>25/3 - 31/3</v>
      </c>
      <c r="C83" s="25" t="s">
        <v>51</v>
      </c>
      <c r="D83" s="26"/>
      <c r="E83" s="26"/>
      <c r="F83" s="26"/>
      <c r="G83" s="26"/>
      <c r="H83" s="26"/>
      <c r="I83" s="26"/>
      <c r="J83" s="26"/>
      <c r="K83" s="26"/>
      <c r="L83" s="27"/>
      <c r="M83" s="63">
        <f t="shared" si="7"/>
        <v>0</v>
      </c>
      <c r="N83" s="28"/>
      <c r="O83" s="27"/>
      <c r="P83" s="62">
        <f t="shared" si="8"/>
        <v>0</v>
      </c>
    </row>
    <row r="84" spans="1:16" x14ac:dyDescent="0.3">
      <c r="A84" s="108" t="s">
        <v>51</v>
      </c>
      <c r="B84" s="149" t="str">
        <f t="shared" si="5"/>
        <v>25/3 - 31/3</v>
      </c>
      <c r="C84" s="14" t="s">
        <v>75</v>
      </c>
      <c r="D84" s="35"/>
      <c r="E84" s="35"/>
      <c r="F84" s="35"/>
      <c r="G84" s="35"/>
      <c r="H84" s="35"/>
      <c r="I84" s="35"/>
      <c r="J84" s="35"/>
      <c r="K84" s="35"/>
      <c r="L84" s="36"/>
      <c r="M84" s="64">
        <f t="shared" si="7"/>
        <v>0</v>
      </c>
      <c r="N84" s="44"/>
      <c r="O84" s="36"/>
      <c r="P84" s="67">
        <f t="shared" si="8"/>
        <v>0</v>
      </c>
    </row>
    <row r="85" spans="1:16" x14ac:dyDescent="0.3">
      <c r="A85" s="108" t="s">
        <v>51</v>
      </c>
      <c r="B85" s="149" t="str">
        <f t="shared" si="5"/>
        <v>25/3 - 31/3</v>
      </c>
      <c r="C85" s="80" t="s">
        <v>69</v>
      </c>
      <c r="D85" s="81"/>
      <c r="E85" s="81"/>
      <c r="F85" s="81"/>
      <c r="G85" s="81"/>
      <c r="H85" s="81"/>
      <c r="I85" s="81"/>
      <c r="J85" s="81"/>
      <c r="K85" s="81"/>
      <c r="L85" s="82"/>
      <c r="M85" s="83">
        <f t="shared" si="7"/>
        <v>0</v>
      </c>
      <c r="N85" s="84"/>
      <c r="O85" s="82"/>
      <c r="P85" s="85">
        <f t="shared" si="8"/>
        <v>0</v>
      </c>
    </row>
    <row r="86" spans="1:16" x14ac:dyDescent="0.3">
      <c r="A86" s="108" t="s">
        <v>51</v>
      </c>
      <c r="B86" s="149" t="str">
        <f t="shared" si="5"/>
        <v>25/3 - 31/3</v>
      </c>
      <c r="C86" s="80" t="s">
        <v>70</v>
      </c>
      <c r="D86" s="81"/>
      <c r="E86" s="81"/>
      <c r="F86" s="81"/>
      <c r="G86" s="81"/>
      <c r="H86" s="81"/>
      <c r="I86" s="81"/>
      <c r="J86" s="81"/>
      <c r="K86" s="81"/>
      <c r="L86" s="82"/>
      <c r="M86" s="83">
        <f t="shared" si="7"/>
        <v>0</v>
      </c>
      <c r="N86" s="84"/>
      <c r="O86" s="82"/>
      <c r="P86" s="85">
        <f t="shared" si="8"/>
        <v>0</v>
      </c>
    </row>
    <row r="87" spans="1:16" x14ac:dyDescent="0.3">
      <c r="A87" s="108" t="s">
        <v>51</v>
      </c>
      <c r="B87" s="149" t="str">
        <f t="shared" si="5"/>
        <v>25/3 - 31/3</v>
      </c>
      <c r="C87" s="15" t="s">
        <v>74</v>
      </c>
      <c r="D87" s="74"/>
      <c r="E87" s="74"/>
      <c r="F87" s="74"/>
      <c r="G87" s="74"/>
      <c r="H87" s="74"/>
      <c r="I87" s="74"/>
      <c r="J87" s="74"/>
      <c r="K87" s="74"/>
      <c r="L87" s="75"/>
      <c r="M87" s="64">
        <f t="shared" si="7"/>
        <v>0</v>
      </c>
      <c r="N87" s="76"/>
      <c r="O87" s="75"/>
      <c r="P87" s="67">
        <f t="shared" si="8"/>
        <v>0</v>
      </c>
    </row>
    <row r="88" spans="1:16" x14ac:dyDescent="0.3">
      <c r="A88" s="108" t="s">
        <v>51</v>
      </c>
      <c r="B88" s="149" t="str">
        <f t="shared" si="5"/>
        <v>25/3 - 31/3</v>
      </c>
      <c r="C88" s="80" t="s">
        <v>73</v>
      </c>
      <c r="D88" s="81"/>
      <c r="E88" s="81"/>
      <c r="F88" s="81"/>
      <c r="G88" s="81"/>
      <c r="H88" s="81"/>
      <c r="I88" s="81"/>
      <c r="J88" s="81"/>
      <c r="K88" s="81"/>
      <c r="L88" s="82"/>
      <c r="M88" s="83">
        <f t="shared" si="7"/>
        <v>0</v>
      </c>
      <c r="N88" s="84"/>
      <c r="O88" s="82"/>
      <c r="P88" s="85">
        <f t="shared" si="8"/>
        <v>0</v>
      </c>
    </row>
    <row r="89" spans="1:16" x14ac:dyDescent="0.3">
      <c r="A89" s="108" t="s">
        <v>51</v>
      </c>
      <c r="B89" s="149" t="str">
        <f t="shared" si="5"/>
        <v>25/3 - 31/3</v>
      </c>
      <c r="C89" s="80" t="s">
        <v>63</v>
      </c>
      <c r="D89" s="81"/>
      <c r="E89" s="81"/>
      <c r="F89" s="81"/>
      <c r="G89" s="81"/>
      <c r="H89" s="81"/>
      <c r="I89" s="81"/>
      <c r="J89" s="81"/>
      <c r="K89" s="81"/>
      <c r="L89" s="82"/>
      <c r="M89" s="83">
        <f t="shared" si="7"/>
        <v>0</v>
      </c>
      <c r="N89" s="84"/>
      <c r="O89" s="82"/>
      <c r="P89" s="85">
        <f t="shared" si="8"/>
        <v>0</v>
      </c>
    </row>
    <row r="90" spans="1:16" x14ac:dyDescent="0.3">
      <c r="A90" s="108" t="s">
        <v>22</v>
      </c>
      <c r="B90" s="149" t="str">
        <f t="shared" si="5"/>
        <v>25/3 - 31/3</v>
      </c>
      <c r="C90" s="25" t="s">
        <v>22</v>
      </c>
      <c r="D90" s="26"/>
      <c r="E90" s="26"/>
      <c r="F90" s="26"/>
      <c r="G90" s="26"/>
      <c r="H90" s="26"/>
      <c r="I90" s="26"/>
      <c r="J90" s="26"/>
      <c r="K90" s="26"/>
      <c r="L90" s="27"/>
      <c r="M90" s="63">
        <f t="shared" si="7"/>
        <v>0</v>
      </c>
      <c r="N90" s="28"/>
      <c r="O90" s="27"/>
      <c r="P90" s="62">
        <f t="shared" si="8"/>
        <v>0</v>
      </c>
    </row>
    <row r="91" spans="1:16" x14ac:dyDescent="0.3">
      <c r="A91" s="108" t="s">
        <v>22</v>
      </c>
      <c r="B91" s="149" t="str">
        <f t="shared" si="5"/>
        <v>25/3 - 31/3</v>
      </c>
      <c r="C91" s="14" t="s">
        <v>64</v>
      </c>
      <c r="D91" s="35"/>
      <c r="E91" s="35"/>
      <c r="F91" s="35"/>
      <c r="G91" s="35"/>
      <c r="H91" s="35"/>
      <c r="I91" s="35"/>
      <c r="J91" s="100"/>
      <c r="K91" s="35"/>
      <c r="L91" s="36"/>
      <c r="M91" s="64">
        <f t="shared" si="7"/>
        <v>0</v>
      </c>
      <c r="N91" s="44"/>
      <c r="O91" s="36"/>
      <c r="P91" s="67">
        <f t="shared" si="8"/>
        <v>0</v>
      </c>
    </row>
    <row r="92" spans="1:16" x14ac:dyDescent="0.3">
      <c r="A92" s="108" t="s">
        <v>22</v>
      </c>
      <c r="B92" s="149" t="str">
        <f t="shared" si="5"/>
        <v>25/3 - 31/3</v>
      </c>
      <c r="C92" s="80" t="s">
        <v>65</v>
      </c>
      <c r="D92" s="81"/>
      <c r="E92" s="81"/>
      <c r="F92" s="81"/>
      <c r="G92" s="81"/>
      <c r="H92" s="81"/>
      <c r="I92" s="81"/>
      <c r="J92" s="81"/>
      <c r="K92" s="81"/>
      <c r="L92" s="82"/>
      <c r="M92" s="83">
        <f t="shared" si="7"/>
        <v>0</v>
      </c>
      <c r="N92" s="84"/>
      <c r="O92" s="82"/>
      <c r="P92" s="85">
        <f t="shared" si="8"/>
        <v>0</v>
      </c>
    </row>
    <row r="93" spans="1:16" x14ac:dyDescent="0.3">
      <c r="A93" s="108" t="s">
        <v>22</v>
      </c>
      <c r="B93" s="149" t="str">
        <f t="shared" si="5"/>
        <v>25/3 - 31/3</v>
      </c>
      <c r="C93" s="80" t="s">
        <v>76</v>
      </c>
      <c r="D93" s="81"/>
      <c r="E93" s="81"/>
      <c r="F93" s="81"/>
      <c r="G93" s="81"/>
      <c r="H93" s="81"/>
      <c r="I93" s="81"/>
      <c r="J93" s="81"/>
      <c r="K93" s="81"/>
      <c r="L93" s="82"/>
      <c r="M93" s="83">
        <f t="shared" si="7"/>
        <v>0</v>
      </c>
      <c r="N93" s="84"/>
      <c r="O93" s="82"/>
      <c r="P93" s="85">
        <f t="shared" si="8"/>
        <v>0</v>
      </c>
    </row>
    <row r="94" spans="1:16" x14ac:dyDescent="0.3">
      <c r="A94" s="108" t="s">
        <v>22</v>
      </c>
      <c r="B94" s="149" t="str">
        <f t="shared" si="5"/>
        <v>25/3 - 31/3</v>
      </c>
      <c r="C94" s="15" t="s">
        <v>41</v>
      </c>
      <c r="D94" s="74"/>
      <c r="E94" s="74"/>
      <c r="F94" s="74"/>
      <c r="G94" s="74"/>
      <c r="H94" s="74"/>
      <c r="I94" s="74"/>
      <c r="J94" s="99"/>
      <c r="K94" s="74"/>
      <c r="L94" s="75"/>
      <c r="M94" s="64">
        <f t="shared" si="7"/>
        <v>0</v>
      </c>
      <c r="N94" s="76"/>
      <c r="O94" s="75"/>
      <c r="P94" s="67">
        <f t="shared" si="8"/>
        <v>0</v>
      </c>
    </row>
    <row r="95" spans="1:16" x14ac:dyDescent="0.3">
      <c r="A95" s="108" t="s">
        <v>22</v>
      </c>
      <c r="B95" s="149" t="str">
        <f t="shared" si="5"/>
        <v>25/3 - 31/3</v>
      </c>
      <c r="C95" s="80" t="s">
        <v>66</v>
      </c>
      <c r="D95" s="81"/>
      <c r="E95" s="81"/>
      <c r="F95" s="81"/>
      <c r="G95" s="81"/>
      <c r="H95" s="81"/>
      <c r="I95" s="81"/>
      <c r="J95" s="81"/>
      <c r="K95" s="81"/>
      <c r="L95" s="82"/>
      <c r="M95" s="83">
        <f t="shared" si="7"/>
        <v>0</v>
      </c>
      <c r="N95" s="84"/>
      <c r="O95" s="82"/>
      <c r="P95" s="85">
        <f t="shared" si="8"/>
        <v>0</v>
      </c>
    </row>
    <row r="96" spans="1:16" ht="15" thickBot="1" x14ac:dyDescent="0.35">
      <c r="A96" s="108" t="s">
        <v>22</v>
      </c>
      <c r="B96" s="149" t="str">
        <f t="shared" si="5"/>
        <v>25/3 - 31/3</v>
      </c>
      <c r="C96" s="80" t="s">
        <v>77</v>
      </c>
      <c r="D96" s="81"/>
      <c r="E96" s="81"/>
      <c r="F96" s="81"/>
      <c r="G96" s="81"/>
      <c r="H96" s="81"/>
      <c r="I96" s="81"/>
      <c r="J96" s="81"/>
      <c r="K96" s="81"/>
      <c r="L96" s="82"/>
      <c r="M96" s="83">
        <f t="shared" si="7"/>
        <v>0</v>
      </c>
      <c r="N96" s="84"/>
      <c r="O96" s="82"/>
      <c r="P96" s="85">
        <f t="shared" si="8"/>
        <v>0</v>
      </c>
    </row>
    <row r="97" spans="1:18" ht="15" thickBot="1" x14ac:dyDescent="0.35">
      <c r="A97" s="108" t="s">
        <v>71</v>
      </c>
      <c r="B97" s="140">
        <f>+B4+7</f>
        <v>45018</v>
      </c>
      <c r="C97" s="56" t="s">
        <v>71</v>
      </c>
      <c r="D97" s="57">
        <f t="shared" ref="D97:L97" si="9">+SUM(D4,D8,D48,D79)</f>
        <v>100000</v>
      </c>
      <c r="E97" s="57">
        <f t="shared" si="9"/>
        <v>1700000</v>
      </c>
      <c r="F97" s="57">
        <f t="shared" si="9"/>
        <v>800000</v>
      </c>
      <c r="G97" s="57">
        <f t="shared" si="9"/>
        <v>4500000</v>
      </c>
      <c r="H97" s="57">
        <f t="shared" si="9"/>
        <v>60000</v>
      </c>
      <c r="I97" s="57">
        <f t="shared" si="9"/>
        <v>0</v>
      </c>
      <c r="J97" s="57">
        <f t="shared" si="9"/>
        <v>40000</v>
      </c>
      <c r="K97" s="57">
        <f t="shared" si="9"/>
        <v>1000000</v>
      </c>
      <c r="L97" s="58">
        <f t="shared" si="9"/>
        <v>300000</v>
      </c>
      <c r="M97" s="59">
        <f t="shared" si="7"/>
        <v>8500000</v>
      </c>
      <c r="N97" s="60">
        <f>+SUM(N4,N8,N48,N79)</f>
        <v>180000</v>
      </c>
      <c r="O97" s="58">
        <f>+SUM(O4,O8,O48,O79)</f>
        <v>250000</v>
      </c>
      <c r="P97" s="61">
        <f t="shared" si="8"/>
        <v>430000</v>
      </c>
      <c r="R97" s="161"/>
    </row>
    <row r="98" spans="1:18" ht="15" thickBot="1" x14ac:dyDescent="0.35">
      <c r="A98"/>
      <c r="B98" s="2"/>
      <c r="C98" s="86" t="s">
        <v>56</v>
      </c>
      <c r="D98" s="87">
        <f t="shared" ref="D98:L98" si="10">+SUM(D5,D8,D48,D79)+D63</f>
        <v>120000</v>
      </c>
      <c r="E98" s="87">
        <f t="shared" si="10"/>
        <v>1900000</v>
      </c>
      <c r="F98" s="87">
        <f t="shared" si="10"/>
        <v>1000000</v>
      </c>
      <c r="G98" s="87">
        <f t="shared" si="10"/>
        <v>5200000</v>
      </c>
      <c r="H98" s="87">
        <f t="shared" si="10"/>
        <v>80000</v>
      </c>
      <c r="I98" s="87">
        <f t="shared" si="10"/>
        <v>0</v>
      </c>
      <c r="J98" s="87">
        <f t="shared" si="10"/>
        <v>80000</v>
      </c>
      <c r="K98" s="87">
        <f t="shared" si="10"/>
        <v>1200000</v>
      </c>
      <c r="L98" s="87">
        <f t="shared" si="10"/>
        <v>350000</v>
      </c>
      <c r="M98" s="87">
        <f t="shared" si="7"/>
        <v>9930000</v>
      </c>
      <c r="N98" s="87">
        <f>+SUM(N5,N8,N48,N79)+N63</f>
        <v>200000</v>
      </c>
      <c r="O98" s="87">
        <f>+SUM(O5,O8,O48,O79)+O63</f>
        <v>400000</v>
      </c>
      <c r="P98" s="87">
        <f t="shared" si="8"/>
        <v>600000</v>
      </c>
    </row>
    <row r="99" spans="1:18" ht="15" thickBot="1" x14ac:dyDescent="0.35">
      <c r="A99"/>
      <c r="B99" s="97">
        <f>+B97+1</f>
        <v>45019</v>
      </c>
      <c r="D99" s="77">
        <f>IF(D$3=0,IF(D97+D101&gt;0,1,0),IF((D97+D101)&gt;0.8*-D$3,1,0))</f>
        <v>1</v>
      </c>
      <c r="E99" s="77">
        <f t="shared" ref="E99:O99" si="11">IF(E$3=0,IF(E97+E101&gt;0,1,0),IF((E97+E101)&gt;0.8*-E$3,1,0))</f>
        <v>1</v>
      </c>
      <c r="F99" s="77">
        <f t="shared" si="11"/>
        <v>1</v>
      </c>
      <c r="G99" s="77">
        <f>IF(G$3=0,IF(G97+G101&gt;0,1,0),IF((G97+G101)&gt;0.8*-G$3,1,0))</f>
        <v>1</v>
      </c>
      <c r="H99" s="77">
        <f t="shared" si="11"/>
        <v>1</v>
      </c>
      <c r="I99" s="77">
        <f t="shared" si="11"/>
        <v>0</v>
      </c>
      <c r="J99" s="77">
        <f t="shared" si="11"/>
        <v>1</v>
      </c>
      <c r="K99" s="77">
        <f t="shared" si="11"/>
        <v>1</v>
      </c>
      <c r="L99" s="77">
        <f t="shared" si="11"/>
        <v>1</v>
      </c>
      <c r="M99" s="78"/>
      <c r="N99" s="77">
        <f t="shared" si="11"/>
        <v>1</v>
      </c>
      <c r="O99" s="77">
        <f t="shared" si="11"/>
        <v>1</v>
      </c>
      <c r="P99" s="78"/>
    </row>
    <row r="100" spans="1:18" ht="15" thickBot="1" x14ac:dyDescent="0.35">
      <c r="A100"/>
      <c r="B100" s="2"/>
      <c r="C100" s="11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1:18" ht="16.2" thickBot="1" x14ac:dyDescent="0.35">
      <c r="A101" s="146" t="s">
        <v>97</v>
      </c>
      <c r="B101" s="147" t="str">
        <f>+B102</f>
        <v>4/4 - 10/4</v>
      </c>
      <c r="C101" s="13" t="s">
        <v>53</v>
      </c>
      <c r="D101" s="29">
        <f t="shared" ref="D101:L101" si="12">SUM(D102,D112,D118,D137,D127)</f>
        <v>0</v>
      </c>
      <c r="E101" s="29">
        <f t="shared" si="12"/>
        <v>0</v>
      </c>
      <c r="F101" s="29">
        <f t="shared" si="12"/>
        <v>0</v>
      </c>
      <c r="G101" s="29">
        <f>SUM(G102,G112,G118,G137,G127)</f>
        <v>0</v>
      </c>
      <c r="H101" s="29">
        <f t="shared" si="12"/>
        <v>0</v>
      </c>
      <c r="I101" s="29">
        <f t="shared" si="12"/>
        <v>0</v>
      </c>
      <c r="J101" s="29">
        <f t="shared" si="12"/>
        <v>0</v>
      </c>
      <c r="K101" s="29">
        <f t="shared" si="12"/>
        <v>0</v>
      </c>
      <c r="L101" s="30">
        <f t="shared" si="12"/>
        <v>0</v>
      </c>
      <c r="M101" s="20">
        <f>SUM(D101:L101)</f>
        <v>0</v>
      </c>
      <c r="N101" s="53">
        <f>SUM(N102,N112,N118,N137,N127)</f>
        <v>0</v>
      </c>
      <c r="O101" s="54">
        <f>SUM(O102,O112,O118,O137,O127)</f>
        <v>0</v>
      </c>
      <c r="P101" s="52">
        <f t="shared" ref="P101:P172" si="13">SUM(N101:O101)</f>
        <v>0</v>
      </c>
    </row>
    <row r="102" spans="1:18" x14ac:dyDescent="0.3">
      <c r="A102" s="146" t="s">
        <v>31</v>
      </c>
      <c r="B102" s="144" t="str">
        <f>DAY(B97+2)&amp;"/"&amp;MONTH(B97+2)&amp;" - "&amp;DAY(B190+1)&amp;"/"&amp;MONTH(B190+1)</f>
        <v>4/4 - 10/4</v>
      </c>
      <c r="C102" s="21" t="s">
        <v>31</v>
      </c>
      <c r="D102" s="22">
        <f>+SUM(D103:D104,D108)</f>
        <v>0</v>
      </c>
      <c r="E102" s="22">
        <f t="shared" ref="E102:L102" si="14">+SUM(E103:E104,E108)</f>
        <v>0</v>
      </c>
      <c r="F102" s="22">
        <f t="shared" si="14"/>
        <v>0</v>
      </c>
      <c r="G102" s="22">
        <f t="shared" si="14"/>
        <v>0</v>
      </c>
      <c r="H102" s="22">
        <f t="shared" si="14"/>
        <v>0</v>
      </c>
      <c r="I102" s="22">
        <f t="shared" si="14"/>
        <v>0</v>
      </c>
      <c r="J102" s="22">
        <f t="shared" si="14"/>
        <v>0</v>
      </c>
      <c r="K102" s="22">
        <f t="shared" si="14"/>
        <v>0</v>
      </c>
      <c r="L102" s="23">
        <f t="shared" si="14"/>
        <v>0</v>
      </c>
      <c r="M102" s="70">
        <f t="shared" ref="M102:M168" si="15">SUM(D102:L102)</f>
        <v>0</v>
      </c>
      <c r="N102" s="24">
        <f>+SUM(N103:N104,N108)</f>
        <v>0</v>
      </c>
      <c r="O102" s="23">
        <f>+SUM(O103:O104,O108)</f>
        <v>0</v>
      </c>
      <c r="P102" s="72">
        <f t="shared" si="13"/>
        <v>0</v>
      </c>
    </row>
    <row r="103" spans="1:18" x14ac:dyDescent="0.3">
      <c r="A103" s="146" t="s">
        <v>31</v>
      </c>
      <c r="B103" s="147" t="str">
        <f>+B102</f>
        <v>4/4 - 10/4</v>
      </c>
      <c r="C103" s="14" t="s">
        <v>26</v>
      </c>
      <c r="D103" s="31"/>
      <c r="E103" s="31"/>
      <c r="F103" s="31"/>
      <c r="G103" s="115"/>
      <c r="H103" s="31"/>
      <c r="I103" s="31"/>
      <c r="J103" s="31"/>
      <c r="K103" s="31"/>
      <c r="L103" s="32"/>
      <c r="M103" s="65">
        <f t="shared" si="15"/>
        <v>0</v>
      </c>
      <c r="N103" s="115"/>
      <c r="O103" s="32"/>
      <c r="P103" s="67">
        <f t="shared" si="13"/>
        <v>0</v>
      </c>
    </row>
    <row r="104" spans="1:18" x14ac:dyDescent="0.3">
      <c r="A104" s="146" t="s">
        <v>31</v>
      </c>
      <c r="B104" s="147" t="str">
        <f t="shared" ref="B104:B140" si="16">+B103</f>
        <v>4/4 - 10/4</v>
      </c>
      <c r="C104" s="14" t="s">
        <v>28</v>
      </c>
      <c r="D104" s="33"/>
      <c r="E104" s="33"/>
      <c r="F104" s="33"/>
      <c r="G104" s="35"/>
      <c r="H104" s="33"/>
      <c r="I104" s="33"/>
      <c r="J104" s="33"/>
      <c r="K104" s="33"/>
      <c r="L104" s="34"/>
      <c r="M104" s="65">
        <f t="shared" si="15"/>
        <v>0</v>
      </c>
      <c r="N104" s="43"/>
      <c r="O104" s="34"/>
      <c r="P104" s="67">
        <f t="shared" si="13"/>
        <v>0</v>
      </c>
    </row>
    <row r="105" spans="1:18" x14ac:dyDescent="0.3">
      <c r="A105" s="146" t="s">
        <v>31</v>
      </c>
      <c r="B105" s="147" t="str">
        <f t="shared" si="16"/>
        <v>4/4 - 10/4</v>
      </c>
      <c r="C105" s="80" t="s">
        <v>47</v>
      </c>
      <c r="D105" s="81"/>
      <c r="E105" s="81"/>
      <c r="F105" s="81"/>
      <c r="G105" s="81"/>
      <c r="H105" s="81"/>
      <c r="I105" s="81"/>
      <c r="J105" s="81"/>
      <c r="K105" s="81"/>
      <c r="L105" s="82"/>
      <c r="M105" s="83">
        <f t="shared" si="15"/>
        <v>0</v>
      </c>
      <c r="N105" s="84"/>
      <c r="O105" s="82"/>
      <c r="P105" s="85">
        <f t="shared" si="13"/>
        <v>0</v>
      </c>
    </row>
    <row r="106" spans="1:18" x14ac:dyDescent="0.3">
      <c r="A106" s="146" t="s">
        <v>31</v>
      </c>
      <c r="B106" s="147" t="str">
        <f t="shared" si="16"/>
        <v>4/4 - 10/4</v>
      </c>
      <c r="C106" s="80" t="s">
        <v>46</v>
      </c>
      <c r="D106" s="81"/>
      <c r="E106" s="81"/>
      <c r="F106" s="81"/>
      <c r="G106" s="81"/>
      <c r="H106" s="81"/>
      <c r="I106" s="81"/>
      <c r="J106" s="81"/>
      <c r="K106" s="81"/>
      <c r="L106" s="82"/>
      <c r="M106" s="83">
        <f t="shared" si="15"/>
        <v>0</v>
      </c>
      <c r="N106" s="84"/>
      <c r="O106" s="82"/>
      <c r="P106" s="85">
        <f t="shared" si="13"/>
        <v>0</v>
      </c>
    </row>
    <row r="107" spans="1:18" x14ac:dyDescent="0.3">
      <c r="A107" s="146" t="s">
        <v>31</v>
      </c>
      <c r="B107" s="147" t="str">
        <f t="shared" si="16"/>
        <v>4/4 - 10/4</v>
      </c>
      <c r="C107" s="80" t="s">
        <v>68</v>
      </c>
      <c r="D107" s="81"/>
      <c r="E107" s="81"/>
      <c r="F107" s="81"/>
      <c r="G107" s="81"/>
      <c r="H107" s="81"/>
      <c r="I107" s="81"/>
      <c r="J107" s="81"/>
      <c r="K107" s="81"/>
      <c r="L107" s="82"/>
      <c r="M107" s="83">
        <f t="shared" si="15"/>
        <v>0</v>
      </c>
      <c r="N107" s="84"/>
      <c r="O107" s="82"/>
      <c r="P107" s="85">
        <f t="shared" si="13"/>
        <v>0</v>
      </c>
    </row>
    <row r="108" spans="1:18" x14ac:dyDescent="0.3">
      <c r="A108" s="146" t="s">
        <v>31</v>
      </c>
      <c r="B108" s="147" t="str">
        <f t="shared" si="16"/>
        <v>4/4 - 10/4</v>
      </c>
      <c r="C108" s="14" t="s">
        <v>30</v>
      </c>
      <c r="D108" s="35"/>
      <c r="E108" s="115"/>
      <c r="F108" s="35"/>
      <c r="G108" s="115"/>
      <c r="H108" s="33"/>
      <c r="I108" s="33"/>
      <c r="J108" s="35"/>
      <c r="K108" s="35"/>
      <c r="L108" s="36"/>
      <c r="M108" s="65">
        <f t="shared" si="15"/>
        <v>0</v>
      </c>
      <c r="N108" s="44"/>
      <c r="O108" s="36"/>
      <c r="P108" s="67">
        <f t="shared" si="13"/>
        <v>0</v>
      </c>
    </row>
    <row r="109" spans="1:18" x14ac:dyDescent="0.3">
      <c r="A109" s="146" t="s">
        <v>31</v>
      </c>
      <c r="B109" s="147" t="str">
        <f t="shared" si="16"/>
        <v>4/4 - 10/4</v>
      </c>
      <c r="C109" s="80" t="s">
        <v>33</v>
      </c>
      <c r="D109" s="81"/>
      <c r="E109" s="81"/>
      <c r="F109" s="81"/>
      <c r="G109" s="81"/>
      <c r="H109" s="81"/>
      <c r="I109" s="81"/>
      <c r="J109" s="81"/>
      <c r="K109" s="81"/>
      <c r="L109" s="81"/>
      <c r="M109" s="83">
        <f t="shared" si="15"/>
        <v>0</v>
      </c>
      <c r="N109" s="84"/>
      <c r="O109" s="82"/>
      <c r="P109" s="85">
        <f t="shared" si="13"/>
        <v>0</v>
      </c>
    </row>
    <row r="110" spans="1:18" x14ac:dyDescent="0.3">
      <c r="A110" s="146" t="s">
        <v>31</v>
      </c>
      <c r="B110" s="147" t="str">
        <f t="shared" si="16"/>
        <v>4/4 - 10/4</v>
      </c>
      <c r="C110" s="80" t="s">
        <v>87</v>
      </c>
      <c r="D110" s="81"/>
      <c r="E110" s="81"/>
      <c r="F110" s="81"/>
      <c r="G110" s="81"/>
      <c r="H110" s="81"/>
      <c r="I110" s="81"/>
      <c r="J110" s="81"/>
      <c r="K110" s="81"/>
      <c r="L110" s="82"/>
      <c r="M110" s="83">
        <f t="shared" si="15"/>
        <v>0</v>
      </c>
      <c r="N110" s="84"/>
      <c r="O110" s="82"/>
      <c r="P110" s="85">
        <f t="shared" si="13"/>
        <v>0</v>
      </c>
    </row>
    <row r="111" spans="1:18" x14ac:dyDescent="0.3">
      <c r="A111" s="146" t="s">
        <v>31</v>
      </c>
      <c r="B111" s="147" t="str">
        <f t="shared" si="16"/>
        <v>4/4 - 10/4</v>
      </c>
      <c r="C111" s="80" t="s">
        <v>34</v>
      </c>
      <c r="D111" s="81"/>
      <c r="E111" s="81"/>
      <c r="F111" s="81"/>
      <c r="G111" s="81"/>
      <c r="H111" s="81"/>
      <c r="I111" s="81"/>
      <c r="J111" s="81"/>
      <c r="K111" s="81"/>
      <c r="L111" s="82"/>
      <c r="M111" s="83">
        <f t="shared" si="15"/>
        <v>0</v>
      </c>
      <c r="N111" s="84"/>
      <c r="O111" s="82"/>
      <c r="P111" s="85">
        <f t="shared" si="13"/>
        <v>0</v>
      </c>
    </row>
    <row r="112" spans="1:18" x14ac:dyDescent="0.3">
      <c r="A112" s="146" t="s">
        <v>96</v>
      </c>
      <c r="B112" s="144" t="str">
        <f>DAY(B97+2)&amp;"/"&amp;MONTH(B97+2)&amp;" - "&amp;DAY(B190+1)&amp;"/"&amp;MONTH(B190+1)</f>
        <v>4/4 - 10/4</v>
      </c>
      <c r="C112" s="25" t="s">
        <v>57</v>
      </c>
      <c r="D112" s="26"/>
      <c r="E112" s="26"/>
      <c r="F112" s="26"/>
      <c r="G112" s="26"/>
      <c r="H112" s="26"/>
      <c r="I112" s="26"/>
      <c r="J112" s="26"/>
      <c r="K112" s="26"/>
      <c r="L112" s="27"/>
      <c r="M112" s="71">
        <f t="shared" si="15"/>
        <v>0</v>
      </c>
      <c r="N112" s="28"/>
      <c r="O112" s="27"/>
      <c r="P112" s="73">
        <f t="shared" si="13"/>
        <v>0</v>
      </c>
    </row>
    <row r="113" spans="1:16" x14ac:dyDescent="0.3">
      <c r="A113" s="146" t="s">
        <v>96</v>
      </c>
      <c r="B113" s="147" t="str">
        <f t="shared" si="16"/>
        <v>4/4 - 10/4</v>
      </c>
      <c r="C113" s="14" t="s">
        <v>27</v>
      </c>
      <c r="D113" s="31"/>
      <c r="E113" s="31"/>
      <c r="F113" s="31"/>
      <c r="G113" s="92"/>
      <c r="H113" s="31"/>
      <c r="I113" s="31"/>
      <c r="J113" s="31"/>
      <c r="K113" s="31"/>
      <c r="L113" s="32"/>
      <c r="M113" s="65">
        <f t="shared" si="15"/>
        <v>0</v>
      </c>
      <c r="N113" s="115"/>
      <c r="O113" s="32"/>
      <c r="P113" s="67">
        <f t="shared" si="13"/>
        <v>0</v>
      </c>
    </row>
    <row r="114" spans="1:16" x14ac:dyDescent="0.3">
      <c r="A114" s="146" t="s">
        <v>96</v>
      </c>
      <c r="B114" s="147" t="str">
        <f t="shared" si="16"/>
        <v>4/4 - 10/4</v>
      </c>
      <c r="C114" s="14" t="s">
        <v>29</v>
      </c>
      <c r="D114" s="33"/>
      <c r="E114" s="33"/>
      <c r="F114" s="33"/>
      <c r="G114" s="92"/>
      <c r="H114" s="33"/>
      <c r="I114" s="33"/>
      <c r="J114" s="33"/>
      <c r="K114" s="33"/>
      <c r="L114" s="34"/>
      <c r="M114" s="65">
        <f t="shared" si="15"/>
        <v>0</v>
      </c>
      <c r="N114" s="44"/>
      <c r="O114" s="36"/>
      <c r="P114" s="67">
        <f t="shared" si="13"/>
        <v>0</v>
      </c>
    </row>
    <row r="115" spans="1:16" x14ac:dyDescent="0.3">
      <c r="A115" s="146" t="s">
        <v>96</v>
      </c>
      <c r="B115" s="147" t="str">
        <f t="shared" si="16"/>
        <v>4/4 - 10/4</v>
      </c>
      <c r="C115" s="80" t="s">
        <v>47</v>
      </c>
      <c r="D115" s="81"/>
      <c r="E115" s="81"/>
      <c r="F115" s="81"/>
      <c r="G115" s="81"/>
      <c r="H115" s="81"/>
      <c r="I115" s="81"/>
      <c r="J115" s="81"/>
      <c r="K115" s="81"/>
      <c r="L115" s="82"/>
      <c r="M115" s="83">
        <f t="shared" si="15"/>
        <v>0</v>
      </c>
      <c r="N115" s="84"/>
      <c r="O115" s="82"/>
      <c r="P115" s="85">
        <f t="shared" si="13"/>
        <v>0</v>
      </c>
    </row>
    <row r="116" spans="1:16" x14ac:dyDescent="0.3">
      <c r="A116" s="146" t="s">
        <v>96</v>
      </c>
      <c r="B116" s="147" t="str">
        <f t="shared" si="16"/>
        <v>4/4 - 10/4</v>
      </c>
      <c r="C116" s="80" t="s">
        <v>46</v>
      </c>
      <c r="D116" s="81"/>
      <c r="E116" s="81"/>
      <c r="F116" s="81"/>
      <c r="G116" s="81"/>
      <c r="H116" s="81"/>
      <c r="I116" s="81"/>
      <c r="J116" s="81"/>
      <c r="K116" s="81"/>
      <c r="L116" s="82"/>
      <c r="M116" s="83">
        <f t="shared" si="15"/>
        <v>0</v>
      </c>
      <c r="N116" s="84"/>
      <c r="O116" s="84"/>
      <c r="P116" s="85">
        <f t="shared" si="13"/>
        <v>0</v>
      </c>
    </row>
    <row r="117" spans="1:16" x14ac:dyDescent="0.3">
      <c r="A117" s="146" t="s">
        <v>96</v>
      </c>
      <c r="B117" s="147" t="str">
        <f t="shared" si="16"/>
        <v>4/4 - 10/4</v>
      </c>
      <c r="C117" s="80" t="s">
        <v>68</v>
      </c>
      <c r="D117" s="81"/>
      <c r="E117" s="81"/>
      <c r="F117" s="81"/>
      <c r="G117" s="81"/>
      <c r="H117" s="81"/>
      <c r="I117" s="81"/>
      <c r="J117" s="81"/>
      <c r="K117" s="81"/>
      <c r="L117" s="82"/>
      <c r="M117" s="83">
        <f t="shared" si="15"/>
        <v>0</v>
      </c>
      <c r="N117" s="84"/>
      <c r="O117" s="82"/>
      <c r="P117" s="85">
        <f t="shared" si="13"/>
        <v>0</v>
      </c>
    </row>
    <row r="118" spans="1:16" x14ac:dyDescent="0.3">
      <c r="A118" s="146" t="s">
        <v>32</v>
      </c>
      <c r="B118" s="144" t="str">
        <f>DAY(B97+2)&amp;"/"&amp;MONTH(B97+2)&amp;" - "&amp;DAY(B190+1)&amp;"/"&amp;MONTH(B190+1)</f>
        <v>4/4 - 10/4</v>
      </c>
      <c r="C118" s="25" t="s">
        <v>32</v>
      </c>
      <c r="D118" s="26"/>
      <c r="E118" s="26"/>
      <c r="F118" s="26"/>
      <c r="G118" s="26"/>
      <c r="H118" s="26"/>
      <c r="I118" s="26"/>
      <c r="J118" s="26"/>
      <c r="K118" s="26"/>
      <c r="L118" s="27"/>
      <c r="M118" s="71">
        <f t="shared" si="15"/>
        <v>0</v>
      </c>
      <c r="N118" s="28"/>
      <c r="O118" s="27"/>
      <c r="P118" s="73">
        <f t="shared" si="13"/>
        <v>0</v>
      </c>
    </row>
    <row r="119" spans="1:16" x14ac:dyDescent="0.3">
      <c r="A119" s="146" t="s">
        <v>32</v>
      </c>
      <c r="B119" s="147" t="str">
        <f t="shared" si="16"/>
        <v>4/4 - 10/4</v>
      </c>
      <c r="C119" s="14" t="s">
        <v>15</v>
      </c>
      <c r="D119" s="35"/>
      <c r="E119" s="35"/>
      <c r="F119" s="35"/>
      <c r="G119" s="92"/>
      <c r="H119" s="35"/>
      <c r="I119" s="35"/>
      <c r="J119" s="35"/>
      <c r="K119" s="35"/>
      <c r="L119" s="36"/>
      <c r="M119" s="64">
        <f t="shared" si="15"/>
        <v>0</v>
      </c>
      <c r="N119" s="44"/>
      <c r="O119" s="36"/>
      <c r="P119" s="68">
        <f t="shared" si="13"/>
        <v>0</v>
      </c>
    </row>
    <row r="120" spans="1:16" x14ac:dyDescent="0.3">
      <c r="A120" s="146" t="s">
        <v>32</v>
      </c>
      <c r="B120" s="147" t="str">
        <f t="shared" si="16"/>
        <v>4/4 - 10/4</v>
      </c>
      <c r="C120" s="80" t="s">
        <v>23</v>
      </c>
      <c r="D120" s="81"/>
      <c r="E120" s="81"/>
      <c r="F120" s="81"/>
      <c r="G120" s="81"/>
      <c r="H120" s="81"/>
      <c r="I120" s="81"/>
      <c r="J120" s="81"/>
      <c r="K120" s="81"/>
      <c r="L120" s="82"/>
      <c r="M120" s="83">
        <f t="shared" si="15"/>
        <v>0</v>
      </c>
      <c r="N120" s="84"/>
      <c r="O120" s="82"/>
      <c r="P120" s="85">
        <f t="shared" si="13"/>
        <v>0</v>
      </c>
    </row>
    <row r="121" spans="1:16" x14ac:dyDescent="0.3">
      <c r="A121" s="146" t="s">
        <v>32</v>
      </c>
      <c r="B121" s="147" t="str">
        <f t="shared" si="16"/>
        <v>4/4 - 10/4</v>
      </c>
      <c r="C121" s="80" t="s">
        <v>24</v>
      </c>
      <c r="D121" s="81"/>
      <c r="E121" s="81"/>
      <c r="F121" s="81"/>
      <c r="G121" s="81"/>
      <c r="H121" s="81"/>
      <c r="I121" s="81"/>
      <c r="J121" s="81"/>
      <c r="K121" s="81"/>
      <c r="L121" s="82"/>
      <c r="M121" s="83">
        <f t="shared" si="15"/>
        <v>0</v>
      </c>
      <c r="N121" s="84"/>
      <c r="O121" s="82"/>
      <c r="P121" s="85">
        <f t="shared" si="13"/>
        <v>0</v>
      </c>
    </row>
    <row r="122" spans="1:16" x14ac:dyDescent="0.3">
      <c r="A122" s="146" t="s">
        <v>32</v>
      </c>
      <c r="B122" s="147" t="str">
        <f t="shared" si="16"/>
        <v>4/4 - 10/4</v>
      </c>
      <c r="C122" s="80" t="s">
        <v>25</v>
      </c>
      <c r="D122" s="81"/>
      <c r="E122" s="81"/>
      <c r="F122" s="81"/>
      <c r="G122" s="81"/>
      <c r="H122" s="81"/>
      <c r="I122" s="81"/>
      <c r="J122" s="81"/>
      <c r="K122" s="81"/>
      <c r="L122" s="82"/>
      <c r="M122" s="83">
        <f t="shared" si="15"/>
        <v>0</v>
      </c>
      <c r="N122" s="84"/>
      <c r="O122" s="82"/>
      <c r="P122" s="85">
        <f t="shared" si="13"/>
        <v>0</v>
      </c>
    </row>
    <row r="123" spans="1:16" x14ac:dyDescent="0.3">
      <c r="A123" s="146" t="s">
        <v>32</v>
      </c>
      <c r="B123" s="147" t="str">
        <f t="shared" si="16"/>
        <v>4/4 - 10/4</v>
      </c>
      <c r="C123" s="80" t="s">
        <v>59</v>
      </c>
      <c r="D123" s="81"/>
      <c r="E123" s="81"/>
      <c r="F123" s="81"/>
      <c r="G123" s="81"/>
      <c r="H123" s="81"/>
      <c r="I123" s="81"/>
      <c r="J123" s="81"/>
      <c r="K123" s="81"/>
      <c r="L123" s="82"/>
      <c r="M123" s="83">
        <f t="shared" si="15"/>
        <v>0</v>
      </c>
      <c r="N123" s="84"/>
      <c r="O123" s="82"/>
      <c r="P123" s="85">
        <f t="shared" si="13"/>
        <v>0</v>
      </c>
    </row>
    <row r="124" spans="1:16" x14ac:dyDescent="0.3">
      <c r="A124" s="146" t="s">
        <v>32</v>
      </c>
      <c r="B124" s="147" t="str">
        <f t="shared" si="16"/>
        <v>4/4 - 10/4</v>
      </c>
      <c r="C124" s="14" t="s">
        <v>16</v>
      </c>
      <c r="D124" s="37"/>
      <c r="E124" s="37"/>
      <c r="F124" s="37"/>
      <c r="G124" s="37"/>
      <c r="H124" s="37"/>
      <c r="I124" s="37"/>
      <c r="J124" s="37"/>
      <c r="K124" s="37"/>
      <c r="L124" s="38"/>
      <c r="M124" s="64">
        <f t="shared" si="15"/>
        <v>0</v>
      </c>
      <c r="N124" s="41"/>
      <c r="O124" s="38"/>
      <c r="P124" s="68">
        <f t="shared" si="13"/>
        <v>0</v>
      </c>
    </row>
    <row r="125" spans="1:16" x14ac:dyDescent="0.3">
      <c r="A125" s="146" t="s">
        <v>32</v>
      </c>
      <c r="B125" s="147" t="str">
        <f t="shared" si="16"/>
        <v>4/4 - 10/4</v>
      </c>
      <c r="C125" s="14" t="s">
        <v>17</v>
      </c>
      <c r="D125" s="37"/>
      <c r="E125" s="37"/>
      <c r="F125" s="37"/>
      <c r="G125" s="37"/>
      <c r="H125" s="37"/>
      <c r="I125" s="37"/>
      <c r="J125" s="37"/>
      <c r="K125" s="37"/>
      <c r="L125" s="38"/>
      <c r="M125" s="64">
        <f t="shared" si="15"/>
        <v>0</v>
      </c>
      <c r="N125" s="41"/>
      <c r="O125" s="38"/>
      <c r="P125" s="68">
        <f t="shared" si="13"/>
        <v>0</v>
      </c>
    </row>
    <row r="126" spans="1:16" x14ac:dyDescent="0.3">
      <c r="A126" s="146" t="s">
        <v>32</v>
      </c>
      <c r="B126" s="147" t="str">
        <f t="shared" si="16"/>
        <v>4/4 - 10/4</v>
      </c>
      <c r="C126" s="15" t="s">
        <v>40</v>
      </c>
      <c r="D126" s="39"/>
      <c r="E126" s="39"/>
      <c r="F126" s="39"/>
      <c r="G126" s="39"/>
      <c r="H126" s="39"/>
      <c r="I126" s="39"/>
      <c r="J126" s="39"/>
      <c r="K126" s="39"/>
      <c r="L126" s="40"/>
      <c r="M126" s="66">
        <f t="shared" si="15"/>
        <v>0</v>
      </c>
      <c r="N126" s="42"/>
      <c r="O126" s="40"/>
      <c r="P126" s="69">
        <f t="shared" si="13"/>
        <v>0</v>
      </c>
    </row>
    <row r="127" spans="1:16" x14ac:dyDescent="0.3">
      <c r="A127" s="146" t="s">
        <v>67</v>
      </c>
      <c r="B127" s="144" t="str">
        <f>DAY(B97+2)&amp;"/"&amp;MONTH(B97+2)&amp;" - "&amp;DAY(B190+1)&amp;"/"&amp;MONTH(B190+1)</f>
        <v>4/4 - 10/4</v>
      </c>
      <c r="C127" s="25" t="s">
        <v>67</v>
      </c>
      <c r="D127" s="26"/>
      <c r="E127" s="26"/>
      <c r="F127" s="26"/>
      <c r="G127" s="26"/>
      <c r="H127" s="26"/>
      <c r="I127" s="26"/>
      <c r="J127" s="26"/>
      <c r="K127" s="26"/>
      <c r="L127" s="27"/>
      <c r="M127" s="71">
        <f t="shared" si="15"/>
        <v>0</v>
      </c>
      <c r="N127" s="28"/>
      <c r="O127" s="27"/>
      <c r="P127" s="73">
        <f t="shared" si="13"/>
        <v>0</v>
      </c>
    </row>
    <row r="128" spans="1:16" x14ac:dyDescent="0.3">
      <c r="A128" s="146" t="s">
        <v>67</v>
      </c>
      <c r="B128" s="147" t="str">
        <f t="shared" si="16"/>
        <v>4/4 - 10/4</v>
      </c>
      <c r="C128" s="14" t="s">
        <v>12</v>
      </c>
      <c r="D128" s="37"/>
      <c r="E128" s="37"/>
      <c r="F128" s="37"/>
      <c r="G128" s="37"/>
      <c r="H128" s="37"/>
      <c r="I128" s="37"/>
      <c r="J128" s="37"/>
      <c r="K128" s="37"/>
      <c r="L128" s="38"/>
      <c r="M128" s="64">
        <f t="shared" si="15"/>
        <v>0</v>
      </c>
      <c r="N128" s="41"/>
      <c r="O128" s="38"/>
      <c r="P128" s="68">
        <f t="shared" si="13"/>
        <v>0</v>
      </c>
    </row>
    <row r="129" spans="1:16" x14ac:dyDescent="0.3">
      <c r="A129" s="146" t="s">
        <v>67</v>
      </c>
      <c r="B129" s="147" t="str">
        <f t="shared" si="16"/>
        <v>4/4 - 10/4</v>
      </c>
      <c r="C129" s="14" t="s">
        <v>39</v>
      </c>
      <c r="D129" s="37"/>
      <c r="E129" s="37"/>
      <c r="F129" s="37"/>
      <c r="G129" s="37"/>
      <c r="H129" s="37"/>
      <c r="I129" s="37"/>
      <c r="J129" s="37"/>
      <c r="K129" s="37"/>
      <c r="L129" s="38"/>
      <c r="M129" s="64">
        <f t="shared" si="15"/>
        <v>0</v>
      </c>
      <c r="N129" s="41"/>
      <c r="O129" s="38"/>
      <c r="P129" s="68">
        <f t="shared" si="13"/>
        <v>0</v>
      </c>
    </row>
    <row r="130" spans="1:16" x14ac:dyDescent="0.3">
      <c r="A130" s="146" t="s">
        <v>67</v>
      </c>
      <c r="B130" s="147" t="str">
        <f t="shared" si="16"/>
        <v>4/4 - 10/4</v>
      </c>
      <c r="C130" s="14" t="s">
        <v>18</v>
      </c>
      <c r="D130" s="33"/>
      <c r="E130" s="33"/>
      <c r="F130" s="33"/>
      <c r="G130" s="33"/>
      <c r="H130" s="33"/>
      <c r="I130" s="33"/>
      <c r="J130" s="33"/>
      <c r="K130" s="33"/>
      <c r="L130" s="34"/>
      <c r="M130" s="65">
        <f t="shared" si="15"/>
        <v>0</v>
      </c>
      <c r="N130" s="43"/>
      <c r="O130" s="34"/>
      <c r="P130" s="67">
        <f t="shared" si="13"/>
        <v>0</v>
      </c>
    </row>
    <row r="131" spans="1:16" x14ac:dyDescent="0.3">
      <c r="A131" s="146" t="s">
        <v>67</v>
      </c>
      <c r="B131" s="147" t="str">
        <f t="shared" si="16"/>
        <v>4/4 - 10/4</v>
      </c>
      <c r="C131" s="80" t="s">
        <v>38</v>
      </c>
      <c r="D131" s="81"/>
      <c r="E131" s="81"/>
      <c r="F131" s="81"/>
      <c r="G131" s="81"/>
      <c r="H131" s="81"/>
      <c r="I131" s="81"/>
      <c r="J131" s="81"/>
      <c r="K131" s="81"/>
      <c r="L131" s="82"/>
      <c r="M131" s="83">
        <f t="shared" si="15"/>
        <v>0</v>
      </c>
      <c r="N131" s="84"/>
      <c r="O131" s="82"/>
      <c r="P131" s="85">
        <f t="shared" si="13"/>
        <v>0</v>
      </c>
    </row>
    <row r="132" spans="1:16" x14ac:dyDescent="0.3">
      <c r="A132" s="146" t="s">
        <v>67</v>
      </c>
      <c r="B132" s="147" t="str">
        <f t="shared" si="16"/>
        <v>4/4 - 10/4</v>
      </c>
      <c r="C132" s="80" t="s">
        <v>37</v>
      </c>
      <c r="D132" s="81"/>
      <c r="E132" s="81"/>
      <c r="F132" s="81"/>
      <c r="G132" s="81"/>
      <c r="H132" s="81"/>
      <c r="I132" s="81"/>
      <c r="J132" s="81"/>
      <c r="K132" s="81"/>
      <c r="L132" s="82"/>
      <c r="M132" s="83">
        <f t="shared" si="15"/>
        <v>0</v>
      </c>
      <c r="N132" s="84"/>
      <c r="O132" s="82"/>
      <c r="P132" s="85">
        <f t="shared" si="13"/>
        <v>0</v>
      </c>
    </row>
    <row r="133" spans="1:16" x14ac:dyDescent="0.3">
      <c r="A133" s="146" t="s">
        <v>67</v>
      </c>
      <c r="B133" s="147" t="str">
        <f t="shared" si="16"/>
        <v>4/4 - 10/4</v>
      </c>
      <c r="C133" s="80" t="s">
        <v>61</v>
      </c>
      <c r="D133" s="81"/>
      <c r="E133" s="81"/>
      <c r="F133" s="81"/>
      <c r="G133" s="81"/>
      <c r="H133" s="81"/>
      <c r="I133" s="81"/>
      <c r="J133" s="81"/>
      <c r="K133" s="81"/>
      <c r="L133" s="82"/>
      <c r="M133" s="83">
        <f t="shared" si="15"/>
        <v>0</v>
      </c>
      <c r="N133" s="84"/>
      <c r="O133" s="82"/>
      <c r="P133" s="85">
        <f t="shared" si="13"/>
        <v>0</v>
      </c>
    </row>
    <row r="134" spans="1:16" x14ac:dyDescent="0.3">
      <c r="A134" s="146" t="s">
        <v>67</v>
      </c>
      <c r="B134" s="147" t="str">
        <f t="shared" si="16"/>
        <v>4/4 - 10/4</v>
      </c>
      <c r="C134" s="80" t="s">
        <v>36</v>
      </c>
      <c r="D134" s="81"/>
      <c r="E134" s="81"/>
      <c r="F134" s="81"/>
      <c r="G134" s="81"/>
      <c r="H134" s="81"/>
      <c r="I134" s="81"/>
      <c r="J134" s="81"/>
      <c r="K134" s="81"/>
      <c r="L134" s="82"/>
      <c r="M134" s="83">
        <f t="shared" si="15"/>
        <v>0</v>
      </c>
      <c r="N134" s="84"/>
      <c r="O134" s="82"/>
      <c r="P134" s="85">
        <f t="shared" si="13"/>
        <v>0</v>
      </c>
    </row>
    <row r="135" spans="1:16" x14ac:dyDescent="0.3">
      <c r="A135" s="146" t="s">
        <v>67</v>
      </c>
      <c r="B135" s="147" t="str">
        <f t="shared" si="16"/>
        <v>4/4 - 10/4</v>
      </c>
      <c r="C135" s="80" t="s">
        <v>35</v>
      </c>
      <c r="D135" s="81"/>
      <c r="E135" s="81"/>
      <c r="F135" s="81"/>
      <c r="G135" s="81"/>
      <c r="H135" s="81"/>
      <c r="I135" s="81"/>
      <c r="J135" s="81"/>
      <c r="K135" s="81"/>
      <c r="L135" s="82"/>
      <c r="M135" s="83">
        <f t="shared" si="15"/>
        <v>0</v>
      </c>
      <c r="N135" s="84"/>
      <c r="O135" s="82"/>
      <c r="P135" s="85">
        <f t="shared" si="13"/>
        <v>0</v>
      </c>
    </row>
    <row r="136" spans="1:16" x14ac:dyDescent="0.3">
      <c r="A136" s="152" t="s">
        <v>100</v>
      </c>
      <c r="B136" s="147" t="str">
        <f t="shared" si="16"/>
        <v>4/4 - 10/4</v>
      </c>
      <c r="C136" s="80" t="s">
        <v>18</v>
      </c>
      <c r="D136" s="81"/>
      <c r="E136" s="81"/>
      <c r="F136" s="81"/>
      <c r="G136" s="81"/>
      <c r="H136" s="81"/>
      <c r="I136" s="81"/>
      <c r="J136" s="81"/>
      <c r="K136" s="81"/>
      <c r="L136" s="82"/>
      <c r="M136" s="83">
        <f t="shared" si="15"/>
        <v>0</v>
      </c>
      <c r="N136" s="84"/>
      <c r="O136" s="82"/>
      <c r="P136" s="85">
        <f t="shared" si="13"/>
        <v>0</v>
      </c>
    </row>
    <row r="137" spans="1:16" x14ac:dyDescent="0.3">
      <c r="A137" s="146" t="s">
        <v>45</v>
      </c>
      <c r="B137" s="144" t="str">
        <f>DAY(B97+2)&amp;"/"&amp;MONTH(B97+2)&amp;" - "&amp;DAY(B190+1)&amp;"/"&amp;MONTH(B190+1)</f>
        <v>4/4 - 10/4</v>
      </c>
      <c r="C137" s="25" t="s">
        <v>45</v>
      </c>
      <c r="D137" s="26"/>
      <c r="E137" s="26"/>
      <c r="F137" s="26"/>
      <c r="G137" s="26"/>
      <c r="H137" s="26"/>
      <c r="I137" s="26"/>
      <c r="J137" s="26"/>
      <c r="K137" s="26"/>
      <c r="L137" s="27"/>
      <c r="M137" s="71">
        <f t="shared" si="15"/>
        <v>0</v>
      </c>
      <c r="N137" s="28"/>
      <c r="O137" s="27"/>
      <c r="P137" s="73">
        <f t="shared" si="13"/>
        <v>0</v>
      </c>
    </row>
    <row r="138" spans="1:16" x14ac:dyDescent="0.3">
      <c r="A138" s="146" t="s">
        <v>45</v>
      </c>
      <c r="B138" s="147" t="str">
        <f t="shared" si="16"/>
        <v>4/4 - 10/4</v>
      </c>
      <c r="C138" s="14" t="s">
        <v>19</v>
      </c>
      <c r="D138" s="37"/>
      <c r="E138" s="37"/>
      <c r="F138" s="37"/>
      <c r="G138" s="37"/>
      <c r="H138" s="37"/>
      <c r="I138" s="37"/>
      <c r="J138" s="37"/>
      <c r="K138" s="37"/>
      <c r="L138" s="38"/>
      <c r="M138" s="64">
        <f t="shared" si="15"/>
        <v>0</v>
      </c>
      <c r="N138" s="41"/>
      <c r="O138" s="38"/>
      <c r="P138" s="68">
        <f t="shared" si="13"/>
        <v>0</v>
      </c>
    </row>
    <row r="139" spans="1:16" x14ac:dyDescent="0.3">
      <c r="A139" s="146" t="s">
        <v>45</v>
      </c>
      <c r="B139" s="147" t="str">
        <f t="shared" si="16"/>
        <v>4/4 - 10/4</v>
      </c>
      <c r="C139" s="14" t="s">
        <v>62</v>
      </c>
      <c r="D139" s="39"/>
      <c r="E139" s="39"/>
      <c r="F139" s="39"/>
      <c r="G139" s="39"/>
      <c r="H139" s="39"/>
      <c r="I139" s="39"/>
      <c r="J139" s="39"/>
      <c r="K139" s="39"/>
      <c r="L139" s="40"/>
      <c r="M139" s="64">
        <f t="shared" si="15"/>
        <v>0</v>
      </c>
      <c r="N139" s="41"/>
      <c r="O139" s="38"/>
      <c r="P139" s="68">
        <f t="shared" si="13"/>
        <v>0</v>
      </c>
    </row>
    <row r="140" spans="1:16" ht="15" thickBot="1" x14ac:dyDescent="0.35">
      <c r="A140" s="146" t="s">
        <v>45</v>
      </c>
      <c r="B140" s="147" t="str">
        <f t="shared" si="16"/>
        <v>4/4 - 10/4</v>
      </c>
      <c r="C140" s="15" t="s">
        <v>60</v>
      </c>
      <c r="D140" s="39"/>
      <c r="E140" s="39"/>
      <c r="F140" s="39"/>
      <c r="G140" s="39"/>
      <c r="H140" s="39"/>
      <c r="I140" s="39"/>
      <c r="J140" s="39"/>
      <c r="K140" s="39"/>
      <c r="L140" s="40"/>
      <c r="M140" s="64">
        <f t="shared" si="15"/>
        <v>0</v>
      </c>
      <c r="N140" s="41"/>
      <c r="O140" s="38"/>
      <c r="P140" s="68">
        <f t="shared" si="13"/>
        <v>0</v>
      </c>
    </row>
    <row r="141" spans="1:16" ht="15" thickBot="1" x14ac:dyDescent="0.35">
      <c r="A141" s="108" t="s">
        <v>99</v>
      </c>
      <c r="B141" s="147" t="str">
        <f>+B142</f>
        <v>1/4 - 7/4</v>
      </c>
      <c r="C141" s="13" t="s">
        <v>54</v>
      </c>
      <c r="D141" s="29"/>
      <c r="E141" s="29"/>
      <c r="F141" s="29"/>
      <c r="G141" s="29"/>
      <c r="H141" s="29"/>
      <c r="I141" s="29"/>
      <c r="J141" s="29"/>
      <c r="K141" s="29"/>
      <c r="L141" s="30"/>
      <c r="M141" s="20">
        <f t="shared" si="15"/>
        <v>0</v>
      </c>
      <c r="N141" s="53"/>
      <c r="O141" s="54"/>
      <c r="P141" s="52">
        <f t="shared" si="13"/>
        <v>0</v>
      </c>
    </row>
    <row r="142" spans="1:16" x14ac:dyDescent="0.3">
      <c r="A142" s="108" t="s">
        <v>49</v>
      </c>
      <c r="B142" s="144" t="str">
        <f>DAY(B97-1)&amp;"/"&amp;MONTH(B97-1)&amp;" - "&amp;DAY(B190-2)&amp;"/"&amp;MONTH(B190-2)</f>
        <v>1/4 - 7/4</v>
      </c>
      <c r="C142" s="25" t="s">
        <v>49</v>
      </c>
      <c r="D142" s="26"/>
      <c r="E142" s="26"/>
      <c r="F142" s="26"/>
      <c r="G142" s="26"/>
      <c r="H142" s="26"/>
      <c r="I142" s="26"/>
      <c r="J142" s="26"/>
      <c r="K142" s="26"/>
      <c r="L142" s="27"/>
      <c r="M142" s="63">
        <f t="shared" si="15"/>
        <v>0</v>
      </c>
      <c r="N142" s="28"/>
      <c r="O142" s="27"/>
      <c r="P142" s="62">
        <f t="shared" si="13"/>
        <v>0</v>
      </c>
    </row>
    <row r="143" spans="1:16" x14ac:dyDescent="0.3">
      <c r="A143" s="108" t="s">
        <v>49</v>
      </c>
      <c r="B143" s="147" t="str">
        <f>+B142</f>
        <v>1/4 - 7/4</v>
      </c>
      <c r="C143" s="14" t="s">
        <v>42</v>
      </c>
      <c r="D143" s="37"/>
      <c r="E143" s="37"/>
      <c r="F143" s="37"/>
      <c r="G143" s="37"/>
      <c r="H143" s="37"/>
      <c r="I143" s="37"/>
      <c r="J143" s="37"/>
      <c r="K143" s="37"/>
      <c r="L143" s="38"/>
      <c r="M143" s="65">
        <f t="shared" si="15"/>
        <v>0</v>
      </c>
      <c r="N143" s="41"/>
      <c r="O143" s="38"/>
      <c r="P143" s="67">
        <f t="shared" si="13"/>
        <v>0</v>
      </c>
    </row>
    <row r="144" spans="1:16" x14ac:dyDescent="0.3">
      <c r="A144" s="108" t="s">
        <v>49</v>
      </c>
      <c r="B144" s="147" t="str">
        <f t="shared" ref="B144:B155" si="17">+B143</f>
        <v>1/4 - 7/4</v>
      </c>
      <c r="C144" s="14" t="s">
        <v>43</v>
      </c>
      <c r="D144" s="37"/>
      <c r="E144" s="37"/>
      <c r="F144" s="37"/>
      <c r="G144" s="93"/>
      <c r="H144" s="37"/>
      <c r="I144" s="37"/>
      <c r="J144" s="37"/>
      <c r="K144" s="37"/>
      <c r="L144" s="38"/>
      <c r="M144" s="65">
        <f t="shared" si="15"/>
        <v>0</v>
      </c>
      <c r="N144" s="41"/>
      <c r="O144" s="38"/>
      <c r="P144" s="67">
        <f t="shared" si="13"/>
        <v>0</v>
      </c>
    </row>
    <row r="145" spans="1:16" x14ac:dyDescent="0.3">
      <c r="A145" s="108" t="s">
        <v>49</v>
      </c>
      <c r="B145" s="147" t="str">
        <f t="shared" si="17"/>
        <v>1/4 - 7/4</v>
      </c>
      <c r="C145" s="14" t="s">
        <v>88</v>
      </c>
      <c r="D145" s="37"/>
      <c r="E145" s="37"/>
      <c r="F145" s="37"/>
      <c r="G145" s="92"/>
      <c r="H145" s="37"/>
      <c r="I145" s="37"/>
      <c r="J145" s="37"/>
      <c r="K145" s="37"/>
      <c r="L145" s="38"/>
      <c r="M145" s="65">
        <f t="shared" si="15"/>
        <v>0</v>
      </c>
      <c r="N145" s="41"/>
      <c r="O145" s="38"/>
      <c r="P145" s="67">
        <f t="shared" ref="P145:P164" si="18">SUM(N145:O145)</f>
        <v>0</v>
      </c>
    </row>
    <row r="146" spans="1:16" x14ac:dyDescent="0.3">
      <c r="A146" s="108" t="s">
        <v>49</v>
      </c>
      <c r="B146" s="147" t="str">
        <f t="shared" si="17"/>
        <v>1/4 - 7/4</v>
      </c>
      <c r="C146" s="14" t="s">
        <v>89</v>
      </c>
      <c r="D146" s="35"/>
      <c r="E146" s="35"/>
      <c r="F146" s="35"/>
      <c r="G146" s="35"/>
      <c r="H146" s="35"/>
      <c r="I146" s="35"/>
      <c r="J146" s="35"/>
      <c r="K146" s="35"/>
      <c r="L146" s="36"/>
      <c r="M146" s="65">
        <f t="shared" si="15"/>
        <v>0</v>
      </c>
      <c r="N146" s="44"/>
      <c r="O146" s="36"/>
      <c r="P146" s="67">
        <f t="shared" si="18"/>
        <v>0</v>
      </c>
    </row>
    <row r="147" spans="1:16" x14ac:dyDescent="0.3">
      <c r="A147" s="108" t="s">
        <v>49</v>
      </c>
      <c r="B147" s="147" t="str">
        <f t="shared" si="17"/>
        <v>1/4 - 7/4</v>
      </c>
      <c r="C147" s="80" t="s">
        <v>93</v>
      </c>
      <c r="D147" s="81"/>
      <c r="E147" s="81"/>
      <c r="F147" s="81"/>
      <c r="G147" s="81"/>
      <c r="H147" s="81"/>
      <c r="I147" s="81"/>
      <c r="J147" s="81"/>
      <c r="K147" s="81"/>
      <c r="L147" s="82"/>
      <c r="M147" s="83">
        <f t="shared" si="15"/>
        <v>0</v>
      </c>
      <c r="N147" s="84"/>
      <c r="O147" s="82"/>
      <c r="P147" s="85">
        <f t="shared" si="18"/>
        <v>0</v>
      </c>
    </row>
    <row r="148" spans="1:16" x14ac:dyDescent="0.3">
      <c r="A148" s="108" t="s">
        <v>49</v>
      </c>
      <c r="B148" s="147" t="str">
        <f t="shared" si="17"/>
        <v>1/4 - 7/4</v>
      </c>
      <c r="C148" s="80" t="s">
        <v>92</v>
      </c>
      <c r="D148" s="81"/>
      <c r="E148" s="81"/>
      <c r="F148" s="81"/>
      <c r="G148" s="81"/>
      <c r="H148" s="81"/>
      <c r="I148" s="81"/>
      <c r="J148" s="81"/>
      <c r="K148" s="81"/>
      <c r="L148" s="82"/>
      <c r="M148" s="83">
        <f t="shared" si="15"/>
        <v>0</v>
      </c>
      <c r="N148" s="84"/>
      <c r="O148" s="82"/>
      <c r="P148" s="85">
        <f t="shared" si="18"/>
        <v>0</v>
      </c>
    </row>
    <row r="149" spans="1:16" x14ac:dyDescent="0.3">
      <c r="A149" s="108" t="s">
        <v>49</v>
      </c>
      <c r="B149" s="147" t="str">
        <f t="shared" si="17"/>
        <v>1/4 - 7/4</v>
      </c>
      <c r="C149" s="80" t="s">
        <v>94</v>
      </c>
      <c r="D149" s="81"/>
      <c r="E149" s="81"/>
      <c r="F149" s="81"/>
      <c r="G149" s="81"/>
      <c r="H149" s="81"/>
      <c r="I149" s="81"/>
      <c r="J149" s="81"/>
      <c r="K149" s="81"/>
      <c r="L149" s="82"/>
      <c r="M149" s="83">
        <f t="shared" si="15"/>
        <v>0</v>
      </c>
      <c r="N149" s="84"/>
      <c r="O149" s="82"/>
      <c r="P149" s="85">
        <f t="shared" si="18"/>
        <v>0</v>
      </c>
    </row>
    <row r="150" spans="1:16" x14ac:dyDescent="0.3">
      <c r="A150" s="108" t="s">
        <v>49</v>
      </c>
      <c r="B150" s="147" t="str">
        <f t="shared" si="17"/>
        <v>1/4 - 7/4</v>
      </c>
      <c r="C150" s="80" t="s">
        <v>79</v>
      </c>
      <c r="D150" s="81"/>
      <c r="E150" s="81"/>
      <c r="F150" s="81"/>
      <c r="G150" s="81"/>
      <c r="H150" s="81"/>
      <c r="I150" s="81"/>
      <c r="J150" s="81"/>
      <c r="K150" s="81"/>
      <c r="L150" s="82"/>
      <c r="M150" s="83">
        <f t="shared" si="15"/>
        <v>0</v>
      </c>
      <c r="N150" s="84"/>
      <c r="O150" s="82"/>
      <c r="P150" s="85">
        <f t="shared" si="18"/>
        <v>0</v>
      </c>
    </row>
    <row r="151" spans="1:16" x14ac:dyDescent="0.3">
      <c r="A151" s="108" t="s">
        <v>49</v>
      </c>
      <c r="B151" s="147" t="str">
        <f t="shared" si="17"/>
        <v>1/4 - 7/4</v>
      </c>
      <c r="C151" s="80" t="s">
        <v>78</v>
      </c>
      <c r="D151" s="81"/>
      <c r="E151" s="81"/>
      <c r="F151" s="81"/>
      <c r="G151" s="81"/>
      <c r="H151" s="81"/>
      <c r="I151" s="81"/>
      <c r="J151" s="81"/>
      <c r="K151" s="81"/>
      <c r="L151" s="82"/>
      <c r="M151" s="83">
        <f t="shared" si="15"/>
        <v>0</v>
      </c>
      <c r="N151" s="84"/>
      <c r="O151" s="82"/>
      <c r="P151" s="85">
        <f t="shared" si="18"/>
        <v>0</v>
      </c>
    </row>
    <row r="152" spans="1:16" x14ac:dyDescent="0.3">
      <c r="A152" s="108" t="s">
        <v>49</v>
      </c>
      <c r="B152" s="147" t="str">
        <f t="shared" si="17"/>
        <v>1/4 - 7/4</v>
      </c>
      <c r="C152" s="80" t="s">
        <v>81</v>
      </c>
      <c r="D152" s="81"/>
      <c r="E152" s="81"/>
      <c r="F152" s="81"/>
      <c r="G152" s="81"/>
      <c r="H152" s="81"/>
      <c r="I152" s="81"/>
      <c r="J152" s="81"/>
      <c r="K152" s="81"/>
      <c r="L152" s="82"/>
      <c r="M152" s="83">
        <f t="shared" si="15"/>
        <v>0</v>
      </c>
      <c r="N152" s="84"/>
      <c r="O152" s="82"/>
      <c r="P152" s="85">
        <f t="shared" si="18"/>
        <v>0</v>
      </c>
    </row>
    <row r="153" spans="1:16" x14ac:dyDescent="0.3">
      <c r="A153" s="108" t="s">
        <v>49</v>
      </c>
      <c r="B153" s="147" t="str">
        <f t="shared" si="17"/>
        <v>1/4 - 7/4</v>
      </c>
      <c r="C153" s="80" t="s">
        <v>80</v>
      </c>
      <c r="D153" s="81"/>
      <c r="E153" s="81"/>
      <c r="F153" s="81"/>
      <c r="G153" s="81"/>
      <c r="H153" s="81"/>
      <c r="I153" s="81"/>
      <c r="J153" s="81"/>
      <c r="K153" s="81"/>
      <c r="L153" s="82"/>
      <c r="M153" s="83">
        <f t="shared" si="15"/>
        <v>0</v>
      </c>
      <c r="N153" s="84"/>
      <c r="O153" s="82"/>
      <c r="P153" s="85">
        <f t="shared" si="18"/>
        <v>0</v>
      </c>
    </row>
    <row r="154" spans="1:16" x14ac:dyDescent="0.3">
      <c r="A154" s="108" t="s">
        <v>49</v>
      </c>
      <c r="B154" s="147" t="str">
        <f t="shared" si="17"/>
        <v>1/4 - 7/4</v>
      </c>
      <c r="C154" s="80" t="s">
        <v>82</v>
      </c>
      <c r="D154" s="81"/>
      <c r="E154" s="81"/>
      <c r="F154" s="81"/>
      <c r="G154" s="81"/>
      <c r="H154" s="81"/>
      <c r="I154" s="81"/>
      <c r="J154" s="81"/>
      <c r="K154" s="81"/>
      <c r="L154" s="82"/>
      <c r="M154" s="83">
        <f t="shared" si="15"/>
        <v>0</v>
      </c>
      <c r="N154" s="84"/>
      <c r="O154" s="82"/>
      <c r="P154" s="85">
        <f t="shared" si="18"/>
        <v>0</v>
      </c>
    </row>
    <row r="155" spans="1:16" x14ac:dyDescent="0.3">
      <c r="A155" s="108" t="s">
        <v>49</v>
      </c>
      <c r="B155" s="147" t="str">
        <f t="shared" si="17"/>
        <v>1/4 - 7/4</v>
      </c>
      <c r="C155" s="80" t="s">
        <v>68</v>
      </c>
      <c r="D155" s="81"/>
      <c r="E155" s="81"/>
      <c r="F155" s="81"/>
      <c r="G155" s="81"/>
      <c r="H155" s="81"/>
      <c r="I155" s="81"/>
      <c r="J155" s="81"/>
      <c r="K155" s="81"/>
      <c r="L155" s="82"/>
      <c r="M155" s="83">
        <f t="shared" si="15"/>
        <v>0</v>
      </c>
      <c r="N155" s="84"/>
      <c r="O155" s="82"/>
      <c r="P155" s="85">
        <f t="shared" si="18"/>
        <v>0</v>
      </c>
    </row>
    <row r="156" spans="1:16" x14ac:dyDescent="0.3">
      <c r="A156" s="108" t="s">
        <v>98</v>
      </c>
      <c r="B156" s="144" t="str">
        <f>DAY(B97-1)&amp;"/"&amp;MONTH(B97-1)&amp;" - "&amp;DAY(B190-2)&amp;"/"&amp;MONTH(B190-2)</f>
        <v>1/4 - 7/4</v>
      </c>
      <c r="C156" s="25" t="s">
        <v>58</v>
      </c>
      <c r="D156" s="26"/>
      <c r="E156" s="26"/>
      <c r="F156" s="26"/>
      <c r="G156" s="26"/>
      <c r="H156" s="26"/>
      <c r="I156" s="26"/>
      <c r="J156" s="26"/>
      <c r="K156" s="26"/>
      <c r="L156" s="27"/>
      <c r="M156" s="71">
        <f t="shared" si="15"/>
        <v>0</v>
      </c>
      <c r="N156" s="28"/>
      <c r="O156" s="27"/>
      <c r="P156" s="62">
        <f t="shared" si="18"/>
        <v>0</v>
      </c>
    </row>
    <row r="157" spans="1:16" x14ac:dyDescent="0.3">
      <c r="A157" s="108" t="s">
        <v>98</v>
      </c>
      <c r="B157" s="147" t="str">
        <f>+B156</f>
        <v>1/4 - 7/4</v>
      </c>
      <c r="C157" s="14" t="s">
        <v>90</v>
      </c>
      <c r="D157" s="37"/>
      <c r="E157" s="37"/>
      <c r="F157" s="37"/>
      <c r="G157" s="92"/>
      <c r="H157" s="37"/>
      <c r="I157" s="37"/>
      <c r="J157" s="37"/>
      <c r="K157" s="37"/>
      <c r="L157" s="38"/>
      <c r="M157" s="65">
        <f t="shared" si="15"/>
        <v>0</v>
      </c>
      <c r="N157" s="41"/>
      <c r="O157" s="38"/>
      <c r="P157" s="67">
        <f t="shared" si="18"/>
        <v>0</v>
      </c>
    </row>
    <row r="158" spans="1:16" x14ac:dyDescent="0.3">
      <c r="A158" s="108" t="s">
        <v>98</v>
      </c>
      <c r="B158" s="147" t="str">
        <f t="shared" ref="B158:B164" si="19">+B157</f>
        <v>1/4 - 7/4</v>
      </c>
      <c r="C158" s="14" t="s">
        <v>91</v>
      </c>
      <c r="D158" s="35"/>
      <c r="E158" s="35"/>
      <c r="F158" s="35"/>
      <c r="G158" s="35"/>
      <c r="H158" s="35"/>
      <c r="I158" s="35"/>
      <c r="J158" s="35"/>
      <c r="K158" s="35"/>
      <c r="L158" s="36"/>
      <c r="M158" s="65">
        <f t="shared" si="15"/>
        <v>0</v>
      </c>
      <c r="N158" s="44"/>
      <c r="O158" s="36"/>
      <c r="P158" s="67">
        <f t="shared" si="18"/>
        <v>0</v>
      </c>
    </row>
    <row r="159" spans="1:16" x14ac:dyDescent="0.3">
      <c r="A159" s="108" t="s">
        <v>98</v>
      </c>
      <c r="B159" s="147" t="str">
        <f t="shared" si="19"/>
        <v>1/4 - 7/4</v>
      </c>
      <c r="C159" s="80" t="s">
        <v>79</v>
      </c>
      <c r="D159" s="81"/>
      <c r="E159" s="81"/>
      <c r="F159" s="81"/>
      <c r="G159" s="81"/>
      <c r="H159" s="81"/>
      <c r="I159" s="81"/>
      <c r="J159" s="81"/>
      <c r="K159" s="81"/>
      <c r="L159" s="82"/>
      <c r="M159" s="83">
        <f t="shared" si="15"/>
        <v>0</v>
      </c>
      <c r="N159" s="84"/>
      <c r="O159" s="82"/>
      <c r="P159" s="85">
        <f t="shared" si="18"/>
        <v>0</v>
      </c>
    </row>
    <row r="160" spans="1:16" x14ac:dyDescent="0.3">
      <c r="A160" s="108" t="s">
        <v>98</v>
      </c>
      <c r="B160" s="147" t="str">
        <f t="shared" si="19"/>
        <v>1/4 - 7/4</v>
      </c>
      <c r="C160" s="80" t="s">
        <v>78</v>
      </c>
      <c r="D160" s="81"/>
      <c r="E160" s="81"/>
      <c r="F160" s="81"/>
      <c r="G160" s="81"/>
      <c r="H160" s="81"/>
      <c r="I160" s="81"/>
      <c r="J160" s="81"/>
      <c r="K160" s="81"/>
      <c r="L160" s="82"/>
      <c r="M160" s="83">
        <f t="shared" si="15"/>
        <v>0</v>
      </c>
      <c r="N160" s="84"/>
      <c r="O160" s="82"/>
      <c r="P160" s="85">
        <f t="shared" si="18"/>
        <v>0</v>
      </c>
    </row>
    <row r="161" spans="1:16" x14ac:dyDescent="0.3">
      <c r="A161" s="108" t="s">
        <v>98</v>
      </c>
      <c r="B161" s="147" t="str">
        <f t="shared" si="19"/>
        <v>1/4 - 7/4</v>
      </c>
      <c r="C161" s="80" t="s">
        <v>81</v>
      </c>
      <c r="D161" s="81"/>
      <c r="E161" s="81"/>
      <c r="F161" s="81"/>
      <c r="G161" s="81"/>
      <c r="H161" s="81"/>
      <c r="I161" s="81"/>
      <c r="J161" s="81"/>
      <c r="K161" s="81"/>
      <c r="L161" s="82"/>
      <c r="M161" s="83">
        <f t="shared" si="15"/>
        <v>0</v>
      </c>
      <c r="N161" s="84"/>
      <c r="O161" s="82"/>
      <c r="P161" s="85">
        <f t="shared" si="18"/>
        <v>0</v>
      </c>
    </row>
    <row r="162" spans="1:16" x14ac:dyDescent="0.3">
      <c r="A162" s="108" t="s">
        <v>98</v>
      </c>
      <c r="B162" s="147" t="str">
        <f t="shared" si="19"/>
        <v>1/4 - 7/4</v>
      </c>
      <c r="C162" s="80" t="s">
        <v>80</v>
      </c>
      <c r="D162" s="81"/>
      <c r="E162" s="81"/>
      <c r="F162" s="81"/>
      <c r="G162" s="81"/>
      <c r="H162" s="81"/>
      <c r="I162" s="81"/>
      <c r="J162" s="81"/>
      <c r="K162" s="81"/>
      <c r="L162" s="82"/>
      <c r="M162" s="83">
        <f t="shared" si="15"/>
        <v>0</v>
      </c>
      <c r="N162" s="84"/>
      <c r="O162" s="82"/>
      <c r="P162" s="85">
        <f t="shared" si="18"/>
        <v>0</v>
      </c>
    </row>
    <row r="163" spans="1:16" x14ac:dyDescent="0.3">
      <c r="A163" s="108" t="s">
        <v>98</v>
      </c>
      <c r="B163" s="147" t="str">
        <f t="shared" si="19"/>
        <v>1/4 - 7/4</v>
      </c>
      <c r="C163" s="80" t="s">
        <v>82</v>
      </c>
      <c r="D163" s="81"/>
      <c r="E163" s="81"/>
      <c r="F163" s="81"/>
      <c r="G163" s="81"/>
      <c r="H163" s="81"/>
      <c r="I163" s="81"/>
      <c r="J163" s="81"/>
      <c r="K163" s="81"/>
      <c r="L163" s="82"/>
      <c r="M163" s="83">
        <f t="shared" si="15"/>
        <v>0</v>
      </c>
      <c r="N163" s="84"/>
      <c r="O163" s="82"/>
      <c r="P163" s="85">
        <f t="shared" si="18"/>
        <v>0</v>
      </c>
    </row>
    <row r="164" spans="1:16" x14ac:dyDescent="0.3">
      <c r="A164" s="108" t="s">
        <v>98</v>
      </c>
      <c r="B164" s="147" t="str">
        <f t="shared" si="19"/>
        <v>1/4 - 7/4</v>
      </c>
      <c r="C164" s="80" t="s">
        <v>68</v>
      </c>
      <c r="D164" s="81"/>
      <c r="E164" s="81"/>
      <c r="F164" s="81"/>
      <c r="G164" s="81"/>
      <c r="H164" s="81"/>
      <c r="I164" s="81"/>
      <c r="J164" s="81"/>
      <c r="K164" s="81"/>
      <c r="L164" s="82"/>
      <c r="M164" s="83">
        <f t="shared" si="15"/>
        <v>0</v>
      </c>
      <c r="N164" s="84"/>
      <c r="O164" s="82"/>
      <c r="P164" s="85">
        <f t="shared" si="18"/>
        <v>0</v>
      </c>
    </row>
    <row r="165" spans="1:16" x14ac:dyDescent="0.3">
      <c r="A165" s="108" t="s">
        <v>44</v>
      </c>
      <c r="B165" s="144" t="str">
        <f>DAY(B97-1)&amp;"/"&amp;MONTH(B97-1)&amp;" - "&amp;DAY(B190-2)&amp;"/"&amp;MONTH(B190-2)</f>
        <v>1/4 - 7/4</v>
      </c>
      <c r="C165" s="25" t="s">
        <v>44</v>
      </c>
      <c r="D165" s="26"/>
      <c r="E165" s="26"/>
      <c r="F165" s="26"/>
      <c r="G165" s="26"/>
      <c r="H165" s="26"/>
      <c r="I165" s="26"/>
      <c r="J165" s="26"/>
      <c r="K165" s="26"/>
      <c r="L165" s="27"/>
      <c r="M165" s="63">
        <f t="shared" si="15"/>
        <v>0</v>
      </c>
      <c r="N165" s="28"/>
      <c r="O165" s="27"/>
      <c r="P165" s="62">
        <f t="shared" si="13"/>
        <v>0</v>
      </c>
    </row>
    <row r="166" spans="1:16" x14ac:dyDescent="0.3">
      <c r="A166" s="108" t="s">
        <v>44</v>
      </c>
      <c r="B166" s="147" t="str">
        <f>+B165</f>
        <v>1/4 - 7/4</v>
      </c>
      <c r="C166" s="14" t="s">
        <v>13</v>
      </c>
      <c r="D166" s="37"/>
      <c r="E166" s="37"/>
      <c r="F166" s="37"/>
      <c r="G166" s="37"/>
      <c r="H166" s="37"/>
      <c r="I166" s="37"/>
      <c r="J166" s="37"/>
      <c r="K166" s="37"/>
      <c r="L166" s="38"/>
      <c r="M166" s="64">
        <f t="shared" si="15"/>
        <v>0</v>
      </c>
      <c r="N166" s="41"/>
      <c r="O166" s="38"/>
      <c r="P166" s="67">
        <f t="shared" si="13"/>
        <v>0</v>
      </c>
    </row>
    <row r="167" spans="1:16" x14ac:dyDescent="0.3">
      <c r="A167" s="108" t="s">
        <v>44</v>
      </c>
      <c r="B167" s="147" t="str">
        <f t="shared" ref="B167:B189" si="20">+B166</f>
        <v>1/4 - 7/4</v>
      </c>
      <c r="C167" s="14" t="s">
        <v>86</v>
      </c>
      <c r="D167" s="35"/>
      <c r="E167" s="35"/>
      <c r="F167" s="35"/>
      <c r="G167" s="35"/>
      <c r="H167" s="35"/>
      <c r="I167" s="35"/>
      <c r="J167" s="35"/>
      <c r="K167" s="35"/>
      <c r="L167" s="36"/>
      <c r="M167" s="64">
        <f t="shared" si="15"/>
        <v>0</v>
      </c>
      <c r="N167" s="44"/>
      <c r="O167" s="36"/>
      <c r="P167" s="67">
        <f t="shared" si="13"/>
        <v>0</v>
      </c>
    </row>
    <row r="168" spans="1:16" x14ac:dyDescent="0.3">
      <c r="A168" s="108" t="s">
        <v>44</v>
      </c>
      <c r="B168" s="147" t="str">
        <f t="shared" si="20"/>
        <v>1/4 - 7/4</v>
      </c>
      <c r="C168" s="80" t="s">
        <v>72</v>
      </c>
      <c r="D168" s="81"/>
      <c r="E168" s="81"/>
      <c r="F168" s="81"/>
      <c r="G168" s="81"/>
      <c r="H168" s="81"/>
      <c r="I168" s="81"/>
      <c r="J168" s="81"/>
      <c r="K168" s="81"/>
      <c r="L168" s="82"/>
      <c r="M168" s="83">
        <f t="shared" si="15"/>
        <v>0</v>
      </c>
      <c r="N168" s="84"/>
      <c r="O168" s="82"/>
      <c r="P168" s="85">
        <f t="shared" si="13"/>
        <v>0</v>
      </c>
    </row>
    <row r="169" spans="1:16" x14ac:dyDescent="0.3">
      <c r="A169" s="108" t="s">
        <v>44</v>
      </c>
      <c r="B169" s="147" t="str">
        <f t="shared" si="20"/>
        <v>1/4 - 7/4</v>
      </c>
      <c r="C169" s="80" t="s">
        <v>84</v>
      </c>
      <c r="D169" s="81"/>
      <c r="E169" s="81"/>
      <c r="F169" s="81"/>
      <c r="G169" s="81"/>
      <c r="H169" s="81"/>
      <c r="I169" s="81"/>
      <c r="J169" s="81"/>
      <c r="K169" s="81"/>
      <c r="L169" s="82"/>
      <c r="M169" s="83">
        <f t="shared" ref="M169:M191" si="21">SUM(D169:L169)</f>
        <v>0</v>
      </c>
      <c r="N169" s="84"/>
      <c r="O169" s="82"/>
      <c r="P169" s="85">
        <f t="shared" si="13"/>
        <v>0</v>
      </c>
    </row>
    <row r="170" spans="1:16" x14ac:dyDescent="0.3">
      <c r="A170" s="108" t="s">
        <v>44</v>
      </c>
      <c r="B170" s="147" t="str">
        <f t="shared" si="20"/>
        <v>1/4 - 7/4</v>
      </c>
      <c r="C170" s="80" t="s">
        <v>85</v>
      </c>
      <c r="D170" s="81"/>
      <c r="E170" s="81"/>
      <c r="F170" s="81"/>
      <c r="G170" s="81"/>
      <c r="H170" s="81"/>
      <c r="I170" s="81"/>
      <c r="J170" s="81"/>
      <c r="K170" s="81"/>
      <c r="L170" s="82"/>
      <c r="M170" s="83">
        <f t="shared" si="21"/>
        <v>0</v>
      </c>
      <c r="N170" s="84"/>
      <c r="O170" s="82"/>
      <c r="P170" s="85">
        <f t="shared" si="13"/>
        <v>0</v>
      </c>
    </row>
    <row r="171" spans="1:16" ht="15" thickBot="1" x14ac:dyDescent="0.35">
      <c r="A171" s="108" t="s">
        <v>44</v>
      </c>
      <c r="B171" s="147" t="str">
        <f t="shared" si="20"/>
        <v>1/4 - 7/4</v>
      </c>
      <c r="C171" s="15" t="s">
        <v>48</v>
      </c>
      <c r="D171" s="37"/>
      <c r="E171" s="37"/>
      <c r="F171" s="37"/>
      <c r="G171" s="37"/>
      <c r="H171" s="98"/>
      <c r="I171" s="37"/>
      <c r="J171" s="37"/>
      <c r="K171" s="37"/>
      <c r="L171" s="37"/>
      <c r="M171" s="64">
        <f t="shared" si="21"/>
        <v>0</v>
      </c>
      <c r="N171" s="37"/>
      <c r="O171" s="37"/>
      <c r="P171" s="67">
        <f t="shared" si="13"/>
        <v>0</v>
      </c>
    </row>
    <row r="172" spans="1:16" ht="15" thickBot="1" x14ac:dyDescent="0.35">
      <c r="A172" s="108" t="s">
        <v>55</v>
      </c>
      <c r="B172" s="147" t="str">
        <f t="shared" si="20"/>
        <v>1/4 - 7/4</v>
      </c>
      <c r="C172" s="13" t="s">
        <v>55</v>
      </c>
      <c r="D172" s="29"/>
      <c r="E172" s="29"/>
      <c r="F172" s="29"/>
      <c r="G172" s="29"/>
      <c r="H172" s="29"/>
      <c r="I172" s="29"/>
      <c r="J172" s="29"/>
      <c r="K172" s="29"/>
      <c r="L172" s="30"/>
      <c r="M172" s="20">
        <f t="shared" si="21"/>
        <v>0</v>
      </c>
      <c r="N172" s="53"/>
      <c r="O172" s="54"/>
      <c r="P172" s="52">
        <f t="shared" si="13"/>
        <v>0</v>
      </c>
    </row>
    <row r="173" spans="1:16" x14ac:dyDescent="0.3">
      <c r="A173" s="108" t="s">
        <v>20</v>
      </c>
      <c r="B173" s="147" t="str">
        <f t="shared" si="20"/>
        <v>1/4 - 7/4</v>
      </c>
      <c r="C173" s="16" t="s">
        <v>20</v>
      </c>
      <c r="D173" s="46"/>
      <c r="E173" s="46"/>
      <c r="F173" s="46"/>
      <c r="G173" s="46"/>
      <c r="H173" s="46"/>
      <c r="I173" s="46"/>
      <c r="J173" s="46"/>
      <c r="K173" s="46"/>
      <c r="L173" s="47"/>
      <c r="M173" s="64">
        <f t="shared" si="21"/>
        <v>0</v>
      </c>
      <c r="N173" s="48"/>
      <c r="O173" s="47"/>
      <c r="P173" s="67">
        <f t="shared" ref="P173:P191" si="22">SUM(N173:O173)</f>
        <v>0</v>
      </c>
    </row>
    <row r="174" spans="1:16" x14ac:dyDescent="0.3">
      <c r="A174" s="108" t="s">
        <v>21</v>
      </c>
      <c r="B174" s="147" t="str">
        <f t="shared" si="20"/>
        <v>1/4 - 7/4</v>
      </c>
      <c r="C174" s="15" t="s">
        <v>21</v>
      </c>
      <c r="D174" s="39"/>
      <c r="E174" s="39"/>
      <c r="F174" s="39"/>
      <c r="G174" s="39"/>
      <c r="H174" s="39"/>
      <c r="I174" s="39"/>
      <c r="J174" s="39"/>
      <c r="K174" s="39"/>
      <c r="L174" s="40"/>
      <c r="M174" s="64">
        <f t="shared" si="21"/>
        <v>0</v>
      </c>
      <c r="N174" s="42"/>
      <c r="O174" s="40"/>
      <c r="P174" s="67">
        <f t="shared" si="22"/>
        <v>0</v>
      </c>
    </row>
    <row r="175" spans="1:16" x14ac:dyDescent="0.3">
      <c r="A175" s="108" t="s">
        <v>83</v>
      </c>
      <c r="B175" s="147" t="str">
        <f t="shared" si="20"/>
        <v>1/4 - 7/4</v>
      </c>
      <c r="C175" s="15" t="s">
        <v>83</v>
      </c>
      <c r="D175" s="39"/>
      <c r="E175" s="39"/>
      <c r="F175" s="39"/>
      <c r="G175" s="39"/>
      <c r="H175" s="39"/>
      <c r="I175" s="39"/>
      <c r="J175" s="39"/>
      <c r="K175" s="39"/>
      <c r="L175" s="40"/>
      <c r="M175" s="64">
        <f t="shared" si="21"/>
        <v>0</v>
      </c>
      <c r="N175" s="42"/>
      <c r="O175" s="40"/>
      <c r="P175" s="67">
        <f t="shared" si="22"/>
        <v>0</v>
      </c>
    </row>
    <row r="176" spans="1:16" x14ac:dyDescent="0.3">
      <c r="A176" s="108" t="s">
        <v>51</v>
      </c>
      <c r="B176" s="3" t="str">
        <f t="shared" si="20"/>
        <v>1/4 - 7/4</v>
      </c>
      <c r="C176" s="25" t="s">
        <v>51</v>
      </c>
      <c r="D176" s="26"/>
      <c r="E176" s="26"/>
      <c r="F176" s="26"/>
      <c r="G176" s="26"/>
      <c r="H176" s="26"/>
      <c r="I176" s="26"/>
      <c r="J176" s="26"/>
      <c r="K176" s="26"/>
      <c r="L176" s="27"/>
      <c r="M176" s="63">
        <f t="shared" si="21"/>
        <v>0</v>
      </c>
      <c r="N176" s="28"/>
      <c r="O176" s="27"/>
      <c r="P176" s="62">
        <f t="shared" si="22"/>
        <v>0</v>
      </c>
    </row>
    <row r="177" spans="1:16" x14ac:dyDescent="0.3">
      <c r="A177" s="108" t="s">
        <v>51</v>
      </c>
      <c r="B177" s="147" t="str">
        <f t="shared" si="20"/>
        <v>1/4 - 7/4</v>
      </c>
      <c r="C177" s="14" t="s">
        <v>75</v>
      </c>
      <c r="D177" s="35"/>
      <c r="E177" s="35"/>
      <c r="F177" s="35"/>
      <c r="G177" s="35"/>
      <c r="H177" s="35"/>
      <c r="I177" s="35"/>
      <c r="J177" s="35"/>
      <c r="K177" s="35"/>
      <c r="L177" s="36"/>
      <c r="M177" s="64">
        <f t="shared" si="21"/>
        <v>0</v>
      </c>
      <c r="N177" s="44"/>
      <c r="O177" s="36"/>
      <c r="P177" s="67">
        <f t="shared" si="22"/>
        <v>0</v>
      </c>
    </row>
    <row r="178" spans="1:16" x14ac:dyDescent="0.3">
      <c r="A178" s="108" t="s">
        <v>51</v>
      </c>
      <c r="B178" s="147" t="str">
        <f t="shared" si="20"/>
        <v>1/4 - 7/4</v>
      </c>
      <c r="C178" s="80" t="s">
        <v>69</v>
      </c>
      <c r="D178" s="81"/>
      <c r="E178" s="81"/>
      <c r="F178" s="81"/>
      <c r="G178" s="81"/>
      <c r="H178" s="81"/>
      <c r="I178" s="81"/>
      <c r="J178" s="81"/>
      <c r="K178" s="81"/>
      <c r="L178" s="82"/>
      <c r="M178" s="83">
        <f t="shared" si="21"/>
        <v>0</v>
      </c>
      <c r="N178" s="84"/>
      <c r="O178" s="82"/>
      <c r="P178" s="85">
        <f t="shared" si="22"/>
        <v>0</v>
      </c>
    </row>
    <row r="179" spans="1:16" x14ac:dyDescent="0.3">
      <c r="A179" s="108" t="s">
        <v>51</v>
      </c>
      <c r="B179" s="147" t="str">
        <f t="shared" si="20"/>
        <v>1/4 - 7/4</v>
      </c>
      <c r="C179" s="80" t="s">
        <v>70</v>
      </c>
      <c r="D179" s="81"/>
      <c r="E179" s="81"/>
      <c r="F179" s="81"/>
      <c r="G179" s="81"/>
      <c r="H179" s="81"/>
      <c r="I179" s="81"/>
      <c r="J179" s="81"/>
      <c r="K179" s="81"/>
      <c r="L179" s="82"/>
      <c r="M179" s="83">
        <f t="shared" si="21"/>
        <v>0</v>
      </c>
      <c r="N179" s="84"/>
      <c r="O179" s="82"/>
      <c r="P179" s="85">
        <f t="shared" si="22"/>
        <v>0</v>
      </c>
    </row>
    <row r="180" spans="1:16" x14ac:dyDescent="0.3">
      <c r="A180" s="108" t="s">
        <v>51</v>
      </c>
      <c r="B180" s="147" t="str">
        <f t="shared" si="20"/>
        <v>1/4 - 7/4</v>
      </c>
      <c r="C180" s="15" t="s">
        <v>74</v>
      </c>
      <c r="D180" s="74"/>
      <c r="E180" s="74"/>
      <c r="F180" s="74"/>
      <c r="G180" s="74"/>
      <c r="H180" s="74"/>
      <c r="I180" s="74"/>
      <c r="J180" s="74"/>
      <c r="K180" s="74"/>
      <c r="L180" s="75"/>
      <c r="M180" s="64">
        <f t="shared" si="21"/>
        <v>0</v>
      </c>
      <c r="N180" s="76"/>
      <c r="O180" s="75"/>
      <c r="P180" s="67">
        <f t="shared" si="22"/>
        <v>0</v>
      </c>
    </row>
    <row r="181" spans="1:16" x14ac:dyDescent="0.3">
      <c r="A181" s="108" t="s">
        <v>51</v>
      </c>
      <c r="B181" s="147" t="str">
        <f t="shared" si="20"/>
        <v>1/4 - 7/4</v>
      </c>
      <c r="C181" s="80" t="s">
        <v>73</v>
      </c>
      <c r="D181" s="81"/>
      <c r="E181" s="81"/>
      <c r="F181" s="81"/>
      <c r="G181" s="81"/>
      <c r="H181" s="81"/>
      <c r="I181" s="81"/>
      <c r="J181" s="81"/>
      <c r="K181" s="81"/>
      <c r="L181" s="82"/>
      <c r="M181" s="83">
        <f t="shared" si="21"/>
        <v>0</v>
      </c>
      <c r="N181" s="84"/>
      <c r="O181" s="82"/>
      <c r="P181" s="85">
        <f t="shared" si="22"/>
        <v>0</v>
      </c>
    </row>
    <row r="182" spans="1:16" x14ac:dyDescent="0.3">
      <c r="A182" s="108" t="s">
        <v>51</v>
      </c>
      <c r="B182" s="147" t="str">
        <f t="shared" si="20"/>
        <v>1/4 - 7/4</v>
      </c>
      <c r="C182" s="80" t="s">
        <v>63</v>
      </c>
      <c r="D182" s="81"/>
      <c r="E182" s="81"/>
      <c r="F182" s="81"/>
      <c r="G182" s="81"/>
      <c r="H182" s="81"/>
      <c r="I182" s="81"/>
      <c r="J182" s="81"/>
      <c r="K182" s="81"/>
      <c r="L182" s="82"/>
      <c r="M182" s="83">
        <f t="shared" si="21"/>
        <v>0</v>
      </c>
      <c r="N182" s="84"/>
      <c r="O182" s="82"/>
      <c r="P182" s="85">
        <f t="shared" si="22"/>
        <v>0</v>
      </c>
    </row>
    <row r="183" spans="1:16" x14ac:dyDescent="0.3">
      <c r="A183" s="108" t="s">
        <v>22</v>
      </c>
      <c r="B183" s="3" t="str">
        <f t="shared" si="20"/>
        <v>1/4 - 7/4</v>
      </c>
      <c r="C183" s="25" t="s">
        <v>22</v>
      </c>
      <c r="D183" s="26"/>
      <c r="E183" s="26"/>
      <c r="F183" s="26"/>
      <c r="G183" s="26"/>
      <c r="H183" s="26"/>
      <c r="I183" s="26"/>
      <c r="J183" s="26"/>
      <c r="K183" s="26"/>
      <c r="L183" s="27"/>
      <c r="M183" s="63">
        <f t="shared" si="21"/>
        <v>0</v>
      </c>
      <c r="N183" s="28"/>
      <c r="O183" s="27"/>
      <c r="P183" s="62">
        <f t="shared" si="22"/>
        <v>0</v>
      </c>
    </row>
    <row r="184" spans="1:16" x14ac:dyDescent="0.3">
      <c r="A184" s="108" t="s">
        <v>22</v>
      </c>
      <c r="B184" s="147" t="str">
        <f t="shared" si="20"/>
        <v>1/4 - 7/4</v>
      </c>
      <c r="C184" s="14" t="s">
        <v>64</v>
      </c>
      <c r="D184" s="35"/>
      <c r="E184" s="35"/>
      <c r="F184" s="35"/>
      <c r="G184" s="35"/>
      <c r="H184" s="35"/>
      <c r="I184" s="35"/>
      <c r="J184" s="35"/>
      <c r="K184" s="35"/>
      <c r="L184" s="36"/>
      <c r="M184" s="64">
        <f t="shared" si="21"/>
        <v>0</v>
      </c>
      <c r="N184" s="44"/>
      <c r="O184" s="36"/>
      <c r="P184" s="67">
        <f t="shared" si="22"/>
        <v>0</v>
      </c>
    </row>
    <row r="185" spans="1:16" x14ac:dyDescent="0.3">
      <c r="A185" s="108" t="s">
        <v>22</v>
      </c>
      <c r="B185" s="147" t="str">
        <f t="shared" si="20"/>
        <v>1/4 - 7/4</v>
      </c>
      <c r="C185" s="80" t="s">
        <v>65</v>
      </c>
      <c r="D185" s="81"/>
      <c r="E185" s="81"/>
      <c r="F185" s="81"/>
      <c r="G185" s="81"/>
      <c r="H185" s="81"/>
      <c r="I185" s="81"/>
      <c r="J185" s="81"/>
      <c r="K185" s="81"/>
      <c r="L185" s="82"/>
      <c r="M185" s="83">
        <f t="shared" si="21"/>
        <v>0</v>
      </c>
      <c r="N185" s="84"/>
      <c r="O185" s="82"/>
      <c r="P185" s="85">
        <f t="shared" si="22"/>
        <v>0</v>
      </c>
    </row>
    <row r="186" spans="1:16" x14ac:dyDescent="0.3">
      <c r="A186" s="108" t="s">
        <v>22</v>
      </c>
      <c r="B186" s="147" t="str">
        <f t="shared" si="20"/>
        <v>1/4 - 7/4</v>
      </c>
      <c r="C186" s="80" t="s">
        <v>76</v>
      </c>
      <c r="D186" s="81"/>
      <c r="E186" s="81"/>
      <c r="F186" s="81"/>
      <c r="G186" s="81"/>
      <c r="H186" s="81"/>
      <c r="I186" s="81"/>
      <c r="J186" s="81"/>
      <c r="K186" s="81"/>
      <c r="L186" s="82"/>
      <c r="M186" s="83">
        <f t="shared" si="21"/>
        <v>0</v>
      </c>
      <c r="N186" s="84"/>
      <c r="O186" s="82"/>
      <c r="P186" s="85">
        <f t="shared" si="22"/>
        <v>0</v>
      </c>
    </row>
    <row r="187" spans="1:16" x14ac:dyDescent="0.3">
      <c r="A187" s="108" t="s">
        <v>22</v>
      </c>
      <c r="B187" s="147" t="str">
        <f t="shared" si="20"/>
        <v>1/4 - 7/4</v>
      </c>
      <c r="C187" s="15" t="s">
        <v>41</v>
      </c>
      <c r="D187" s="74"/>
      <c r="E187" s="74"/>
      <c r="F187" s="74"/>
      <c r="G187" s="74"/>
      <c r="H187" s="74"/>
      <c r="I187" s="74"/>
      <c r="J187" s="74"/>
      <c r="K187" s="74"/>
      <c r="L187" s="75"/>
      <c r="M187" s="64">
        <f t="shared" si="21"/>
        <v>0</v>
      </c>
      <c r="N187" s="76"/>
      <c r="O187" s="75"/>
      <c r="P187" s="67">
        <f t="shared" si="22"/>
        <v>0</v>
      </c>
    </row>
    <row r="188" spans="1:16" x14ac:dyDescent="0.3">
      <c r="A188" s="108" t="s">
        <v>22</v>
      </c>
      <c r="B188" s="147" t="str">
        <f t="shared" si="20"/>
        <v>1/4 - 7/4</v>
      </c>
      <c r="C188" s="80" t="s">
        <v>66</v>
      </c>
      <c r="D188" s="81"/>
      <c r="E188" s="81"/>
      <c r="F188" s="81"/>
      <c r="G188" s="81"/>
      <c r="H188" s="81"/>
      <c r="I188" s="81"/>
      <c r="J188" s="81"/>
      <c r="K188" s="81"/>
      <c r="L188" s="82"/>
      <c r="M188" s="83">
        <f t="shared" si="21"/>
        <v>0</v>
      </c>
      <c r="N188" s="84"/>
      <c r="O188" s="82"/>
      <c r="P188" s="85">
        <f t="shared" si="22"/>
        <v>0</v>
      </c>
    </row>
    <row r="189" spans="1:16" ht="15" thickBot="1" x14ac:dyDescent="0.35">
      <c r="A189" s="108" t="s">
        <v>22</v>
      </c>
      <c r="B189" s="147" t="str">
        <f t="shared" si="20"/>
        <v>1/4 - 7/4</v>
      </c>
      <c r="C189" s="80" t="s">
        <v>77</v>
      </c>
      <c r="D189" s="81"/>
      <c r="E189" s="81"/>
      <c r="F189" s="81"/>
      <c r="G189" s="81"/>
      <c r="H189" s="81"/>
      <c r="I189" s="81"/>
      <c r="J189" s="81"/>
      <c r="K189" s="81"/>
      <c r="L189" s="82"/>
      <c r="M189" s="83">
        <f t="shared" si="21"/>
        <v>0</v>
      </c>
      <c r="N189" s="84"/>
      <c r="O189" s="82"/>
      <c r="P189" s="85">
        <f t="shared" si="22"/>
        <v>0</v>
      </c>
    </row>
    <row r="190" spans="1:16" ht="15" thickBot="1" x14ac:dyDescent="0.35">
      <c r="A190" s="108" t="s">
        <v>71</v>
      </c>
      <c r="B190" s="140">
        <f>+B97+7</f>
        <v>45025</v>
      </c>
      <c r="C190" s="56" t="s">
        <v>71</v>
      </c>
      <c r="D190" s="57">
        <f t="shared" ref="D190:L190" si="23">+SUM(D97,D101,D141,D172)</f>
        <v>100000</v>
      </c>
      <c r="E190" s="57">
        <f t="shared" si="23"/>
        <v>1700000</v>
      </c>
      <c r="F190" s="57">
        <f t="shared" si="23"/>
        <v>800000</v>
      </c>
      <c r="G190" s="57">
        <f t="shared" si="23"/>
        <v>4500000</v>
      </c>
      <c r="H190" s="57">
        <f t="shared" si="23"/>
        <v>60000</v>
      </c>
      <c r="I190" s="57">
        <f t="shared" si="23"/>
        <v>0</v>
      </c>
      <c r="J190" s="57">
        <f t="shared" si="23"/>
        <v>40000</v>
      </c>
      <c r="K190" s="57">
        <f t="shared" si="23"/>
        <v>1000000</v>
      </c>
      <c r="L190" s="58">
        <f t="shared" si="23"/>
        <v>300000</v>
      </c>
      <c r="M190" s="59">
        <f t="shared" si="21"/>
        <v>8500000</v>
      </c>
      <c r="N190" s="60">
        <f>+SUM(N97,N101,N141,N172)</f>
        <v>180000</v>
      </c>
      <c r="O190" s="58">
        <f>+SUM(O97,O101,O141,O172)</f>
        <v>250000</v>
      </c>
      <c r="P190" s="61">
        <f t="shared" si="22"/>
        <v>430000</v>
      </c>
    </row>
    <row r="191" spans="1:16" ht="15" thickBot="1" x14ac:dyDescent="0.35">
      <c r="A191"/>
      <c r="B191" s="2"/>
      <c r="C191" s="86" t="s">
        <v>56</v>
      </c>
      <c r="D191" s="87">
        <f t="shared" ref="D191:L191" si="24">+SUM(D98,D101,D141,D172)+D156</f>
        <v>120000</v>
      </c>
      <c r="E191" s="87">
        <f t="shared" si="24"/>
        <v>1900000</v>
      </c>
      <c r="F191" s="87">
        <f t="shared" si="24"/>
        <v>1000000</v>
      </c>
      <c r="G191" s="87">
        <f t="shared" si="24"/>
        <v>5200000</v>
      </c>
      <c r="H191" s="87">
        <f t="shared" si="24"/>
        <v>80000</v>
      </c>
      <c r="I191" s="87">
        <f t="shared" si="24"/>
        <v>0</v>
      </c>
      <c r="J191" s="87">
        <f t="shared" si="24"/>
        <v>80000</v>
      </c>
      <c r="K191" s="87">
        <f t="shared" si="24"/>
        <v>1200000</v>
      </c>
      <c r="L191" s="88">
        <f t="shared" si="24"/>
        <v>350000</v>
      </c>
      <c r="M191" s="89">
        <f t="shared" si="21"/>
        <v>9930000</v>
      </c>
      <c r="N191" s="90">
        <f>+SUM(N98,N101,N141,N172)+N156</f>
        <v>200000</v>
      </c>
      <c r="O191" s="88">
        <f>+SUM(O98,O101,O141,O172)+O156</f>
        <v>400000</v>
      </c>
      <c r="P191" s="91">
        <f t="shared" si="22"/>
        <v>600000</v>
      </c>
    </row>
    <row r="192" spans="1:16" ht="15" thickBot="1" x14ac:dyDescent="0.35">
      <c r="A192"/>
      <c r="B192" s="97">
        <f>+B190+1</f>
        <v>45026</v>
      </c>
      <c r="D192" s="77">
        <f t="shared" ref="D192:O192" si="25">IF(D$3=0,IF(D190+D194&gt;0,1,0),IF((D190+D194)&gt;0.8*-D$3,1,0))</f>
        <v>1</v>
      </c>
      <c r="E192" s="77">
        <f t="shared" si="25"/>
        <v>1</v>
      </c>
      <c r="F192" s="77">
        <f t="shared" si="25"/>
        <v>1</v>
      </c>
      <c r="G192" s="77">
        <f t="shared" si="25"/>
        <v>1</v>
      </c>
      <c r="H192" s="77">
        <f t="shared" si="25"/>
        <v>1</v>
      </c>
      <c r="I192" s="77">
        <f t="shared" si="25"/>
        <v>0</v>
      </c>
      <c r="J192" s="77">
        <f t="shared" si="25"/>
        <v>1</v>
      </c>
      <c r="K192" s="77">
        <f t="shared" si="25"/>
        <v>1</v>
      </c>
      <c r="L192" s="77">
        <f t="shared" si="25"/>
        <v>1</v>
      </c>
      <c r="M192" s="78"/>
      <c r="N192" s="77">
        <f t="shared" si="25"/>
        <v>1</v>
      </c>
      <c r="O192" s="77">
        <f t="shared" si="25"/>
        <v>1</v>
      </c>
      <c r="P192" s="78"/>
    </row>
    <row r="193" spans="1:16" ht="15" thickBot="1" x14ac:dyDescent="0.35">
      <c r="B193" s="3"/>
      <c r="C193" s="11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 spans="1:16" ht="16.2" thickBot="1" x14ac:dyDescent="0.35">
      <c r="A194" s="146" t="s">
        <v>97</v>
      </c>
      <c r="B194" s="142" t="str">
        <f>+B195</f>
        <v>11/4 - 17/4</v>
      </c>
      <c r="C194" s="13" t="s">
        <v>53</v>
      </c>
      <c r="D194" s="29">
        <f t="shared" ref="D194:L194" si="26">SUM(D195,D205,D211,D230,D220)</f>
        <v>0</v>
      </c>
      <c r="E194" s="29">
        <f t="shared" si="26"/>
        <v>0</v>
      </c>
      <c r="F194" s="29">
        <f t="shared" si="26"/>
        <v>0</v>
      </c>
      <c r="G194" s="29">
        <f t="shared" si="26"/>
        <v>0</v>
      </c>
      <c r="H194" s="29">
        <f t="shared" si="26"/>
        <v>0</v>
      </c>
      <c r="I194" s="29">
        <f t="shared" si="26"/>
        <v>0</v>
      </c>
      <c r="J194" s="29">
        <f t="shared" si="26"/>
        <v>0</v>
      </c>
      <c r="K194" s="29">
        <f t="shared" si="26"/>
        <v>0</v>
      </c>
      <c r="L194" s="30">
        <f t="shared" si="26"/>
        <v>0</v>
      </c>
      <c r="M194" s="20">
        <f>SUM(D194:L194)</f>
        <v>0</v>
      </c>
      <c r="N194" s="53">
        <f>SUM(N195,N205,N211,N230,N220)</f>
        <v>0</v>
      </c>
      <c r="O194" s="54">
        <f>SUM(O195,O205,O211,O230,O220)</f>
        <v>0</v>
      </c>
      <c r="P194" s="52">
        <f t="shared" ref="P194:P265" si="27">SUM(N194:O194)</f>
        <v>0</v>
      </c>
    </row>
    <row r="195" spans="1:16" x14ac:dyDescent="0.3">
      <c r="A195" s="146" t="s">
        <v>31</v>
      </c>
      <c r="B195" s="144" t="str">
        <f>DAY(B190+2)&amp;"/"&amp;MONTH(B190+2)&amp;" - "&amp;DAY(B283+1)&amp;"/"&amp;MONTH(B283+1)</f>
        <v>11/4 - 17/4</v>
      </c>
      <c r="C195" s="21" t="s">
        <v>31</v>
      </c>
      <c r="D195" s="22">
        <f>+SUM(D196:D197,D201)</f>
        <v>0</v>
      </c>
      <c r="E195" s="22">
        <f t="shared" ref="E195:L195" si="28">+SUM(E196:E197,E201)</f>
        <v>0</v>
      </c>
      <c r="F195" s="22">
        <f t="shared" si="28"/>
        <v>0</v>
      </c>
      <c r="G195" s="22">
        <f t="shared" si="28"/>
        <v>0</v>
      </c>
      <c r="H195" s="22">
        <f t="shared" si="28"/>
        <v>0</v>
      </c>
      <c r="I195" s="22">
        <f t="shared" si="28"/>
        <v>0</v>
      </c>
      <c r="J195" s="22">
        <f t="shared" si="28"/>
        <v>0</v>
      </c>
      <c r="K195" s="22">
        <f t="shared" si="28"/>
        <v>0</v>
      </c>
      <c r="L195" s="23">
        <f t="shared" si="28"/>
        <v>0</v>
      </c>
      <c r="M195" s="70">
        <f t="shared" ref="M195:M261" si="29">SUM(D195:L195)</f>
        <v>0</v>
      </c>
      <c r="N195" s="24">
        <f>+SUM(N196:N197,N201)</f>
        <v>0</v>
      </c>
      <c r="O195" s="23">
        <f>+SUM(O196:O197,O201)</f>
        <v>0</v>
      </c>
      <c r="P195" s="72">
        <f t="shared" si="27"/>
        <v>0</v>
      </c>
    </row>
    <row r="196" spans="1:16" x14ac:dyDescent="0.3">
      <c r="A196" s="146" t="s">
        <v>31</v>
      </c>
      <c r="B196" s="142" t="str">
        <f>+B195</f>
        <v>11/4 - 17/4</v>
      </c>
      <c r="C196" s="14" t="s">
        <v>26</v>
      </c>
      <c r="D196" s="31"/>
      <c r="E196" s="31"/>
      <c r="F196" s="31"/>
      <c r="G196" s="115"/>
      <c r="H196" s="31"/>
      <c r="I196" s="31"/>
      <c r="J196" s="31"/>
      <c r="K196" s="31"/>
      <c r="L196" s="32"/>
      <c r="M196" s="65">
        <f t="shared" si="29"/>
        <v>0</v>
      </c>
      <c r="N196" s="34"/>
      <c r="O196" s="32"/>
      <c r="P196" s="67">
        <f t="shared" si="27"/>
        <v>0</v>
      </c>
    </row>
    <row r="197" spans="1:16" x14ac:dyDescent="0.3">
      <c r="A197" s="146" t="s">
        <v>31</v>
      </c>
      <c r="B197" s="142" t="str">
        <f t="shared" ref="B197:B233" si="30">+B196</f>
        <v>11/4 - 17/4</v>
      </c>
      <c r="C197" s="14" t="s">
        <v>28</v>
      </c>
      <c r="D197" s="33"/>
      <c r="E197" s="33"/>
      <c r="F197" s="33"/>
      <c r="G197" s="35"/>
      <c r="H197" s="33"/>
      <c r="I197" s="33"/>
      <c r="J197" s="33"/>
      <c r="K197" s="33"/>
      <c r="L197" s="34"/>
      <c r="M197" s="65">
        <f t="shared" si="29"/>
        <v>0</v>
      </c>
      <c r="N197" s="43">
        <f>SUM(N198:N200)</f>
        <v>0</v>
      </c>
      <c r="O197" s="34">
        <f>SUM(O198:O200)</f>
        <v>0</v>
      </c>
      <c r="P197" s="67">
        <f t="shared" si="27"/>
        <v>0</v>
      </c>
    </row>
    <row r="198" spans="1:16" x14ac:dyDescent="0.3">
      <c r="A198" s="146" t="s">
        <v>31</v>
      </c>
      <c r="B198" s="142" t="str">
        <f t="shared" si="30"/>
        <v>11/4 - 17/4</v>
      </c>
      <c r="C198" s="80" t="s">
        <v>47</v>
      </c>
      <c r="D198" s="81"/>
      <c r="E198" s="81"/>
      <c r="F198" s="81"/>
      <c r="G198" s="81"/>
      <c r="H198" s="81"/>
      <c r="I198" s="81"/>
      <c r="J198" s="81"/>
      <c r="K198" s="81"/>
      <c r="L198" s="82"/>
      <c r="M198" s="83">
        <f t="shared" si="29"/>
        <v>0</v>
      </c>
      <c r="N198" s="84"/>
      <c r="O198" s="82"/>
      <c r="P198" s="85">
        <f t="shared" si="27"/>
        <v>0</v>
      </c>
    </row>
    <row r="199" spans="1:16" x14ac:dyDescent="0.3">
      <c r="A199" s="146" t="s">
        <v>31</v>
      </c>
      <c r="B199" s="142" t="str">
        <f t="shared" si="30"/>
        <v>11/4 - 17/4</v>
      </c>
      <c r="C199" s="80" t="s">
        <v>46</v>
      </c>
      <c r="D199" s="81"/>
      <c r="E199" s="81"/>
      <c r="F199" s="81"/>
      <c r="G199" s="81"/>
      <c r="H199" s="81"/>
      <c r="I199" s="81"/>
      <c r="J199" s="81"/>
      <c r="K199" s="81"/>
      <c r="L199" s="82"/>
      <c r="M199" s="83">
        <f t="shared" si="29"/>
        <v>0</v>
      </c>
      <c r="N199" s="84"/>
      <c r="O199" s="82"/>
      <c r="P199" s="85">
        <f t="shared" si="27"/>
        <v>0</v>
      </c>
    </row>
    <row r="200" spans="1:16" x14ac:dyDescent="0.3">
      <c r="A200" s="146" t="s">
        <v>31</v>
      </c>
      <c r="B200" s="142" t="str">
        <f t="shared" si="30"/>
        <v>11/4 - 17/4</v>
      </c>
      <c r="C200" s="80" t="s">
        <v>68</v>
      </c>
      <c r="D200" s="81"/>
      <c r="E200" s="81"/>
      <c r="F200" s="81"/>
      <c r="G200" s="81"/>
      <c r="H200" s="81"/>
      <c r="I200" s="81"/>
      <c r="J200" s="81"/>
      <c r="K200" s="81"/>
      <c r="L200" s="82"/>
      <c r="M200" s="83">
        <f t="shared" si="29"/>
        <v>0</v>
      </c>
      <c r="N200" s="84"/>
      <c r="O200" s="82"/>
      <c r="P200" s="85">
        <f t="shared" si="27"/>
        <v>0</v>
      </c>
    </row>
    <row r="201" spans="1:16" x14ac:dyDescent="0.3">
      <c r="A201" s="146" t="s">
        <v>31</v>
      </c>
      <c r="B201" s="142" t="str">
        <f t="shared" si="30"/>
        <v>11/4 - 17/4</v>
      </c>
      <c r="C201" s="14" t="s">
        <v>30</v>
      </c>
      <c r="D201" s="35"/>
      <c r="E201" s="115"/>
      <c r="F201" s="35"/>
      <c r="G201" s="115"/>
      <c r="H201" s="35"/>
      <c r="I201" s="35"/>
      <c r="J201" s="35"/>
      <c r="K201" s="35"/>
      <c r="L201" s="36"/>
      <c r="M201" s="65">
        <f t="shared" si="29"/>
        <v>0</v>
      </c>
      <c r="N201" s="43"/>
      <c r="O201" s="34">
        <f>SUM(O202:O204)</f>
        <v>0</v>
      </c>
      <c r="P201" s="67">
        <f t="shared" si="27"/>
        <v>0</v>
      </c>
    </row>
    <row r="202" spans="1:16" x14ac:dyDescent="0.3">
      <c r="A202" s="146" t="s">
        <v>31</v>
      </c>
      <c r="B202" s="142" t="str">
        <f t="shared" si="30"/>
        <v>11/4 - 17/4</v>
      </c>
      <c r="C202" s="80" t="s">
        <v>33</v>
      </c>
      <c r="D202" s="81"/>
      <c r="E202" s="81"/>
      <c r="F202" s="81"/>
      <c r="G202" s="81"/>
      <c r="H202" s="81"/>
      <c r="I202" s="81"/>
      <c r="J202" s="81"/>
      <c r="K202" s="81"/>
      <c r="L202" s="81"/>
      <c r="M202" s="83">
        <f t="shared" si="29"/>
        <v>0</v>
      </c>
      <c r="N202" s="84"/>
      <c r="O202" s="82"/>
      <c r="P202" s="85">
        <f t="shared" si="27"/>
        <v>0</v>
      </c>
    </row>
    <row r="203" spans="1:16" x14ac:dyDescent="0.3">
      <c r="A203" s="146" t="s">
        <v>31</v>
      </c>
      <c r="B203" s="142" t="str">
        <f t="shared" si="30"/>
        <v>11/4 - 17/4</v>
      </c>
      <c r="C203" s="80" t="s">
        <v>87</v>
      </c>
      <c r="D203" s="81"/>
      <c r="E203" s="81"/>
      <c r="F203" s="81"/>
      <c r="G203" s="81"/>
      <c r="H203" s="81"/>
      <c r="I203" s="81"/>
      <c r="J203" s="81"/>
      <c r="K203" s="81"/>
      <c r="L203" s="82"/>
      <c r="M203" s="83">
        <f t="shared" si="29"/>
        <v>0</v>
      </c>
      <c r="N203" s="84"/>
      <c r="O203" s="82"/>
      <c r="P203" s="85">
        <f t="shared" si="27"/>
        <v>0</v>
      </c>
    </row>
    <row r="204" spans="1:16" x14ac:dyDescent="0.3">
      <c r="A204" s="146" t="s">
        <v>31</v>
      </c>
      <c r="B204" s="142" t="str">
        <f t="shared" si="30"/>
        <v>11/4 - 17/4</v>
      </c>
      <c r="C204" s="80" t="s">
        <v>34</v>
      </c>
      <c r="D204" s="81"/>
      <c r="E204" s="81"/>
      <c r="F204" s="81"/>
      <c r="G204" s="81"/>
      <c r="H204" s="81"/>
      <c r="I204" s="81"/>
      <c r="J204" s="81"/>
      <c r="K204" s="81"/>
      <c r="L204" s="82"/>
      <c r="M204" s="83">
        <f t="shared" si="29"/>
        <v>0</v>
      </c>
      <c r="N204" s="84"/>
      <c r="O204" s="82"/>
      <c r="P204" s="85">
        <f t="shared" si="27"/>
        <v>0</v>
      </c>
    </row>
    <row r="205" spans="1:16" x14ac:dyDescent="0.3">
      <c r="A205" s="146" t="s">
        <v>96</v>
      </c>
      <c r="B205" s="144" t="str">
        <f>DAY(B190+2)&amp;"/"&amp;MONTH(B190+2)&amp;" - "&amp;DAY(B283+1)&amp;"/"&amp;MONTH(B283+1)</f>
        <v>11/4 - 17/4</v>
      </c>
      <c r="C205" s="25" t="s">
        <v>57</v>
      </c>
      <c r="D205" s="26"/>
      <c r="E205" s="26"/>
      <c r="F205" s="26"/>
      <c r="G205" s="26"/>
      <c r="H205" s="26"/>
      <c r="I205" s="26"/>
      <c r="J205" s="26"/>
      <c r="K205" s="26"/>
      <c r="L205" s="27"/>
      <c r="M205" s="71">
        <f t="shared" si="29"/>
        <v>0</v>
      </c>
      <c r="N205" s="28"/>
      <c r="O205" s="27">
        <f>+SUM(O206:O207)</f>
        <v>0</v>
      </c>
      <c r="P205" s="73">
        <f t="shared" si="27"/>
        <v>0</v>
      </c>
    </row>
    <row r="206" spans="1:16" x14ac:dyDescent="0.3">
      <c r="A206" s="146" t="s">
        <v>96</v>
      </c>
      <c r="B206" s="142" t="str">
        <f t="shared" si="30"/>
        <v>11/4 - 17/4</v>
      </c>
      <c r="C206" s="14" t="s">
        <v>27</v>
      </c>
      <c r="D206" s="31"/>
      <c r="E206" s="31"/>
      <c r="F206" s="31"/>
      <c r="G206" s="92"/>
      <c r="H206" s="31"/>
      <c r="I206" s="31"/>
      <c r="J206" s="31"/>
      <c r="K206" s="31"/>
      <c r="L206" s="32"/>
      <c r="M206" s="65">
        <f t="shared" si="29"/>
        <v>0</v>
      </c>
      <c r="N206" s="41"/>
      <c r="O206" s="38"/>
      <c r="P206" s="67">
        <f t="shared" si="27"/>
        <v>0</v>
      </c>
    </row>
    <row r="207" spans="1:16" x14ac:dyDescent="0.3">
      <c r="A207" s="146" t="s">
        <v>96</v>
      </c>
      <c r="B207" s="142" t="str">
        <f t="shared" si="30"/>
        <v>11/4 - 17/4</v>
      </c>
      <c r="C207" s="14" t="s">
        <v>29</v>
      </c>
      <c r="D207" s="33"/>
      <c r="E207" s="33"/>
      <c r="F207" s="33"/>
      <c r="G207" s="92"/>
      <c r="H207" s="33"/>
      <c r="I207" s="33"/>
      <c r="J207" s="33"/>
      <c r="K207" s="33"/>
      <c r="L207" s="34"/>
      <c r="M207" s="65">
        <f t="shared" si="29"/>
        <v>0</v>
      </c>
      <c r="N207" s="92"/>
      <c r="O207" s="36">
        <f>SUM(O208:O210)</f>
        <v>0</v>
      </c>
      <c r="P207" s="67">
        <f t="shared" si="27"/>
        <v>0</v>
      </c>
    </row>
    <row r="208" spans="1:16" x14ac:dyDescent="0.3">
      <c r="A208" s="146" t="s">
        <v>96</v>
      </c>
      <c r="B208" s="142" t="str">
        <f t="shared" si="30"/>
        <v>11/4 - 17/4</v>
      </c>
      <c r="C208" s="80" t="s">
        <v>47</v>
      </c>
      <c r="D208" s="81"/>
      <c r="E208" s="81"/>
      <c r="F208" s="81"/>
      <c r="G208" s="81"/>
      <c r="H208" s="81"/>
      <c r="I208" s="81"/>
      <c r="J208" s="81"/>
      <c r="K208" s="81"/>
      <c r="L208" s="82"/>
      <c r="M208" s="83">
        <f t="shared" si="29"/>
        <v>0</v>
      </c>
      <c r="N208" s="84"/>
      <c r="O208" s="82"/>
      <c r="P208" s="85">
        <f t="shared" si="27"/>
        <v>0</v>
      </c>
    </row>
    <row r="209" spans="1:16" x14ac:dyDescent="0.3">
      <c r="A209" s="146" t="s">
        <v>96</v>
      </c>
      <c r="B209" s="142" t="str">
        <f t="shared" si="30"/>
        <v>11/4 - 17/4</v>
      </c>
      <c r="C209" s="80" t="s">
        <v>46</v>
      </c>
      <c r="D209" s="81"/>
      <c r="E209" s="81"/>
      <c r="F209" s="81"/>
      <c r="G209" s="81"/>
      <c r="H209" s="81"/>
      <c r="I209" s="81"/>
      <c r="J209" s="81"/>
      <c r="K209" s="81"/>
      <c r="L209" s="82"/>
      <c r="M209" s="83">
        <f t="shared" si="29"/>
        <v>0</v>
      </c>
      <c r="N209" s="84"/>
      <c r="O209" s="84"/>
      <c r="P209" s="85">
        <f t="shared" si="27"/>
        <v>0</v>
      </c>
    </row>
    <row r="210" spans="1:16" x14ac:dyDescent="0.3">
      <c r="A210" s="146" t="s">
        <v>96</v>
      </c>
      <c r="B210" s="142" t="str">
        <f t="shared" si="30"/>
        <v>11/4 - 17/4</v>
      </c>
      <c r="C210" s="80" t="s">
        <v>68</v>
      </c>
      <c r="D210" s="81"/>
      <c r="E210" s="81"/>
      <c r="F210" s="81"/>
      <c r="G210" s="81"/>
      <c r="H210" s="81"/>
      <c r="I210" s="81"/>
      <c r="J210" s="81"/>
      <c r="K210" s="81"/>
      <c r="L210" s="82"/>
      <c r="M210" s="83">
        <f t="shared" si="29"/>
        <v>0</v>
      </c>
      <c r="N210" s="84"/>
      <c r="O210" s="82"/>
      <c r="P210" s="85">
        <f t="shared" si="27"/>
        <v>0</v>
      </c>
    </row>
    <row r="211" spans="1:16" x14ac:dyDescent="0.3">
      <c r="A211" s="146" t="s">
        <v>32</v>
      </c>
      <c r="B211" s="144" t="str">
        <f>DAY(B190+2)&amp;"/"&amp;MONTH(B190+2)&amp;" - "&amp;DAY(B283+1)&amp;"/"&amp;MONTH(B283+1)</f>
        <v>11/4 - 17/4</v>
      </c>
      <c r="C211" s="25" t="s">
        <v>32</v>
      </c>
      <c r="D211" s="26"/>
      <c r="E211" s="26"/>
      <c r="F211" s="26"/>
      <c r="G211" s="26"/>
      <c r="H211" s="26"/>
      <c r="I211" s="26"/>
      <c r="J211" s="26"/>
      <c r="K211" s="26"/>
      <c r="L211" s="27"/>
      <c r="M211" s="71">
        <f t="shared" si="29"/>
        <v>0</v>
      </c>
      <c r="N211" s="28"/>
      <c r="O211" s="27">
        <f>+SUM(O212,O217:O219)</f>
        <v>0</v>
      </c>
      <c r="P211" s="73">
        <f t="shared" si="27"/>
        <v>0</v>
      </c>
    </row>
    <row r="212" spans="1:16" x14ac:dyDescent="0.3">
      <c r="A212" s="146" t="s">
        <v>32</v>
      </c>
      <c r="B212" s="142" t="str">
        <f t="shared" si="30"/>
        <v>11/4 - 17/4</v>
      </c>
      <c r="C212" s="14" t="s">
        <v>15</v>
      </c>
      <c r="D212" s="35"/>
      <c r="E212" s="35"/>
      <c r="F212" s="35"/>
      <c r="G212" s="115"/>
      <c r="H212" s="35"/>
      <c r="I212" s="35"/>
      <c r="J212" s="35"/>
      <c r="K212" s="35"/>
      <c r="L212" s="36"/>
      <c r="M212" s="64">
        <f t="shared" si="29"/>
        <v>0</v>
      </c>
      <c r="N212" s="44"/>
      <c r="O212" s="36">
        <f>SUM(O213:O216)</f>
        <v>0</v>
      </c>
      <c r="P212" s="68">
        <f t="shared" si="27"/>
        <v>0</v>
      </c>
    </row>
    <row r="213" spans="1:16" x14ac:dyDescent="0.3">
      <c r="A213" s="146" t="s">
        <v>32</v>
      </c>
      <c r="B213" s="142" t="str">
        <f t="shared" si="30"/>
        <v>11/4 - 17/4</v>
      </c>
      <c r="C213" s="80" t="s">
        <v>23</v>
      </c>
      <c r="D213" s="81"/>
      <c r="E213" s="81"/>
      <c r="F213" s="81"/>
      <c r="G213" s="81"/>
      <c r="H213" s="81"/>
      <c r="I213" s="81"/>
      <c r="J213" s="81"/>
      <c r="K213" s="81"/>
      <c r="L213" s="82"/>
      <c r="M213" s="83">
        <f t="shared" si="29"/>
        <v>0</v>
      </c>
      <c r="N213" s="84"/>
      <c r="O213" s="82"/>
      <c r="P213" s="85">
        <f t="shared" si="27"/>
        <v>0</v>
      </c>
    </row>
    <row r="214" spans="1:16" x14ac:dyDescent="0.3">
      <c r="A214" s="146" t="s">
        <v>32</v>
      </c>
      <c r="B214" s="142" t="str">
        <f t="shared" si="30"/>
        <v>11/4 - 17/4</v>
      </c>
      <c r="C214" s="80" t="s">
        <v>24</v>
      </c>
      <c r="D214" s="81"/>
      <c r="E214" s="81"/>
      <c r="F214" s="81"/>
      <c r="G214" s="81"/>
      <c r="H214" s="81"/>
      <c r="I214" s="81"/>
      <c r="J214" s="81"/>
      <c r="K214" s="81"/>
      <c r="L214" s="82"/>
      <c r="M214" s="83">
        <f t="shared" si="29"/>
        <v>0</v>
      </c>
      <c r="N214" s="84"/>
      <c r="O214" s="82"/>
      <c r="P214" s="85">
        <f t="shared" si="27"/>
        <v>0</v>
      </c>
    </row>
    <row r="215" spans="1:16" x14ac:dyDescent="0.3">
      <c r="A215" s="146" t="s">
        <v>32</v>
      </c>
      <c r="B215" s="142" t="str">
        <f t="shared" si="30"/>
        <v>11/4 - 17/4</v>
      </c>
      <c r="C215" s="80" t="s">
        <v>25</v>
      </c>
      <c r="D215" s="81"/>
      <c r="E215" s="81"/>
      <c r="F215" s="81"/>
      <c r="G215" s="81"/>
      <c r="H215" s="81"/>
      <c r="I215" s="81"/>
      <c r="J215" s="81"/>
      <c r="K215" s="81"/>
      <c r="L215" s="82"/>
      <c r="M215" s="83">
        <f t="shared" si="29"/>
        <v>0</v>
      </c>
      <c r="N215" s="84"/>
      <c r="O215" s="82"/>
      <c r="P215" s="85">
        <f t="shared" si="27"/>
        <v>0</v>
      </c>
    </row>
    <row r="216" spans="1:16" x14ac:dyDescent="0.3">
      <c r="A216" s="146" t="s">
        <v>32</v>
      </c>
      <c r="B216" s="142" t="str">
        <f t="shared" si="30"/>
        <v>11/4 - 17/4</v>
      </c>
      <c r="C216" s="80" t="s">
        <v>59</v>
      </c>
      <c r="D216" s="81"/>
      <c r="E216" s="81"/>
      <c r="F216" s="81"/>
      <c r="G216" s="81"/>
      <c r="H216" s="81"/>
      <c r="I216" s="81"/>
      <c r="J216" s="81"/>
      <c r="K216" s="81"/>
      <c r="L216" s="82"/>
      <c r="M216" s="83">
        <f t="shared" si="29"/>
        <v>0</v>
      </c>
      <c r="N216" s="84"/>
      <c r="O216" s="82"/>
      <c r="P216" s="85">
        <f t="shared" si="27"/>
        <v>0</v>
      </c>
    </row>
    <row r="217" spans="1:16" x14ac:dyDescent="0.3">
      <c r="A217" s="146" t="s">
        <v>32</v>
      </c>
      <c r="B217" s="142" t="str">
        <f t="shared" si="30"/>
        <v>11/4 - 17/4</v>
      </c>
      <c r="C217" s="14" t="s">
        <v>16</v>
      </c>
      <c r="D217" s="37"/>
      <c r="E217" s="37"/>
      <c r="F217" s="37"/>
      <c r="G217" s="37"/>
      <c r="H217" s="37"/>
      <c r="I217" s="37"/>
      <c r="J217" s="37"/>
      <c r="K217" s="37"/>
      <c r="L217" s="38"/>
      <c r="M217" s="64">
        <f t="shared" si="29"/>
        <v>0</v>
      </c>
      <c r="N217" s="41"/>
      <c r="O217" s="38"/>
      <c r="P217" s="68">
        <f t="shared" si="27"/>
        <v>0</v>
      </c>
    </row>
    <row r="218" spans="1:16" x14ac:dyDescent="0.3">
      <c r="A218" s="146" t="s">
        <v>32</v>
      </c>
      <c r="B218" s="142" t="str">
        <f t="shared" si="30"/>
        <v>11/4 - 17/4</v>
      </c>
      <c r="C218" s="14" t="s">
        <v>17</v>
      </c>
      <c r="D218" s="37"/>
      <c r="E218" s="37"/>
      <c r="F218" s="37"/>
      <c r="G218" s="37"/>
      <c r="H218" s="37"/>
      <c r="I218" s="37"/>
      <c r="J218" s="37"/>
      <c r="K218" s="37"/>
      <c r="L218" s="38"/>
      <c r="M218" s="64">
        <f t="shared" si="29"/>
        <v>0</v>
      </c>
      <c r="N218" s="41"/>
      <c r="O218" s="38"/>
      <c r="P218" s="68">
        <f t="shared" si="27"/>
        <v>0</v>
      </c>
    </row>
    <row r="219" spans="1:16" x14ac:dyDescent="0.3">
      <c r="A219" s="146" t="s">
        <v>32</v>
      </c>
      <c r="B219" s="142" t="str">
        <f t="shared" si="30"/>
        <v>11/4 - 17/4</v>
      </c>
      <c r="C219" s="15" t="s">
        <v>40</v>
      </c>
      <c r="D219" s="39"/>
      <c r="E219" s="39"/>
      <c r="F219" s="39"/>
      <c r="G219" s="39"/>
      <c r="H219" s="39"/>
      <c r="I219" s="39"/>
      <c r="J219" s="39"/>
      <c r="K219" s="39"/>
      <c r="L219" s="40"/>
      <c r="M219" s="66">
        <f t="shared" si="29"/>
        <v>0</v>
      </c>
      <c r="N219" s="42"/>
      <c r="O219" s="40"/>
      <c r="P219" s="69">
        <f t="shared" si="27"/>
        <v>0</v>
      </c>
    </row>
    <row r="220" spans="1:16" x14ac:dyDescent="0.3">
      <c r="A220" s="146" t="s">
        <v>67</v>
      </c>
      <c r="B220" s="144" t="str">
        <f>DAY(B190+2)&amp;"/"&amp;MONTH(B190+2)&amp;" - "&amp;DAY(B283+1)&amp;"/"&amp;MONTH(B283+1)</f>
        <v>11/4 - 17/4</v>
      </c>
      <c r="C220" s="25" t="s">
        <v>67</v>
      </c>
      <c r="D220" s="26"/>
      <c r="E220" s="26"/>
      <c r="F220" s="26"/>
      <c r="G220" s="26"/>
      <c r="H220" s="26"/>
      <c r="I220" s="26"/>
      <c r="J220" s="26"/>
      <c r="K220" s="26"/>
      <c r="L220" s="27"/>
      <c r="M220" s="71">
        <f t="shared" si="29"/>
        <v>0</v>
      </c>
      <c r="N220" s="28"/>
      <c r="O220" s="27">
        <f>+SUM(O221:O223)</f>
        <v>0</v>
      </c>
      <c r="P220" s="73">
        <f t="shared" si="27"/>
        <v>0</v>
      </c>
    </row>
    <row r="221" spans="1:16" x14ac:dyDescent="0.3">
      <c r="A221" s="146" t="s">
        <v>67</v>
      </c>
      <c r="B221" s="142" t="str">
        <f t="shared" si="30"/>
        <v>11/4 - 17/4</v>
      </c>
      <c r="C221" s="14" t="s">
        <v>12</v>
      </c>
      <c r="D221" s="37"/>
      <c r="E221" s="37"/>
      <c r="F221" s="37"/>
      <c r="G221" s="37"/>
      <c r="H221" s="37"/>
      <c r="I221" s="37"/>
      <c r="J221" s="37"/>
      <c r="K221" s="37"/>
      <c r="L221" s="38"/>
      <c r="M221" s="64">
        <f t="shared" si="29"/>
        <v>0</v>
      </c>
      <c r="N221" s="41"/>
      <c r="O221" s="38"/>
      <c r="P221" s="68">
        <f t="shared" si="27"/>
        <v>0</v>
      </c>
    </row>
    <row r="222" spans="1:16" x14ac:dyDescent="0.3">
      <c r="A222" s="146" t="s">
        <v>67</v>
      </c>
      <c r="B222" s="142" t="str">
        <f t="shared" si="30"/>
        <v>11/4 - 17/4</v>
      </c>
      <c r="C222" s="14" t="s">
        <v>39</v>
      </c>
      <c r="D222" s="37"/>
      <c r="E222" s="37"/>
      <c r="F222" s="37"/>
      <c r="G222" s="37"/>
      <c r="H222" s="37"/>
      <c r="I222" s="37"/>
      <c r="J222" s="37"/>
      <c r="K222" s="37"/>
      <c r="L222" s="38"/>
      <c r="M222" s="64">
        <f t="shared" si="29"/>
        <v>0</v>
      </c>
      <c r="N222" s="41"/>
      <c r="O222" s="38"/>
      <c r="P222" s="68">
        <f t="shared" si="27"/>
        <v>0</v>
      </c>
    </row>
    <row r="223" spans="1:16" x14ac:dyDescent="0.3">
      <c r="A223" s="146" t="s">
        <v>67</v>
      </c>
      <c r="B223" s="142" t="str">
        <f t="shared" si="30"/>
        <v>11/4 - 17/4</v>
      </c>
      <c r="C223" s="14" t="s">
        <v>18</v>
      </c>
      <c r="D223" s="33"/>
      <c r="E223" s="33"/>
      <c r="F223" s="33"/>
      <c r="G223" s="35"/>
      <c r="H223" s="33"/>
      <c r="I223" s="33"/>
      <c r="J223" s="33"/>
      <c r="K223" s="33"/>
      <c r="L223" s="34"/>
      <c r="M223" s="65">
        <f t="shared" si="29"/>
        <v>0</v>
      </c>
      <c r="N223" s="43"/>
      <c r="O223" s="34">
        <f>SUM(O224:O229)</f>
        <v>0</v>
      </c>
      <c r="P223" s="67">
        <f t="shared" si="27"/>
        <v>0</v>
      </c>
    </row>
    <row r="224" spans="1:16" x14ac:dyDescent="0.3">
      <c r="A224" s="146" t="s">
        <v>67</v>
      </c>
      <c r="B224" s="142" t="str">
        <f t="shared" si="30"/>
        <v>11/4 - 17/4</v>
      </c>
      <c r="C224" s="80" t="s">
        <v>38</v>
      </c>
      <c r="D224" s="81"/>
      <c r="E224" s="81"/>
      <c r="F224" s="81"/>
      <c r="G224" s="81"/>
      <c r="H224" s="81"/>
      <c r="I224" s="81"/>
      <c r="J224" s="81"/>
      <c r="K224" s="81"/>
      <c r="L224" s="82"/>
      <c r="M224" s="83">
        <f t="shared" si="29"/>
        <v>0</v>
      </c>
      <c r="N224" s="84"/>
      <c r="O224" s="82"/>
      <c r="P224" s="85">
        <f t="shared" si="27"/>
        <v>0</v>
      </c>
    </row>
    <row r="225" spans="1:16" x14ac:dyDescent="0.3">
      <c r="A225" s="146" t="s">
        <v>67</v>
      </c>
      <c r="B225" s="142" t="str">
        <f t="shared" si="30"/>
        <v>11/4 - 17/4</v>
      </c>
      <c r="C225" s="80" t="s">
        <v>37</v>
      </c>
      <c r="D225" s="81"/>
      <c r="E225" s="81"/>
      <c r="F225" s="81"/>
      <c r="G225" s="81"/>
      <c r="H225" s="81"/>
      <c r="I225" s="81"/>
      <c r="J225" s="81"/>
      <c r="K225" s="81"/>
      <c r="L225" s="82"/>
      <c r="M225" s="83">
        <f t="shared" si="29"/>
        <v>0</v>
      </c>
      <c r="N225" s="84"/>
      <c r="O225" s="82"/>
      <c r="P225" s="85">
        <f t="shared" si="27"/>
        <v>0</v>
      </c>
    </row>
    <row r="226" spans="1:16" x14ac:dyDescent="0.3">
      <c r="A226" s="146" t="s">
        <v>67</v>
      </c>
      <c r="B226" s="142" t="str">
        <f t="shared" si="30"/>
        <v>11/4 - 17/4</v>
      </c>
      <c r="C226" s="80" t="s">
        <v>61</v>
      </c>
      <c r="D226" s="81"/>
      <c r="E226" s="81"/>
      <c r="F226" s="81"/>
      <c r="G226" s="81"/>
      <c r="H226" s="81"/>
      <c r="I226" s="81"/>
      <c r="J226" s="81"/>
      <c r="K226" s="81"/>
      <c r="L226" s="82"/>
      <c r="M226" s="83">
        <f t="shared" si="29"/>
        <v>0</v>
      </c>
      <c r="N226" s="84"/>
      <c r="O226" s="82"/>
      <c r="P226" s="85">
        <f t="shared" si="27"/>
        <v>0</v>
      </c>
    </row>
    <row r="227" spans="1:16" x14ac:dyDescent="0.3">
      <c r="A227" s="146" t="s">
        <v>67</v>
      </c>
      <c r="B227" s="142" t="str">
        <f t="shared" si="30"/>
        <v>11/4 - 17/4</v>
      </c>
      <c r="C227" s="80" t="s">
        <v>36</v>
      </c>
      <c r="D227" s="81"/>
      <c r="E227" s="81"/>
      <c r="F227" s="81"/>
      <c r="G227" s="81"/>
      <c r="H227" s="81"/>
      <c r="I227" s="81"/>
      <c r="J227" s="81"/>
      <c r="K227" s="81"/>
      <c r="L227" s="82"/>
      <c r="M227" s="83">
        <f t="shared" si="29"/>
        <v>0</v>
      </c>
      <c r="N227" s="84"/>
      <c r="O227" s="82"/>
      <c r="P227" s="85">
        <f t="shared" si="27"/>
        <v>0</v>
      </c>
    </row>
    <row r="228" spans="1:16" x14ac:dyDescent="0.3">
      <c r="A228" s="146" t="s">
        <v>67</v>
      </c>
      <c r="B228" s="142" t="str">
        <f t="shared" si="30"/>
        <v>11/4 - 17/4</v>
      </c>
      <c r="C228" s="80" t="s">
        <v>35</v>
      </c>
      <c r="D228" s="81"/>
      <c r="E228" s="81"/>
      <c r="F228" s="81"/>
      <c r="G228" s="81"/>
      <c r="H228" s="81"/>
      <c r="I228" s="81"/>
      <c r="J228" s="81"/>
      <c r="K228" s="81"/>
      <c r="L228" s="82"/>
      <c r="M228" s="83">
        <f t="shared" si="29"/>
        <v>0</v>
      </c>
      <c r="N228" s="84"/>
      <c r="O228" s="82"/>
      <c r="P228" s="85">
        <f t="shared" si="27"/>
        <v>0</v>
      </c>
    </row>
    <row r="229" spans="1:16" x14ac:dyDescent="0.3">
      <c r="A229" s="152" t="s">
        <v>100</v>
      </c>
      <c r="B229" s="142" t="str">
        <f t="shared" si="30"/>
        <v>11/4 - 17/4</v>
      </c>
      <c r="C229" s="80" t="s">
        <v>18</v>
      </c>
      <c r="D229" s="81"/>
      <c r="E229" s="81"/>
      <c r="F229" s="81"/>
      <c r="G229" s="81"/>
      <c r="H229" s="81"/>
      <c r="I229" s="81"/>
      <c r="J229" s="81"/>
      <c r="K229" s="81"/>
      <c r="L229" s="82"/>
      <c r="M229" s="83">
        <f t="shared" si="29"/>
        <v>0</v>
      </c>
      <c r="N229" s="84"/>
      <c r="O229" s="82"/>
      <c r="P229" s="85">
        <f t="shared" si="27"/>
        <v>0</v>
      </c>
    </row>
    <row r="230" spans="1:16" x14ac:dyDescent="0.3">
      <c r="A230" s="146" t="s">
        <v>45</v>
      </c>
      <c r="B230" s="144" t="str">
        <f>DAY(B190+2)&amp;"/"&amp;MONTH(B190+2)&amp;" - "&amp;DAY(B283+1)&amp;"/"&amp;MONTH(B283+1)</f>
        <v>11/4 - 17/4</v>
      </c>
      <c r="C230" s="25" t="s">
        <v>45</v>
      </c>
      <c r="D230" s="26"/>
      <c r="E230" s="26"/>
      <c r="F230" s="26"/>
      <c r="G230" s="26"/>
      <c r="H230" s="26"/>
      <c r="I230" s="26"/>
      <c r="J230" s="26"/>
      <c r="K230" s="26"/>
      <c r="L230" s="27"/>
      <c r="M230" s="71">
        <f t="shared" si="29"/>
        <v>0</v>
      </c>
      <c r="N230" s="28"/>
      <c r="O230" s="27">
        <f>+SUM(O231:O233)</f>
        <v>0</v>
      </c>
      <c r="P230" s="73">
        <f t="shared" si="27"/>
        <v>0</v>
      </c>
    </row>
    <row r="231" spans="1:16" x14ac:dyDescent="0.3">
      <c r="A231" s="146" t="s">
        <v>45</v>
      </c>
      <c r="B231" s="142" t="str">
        <f t="shared" si="30"/>
        <v>11/4 - 17/4</v>
      </c>
      <c r="C231" s="14" t="s">
        <v>19</v>
      </c>
      <c r="D231" s="37"/>
      <c r="E231" s="37"/>
      <c r="F231" s="37"/>
      <c r="G231" s="37"/>
      <c r="H231" s="37"/>
      <c r="I231" s="37"/>
      <c r="J231" s="37"/>
      <c r="K231" s="37"/>
      <c r="L231" s="38"/>
      <c r="M231" s="64">
        <f t="shared" si="29"/>
        <v>0</v>
      </c>
      <c r="N231" s="41"/>
      <c r="O231" s="38"/>
      <c r="P231" s="68">
        <f t="shared" si="27"/>
        <v>0</v>
      </c>
    </row>
    <row r="232" spans="1:16" x14ac:dyDescent="0.3">
      <c r="A232" s="146" t="s">
        <v>45</v>
      </c>
      <c r="B232" s="142" t="str">
        <f t="shared" si="30"/>
        <v>11/4 - 17/4</v>
      </c>
      <c r="C232" s="14" t="s">
        <v>62</v>
      </c>
      <c r="D232" s="39"/>
      <c r="E232" s="39"/>
      <c r="F232" s="39"/>
      <c r="G232" s="39"/>
      <c r="H232" s="39"/>
      <c r="I232" s="39"/>
      <c r="J232" s="39"/>
      <c r="K232" s="39"/>
      <c r="L232" s="40"/>
      <c r="M232" s="64">
        <f t="shared" si="29"/>
        <v>0</v>
      </c>
      <c r="N232" s="41"/>
      <c r="O232" s="38"/>
      <c r="P232" s="68">
        <f t="shared" si="27"/>
        <v>0</v>
      </c>
    </row>
    <row r="233" spans="1:16" ht="15" thickBot="1" x14ac:dyDescent="0.35">
      <c r="A233" s="146" t="s">
        <v>45</v>
      </c>
      <c r="B233" s="142" t="str">
        <f t="shared" si="30"/>
        <v>11/4 - 17/4</v>
      </c>
      <c r="C233" s="15" t="s">
        <v>60</v>
      </c>
      <c r="D233" s="39"/>
      <c r="E233" s="39"/>
      <c r="F233" s="39"/>
      <c r="G233" s="39"/>
      <c r="H233" s="39"/>
      <c r="I233" s="39"/>
      <c r="J233" s="39"/>
      <c r="K233" s="39"/>
      <c r="L233" s="40"/>
      <c r="M233" s="64">
        <f t="shared" si="29"/>
        <v>0</v>
      </c>
      <c r="N233" s="41"/>
      <c r="O233" s="38"/>
      <c r="P233" s="68">
        <f t="shared" si="27"/>
        <v>0</v>
      </c>
    </row>
    <row r="234" spans="1:16" ht="15" thickBot="1" x14ac:dyDescent="0.35">
      <c r="A234" s="108" t="s">
        <v>99</v>
      </c>
      <c r="B234" s="142" t="str">
        <f>+B235</f>
        <v>8/4 - 14/4</v>
      </c>
      <c r="C234" s="13" t="s">
        <v>54</v>
      </c>
      <c r="D234" s="29"/>
      <c r="E234" s="29"/>
      <c r="F234" s="29"/>
      <c r="G234" s="29"/>
      <c r="H234" s="29"/>
      <c r="I234" s="29"/>
      <c r="J234" s="29"/>
      <c r="K234" s="29"/>
      <c r="L234" s="30"/>
      <c r="M234" s="20">
        <f t="shared" si="29"/>
        <v>0</v>
      </c>
      <c r="N234" s="53"/>
      <c r="O234" s="54">
        <f>SUM(O235,O258)</f>
        <v>0</v>
      </c>
      <c r="P234" s="52">
        <f t="shared" si="27"/>
        <v>0</v>
      </c>
    </row>
    <row r="235" spans="1:16" x14ac:dyDescent="0.3">
      <c r="A235" s="108" t="s">
        <v>49</v>
      </c>
      <c r="B235" s="144" t="str">
        <f>DAY(B190-1)&amp;"/"&amp;MONTH(B190-1)&amp;" - "&amp;DAY(B283-2)&amp;"/"&amp;MONTH(B283-2)</f>
        <v>8/4 - 14/4</v>
      </c>
      <c r="C235" s="25" t="s">
        <v>49</v>
      </c>
      <c r="D235" s="26"/>
      <c r="E235" s="26"/>
      <c r="F235" s="26"/>
      <c r="G235" s="26"/>
      <c r="H235" s="26"/>
      <c r="I235" s="26"/>
      <c r="J235" s="26"/>
      <c r="K235" s="26"/>
      <c r="L235" s="27"/>
      <c r="M235" s="63">
        <f t="shared" si="29"/>
        <v>0</v>
      </c>
      <c r="N235" s="28"/>
      <c r="O235" s="27">
        <f>+SUM(O236:O239)</f>
        <v>0</v>
      </c>
      <c r="P235" s="62">
        <f t="shared" si="27"/>
        <v>0</v>
      </c>
    </row>
    <row r="236" spans="1:16" x14ac:dyDescent="0.3">
      <c r="A236" s="108" t="s">
        <v>49</v>
      </c>
      <c r="B236" s="142" t="str">
        <f>+B235</f>
        <v>8/4 - 14/4</v>
      </c>
      <c r="C236" s="14" t="s">
        <v>42</v>
      </c>
      <c r="D236" s="37"/>
      <c r="E236" s="37"/>
      <c r="F236" s="37"/>
      <c r="G236" s="37"/>
      <c r="H236" s="37"/>
      <c r="I236" s="37"/>
      <c r="J236" s="37"/>
      <c r="K236" s="37"/>
      <c r="L236" s="38"/>
      <c r="M236" s="65">
        <f t="shared" si="29"/>
        <v>0</v>
      </c>
      <c r="N236" s="41"/>
      <c r="O236" s="38"/>
      <c r="P236" s="67">
        <f t="shared" si="27"/>
        <v>0</v>
      </c>
    </row>
    <row r="237" spans="1:16" x14ac:dyDescent="0.3">
      <c r="A237" s="108" t="s">
        <v>49</v>
      </c>
      <c r="B237" s="142" t="str">
        <f t="shared" ref="B237:B248" si="31">+B236</f>
        <v>8/4 - 14/4</v>
      </c>
      <c r="C237" s="14" t="s">
        <v>43</v>
      </c>
      <c r="D237" s="37"/>
      <c r="E237" s="37"/>
      <c r="F237" s="37"/>
      <c r="G237" s="92"/>
      <c r="H237" s="37"/>
      <c r="I237" s="37"/>
      <c r="J237" s="37"/>
      <c r="K237" s="37"/>
      <c r="L237" s="38"/>
      <c r="M237" s="65">
        <f t="shared" si="29"/>
        <v>0</v>
      </c>
      <c r="N237" s="41"/>
      <c r="O237" s="38"/>
      <c r="P237" s="67">
        <f t="shared" si="27"/>
        <v>0</v>
      </c>
    </row>
    <row r="238" spans="1:16" x14ac:dyDescent="0.3">
      <c r="A238" s="108" t="s">
        <v>49</v>
      </c>
      <c r="B238" s="142" t="str">
        <f t="shared" si="31"/>
        <v>8/4 - 14/4</v>
      </c>
      <c r="C238" s="14" t="s">
        <v>88</v>
      </c>
      <c r="D238" s="37"/>
      <c r="E238" s="37"/>
      <c r="F238" s="37"/>
      <c r="G238" s="92"/>
      <c r="H238" s="37"/>
      <c r="I238" s="37"/>
      <c r="J238" s="37"/>
      <c r="K238" s="37"/>
      <c r="L238" s="38"/>
      <c r="M238" s="65">
        <f t="shared" si="29"/>
        <v>0</v>
      </c>
      <c r="N238" s="41"/>
      <c r="O238" s="38"/>
      <c r="P238" s="67">
        <f t="shared" ref="P238:P257" si="32">SUM(N238:O238)</f>
        <v>0</v>
      </c>
    </row>
    <row r="239" spans="1:16" x14ac:dyDescent="0.3">
      <c r="A239" s="108" t="s">
        <v>49</v>
      </c>
      <c r="B239" s="142" t="str">
        <f t="shared" si="31"/>
        <v>8/4 - 14/4</v>
      </c>
      <c r="C239" s="14" t="s">
        <v>89</v>
      </c>
      <c r="D239" s="35"/>
      <c r="E239" s="35"/>
      <c r="F239" s="35"/>
      <c r="G239" s="35"/>
      <c r="H239" s="35"/>
      <c r="I239" s="35"/>
      <c r="J239" s="35"/>
      <c r="K239" s="35"/>
      <c r="L239" s="36"/>
      <c r="M239" s="65">
        <f t="shared" si="29"/>
        <v>0</v>
      </c>
      <c r="N239" s="44"/>
      <c r="O239" s="36">
        <f>+SUM(O240:O248)</f>
        <v>0</v>
      </c>
      <c r="P239" s="67">
        <f t="shared" si="32"/>
        <v>0</v>
      </c>
    </row>
    <row r="240" spans="1:16" x14ac:dyDescent="0.3">
      <c r="A240" s="108" t="s">
        <v>49</v>
      </c>
      <c r="B240" s="142" t="str">
        <f t="shared" si="31"/>
        <v>8/4 - 14/4</v>
      </c>
      <c r="C240" s="80" t="s">
        <v>93</v>
      </c>
      <c r="D240" s="81"/>
      <c r="E240" s="81"/>
      <c r="F240" s="81"/>
      <c r="G240" s="81"/>
      <c r="H240" s="81"/>
      <c r="I240" s="81"/>
      <c r="J240" s="81"/>
      <c r="K240" s="81"/>
      <c r="L240" s="82"/>
      <c r="M240" s="83">
        <f t="shared" si="29"/>
        <v>0</v>
      </c>
      <c r="N240" s="84"/>
      <c r="O240" s="82"/>
      <c r="P240" s="85">
        <f t="shared" si="32"/>
        <v>0</v>
      </c>
    </row>
    <row r="241" spans="1:16" x14ac:dyDescent="0.3">
      <c r="A241" s="108" t="s">
        <v>49</v>
      </c>
      <c r="B241" s="142" t="str">
        <f t="shared" si="31"/>
        <v>8/4 - 14/4</v>
      </c>
      <c r="C241" s="80" t="s">
        <v>92</v>
      </c>
      <c r="D241" s="81"/>
      <c r="E241" s="81"/>
      <c r="F241" s="81"/>
      <c r="G241" s="81"/>
      <c r="H241" s="81"/>
      <c r="I241" s="81"/>
      <c r="J241" s="81"/>
      <c r="K241" s="81"/>
      <c r="L241" s="82"/>
      <c r="M241" s="83">
        <f t="shared" si="29"/>
        <v>0</v>
      </c>
      <c r="N241" s="84"/>
      <c r="O241" s="82"/>
      <c r="P241" s="85">
        <f t="shared" si="32"/>
        <v>0</v>
      </c>
    </row>
    <row r="242" spans="1:16" x14ac:dyDescent="0.3">
      <c r="A242" s="108" t="s">
        <v>49</v>
      </c>
      <c r="B242" s="142" t="str">
        <f t="shared" si="31"/>
        <v>8/4 - 14/4</v>
      </c>
      <c r="C242" s="80" t="s">
        <v>94</v>
      </c>
      <c r="D242" s="81"/>
      <c r="E242" s="81"/>
      <c r="F242" s="81"/>
      <c r="G242" s="81"/>
      <c r="H242" s="81"/>
      <c r="I242" s="81"/>
      <c r="J242" s="81"/>
      <c r="K242" s="81"/>
      <c r="L242" s="82"/>
      <c r="M242" s="83">
        <f t="shared" si="29"/>
        <v>0</v>
      </c>
      <c r="N242" s="84"/>
      <c r="O242" s="82"/>
      <c r="P242" s="85">
        <f t="shared" si="32"/>
        <v>0</v>
      </c>
    </row>
    <row r="243" spans="1:16" x14ac:dyDescent="0.3">
      <c r="A243" s="108" t="s">
        <v>49</v>
      </c>
      <c r="B243" s="142" t="str">
        <f t="shared" si="31"/>
        <v>8/4 - 14/4</v>
      </c>
      <c r="C243" s="80" t="s">
        <v>79</v>
      </c>
      <c r="D243" s="81"/>
      <c r="E243" s="81"/>
      <c r="F243" s="81"/>
      <c r="G243" s="81"/>
      <c r="H243" s="81"/>
      <c r="I243" s="81"/>
      <c r="J243" s="81"/>
      <c r="K243" s="81"/>
      <c r="L243" s="82"/>
      <c r="M243" s="83">
        <f t="shared" si="29"/>
        <v>0</v>
      </c>
      <c r="N243" s="84"/>
      <c r="O243" s="82"/>
      <c r="P243" s="85">
        <f t="shared" si="32"/>
        <v>0</v>
      </c>
    </row>
    <row r="244" spans="1:16" x14ac:dyDescent="0.3">
      <c r="A244" s="108" t="s">
        <v>49</v>
      </c>
      <c r="B244" s="142" t="str">
        <f t="shared" si="31"/>
        <v>8/4 - 14/4</v>
      </c>
      <c r="C244" s="80" t="s">
        <v>78</v>
      </c>
      <c r="D244" s="81"/>
      <c r="E244" s="81"/>
      <c r="F244" s="81"/>
      <c r="G244" s="81"/>
      <c r="H244" s="81"/>
      <c r="I244" s="81"/>
      <c r="J244" s="81"/>
      <c r="K244" s="81"/>
      <c r="L244" s="82"/>
      <c r="M244" s="83">
        <f t="shared" si="29"/>
        <v>0</v>
      </c>
      <c r="N244" s="84"/>
      <c r="O244" s="82"/>
      <c r="P244" s="85">
        <f t="shared" si="32"/>
        <v>0</v>
      </c>
    </row>
    <row r="245" spans="1:16" x14ac:dyDescent="0.3">
      <c r="A245" s="108" t="s">
        <v>49</v>
      </c>
      <c r="B245" s="142" t="str">
        <f t="shared" si="31"/>
        <v>8/4 - 14/4</v>
      </c>
      <c r="C245" s="80" t="s">
        <v>81</v>
      </c>
      <c r="D245" s="81"/>
      <c r="E245" s="81"/>
      <c r="F245" s="81"/>
      <c r="G245" s="81"/>
      <c r="H245" s="81"/>
      <c r="I245" s="81"/>
      <c r="J245" s="81"/>
      <c r="K245" s="81"/>
      <c r="L245" s="82"/>
      <c r="M245" s="83">
        <f t="shared" si="29"/>
        <v>0</v>
      </c>
      <c r="N245" s="84"/>
      <c r="O245" s="82"/>
      <c r="P245" s="85">
        <f t="shared" si="32"/>
        <v>0</v>
      </c>
    </row>
    <row r="246" spans="1:16" x14ac:dyDescent="0.3">
      <c r="A246" s="108" t="s">
        <v>49</v>
      </c>
      <c r="B246" s="142" t="str">
        <f t="shared" si="31"/>
        <v>8/4 - 14/4</v>
      </c>
      <c r="C246" s="80" t="s">
        <v>80</v>
      </c>
      <c r="D246" s="81"/>
      <c r="E246" s="81"/>
      <c r="F246" s="81"/>
      <c r="G246" s="81"/>
      <c r="H246" s="81"/>
      <c r="I246" s="81"/>
      <c r="J246" s="81"/>
      <c r="K246" s="81"/>
      <c r="L246" s="82"/>
      <c r="M246" s="83">
        <f t="shared" si="29"/>
        <v>0</v>
      </c>
      <c r="N246" s="84"/>
      <c r="O246" s="82"/>
      <c r="P246" s="85">
        <f t="shared" si="32"/>
        <v>0</v>
      </c>
    </row>
    <row r="247" spans="1:16" x14ac:dyDescent="0.3">
      <c r="A247" s="108" t="s">
        <v>49</v>
      </c>
      <c r="B247" s="142" t="str">
        <f t="shared" si="31"/>
        <v>8/4 - 14/4</v>
      </c>
      <c r="C247" s="80" t="s">
        <v>82</v>
      </c>
      <c r="D247" s="81"/>
      <c r="E247" s="81"/>
      <c r="F247" s="81"/>
      <c r="G247" s="81"/>
      <c r="H247" s="81"/>
      <c r="I247" s="81"/>
      <c r="J247" s="81"/>
      <c r="K247" s="81"/>
      <c r="L247" s="82"/>
      <c r="M247" s="83">
        <f t="shared" si="29"/>
        <v>0</v>
      </c>
      <c r="N247" s="84"/>
      <c r="O247" s="82"/>
      <c r="P247" s="85">
        <f t="shared" si="32"/>
        <v>0</v>
      </c>
    </row>
    <row r="248" spans="1:16" x14ac:dyDescent="0.3">
      <c r="A248" s="108" t="s">
        <v>49</v>
      </c>
      <c r="B248" s="142" t="str">
        <f t="shared" si="31"/>
        <v>8/4 - 14/4</v>
      </c>
      <c r="C248" s="80" t="s">
        <v>68</v>
      </c>
      <c r="D248" s="81"/>
      <c r="E248" s="81"/>
      <c r="F248" s="81"/>
      <c r="G248" s="81"/>
      <c r="H248" s="81"/>
      <c r="I248" s="81"/>
      <c r="J248" s="81"/>
      <c r="K248" s="81"/>
      <c r="L248" s="82"/>
      <c r="M248" s="83">
        <f t="shared" si="29"/>
        <v>0</v>
      </c>
      <c r="N248" s="84"/>
      <c r="O248" s="82"/>
      <c r="P248" s="85">
        <f t="shared" si="32"/>
        <v>0</v>
      </c>
    </row>
    <row r="249" spans="1:16" x14ac:dyDescent="0.3">
      <c r="A249" s="108" t="s">
        <v>98</v>
      </c>
      <c r="B249" s="144" t="str">
        <f>DAY(B190-1)&amp;"/"&amp;MONTH(B190-1)&amp;" - "&amp;DAY(B283-2)&amp;"/"&amp;MONTH(B283-2)</f>
        <v>8/4 - 14/4</v>
      </c>
      <c r="C249" s="25" t="s">
        <v>58</v>
      </c>
      <c r="D249" s="26"/>
      <c r="E249" s="26"/>
      <c r="F249" s="26"/>
      <c r="G249" s="26"/>
      <c r="H249" s="26"/>
      <c r="I249" s="26"/>
      <c r="J249" s="26"/>
      <c r="K249" s="26"/>
      <c r="L249" s="27"/>
      <c r="M249" s="71">
        <f t="shared" si="29"/>
        <v>0</v>
      </c>
      <c r="N249" s="28"/>
      <c r="O249" s="27">
        <f t="shared" ref="O249" si="33">+SUM(O250:O251)</f>
        <v>0</v>
      </c>
      <c r="P249" s="62">
        <f t="shared" si="32"/>
        <v>0</v>
      </c>
    </row>
    <row r="250" spans="1:16" x14ac:dyDescent="0.3">
      <c r="A250" s="108" t="s">
        <v>98</v>
      </c>
      <c r="B250" s="142" t="str">
        <f>+B249</f>
        <v>8/4 - 14/4</v>
      </c>
      <c r="C250" s="14" t="s">
        <v>90</v>
      </c>
      <c r="D250" s="37"/>
      <c r="E250" s="37"/>
      <c r="F250" s="37"/>
      <c r="G250" s="92"/>
      <c r="H250" s="37"/>
      <c r="I250" s="37"/>
      <c r="J250" s="37"/>
      <c r="K250" s="37"/>
      <c r="L250" s="38"/>
      <c r="M250" s="65">
        <f t="shared" si="29"/>
        <v>0</v>
      </c>
      <c r="N250" s="41"/>
      <c r="O250" s="38"/>
      <c r="P250" s="67">
        <f t="shared" si="32"/>
        <v>0</v>
      </c>
    </row>
    <row r="251" spans="1:16" x14ac:dyDescent="0.3">
      <c r="A251" s="108" t="s">
        <v>98</v>
      </c>
      <c r="B251" s="142" t="str">
        <f t="shared" ref="B251:B282" si="34">+B250</f>
        <v>8/4 - 14/4</v>
      </c>
      <c r="C251" s="14" t="s">
        <v>91</v>
      </c>
      <c r="D251" s="35"/>
      <c r="E251" s="35"/>
      <c r="F251" s="35"/>
      <c r="G251" s="35"/>
      <c r="H251" s="35"/>
      <c r="I251" s="35"/>
      <c r="J251" s="35"/>
      <c r="K251" s="35"/>
      <c r="L251" s="36"/>
      <c r="M251" s="65">
        <f t="shared" si="29"/>
        <v>0</v>
      </c>
      <c r="N251" s="44"/>
      <c r="O251" s="36">
        <f>+SUM(O252:O257)</f>
        <v>0</v>
      </c>
      <c r="P251" s="67">
        <f t="shared" si="32"/>
        <v>0</v>
      </c>
    </row>
    <row r="252" spans="1:16" x14ac:dyDescent="0.3">
      <c r="A252" s="108" t="s">
        <v>98</v>
      </c>
      <c r="B252" s="142" t="str">
        <f t="shared" si="34"/>
        <v>8/4 - 14/4</v>
      </c>
      <c r="C252" s="80" t="s">
        <v>79</v>
      </c>
      <c r="D252" s="81"/>
      <c r="E252" s="81"/>
      <c r="F252" s="81"/>
      <c r="G252" s="81"/>
      <c r="H252" s="81"/>
      <c r="I252" s="81"/>
      <c r="J252" s="81"/>
      <c r="K252" s="81"/>
      <c r="L252" s="82"/>
      <c r="M252" s="83">
        <f t="shared" si="29"/>
        <v>0</v>
      </c>
      <c r="N252" s="84"/>
      <c r="O252" s="82"/>
      <c r="P252" s="85">
        <f t="shared" si="32"/>
        <v>0</v>
      </c>
    </row>
    <row r="253" spans="1:16" x14ac:dyDescent="0.3">
      <c r="A253" s="108" t="s">
        <v>98</v>
      </c>
      <c r="B253" s="142" t="str">
        <f t="shared" si="34"/>
        <v>8/4 - 14/4</v>
      </c>
      <c r="C253" s="80" t="s">
        <v>78</v>
      </c>
      <c r="D253" s="81"/>
      <c r="E253" s="81"/>
      <c r="F253" s="81"/>
      <c r="G253" s="81"/>
      <c r="H253" s="81"/>
      <c r="I253" s="81"/>
      <c r="J253" s="81"/>
      <c r="K253" s="81"/>
      <c r="L253" s="82"/>
      <c r="M253" s="83">
        <f t="shared" si="29"/>
        <v>0</v>
      </c>
      <c r="N253" s="84"/>
      <c r="O253" s="82"/>
      <c r="P253" s="85">
        <f t="shared" si="32"/>
        <v>0</v>
      </c>
    </row>
    <row r="254" spans="1:16" x14ac:dyDescent="0.3">
      <c r="A254" s="108" t="s">
        <v>98</v>
      </c>
      <c r="B254" s="142" t="str">
        <f t="shared" si="34"/>
        <v>8/4 - 14/4</v>
      </c>
      <c r="C254" s="80" t="s">
        <v>81</v>
      </c>
      <c r="D254" s="81"/>
      <c r="E254" s="81"/>
      <c r="F254" s="81"/>
      <c r="G254" s="81"/>
      <c r="H254" s="81"/>
      <c r="I254" s="81"/>
      <c r="J254" s="81"/>
      <c r="K254" s="81"/>
      <c r="L254" s="82"/>
      <c r="M254" s="83">
        <f t="shared" si="29"/>
        <v>0</v>
      </c>
      <c r="N254" s="84"/>
      <c r="O254" s="82"/>
      <c r="P254" s="85">
        <f t="shared" si="32"/>
        <v>0</v>
      </c>
    </row>
    <row r="255" spans="1:16" x14ac:dyDescent="0.3">
      <c r="A255" s="108" t="s">
        <v>98</v>
      </c>
      <c r="B255" s="142" t="str">
        <f t="shared" si="34"/>
        <v>8/4 - 14/4</v>
      </c>
      <c r="C255" s="80" t="s">
        <v>80</v>
      </c>
      <c r="D255" s="81"/>
      <c r="E255" s="81"/>
      <c r="F255" s="81"/>
      <c r="G255" s="81"/>
      <c r="H255" s="81"/>
      <c r="I255" s="81"/>
      <c r="J255" s="81"/>
      <c r="K255" s="81"/>
      <c r="L255" s="82"/>
      <c r="M255" s="83">
        <f t="shared" si="29"/>
        <v>0</v>
      </c>
      <c r="N255" s="84"/>
      <c r="O255" s="82"/>
      <c r="P255" s="85">
        <f t="shared" si="32"/>
        <v>0</v>
      </c>
    </row>
    <row r="256" spans="1:16" x14ac:dyDescent="0.3">
      <c r="A256" s="108" t="s">
        <v>98</v>
      </c>
      <c r="B256" s="142" t="str">
        <f t="shared" si="34"/>
        <v>8/4 - 14/4</v>
      </c>
      <c r="C256" s="80" t="s">
        <v>82</v>
      </c>
      <c r="D256" s="81"/>
      <c r="E256" s="81"/>
      <c r="F256" s="81"/>
      <c r="G256" s="81"/>
      <c r="H256" s="81"/>
      <c r="I256" s="81"/>
      <c r="J256" s="81"/>
      <c r="K256" s="81"/>
      <c r="L256" s="82"/>
      <c r="M256" s="83">
        <f t="shared" si="29"/>
        <v>0</v>
      </c>
      <c r="N256" s="84"/>
      <c r="O256" s="82"/>
      <c r="P256" s="85">
        <f t="shared" si="32"/>
        <v>0</v>
      </c>
    </row>
    <row r="257" spans="1:16" x14ac:dyDescent="0.3">
      <c r="A257" s="108" t="s">
        <v>98</v>
      </c>
      <c r="B257" s="142" t="str">
        <f t="shared" si="34"/>
        <v>8/4 - 14/4</v>
      </c>
      <c r="C257" s="80" t="s">
        <v>68</v>
      </c>
      <c r="D257" s="81"/>
      <c r="E257" s="81"/>
      <c r="F257" s="81"/>
      <c r="G257" s="81"/>
      <c r="H257" s="81"/>
      <c r="I257" s="81"/>
      <c r="J257" s="81"/>
      <c r="K257" s="81"/>
      <c r="L257" s="82"/>
      <c r="M257" s="83">
        <f t="shared" si="29"/>
        <v>0</v>
      </c>
      <c r="N257" s="84"/>
      <c r="O257" s="82"/>
      <c r="P257" s="85">
        <f t="shared" si="32"/>
        <v>0</v>
      </c>
    </row>
    <row r="258" spans="1:16" x14ac:dyDescent="0.3">
      <c r="A258" s="108" t="s">
        <v>44</v>
      </c>
      <c r="B258" s="144" t="str">
        <f>DAY(B190-1)&amp;"/"&amp;MONTH(B190-1)&amp;" - "&amp;DAY(B283-2)&amp;"/"&amp;MONTH(B283-2)</f>
        <v>8/4 - 14/4</v>
      </c>
      <c r="C258" s="25" t="s">
        <v>44</v>
      </c>
      <c r="D258" s="26"/>
      <c r="E258" s="26"/>
      <c r="F258" s="26"/>
      <c r="G258" s="26"/>
      <c r="H258" s="26"/>
      <c r="I258" s="26"/>
      <c r="J258" s="26"/>
      <c r="K258" s="26"/>
      <c r="L258" s="27"/>
      <c r="M258" s="63">
        <f t="shared" si="29"/>
        <v>0</v>
      </c>
      <c r="N258" s="28"/>
      <c r="O258" s="27">
        <f>+SUM(O259:O260,O264)</f>
        <v>0</v>
      </c>
      <c r="P258" s="62">
        <f t="shared" si="27"/>
        <v>0</v>
      </c>
    </row>
    <row r="259" spans="1:16" x14ac:dyDescent="0.3">
      <c r="A259" s="108" t="s">
        <v>44</v>
      </c>
      <c r="B259" s="142" t="str">
        <f t="shared" si="34"/>
        <v>8/4 - 14/4</v>
      </c>
      <c r="C259" s="14" t="s">
        <v>13</v>
      </c>
      <c r="D259" s="37"/>
      <c r="E259" s="37"/>
      <c r="F259" s="37"/>
      <c r="G259" s="37"/>
      <c r="H259" s="37"/>
      <c r="I259" s="37"/>
      <c r="J259" s="37"/>
      <c r="K259" s="37"/>
      <c r="L259" s="38"/>
      <c r="M259" s="64">
        <f t="shared" si="29"/>
        <v>0</v>
      </c>
      <c r="N259" s="41"/>
      <c r="O259" s="38"/>
      <c r="P259" s="67">
        <f t="shared" si="27"/>
        <v>0</v>
      </c>
    </row>
    <row r="260" spans="1:16" x14ac:dyDescent="0.3">
      <c r="A260" s="108" t="s">
        <v>44</v>
      </c>
      <c r="B260" s="142" t="str">
        <f t="shared" si="34"/>
        <v>8/4 - 14/4</v>
      </c>
      <c r="C260" s="14" t="s">
        <v>86</v>
      </c>
      <c r="D260" s="35"/>
      <c r="E260" s="35"/>
      <c r="F260" s="35"/>
      <c r="G260" s="35"/>
      <c r="H260" s="35"/>
      <c r="I260" s="35"/>
      <c r="J260" s="35"/>
      <c r="K260" s="35"/>
      <c r="L260" s="36"/>
      <c r="M260" s="64">
        <f t="shared" si="29"/>
        <v>0</v>
      </c>
      <c r="N260" s="44"/>
      <c r="O260" s="36">
        <f>+SUM(O261:O263)</f>
        <v>0</v>
      </c>
      <c r="P260" s="67">
        <f t="shared" si="27"/>
        <v>0</v>
      </c>
    </row>
    <row r="261" spans="1:16" x14ac:dyDescent="0.3">
      <c r="A261" s="108" t="s">
        <v>44</v>
      </c>
      <c r="B261" s="142" t="str">
        <f t="shared" si="34"/>
        <v>8/4 - 14/4</v>
      </c>
      <c r="C261" s="80" t="s">
        <v>72</v>
      </c>
      <c r="D261" s="81"/>
      <c r="E261" s="81"/>
      <c r="F261" s="81"/>
      <c r="G261" s="81"/>
      <c r="H261" s="81"/>
      <c r="I261" s="81"/>
      <c r="J261" s="81"/>
      <c r="K261" s="81"/>
      <c r="L261" s="82"/>
      <c r="M261" s="83">
        <f t="shared" si="29"/>
        <v>0</v>
      </c>
      <c r="N261" s="84"/>
      <c r="O261" s="82"/>
      <c r="P261" s="85">
        <f t="shared" si="27"/>
        <v>0</v>
      </c>
    </row>
    <row r="262" spans="1:16" x14ac:dyDescent="0.3">
      <c r="A262" s="108" t="s">
        <v>44</v>
      </c>
      <c r="B262" s="142" t="str">
        <f t="shared" si="34"/>
        <v>8/4 - 14/4</v>
      </c>
      <c r="C262" s="80" t="s">
        <v>84</v>
      </c>
      <c r="D262" s="81"/>
      <c r="E262" s="81"/>
      <c r="F262" s="81"/>
      <c r="G262" s="81"/>
      <c r="H262" s="81"/>
      <c r="I262" s="81"/>
      <c r="J262" s="81"/>
      <c r="K262" s="81"/>
      <c r="L262" s="82"/>
      <c r="M262" s="83">
        <f t="shared" ref="M262:M284" si="35">SUM(D262:L262)</f>
        <v>0</v>
      </c>
      <c r="N262" s="84"/>
      <c r="O262" s="82"/>
      <c r="P262" s="85">
        <f t="shared" si="27"/>
        <v>0</v>
      </c>
    </row>
    <row r="263" spans="1:16" x14ac:dyDescent="0.3">
      <c r="A263" s="108" t="s">
        <v>44</v>
      </c>
      <c r="B263" s="142" t="str">
        <f t="shared" si="34"/>
        <v>8/4 - 14/4</v>
      </c>
      <c r="C263" s="80" t="s">
        <v>85</v>
      </c>
      <c r="D263" s="81"/>
      <c r="E263" s="81"/>
      <c r="F263" s="81"/>
      <c r="G263" s="81"/>
      <c r="H263" s="81"/>
      <c r="I263" s="81"/>
      <c r="J263" s="81"/>
      <c r="K263" s="81"/>
      <c r="L263" s="82"/>
      <c r="M263" s="83">
        <f t="shared" si="35"/>
        <v>0</v>
      </c>
      <c r="N263" s="84"/>
      <c r="O263" s="82"/>
      <c r="P263" s="85">
        <f t="shared" si="27"/>
        <v>0</v>
      </c>
    </row>
    <row r="264" spans="1:16" ht="15" thickBot="1" x14ac:dyDescent="0.35">
      <c r="A264" s="108" t="s">
        <v>44</v>
      </c>
      <c r="B264" s="142" t="str">
        <f t="shared" si="34"/>
        <v>8/4 - 14/4</v>
      </c>
      <c r="C264" s="15" t="s">
        <v>48</v>
      </c>
      <c r="D264" s="37"/>
      <c r="E264" s="37"/>
      <c r="F264" s="37"/>
      <c r="G264" s="37"/>
      <c r="H264" s="98"/>
      <c r="I264" s="37"/>
      <c r="J264" s="37"/>
      <c r="K264" s="37"/>
      <c r="L264" s="37"/>
      <c r="M264" s="64">
        <f t="shared" si="35"/>
        <v>0</v>
      </c>
      <c r="N264" s="37"/>
      <c r="O264" s="37"/>
      <c r="P264" s="67">
        <f t="shared" si="27"/>
        <v>0</v>
      </c>
    </row>
    <row r="265" spans="1:16" ht="15" thickBot="1" x14ac:dyDescent="0.35">
      <c r="A265" s="108" t="s">
        <v>55</v>
      </c>
      <c r="B265" s="142" t="str">
        <f t="shared" si="34"/>
        <v>8/4 - 14/4</v>
      </c>
      <c r="C265" s="13" t="s">
        <v>55</v>
      </c>
      <c r="D265" s="29"/>
      <c r="E265" s="29"/>
      <c r="F265" s="29"/>
      <c r="G265" s="29"/>
      <c r="H265" s="29"/>
      <c r="I265" s="29"/>
      <c r="J265" s="29"/>
      <c r="K265" s="29"/>
      <c r="L265" s="30"/>
      <c r="M265" s="20">
        <f t="shared" si="35"/>
        <v>0</v>
      </c>
      <c r="N265" s="53"/>
      <c r="O265" s="54">
        <f>+SUM(O266:O268,O269,O276)</f>
        <v>0</v>
      </c>
      <c r="P265" s="52">
        <f t="shared" si="27"/>
        <v>0</v>
      </c>
    </row>
    <row r="266" spans="1:16" x14ac:dyDescent="0.3">
      <c r="A266" s="108" t="s">
        <v>20</v>
      </c>
      <c r="B266" s="142" t="str">
        <f t="shared" si="34"/>
        <v>8/4 - 14/4</v>
      </c>
      <c r="C266" s="16" t="s">
        <v>20</v>
      </c>
      <c r="D266" s="46"/>
      <c r="E266" s="46"/>
      <c r="F266" s="46"/>
      <c r="G266" s="46"/>
      <c r="H266" s="46"/>
      <c r="I266" s="46"/>
      <c r="J266" s="46"/>
      <c r="K266" s="46"/>
      <c r="L266" s="47"/>
      <c r="M266" s="64">
        <f t="shared" si="35"/>
        <v>0</v>
      </c>
      <c r="N266" s="48"/>
      <c r="O266" s="47"/>
      <c r="P266" s="67">
        <f t="shared" ref="P266:P284" si="36">SUM(N266:O266)</f>
        <v>0</v>
      </c>
    </row>
    <row r="267" spans="1:16" x14ac:dyDescent="0.3">
      <c r="A267" s="108" t="s">
        <v>21</v>
      </c>
      <c r="B267" s="142" t="str">
        <f t="shared" si="34"/>
        <v>8/4 - 14/4</v>
      </c>
      <c r="C267" s="15" t="s">
        <v>21</v>
      </c>
      <c r="D267" s="39"/>
      <c r="E267" s="101"/>
      <c r="F267" s="39"/>
      <c r="G267" s="39"/>
      <c r="H267" s="39"/>
      <c r="I267" s="39"/>
      <c r="J267" s="39"/>
      <c r="K267" s="39"/>
      <c r="L267" s="40"/>
      <c r="M267" s="64">
        <f t="shared" si="35"/>
        <v>0</v>
      </c>
      <c r="N267" s="102"/>
      <c r="O267" s="40"/>
      <c r="P267" s="67">
        <f t="shared" si="36"/>
        <v>0</v>
      </c>
    </row>
    <row r="268" spans="1:16" x14ac:dyDescent="0.3">
      <c r="A268" s="108" t="s">
        <v>83</v>
      </c>
      <c r="B268" s="142" t="str">
        <f t="shared" si="34"/>
        <v>8/4 - 14/4</v>
      </c>
      <c r="C268" s="15" t="s">
        <v>83</v>
      </c>
      <c r="D268" s="39"/>
      <c r="E268" s="39"/>
      <c r="F268" s="39"/>
      <c r="G268" s="39"/>
      <c r="H268" s="39"/>
      <c r="I268" s="39"/>
      <c r="J268" s="39"/>
      <c r="K268" s="39"/>
      <c r="L268" s="40"/>
      <c r="M268" s="64">
        <f t="shared" si="35"/>
        <v>0</v>
      </c>
      <c r="N268" s="42"/>
      <c r="O268" s="40"/>
      <c r="P268" s="67">
        <f t="shared" si="36"/>
        <v>0</v>
      </c>
    </row>
    <row r="269" spans="1:16" x14ac:dyDescent="0.3">
      <c r="A269" s="108" t="s">
        <v>51</v>
      </c>
      <c r="B269" s="109" t="str">
        <f t="shared" si="34"/>
        <v>8/4 - 14/4</v>
      </c>
      <c r="C269" s="25" t="s">
        <v>51</v>
      </c>
      <c r="D269" s="26"/>
      <c r="E269" s="26"/>
      <c r="F269" s="26"/>
      <c r="G269" s="26"/>
      <c r="H269" s="26"/>
      <c r="I269" s="26"/>
      <c r="J269" s="26"/>
      <c r="K269" s="26"/>
      <c r="L269" s="27"/>
      <c r="M269" s="63">
        <f t="shared" si="35"/>
        <v>0</v>
      </c>
      <c r="N269" s="28"/>
      <c r="O269" s="27">
        <f>+SUM(O270,O273)</f>
        <v>0</v>
      </c>
      <c r="P269" s="62">
        <f t="shared" si="36"/>
        <v>0</v>
      </c>
    </row>
    <row r="270" spans="1:16" x14ac:dyDescent="0.3">
      <c r="A270" s="108" t="s">
        <v>51</v>
      </c>
      <c r="B270" s="142" t="str">
        <f t="shared" si="34"/>
        <v>8/4 - 14/4</v>
      </c>
      <c r="C270" s="14" t="s">
        <v>75</v>
      </c>
      <c r="D270" s="35"/>
      <c r="E270" s="35"/>
      <c r="F270" s="35"/>
      <c r="G270" s="115"/>
      <c r="H270" s="35"/>
      <c r="I270" s="35"/>
      <c r="J270" s="35"/>
      <c r="K270" s="115"/>
      <c r="L270" s="36"/>
      <c r="M270" s="64">
        <f t="shared" si="35"/>
        <v>0</v>
      </c>
      <c r="N270" s="44"/>
      <c r="O270" s="36">
        <f>+SUM(O271:O272)</f>
        <v>0</v>
      </c>
      <c r="P270" s="67">
        <f t="shared" si="36"/>
        <v>0</v>
      </c>
    </row>
    <row r="271" spans="1:16" x14ac:dyDescent="0.3">
      <c r="A271" s="108" t="s">
        <v>51</v>
      </c>
      <c r="B271" s="142" t="str">
        <f t="shared" si="34"/>
        <v>8/4 - 14/4</v>
      </c>
      <c r="C271" s="80" t="s">
        <v>69</v>
      </c>
      <c r="D271" s="81"/>
      <c r="E271" s="81"/>
      <c r="F271" s="81"/>
      <c r="G271" s="81"/>
      <c r="H271" s="81"/>
      <c r="I271" s="81"/>
      <c r="J271" s="81"/>
      <c r="K271" s="81"/>
      <c r="L271" s="82"/>
      <c r="M271" s="83">
        <f t="shared" si="35"/>
        <v>0</v>
      </c>
      <c r="N271" s="84"/>
      <c r="O271" s="82"/>
      <c r="P271" s="85">
        <f t="shared" si="36"/>
        <v>0</v>
      </c>
    </row>
    <row r="272" spans="1:16" x14ac:dyDescent="0.3">
      <c r="A272" s="108" t="s">
        <v>51</v>
      </c>
      <c r="B272" s="142" t="str">
        <f t="shared" si="34"/>
        <v>8/4 - 14/4</v>
      </c>
      <c r="C272" s="80" t="s">
        <v>70</v>
      </c>
      <c r="D272" s="81"/>
      <c r="E272" s="81"/>
      <c r="F272" s="81"/>
      <c r="G272" s="81"/>
      <c r="H272" s="81"/>
      <c r="I272" s="81"/>
      <c r="J272" s="81"/>
      <c r="K272" s="81"/>
      <c r="L272" s="82"/>
      <c r="M272" s="83">
        <f t="shared" si="35"/>
        <v>0</v>
      </c>
      <c r="N272" s="84"/>
      <c r="O272" s="82"/>
      <c r="P272" s="85">
        <f t="shared" si="36"/>
        <v>0</v>
      </c>
    </row>
    <row r="273" spans="1:16" x14ac:dyDescent="0.3">
      <c r="A273" s="108" t="s">
        <v>51</v>
      </c>
      <c r="B273" s="142" t="str">
        <f t="shared" si="34"/>
        <v>8/4 - 14/4</v>
      </c>
      <c r="C273" s="15" t="s">
        <v>74</v>
      </c>
      <c r="D273" s="74"/>
      <c r="E273" s="74"/>
      <c r="F273" s="74"/>
      <c r="G273" s="74"/>
      <c r="H273" s="74"/>
      <c r="I273" s="74"/>
      <c r="J273" s="74"/>
      <c r="K273" s="74"/>
      <c r="L273" s="75"/>
      <c r="M273" s="64">
        <f t="shared" si="35"/>
        <v>0</v>
      </c>
      <c r="N273" s="76"/>
      <c r="O273" s="75">
        <f>+SUM(O274:O275)</f>
        <v>0</v>
      </c>
      <c r="P273" s="67">
        <f t="shared" si="36"/>
        <v>0</v>
      </c>
    </row>
    <row r="274" spans="1:16" x14ac:dyDescent="0.3">
      <c r="A274" s="108" t="s">
        <v>51</v>
      </c>
      <c r="B274" s="142" t="str">
        <f t="shared" si="34"/>
        <v>8/4 - 14/4</v>
      </c>
      <c r="C274" s="80" t="s">
        <v>73</v>
      </c>
      <c r="D274" s="81"/>
      <c r="E274" s="81"/>
      <c r="F274" s="81"/>
      <c r="G274" s="81"/>
      <c r="H274" s="81"/>
      <c r="I274" s="81"/>
      <c r="J274" s="81"/>
      <c r="K274" s="81"/>
      <c r="L274" s="82"/>
      <c r="M274" s="83">
        <f t="shared" si="35"/>
        <v>0</v>
      </c>
      <c r="N274" s="84"/>
      <c r="O274" s="82"/>
      <c r="P274" s="85">
        <f t="shared" si="36"/>
        <v>0</v>
      </c>
    </row>
    <row r="275" spans="1:16" x14ac:dyDescent="0.3">
      <c r="A275" s="108" t="s">
        <v>51</v>
      </c>
      <c r="B275" s="142" t="str">
        <f t="shared" si="34"/>
        <v>8/4 - 14/4</v>
      </c>
      <c r="C275" s="80" t="s">
        <v>63</v>
      </c>
      <c r="D275" s="81"/>
      <c r="E275" s="81"/>
      <c r="F275" s="81"/>
      <c r="G275" s="81"/>
      <c r="H275" s="81"/>
      <c r="I275" s="81"/>
      <c r="J275" s="81"/>
      <c r="K275" s="81"/>
      <c r="L275" s="82"/>
      <c r="M275" s="83">
        <f t="shared" si="35"/>
        <v>0</v>
      </c>
      <c r="N275" s="84"/>
      <c r="O275" s="82"/>
      <c r="P275" s="85">
        <f t="shared" si="36"/>
        <v>0</v>
      </c>
    </row>
    <row r="276" spans="1:16" x14ac:dyDescent="0.3">
      <c r="A276" s="108" t="s">
        <v>22</v>
      </c>
      <c r="B276" s="109" t="str">
        <f t="shared" si="34"/>
        <v>8/4 - 14/4</v>
      </c>
      <c r="C276" s="25" t="s">
        <v>22</v>
      </c>
      <c r="D276" s="26"/>
      <c r="E276" s="26"/>
      <c r="F276" s="26"/>
      <c r="G276" s="26"/>
      <c r="H276" s="26"/>
      <c r="I276" s="26"/>
      <c r="J276" s="26"/>
      <c r="K276" s="26"/>
      <c r="L276" s="27"/>
      <c r="M276" s="63">
        <f t="shared" si="35"/>
        <v>0</v>
      </c>
      <c r="N276" s="28"/>
      <c r="O276" s="27">
        <f>+SUM(O277,O280)</f>
        <v>0</v>
      </c>
      <c r="P276" s="62">
        <f t="shared" si="36"/>
        <v>0</v>
      </c>
    </row>
    <row r="277" spans="1:16" x14ac:dyDescent="0.3">
      <c r="A277" s="108" t="s">
        <v>22</v>
      </c>
      <c r="B277" s="142" t="str">
        <f t="shared" si="34"/>
        <v>8/4 - 14/4</v>
      </c>
      <c r="C277" s="14" t="s">
        <v>64</v>
      </c>
      <c r="D277" s="35"/>
      <c r="E277" s="100"/>
      <c r="F277" s="35"/>
      <c r="G277" s="100"/>
      <c r="H277" s="35"/>
      <c r="I277" s="35"/>
      <c r="J277" s="100"/>
      <c r="K277" s="35"/>
      <c r="L277" s="36"/>
      <c r="M277" s="64">
        <f t="shared" si="35"/>
        <v>0</v>
      </c>
      <c r="N277" s="44"/>
      <c r="O277" s="36">
        <f>+SUM(O278:O279)</f>
        <v>0</v>
      </c>
      <c r="P277" s="67">
        <f t="shared" si="36"/>
        <v>0</v>
      </c>
    </row>
    <row r="278" spans="1:16" x14ac:dyDescent="0.3">
      <c r="A278" s="108" t="s">
        <v>22</v>
      </c>
      <c r="B278" s="142" t="str">
        <f t="shared" si="34"/>
        <v>8/4 - 14/4</v>
      </c>
      <c r="C278" s="80" t="s">
        <v>65</v>
      </c>
      <c r="D278" s="81"/>
      <c r="E278" s="81"/>
      <c r="F278" s="81"/>
      <c r="G278" s="81"/>
      <c r="H278" s="81"/>
      <c r="I278" s="81"/>
      <c r="J278" s="81"/>
      <c r="K278" s="81"/>
      <c r="L278" s="82"/>
      <c r="M278" s="83">
        <f t="shared" si="35"/>
        <v>0</v>
      </c>
      <c r="N278" s="84"/>
      <c r="O278" s="82"/>
      <c r="P278" s="85">
        <f t="shared" si="36"/>
        <v>0</v>
      </c>
    </row>
    <row r="279" spans="1:16" x14ac:dyDescent="0.3">
      <c r="A279" s="108" t="s">
        <v>22</v>
      </c>
      <c r="B279" s="142" t="str">
        <f t="shared" si="34"/>
        <v>8/4 - 14/4</v>
      </c>
      <c r="C279" s="80" t="s">
        <v>76</v>
      </c>
      <c r="D279" s="81"/>
      <c r="E279" s="81"/>
      <c r="F279" s="81"/>
      <c r="G279" s="81"/>
      <c r="H279" s="81"/>
      <c r="I279" s="81"/>
      <c r="J279" s="81"/>
      <c r="K279" s="81"/>
      <c r="L279" s="82"/>
      <c r="M279" s="83">
        <f t="shared" si="35"/>
        <v>0</v>
      </c>
      <c r="N279" s="84"/>
      <c r="O279" s="82"/>
      <c r="P279" s="85">
        <f t="shared" si="36"/>
        <v>0</v>
      </c>
    </row>
    <row r="280" spans="1:16" x14ac:dyDescent="0.3">
      <c r="A280" s="108" t="s">
        <v>22</v>
      </c>
      <c r="B280" s="142" t="str">
        <f t="shared" si="34"/>
        <v>8/4 - 14/4</v>
      </c>
      <c r="C280" s="15" t="s">
        <v>41</v>
      </c>
      <c r="D280" s="74"/>
      <c r="E280" s="99"/>
      <c r="F280" s="74"/>
      <c r="G280" s="100"/>
      <c r="H280" s="74"/>
      <c r="I280" s="74"/>
      <c r="J280" s="100"/>
      <c r="K280" s="74"/>
      <c r="L280" s="75"/>
      <c r="M280" s="64">
        <f t="shared" si="35"/>
        <v>0</v>
      </c>
      <c r="N280" s="76"/>
      <c r="O280" s="75">
        <f>+SUM(O281:O282)</f>
        <v>0</v>
      </c>
      <c r="P280" s="67">
        <f t="shared" si="36"/>
        <v>0</v>
      </c>
    </row>
    <row r="281" spans="1:16" x14ac:dyDescent="0.3">
      <c r="A281" s="108" t="s">
        <v>22</v>
      </c>
      <c r="B281" s="142" t="str">
        <f t="shared" si="34"/>
        <v>8/4 - 14/4</v>
      </c>
      <c r="C281" s="80" t="s">
        <v>66</v>
      </c>
      <c r="D281" s="81"/>
      <c r="E281" s="81"/>
      <c r="F281" s="81"/>
      <c r="G281" s="81"/>
      <c r="H281" s="81"/>
      <c r="I281" s="81"/>
      <c r="J281" s="81"/>
      <c r="K281" s="81"/>
      <c r="L281" s="82"/>
      <c r="M281" s="83">
        <f t="shared" si="35"/>
        <v>0</v>
      </c>
      <c r="N281" s="84"/>
      <c r="O281" s="82"/>
      <c r="P281" s="85">
        <f t="shared" si="36"/>
        <v>0</v>
      </c>
    </row>
    <row r="282" spans="1:16" ht="15" thickBot="1" x14ac:dyDescent="0.35">
      <c r="A282" s="108" t="s">
        <v>22</v>
      </c>
      <c r="B282" s="142" t="str">
        <f t="shared" si="34"/>
        <v>8/4 - 14/4</v>
      </c>
      <c r="C282" s="80" t="s">
        <v>77</v>
      </c>
      <c r="D282" s="81"/>
      <c r="E282" s="81"/>
      <c r="F282" s="81"/>
      <c r="G282" s="81"/>
      <c r="H282" s="81"/>
      <c r="I282" s="81"/>
      <c r="J282" s="81"/>
      <c r="K282" s="81"/>
      <c r="L282" s="82"/>
      <c r="M282" s="83">
        <f t="shared" si="35"/>
        <v>0</v>
      </c>
      <c r="N282" s="84"/>
      <c r="O282" s="82"/>
      <c r="P282" s="85">
        <f t="shared" si="36"/>
        <v>0</v>
      </c>
    </row>
    <row r="283" spans="1:16" ht="15" thickBot="1" x14ac:dyDescent="0.35">
      <c r="A283" s="108" t="s">
        <v>71</v>
      </c>
      <c r="B283" s="140">
        <f>+B190+7</f>
        <v>45032</v>
      </c>
      <c r="C283" s="56" t="s">
        <v>71</v>
      </c>
      <c r="D283" s="57">
        <f t="shared" ref="D283:L283" si="37">+SUM(D190,D194,D234,D265)</f>
        <v>100000</v>
      </c>
      <c r="E283" s="57">
        <f t="shared" si="37"/>
        <v>1700000</v>
      </c>
      <c r="F283" s="57">
        <f t="shared" si="37"/>
        <v>800000</v>
      </c>
      <c r="G283" s="57">
        <f t="shared" si="37"/>
        <v>4500000</v>
      </c>
      <c r="H283" s="57">
        <f t="shared" si="37"/>
        <v>60000</v>
      </c>
      <c r="I283" s="57">
        <f t="shared" si="37"/>
        <v>0</v>
      </c>
      <c r="J283" s="57">
        <f t="shared" si="37"/>
        <v>40000</v>
      </c>
      <c r="K283" s="57">
        <f t="shared" si="37"/>
        <v>1000000</v>
      </c>
      <c r="L283" s="58">
        <f t="shared" si="37"/>
        <v>300000</v>
      </c>
      <c r="M283" s="59">
        <f t="shared" si="35"/>
        <v>8500000</v>
      </c>
      <c r="N283" s="60">
        <f>+SUM(N190,N194,N234,N265)</f>
        <v>180000</v>
      </c>
      <c r="O283" s="58">
        <f>+SUM(O190,O194,O234,O265)</f>
        <v>250000</v>
      </c>
      <c r="P283" s="61">
        <f t="shared" si="36"/>
        <v>430000</v>
      </c>
    </row>
    <row r="284" spans="1:16" ht="15" thickBot="1" x14ac:dyDescent="0.35">
      <c r="B284" s="3"/>
      <c r="C284" s="86" t="s">
        <v>56</v>
      </c>
      <c r="D284" s="87">
        <f t="shared" ref="D284:L284" si="38">+SUM(D191,D194,D234,D265)+D249</f>
        <v>120000</v>
      </c>
      <c r="E284" s="87">
        <f t="shared" si="38"/>
        <v>1900000</v>
      </c>
      <c r="F284" s="87">
        <f t="shared" si="38"/>
        <v>1000000</v>
      </c>
      <c r="G284" s="87">
        <f t="shared" si="38"/>
        <v>5200000</v>
      </c>
      <c r="H284" s="87">
        <f t="shared" si="38"/>
        <v>80000</v>
      </c>
      <c r="I284" s="87">
        <f t="shared" si="38"/>
        <v>0</v>
      </c>
      <c r="J284" s="87">
        <f t="shared" si="38"/>
        <v>80000</v>
      </c>
      <c r="K284" s="87">
        <f t="shared" si="38"/>
        <v>1200000</v>
      </c>
      <c r="L284" s="88">
        <f t="shared" si="38"/>
        <v>350000</v>
      </c>
      <c r="M284" s="89">
        <f t="shared" si="35"/>
        <v>9930000</v>
      </c>
      <c r="N284" s="90">
        <f>+SUM(N191,N194,N234,N265)+N249</f>
        <v>200000</v>
      </c>
      <c r="O284" s="88">
        <f>+SUM(O191,O194,O234,O265)+O249</f>
        <v>400000</v>
      </c>
      <c r="P284" s="91">
        <f t="shared" si="36"/>
        <v>600000</v>
      </c>
    </row>
    <row r="285" spans="1:16" ht="15" thickBot="1" x14ac:dyDescent="0.35">
      <c r="B285" s="142">
        <f>+B283+1</f>
        <v>45033</v>
      </c>
      <c r="D285" s="77">
        <f>IF(D$3=0,IF(D283+D287&gt;0,1,0),IF((D283+D287)&gt;0.8*-D$3,1,0))</f>
        <v>1</v>
      </c>
      <c r="E285" s="77">
        <f t="shared" ref="E285:O285" si="39">IF(E$3=0,IF(E283+E287&gt;0,1,0),IF((E283+E287)&gt;0.8*-E$3,1,0))</f>
        <v>1</v>
      </c>
      <c r="F285" s="77">
        <f t="shared" si="39"/>
        <v>1</v>
      </c>
      <c r="G285" s="77">
        <f t="shared" si="39"/>
        <v>1</v>
      </c>
      <c r="H285" s="77">
        <f t="shared" si="39"/>
        <v>1</v>
      </c>
      <c r="I285" s="77">
        <f t="shared" si="39"/>
        <v>0</v>
      </c>
      <c r="J285" s="77">
        <f t="shared" si="39"/>
        <v>1</v>
      </c>
      <c r="K285" s="77">
        <f t="shared" si="39"/>
        <v>1</v>
      </c>
      <c r="L285" s="77">
        <f t="shared" si="39"/>
        <v>1</v>
      </c>
      <c r="M285" s="78"/>
      <c r="N285" s="77">
        <f t="shared" si="39"/>
        <v>1</v>
      </c>
      <c r="O285" s="77">
        <f t="shared" si="39"/>
        <v>1</v>
      </c>
      <c r="P285" s="78"/>
    </row>
    <row r="286" spans="1:16" ht="15" thickBot="1" x14ac:dyDescent="0.35">
      <c r="B286" s="3"/>
      <c r="C286" s="11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</row>
    <row r="287" spans="1:16" ht="16.2" thickBot="1" x14ac:dyDescent="0.35">
      <c r="A287" s="146" t="s">
        <v>97</v>
      </c>
      <c r="B287" s="143" t="str">
        <f>+B288</f>
        <v>18/4 - 24/4</v>
      </c>
      <c r="C287" s="13" t="s">
        <v>53</v>
      </c>
      <c r="D287" s="29">
        <f t="shared" ref="D287:L287" si="40">SUM(D288,D298,D304,D323,D313)</f>
        <v>0</v>
      </c>
      <c r="E287" s="29">
        <f t="shared" si="40"/>
        <v>0</v>
      </c>
      <c r="F287" s="29">
        <f t="shared" si="40"/>
        <v>0</v>
      </c>
      <c r="G287" s="29">
        <f t="shared" si="40"/>
        <v>0</v>
      </c>
      <c r="H287" s="29">
        <f t="shared" si="40"/>
        <v>0</v>
      </c>
      <c r="I287" s="29">
        <f t="shared" si="40"/>
        <v>0</v>
      </c>
      <c r="J287" s="29">
        <f t="shared" si="40"/>
        <v>0</v>
      </c>
      <c r="K287" s="29">
        <f t="shared" si="40"/>
        <v>0</v>
      </c>
      <c r="L287" s="30">
        <f t="shared" si="40"/>
        <v>0</v>
      </c>
      <c r="M287" s="20">
        <f>SUM(D287:L287)</f>
        <v>0</v>
      </c>
      <c r="N287" s="53">
        <f>SUM(N288,N298,N304,N323,N313)</f>
        <v>0</v>
      </c>
      <c r="O287" s="54">
        <f>SUM(O288,O298,O304,O323,O313)</f>
        <v>0</v>
      </c>
      <c r="P287" s="52">
        <f t="shared" ref="P287:P358" si="41">SUM(N287:O287)</f>
        <v>0</v>
      </c>
    </row>
    <row r="288" spans="1:16" x14ac:dyDescent="0.3">
      <c r="A288" s="146" t="s">
        <v>31</v>
      </c>
      <c r="B288" s="147" t="str">
        <f>DAY(B283+2)&amp;"/"&amp;MONTH(B283+2)&amp;" - "&amp;DAY(B376+1)&amp;"/"&amp;MONTH(B376+1)</f>
        <v>18/4 - 24/4</v>
      </c>
      <c r="C288" s="21" t="s">
        <v>31</v>
      </c>
      <c r="D288" s="22">
        <f>+SUM(D289:D290,D294)</f>
        <v>0</v>
      </c>
      <c r="E288" s="22">
        <f t="shared" ref="E288:L288" si="42">+SUM(E289:E290,E294)</f>
        <v>0</v>
      </c>
      <c r="F288" s="22">
        <f t="shared" si="42"/>
        <v>0</v>
      </c>
      <c r="G288" s="22">
        <f t="shared" si="42"/>
        <v>0</v>
      </c>
      <c r="H288" s="22">
        <f t="shared" si="42"/>
        <v>0</v>
      </c>
      <c r="I288" s="22">
        <f t="shared" si="42"/>
        <v>0</v>
      </c>
      <c r="J288" s="22">
        <f t="shared" si="42"/>
        <v>0</v>
      </c>
      <c r="K288" s="22">
        <f t="shared" si="42"/>
        <v>0</v>
      </c>
      <c r="L288" s="23">
        <f t="shared" si="42"/>
        <v>0</v>
      </c>
      <c r="M288" s="70">
        <f t="shared" ref="M288:M354" si="43">SUM(D288:L288)</f>
        <v>0</v>
      </c>
      <c r="N288" s="24">
        <f>+SUM(N289:N290,N294)</f>
        <v>0</v>
      </c>
      <c r="O288" s="23">
        <f>+SUM(O289:O290,O294)</f>
        <v>0</v>
      </c>
      <c r="P288" s="72">
        <f t="shared" si="41"/>
        <v>0</v>
      </c>
    </row>
    <row r="289" spans="1:16" x14ac:dyDescent="0.3">
      <c r="A289" s="146" t="s">
        <v>31</v>
      </c>
      <c r="B289" s="147" t="str">
        <f>+B288</f>
        <v>18/4 - 24/4</v>
      </c>
      <c r="C289" s="14" t="s">
        <v>26</v>
      </c>
      <c r="D289" s="31"/>
      <c r="E289" s="31"/>
      <c r="F289" s="31"/>
      <c r="G289" s="31"/>
      <c r="H289" s="31"/>
      <c r="I289" s="31"/>
      <c r="J289" s="31"/>
      <c r="K289" s="31"/>
      <c r="L289" s="32"/>
      <c r="M289" s="65">
        <f t="shared" si="43"/>
        <v>0</v>
      </c>
      <c r="N289" s="45"/>
      <c r="O289" s="32"/>
      <c r="P289" s="67">
        <f t="shared" si="41"/>
        <v>0</v>
      </c>
    </row>
    <row r="290" spans="1:16" x14ac:dyDescent="0.3">
      <c r="A290" s="146" t="s">
        <v>31</v>
      </c>
      <c r="B290" s="147" t="str">
        <f t="shared" ref="B290:B297" si="44">+B289</f>
        <v>18/4 - 24/4</v>
      </c>
      <c r="C290" s="14" t="s">
        <v>28</v>
      </c>
      <c r="D290" s="33"/>
      <c r="E290" s="33"/>
      <c r="F290" s="33"/>
      <c r="G290" s="35"/>
      <c r="H290" s="33"/>
      <c r="I290" s="33"/>
      <c r="J290" s="33"/>
      <c r="K290" s="33"/>
      <c r="L290" s="34"/>
      <c r="M290" s="65">
        <f t="shared" si="43"/>
        <v>0</v>
      </c>
      <c r="N290" s="43">
        <f>SUM(N291:N293)</f>
        <v>0</v>
      </c>
      <c r="O290" s="34">
        <f>SUM(O291:O293)</f>
        <v>0</v>
      </c>
      <c r="P290" s="67">
        <f t="shared" si="41"/>
        <v>0</v>
      </c>
    </row>
    <row r="291" spans="1:16" x14ac:dyDescent="0.3">
      <c r="A291" s="146" t="s">
        <v>31</v>
      </c>
      <c r="B291" s="147" t="str">
        <f t="shared" si="44"/>
        <v>18/4 - 24/4</v>
      </c>
      <c r="C291" s="80" t="s">
        <v>47</v>
      </c>
      <c r="D291" s="81"/>
      <c r="E291" s="81"/>
      <c r="F291" s="81"/>
      <c r="G291" s="81"/>
      <c r="H291" s="81"/>
      <c r="I291" s="81"/>
      <c r="J291" s="81"/>
      <c r="K291" s="81"/>
      <c r="L291" s="82"/>
      <c r="M291" s="83">
        <f t="shared" si="43"/>
        <v>0</v>
      </c>
      <c r="N291" s="84"/>
      <c r="O291" s="82"/>
      <c r="P291" s="85">
        <f t="shared" si="41"/>
        <v>0</v>
      </c>
    </row>
    <row r="292" spans="1:16" x14ac:dyDescent="0.3">
      <c r="A292" s="146" t="s">
        <v>31</v>
      </c>
      <c r="B292" s="147" t="str">
        <f t="shared" si="44"/>
        <v>18/4 - 24/4</v>
      </c>
      <c r="C292" s="80" t="s">
        <v>46</v>
      </c>
      <c r="D292" s="81"/>
      <c r="E292" s="81"/>
      <c r="F292" s="81"/>
      <c r="G292" s="81"/>
      <c r="H292" s="81"/>
      <c r="I292" s="81"/>
      <c r="J292" s="81"/>
      <c r="K292" s="81"/>
      <c r="L292" s="82"/>
      <c r="M292" s="83">
        <f t="shared" si="43"/>
        <v>0</v>
      </c>
      <c r="N292" s="84"/>
      <c r="O292" s="82"/>
      <c r="P292" s="85">
        <f t="shared" si="41"/>
        <v>0</v>
      </c>
    </row>
    <row r="293" spans="1:16" x14ac:dyDescent="0.3">
      <c r="A293" s="146" t="s">
        <v>31</v>
      </c>
      <c r="B293" s="147" t="str">
        <f t="shared" si="44"/>
        <v>18/4 - 24/4</v>
      </c>
      <c r="C293" s="80" t="s">
        <v>68</v>
      </c>
      <c r="D293" s="81"/>
      <c r="E293" s="81"/>
      <c r="F293" s="81"/>
      <c r="G293" s="81"/>
      <c r="H293" s="81"/>
      <c r="I293" s="81"/>
      <c r="J293" s="81"/>
      <c r="K293" s="81"/>
      <c r="L293" s="82"/>
      <c r="M293" s="83">
        <f t="shared" si="43"/>
        <v>0</v>
      </c>
      <c r="N293" s="84"/>
      <c r="O293" s="82"/>
      <c r="P293" s="85">
        <f t="shared" si="41"/>
        <v>0</v>
      </c>
    </row>
    <row r="294" spans="1:16" x14ac:dyDescent="0.3">
      <c r="A294" s="146" t="s">
        <v>31</v>
      </c>
      <c r="B294" s="147" t="str">
        <f t="shared" si="44"/>
        <v>18/4 - 24/4</v>
      </c>
      <c r="C294" s="14" t="s">
        <v>30</v>
      </c>
      <c r="D294" s="115"/>
      <c r="E294" s="115"/>
      <c r="F294" s="115"/>
      <c r="G294" s="115"/>
      <c r="H294" s="35"/>
      <c r="I294" s="35"/>
      <c r="J294" s="115"/>
      <c r="K294" s="115"/>
      <c r="L294" s="117"/>
      <c r="M294" s="65">
        <f t="shared" si="43"/>
        <v>0</v>
      </c>
      <c r="N294" s="43">
        <f>SUM(N295:N297)</f>
        <v>0</v>
      </c>
      <c r="O294" s="34">
        <f>SUM(O295:O297)</f>
        <v>0</v>
      </c>
      <c r="P294" s="67">
        <f t="shared" si="41"/>
        <v>0</v>
      </c>
    </row>
    <row r="295" spans="1:16" x14ac:dyDescent="0.3">
      <c r="A295" s="146" t="s">
        <v>31</v>
      </c>
      <c r="B295" s="147" t="str">
        <f t="shared" si="44"/>
        <v>18/4 - 24/4</v>
      </c>
      <c r="C295" s="80" t="s">
        <v>33</v>
      </c>
      <c r="D295" s="81"/>
      <c r="E295" s="81"/>
      <c r="F295" s="81"/>
      <c r="G295" s="81"/>
      <c r="H295" s="81"/>
      <c r="I295" s="81"/>
      <c r="J295" s="81"/>
      <c r="K295" s="81"/>
      <c r="L295" s="81"/>
      <c r="M295" s="83">
        <f t="shared" si="43"/>
        <v>0</v>
      </c>
      <c r="N295" s="84"/>
      <c r="O295" s="82"/>
      <c r="P295" s="85">
        <f t="shared" si="41"/>
        <v>0</v>
      </c>
    </row>
    <row r="296" spans="1:16" x14ac:dyDescent="0.3">
      <c r="A296" s="146" t="s">
        <v>31</v>
      </c>
      <c r="B296" s="147" t="str">
        <f t="shared" si="44"/>
        <v>18/4 - 24/4</v>
      </c>
      <c r="C296" s="80" t="s">
        <v>87</v>
      </c>
      <c r="D296" s="81"/>
      <c r="E296" s="81"/>
      <c r="F296" s="81"/>
      <c r="G296" s="81"/>
      <c r="H296" s="81"/>
      <c r="I296" s="81"/>
      <c r="J296" s="81"/>
      <c r="K296" s="81"/>
      <c r="L296" s="82"/>
      <c r="M296" s="83">
        <f t="shared" si="43"/>
        <v>0</v>
      </c>
      <c r="N296" s="84"/>
      <c r="O296" s="82"/>
      <c r="P296" s="85">
        <f t="shared" si="41"/>
        <v>0</v>
      </c>
    </row>
    <row r="297" spans="1:16" x14ac:dyDescent="0.3">
      <c r="A297" s="146" t="s">
        <v>31</v>
      </c>
      <c r="B297" s="147" t="str">
        <f t="shared" si="44"/>
        <v>18/4 - 24/4</v>
      </c>
      <c r="C297" s="80" t="s">
        <v>34</v>
      </c>
      <c r="D297" s="81"/>
      <c r="E297" s="81"/>
      <c r="F297" s="81"/>
      <c r="G297" s="81"/>
      <c r="H297" s="81"/>
      <c r="I297" s="81"/>
      <c r="J297" s="81"/>
      <c r="K297" s="81"/>
      <c r="L297" s="82"/>
      <c r="M297" s="83">
        <f t="shared" si="43"/>
        <v>0</v>
      </c>
      <c r="N297" s="84"/>
      <c r="O297" s="82"/>
      <c r="P297" s="85">
        <f t="shared" si="41"/>
        <v>0</v>
      </c>
    </row>
    <row r="298" spans="1:16" x14ac:dyDescent="0.3">
      <c r="A298" s="146" t="s">
        <v>96</v>
      </c>
      <c r="B298" s="144" t="str">
        <f>DAY(B283+2)&amp;"/"&amp;MONTH(B283+2)&amp;" - "&amp;DAY(B376+1)&amp;"/"&amp;MONTH(B376+1)</f>
        <v>18/4 - 24/4</v>
      </c>
      <c r="C298" s="25" t="s">
        <v>57</v>
      </c>
      <c r="D298" s="26"/>
      <c r="E298" s="26"/>
      <c r="F298" s="26"/>
      <c r="G298" s="26"/>
      <c r="H298" s="26"/>
      <c r="I298" s="26"/>
      <c r="J298" s="26"/>
      <c r="K298" s="26"/>
      <c r="L298" s="27"/>
      <c r="M298" s="71">
        <f t="shared" si="43"/>
        <v>0</v>
      </c>
      <c r="N298" s="28">
        <f>+SUM(N299:N300)</f>
        <v>0</v>
      </c>
      <c r="O298" s="27">
        <f>+SUM(O299:O300)</f>
        <v>0</v>
      </c>
      <c r="P298" s="73">
        <f t="shared" si="41"/>
        <v>0</v>
      </c>
    </row>
    <row r="299" spans="1:16" x14ac:dyDescent="0.3">
      <c r="A299" s="146" t="s">
        <v>96</v>
      </c>
      <c r="B299" s="147" t="str">
        <f>+B298</f>
        <v>18/4 - 24/4</v>
      </c>
      <c r="C299" s="14" t="s">
        <v>27</v>
      </c>
      <c r="D299" s="31"/>
      <c r="E299" s="31"/>
      <c r="F299" s="31"/>
      <c r="G299" s="92"/>
      <c r="H299" s="31"/>
      <c r="I299" s="31"/>
      <c r="J299" s="31"/>
      <c r="K299" s="31"/>
      <c r="L299" s="32"/>
      <c r="M299" s="65">
        <f t="shared" si="43"/>
        <v>0</v>
      </c>
      <c r="N299" s="41"/>
      <c r="O299" s="32"/>
      <c r="P299" s="67">
        <f t="shared" si="41"/>
        <v>0</v>
      </c>
    </row>
    <row r="300" spans="1:16" x14ac:dyDescent="0.3">
      <c r="A300" s="146" t="s">
        <v>96</v>
      </c>
      <c r="B300" s="147" t="str">
        <f t="shared" ref="B300:B303" si="45">+B299</f>
        <v>18/4 - 24/4</v>
      </c>
      <c r="C300" s="14" t="s">
        <v>29</v>
      </c>
      <c r="D300" s="33"/>
      <c r="E300" s="33"/>
      <c r="F300" s="33"/>
      <c r="G300" s="92"/>
      <c r="H300" s="33"/>
      <c r="I300" s="33"/>
      <c r="J300" s="33"/>
      <c r="K300" s="33"/>
      <c r="L300" s="34"/>
      <c r="M300" s="65">
        <f t="shared" si="43"/>
        <v>0</v>
      </c>
      <c r="N300" s="36">
        <f>SUM(N301:N303)</f>
        <v>0</v>
      </c>
      <c r="O300" s="36">
        <f>SUM(O301:O303)</f>
        <v>0</v>
      </c>
      <c r="P300" s="67">
        <f t="shared" si="41"/>
        <v>0</v>
      </c>
    </row>
    <row r="301" spans="1:16" x14ac:dyDescent="0.3">
      <c r="A301" s="146" t="s">
        <v>96</v>
      </c>
      <c r="B301" s="147" t="str">
        <f t="shared" si="45"/>
        <v>18/4 - 24/4</v>
      </c>
      <c r="C301" s="80" t="s">
        <v>47</v>
      </c>
      <c r="D301" s="81"/>
      <c r="E301" s="81"/>
      <c r="F301" s="81"/>
      <c r="G301" s="81"/>
      <c r="H301" s="81"/>
      <c r="I301" s="81"/>
      <c r="J301" s="81"/>
      <c r="K301" s="81"/>
      <c r="L301" s="82"/>
      <c r="M301" s="83">
        <f t="shared" si="43"/>
        <v>0</v>
      </c>
      <c r="N301" s="84"/>
      <c r="O301" s="82"/>
      <c r="P301" s="85">
        <f t="shared" si="41"/>
        <v>0</v>
      </c>
    </row>
    <row r="302" spans="1:16" x14ac:dyDescent="0.3">
      <c r="A302" s="146" t="s">
        <v>96</v>
      </c>
      <c r="B302" s="147" t="str">
        <f t="shared" si="45"/>
        <v>18/4 - 24/4</v>
      </c>
      <c r="C302" s="80" t="s">
        <v>46</v>
      </c>
      <c r="D302" s="81"/>
      <c r="E302" s="81"/>
      <c r="F302" s="81"/>
      <c r="G302" s="81"/>
      <c r="H302" s="81"/>
      <c r="I302" s="81"/>
      <c r="J302" s="81"/>
      <c r="K302" s="81"/>
      <c r="L302" s="82"/>
      <c r="M302" s="83">
        <f t="shared" si="43"/>
        <v>0</v>
      </c>
      <c r="N302" s="84"/>
      <c r="O302" s="84"/>
      <c r="P302" s="85">
        <f t="shared" si="41"/>
        <v>0</v>
      </c>
    </row>
    <row r="303" spans="1:16" x14ac:dyDescent="0.3">
      <c r="A303" s="146" t="s">
        <v>96</v>
      </c>
      <c r="B303" s="147" t="str">
        <f t="shared" si="45"/>
        <v>18/4 - 24/4</v>
      </c>
      <c r="C303" s="80" t="s">
        <v>68</v>
      </c>
      <c r="D303" s="81"/>
      <c r="E303" s="81"/>
      <c r="F303" s="81"/>
      <c r="G303" s="81"/>
      <c r="H303" s="81"/>
      <c r="I303" s="81"/>
      <c r="J303" s="81"/>
      <c r="K303" s="81"/>
      <c r="L303" s="82"/>
      <c r="M303" s="83">
        <f t="shared" si="43"/>
        <v>0</v>
      </c>
      <c r="N303" s="84"/>
      <c r="O303" s="82"/>
      <c r="P303" s="85">
        <f t="shared" si="41"/>
        <v>0</v>
      </c>
    </row>
    <row r="304" spans="1:16" x14ac:dyDescent="0.3">
      <c r="A304" s="146" t="s">
        <v>32</v>
      </c>
      <c r="B304" s="144" t="str">
        <f>DAY(B283+2)&amp;"/"&amp;MONTH(B283+2)&amp;" - "&amp;DAY(B376+1)&amp;"/"&amp;MONTH(B376+1)</f>
        <v>18/4 - 24/4</v>
      </c>
      <c r="C304" s="25" t="s">
        <v>32</v>
      </c>
      <c r="D304" s="26"/>
      <c r="E304" s="26"/>
      <c r="F304" s="26"/>
      <c r="G304" s="26"/>
      <c r="H304" s="26"/>
      <c r="I304" s="26"/>
      <c r="J304" s="26"/>
      <c r="K304" s="26"/>
      <c r="L304" s="27"/>
      <c r="M304" s="71">
        <f t="shared" si="43"/>
        <v>0</v>
      </c>
      <c r="N304" s="28">
        <f>+SUM(N305,N310:N312)</f>
        <v>0</v>
      </c>
      <c r="O304" s="27">
        <f>+SUM(O305,O310:O312)</f>
        <v>0</v>
      </c>
      <c r="P304" s="73">
        <f t="shared" si="41"/>
        <v>0</v>
      </c>
    </row>
    <row r="305" spans="1:16" x14ac:dyDescent="0.3">
      <c r="A305" s="146" t="s">
        <v>32</v>
      </c>
      <c r="B305" s="147" t="str">
        <f>+B304</f>
        <v>18/4 - 24/4</v>
      </c>
      <c r="C305" s="14" t="s">
        <v>15</v>
      </c>
      <c r="D305" s="35"/>
      <c r="E305" s="35"/>
      <c r="F305" s="35"/>
      <c r="G305" s="92"/>
      <c r="H305" s="35"/>
      <c r="I305" s="35"/>
      <c r="J305" s="35"/>
      <c r="K305" s="35"/>
      <c r="L305" s="36"/>
      <c r="M305" s="64">
        <f t="shared" si="43"/>
        <v>0</v>
      </c>
      <c r="N305" s="44">
        <f>SUM(N306:N309)</f>
        <v>0</v>
      </c>
      <c r="O305" s="36">
        <f>SUM(O306:O309)</f>
        <v>0</v>
      </c>
      <c r="P305" s="68">
        <f t="shared" si="41"/>
        <v>0</v>
      </c>
    </row>
    <row r="306" spans="1:16" x14ac:dyDescent="0.3">
      <c r="A306" s="146" t="s">
        <v>32</v>
      </c>
      <c r="B306" s="147" t="str">
        <f t="shared" ref="B306:B312" si="46">+B305</f>
        <v>18/4 - 24/4</v>
      </c>
      <c r="C306" s="80" t="s">
        <v>23</v>
      </c>
      <c r="D306" s="81"/>
      <c r="E306" s="81"/>
      <c r="F306" s="81"/>
      <c r="G306" s="81"/>
      <c r="H306" s="81"/>
      <c r="I306" s="81"/>
      <c r="J306" s="81"/>
      <c r="K306" s="81"/>
      <c r="L306" s="82"/>
      <c r="M306" s="83">
        <f t="shared" si="43"/>
        <v>0</v>
      </c>
      <c r="N306" s="84"/>
      <c r="O306" s="82"/>
      <c r="P306" s="85">
        <f t="shared" si="41"/>
        <v>0</v>
      </c>
    </row>
    <row r="307" spans="1:16" x14ac:dyDescent="0.3">
      <c r="A307" s="146" t="s">
        <v>32</v>
      </c>
      <c r="B307" s="147" t="str">
        <f t="shared" si="46"/>
        <v>18/4 - 24/4</v>
      </c>
      <c r="C307" s="80" t="s">
        <v>24</v>
      </c>
      <c r="D307" s="81"/>
      <c r="E307" s="81"/>
      <c r="F307" s="81"/>
      <c r="G307" s="81"/>
      <c r="H307" s="81"/>
      <c r="I307" s="81"/>
      <c r="J307" s="81"/>
      <c r="K307" s="81"/>
      <c r="L307" s="82"/>
      <c r="M307" s="83">
        <f t="shared" si="43"/>
        <v>0</v>
      </c>
      <c r="N307" s="84"/>
      <c r="O307" s="82"/>
      <c r="P307" s="85">
        <f t="shared" si="41"/>
        <v>0</v>
      </c>
    </row>
    <row r="308" spans="1:16" x14ac:dyDescent="0.3">
      <c r="A308" s="146" t="s">
        <v>32</v>
      </c>
      <c r="B308" s="147" t="str">
        <f t="shared" si="46"/>
        <v>18/4 - 24/4</v>
      </c>
      <c r="C308" s="80" t="s">
        <v>25</v>
      </c>
      <c r="D308" s="81"/>
      <c r="E308" s="81"/>
      <c r="F308" s="81"/>
      <c r="G308" s="81"/>
      <c r="H308" s="81"/>
      <c r="I308" s="81"/>
      <c r="J308" s="81"/>
      <c r="K308" s="81"/>
      <c r="L308" s="82"/>
      <c r="M308" s="83">
        <f t="shared" si="43"/>
        <v>0</v>
      </c>
      <c r="N308" s="84"/>
      <c r="O308" s="82"/>
      <c r="P308" s="85">
        <f t="shared" si="41"/>
        <v>0</v>
      </c>
    </row>
    <row r="309" spans="1:16" x14ac:dyDescent="0.3">
      <c r="A309" s="146" t="s">
        <v>32</v>
      </c>
      <c r="B309" s="147" t="str">
        <f t="shared" si="46"/>
        <v>18/4 - 24/4</v>
      </c>
      <c r="C309" s="80" t="s">
        <v>59</v>
      </c>
      <c r="D309" s="81"/>
      <c r="E309" s="81"/>
      <c r="F309" s="81"/>
      <c r="G309" s="81"/>
      <c r="H309" s="81"/>
      <c r="I309" s="81"/>
      <c r="J309" s="81"/>
      <c r="K309" s="81"/>
      <c r="L309" s="82"/>
      <c r="M309" s="83">
        <f t="shared" si="43"/>
        <v>0</v>
      </c>
      <c r="N309" s="84"/>
      <c r="O309" s="82"/>
      <c r="P309" s="85">
        <f t="shared" si="41"/>
        <v>0</v>
      </c>
    </row>
    <row r="310" spans="1:16" x14ac:dyDescent="0.3">
      <c r="A310" s="146" t="s">
        <v>32</v>
      </c>
      <c r="B310" s="147" t="str">
        <f t="shared" si="46"/>
        <v>18/4 - 24/4</v>
      </c>
      <c r="C310" s="14" t="s">
        <v>16</v>
      </c>
      <c r="D310" s="37"/>
      <c r="E310" s="37"/>
      <c r="F310" s="37"/>
      <c r="G310" s="37"/>
      <c r="H310" s="37"/>
      <c r="I310" s="37"/>
      <c r="J310" s="37"/>
      <c r="K310" s="37"/>
      <c r="L310" s="38"/>
      <c r="M310" s="64">
        <f t="shared" si="43"/>
        <v>0</v>
      </c>
      <c r="N310" s="41"/>
      <c r="O310" s="38"/>
      <c r="P310" s="68">
        <f t="shared" si="41"/>
        <v>0</v>
      </c>
    </row>
    <row r="311" spans="1:16" x14ac:dyDescent="0.3">
      <c r="A311" s="146" t="s">
        <v>32</v>
      </c>
      <c r="B311" s="147" t="str">
        <f t="shared" si="46"/>
        <v>18/4 - 24/4</v>
      </c>
      <c r="C311" s="14" t="s">
        <v>17</v>
      </c>
      <c r="D311" s="37"/>
      <c r="E311" s="37"/>
      <c r="F311" s="37"/>
      <c r="G311" s="37"/>
      <c r="H311" s="37"/>
      <c r="I311" s="37"/>
      <c r="J311" s="37"/>
      <c r="K311" s="37"/>
      <c r="L311" s="38"/>
      <c r="M311" s="64">
        <f t="shared" si="43"/>
        <v>0</v>
      </c>
      <c r="N311" s="41"/>
      <c r="O311" s="38"/>
      <c r="P311" s="68">
        <f t="shared" si="41"/>
        <v>0</v>
      </c>
    </row>
    <row r="312" spans="1:16" x14ac:dyDescent="0.3">
      <c r="A312" s="146" t="s">
        <v>32</v>
      </c>
      <c r="B312" s="147" t="str">
        <f t="shared" si="46"/>
        <v>18/4 - 24/4</v>
      </c>
      <c r="C312" s="15" t="s">
        <v>40</v>
      </c>
      <c r="D312" s="39"/>
      <c r="E312" s="39"/>
      <c r="F312" s="39"/>
      <c r="G312" s="39"/>
      <c r="H312" s="39"/>
      <c r="I312" s="39"/>
      <c r="J312" s="39"/>
      <c r="K312" s="39"/>
      <c r="L312" s="40"/>
      <c r="M312" s="66">
        <f t="shared" si="43"/>
        <v>0</v>
      </c>
      <c r="N312" s="42"/>
      <c r="O312" s="40"/>
      <c r="P312" s="69">
        <f t="shared" si="41"/>
        <v>0</v>
      </c>
    </row>
    <row r="313" spans="1:16" x14ac:dyDescent="0.3">
      <c r="A313" s="146" t="s">
        <v>67</v>
      </c>
      <c r="B313" s="144" t="str">
        <f>DAY(B283+2)&amp;"/"&amp;MONTH(B283+2)&amp;" - "&amp;DAY(B376+1)&amp;"/"&amp;MONTH(B376+1)</f>
        <v>18/4 - 24/4</v>
      </c>
      <c r="C313" s="25" t="s">
        <v>67</v>
      </c>
      <c r="D313" s="26"/>
      <c r="E313" s="26"/>
      <c r="F313" s="26"/>
      <c r="G313" s="26"/>
      <c r="H313" s="26"/>
      <c r="I313" s="26"/>
      <c r="J313" s="26"/>
      <c r="K313" s="26"/>
      <c r="L313" s="27"/>
      <c r="M313" s="71">
        <f t="shared" si="43"/>
        <v>0</v>
      </c>
      <c r="N313" s="28">
        <f>+SUM(N314:N316)</f>
        <v>0</v>
      </c>
      <c r="O313" s="27">
        <f>+SUM(O314:O316)</f>
        <v>0</v>
      </c>
      <c r="P313" s="73">
        <f t="shared" si="41"/>
        <v>0</v>
      </c>
    </row>
    <row r="314" spans="1:16" x14ac:dyDescent="0.3">
      <c r="A314" s="146" t="s">
        <v>67</v>
      </c>
      <c r="B314" s="147" t="str">
        <f>+B313</f>
        <v>18/4 - 24/4</v>
      </c>
      <c r="C314" s="14" t="s">
        <v>12</v>
      </c>
      <c r="D314" s="37"/>
      <c r="E314" s="37"/>
      <c r="F314" s="37"/>
      <c r="G314" s="33"/>
      <c r="H314" s="37"/>
      <c r="I314" s="37"/>
      <c r="J314" s="37"/>
      <c r="K314" s="37"/>
      <c r="L314" s="38"/>
      <c r="M314" s="64">
        <f t="shared" si="43"/>
        <v>0</v>
      </c>
      <c r="N314" s="41"/>
      <c r="O314" s="38"/>
      <c r="P314" s="68">
        <f t="shared" si="41"/>
        <v>0</v>
      </c>
    </row>
    <row r="315" spans="1:16" x14ac:dyDescent="0.3">
      <c r="A315" s="146" t="s">
        <v>67</v>
      </c>
      <c r="B315" s="147" t="str">
        <f t="shared" ref="B315:B322" si="47">+B314</f>
        <v>18/4 - 24/4</v>
      </c>
      <c r="C315" s="14" t="s">
        <v>39</v>
      </c>
      <c r="D315" s="37"/>
      <c r="E315" s="37"/>
      <c r="F315" s="37"/>
      <c r="G315" s="37"/>
      <c r="H315" s="37"/>
      <c r="I315" s="37"/>
      <c r="J315" s="37"/>
      <c r="K315" s="37"/>
      <c r="L315" s="38"/>
      <c r="M315" s="64">
        <f t="shared" si="43"/>
        <v>0</v>
      </c>
      <c r="N315" s="41"/>
      <c r="O315" s="38"/>
      <c r="P315" s="68">
        <f t="shared" si="41"/>
        <v>0</v>
      </c>
    </row>
    <row r="316" spans="1:16" x14ac:dyDescent="0.3">
      <c r="A316" s="146" t="s">
        <v>67</v>
      </c>
      <c r="B316" s="147" t="str">
        <f t="shared" si="47"/>
        <v>18/4 - 24/4</v>
      </c>
      <c r="C316" s="14" t="s">
        <v>18</v>
      </c>
      <c r="D316" s="33"/>
      <c r="E316" s="33"/>
      <c r="F316" s="33"/>
      <c r="G316" s="33"/>
      <c r="H316" s="33"/>
      <c r="I316" s="33"/>
      <c r="J316" s="33"/>
      <c r="K316" s="33"/>
      <c r="L316" s="34"/>
      <c r="M316" s="65">
        <f t="shared" si="43"/>
        <v>0</v>
      </c>
      <c r="N316" s="43">
        <f>SUM(N317:N322)</f>
        <v>0</v>
      </c>
      <c r="O316" s="34">
        <f>SUM(O317:O322)</f>
        <v>0</v>
      </c>
      <c r="P316" s="67">
        <f t="shared" si="41"/>
        <v>0</v>
      </c>
    </row>
    <row r="317" spans="1:16" x14ac:dyDescent="0.3">
      <c r="A317" s="146" t="s">
        <v>67</v>
      </c>
      <c r="B317" s="147" t="str">
        <f t="shared" si="47"/>
        <v>18/4 - 24/4</v>
      </c>
      <c r="C317" s="80" t="s">
        <v>38</v>
      </c>
      <c r="D317" s="81"/>
      <c r="E317" s="81"/>
      <c r="F317" s="81"/>
      <c r="G317" s="81"/>
      <c r="H317" s="81"/>
      <c r="I317" s="81"/>
      <c r="J317" s="81"/>
      <c r="K317" s="81"/>
      <c r="L317" s="82"/>
      <c r="M317" s="83">
        <f t="shared" si="43"/>
        <v>0</v>
      </c>
      <c r="N317" s="84"/>
      <c r="O317" s="82"/>
      <c r="P317" s="85">
        <f t="shared" si="41"/>
        <v>0</v>
      </c>
    </row>
    <row r="318" spans="1:16" x14ac:dyDescent="0.3">
      <c r="A318" s="146" t="s">
        <v>67</v>
      </c>
      <c r="B318" s="147" t="str">
        <f t="shared" si="47"/>
        <v>18/4 - 24/4</v>
      </c>
      <c r="C318" s="80" t="s">
        <v>37</v>
      </c>
      <c r="D318" s="81"/>
      <c r="E318" s="81"/>
      <c r="F318" s="81"/>
      <c r="G318" s="81"/>
      <c r="H318" s="81"/>
      <c r="I318" s="81"/>
      <c r="J318" s="81"/>
      <c r="K318" s="81"/>
      <c r="L318" s="82"/>
      <c r="M318" s="83">
        <f t="shared" si="43"/>
        <v>0</v>
      </c>
      <c r="N318" s="84"/>
      <c r="O318" s="82"/>
      <c r="P318" s="85">
        <f t="shared" si="41"/>
        <v>0</v>
      </c>
    </row>
    <row r="319" spans="1:16" x14ac:dyDescent="0.3">
      <c r="A319" s="146" t="s">
        <v>67</v>
      </c>
      <c r="B319" s="147" t="str">
        <f t="shared" si="47"/>
        <v>18/4 - 24/4</v>
      </c>
      <c r="C319" s="80" t="s">
        <v>61</v>
      </c>
      <c r="D319" s="81"/>
      <c r="E319" s="81"/>
      <c r="F319" s="81"/>
      <c r="G319" s="81"/>
      <c r="H319" s="81"/>
      <c r="I319" s="81"/>
      <c r="J319" s="81"/>
      <c r="K319" s="81"/>
      <c r="L319" s="82"/>
      <c r="M319" s="83">
        <f t="shared" si="43"/>
        <v>0</v>
      </c>
      <c r="N319" s="84"/>
      <c r="O319" s="82"/>
      <c r="P319" s="85">
        <f t="shared" si="41"/>
        <v>0</v>
      </c>
    </row>
    <row r="320" spans="1:16" x14ac:dyDescent="0.3">
      <c r="A320" s="146" t="s">
        <v>67</v>
      </c>
      <c r="B320" s="147" t="str">
        <f t="shared" si="47"/>
        <v>18/4 - 24/4</v>
      </c>
      <c r="C320" s="80" t="s">
        <v>36</v>
      </c>
      <c r="D320" s="81"/>
      <c r="E320" s="81"/>
      <c r="F320" s="81"/>
      <c r="G320" s="81"/>
      <c r="H320" s="81"/>
      <c r="I320" s="81"/>
      <c r="J320" s="81"/>
      <c r="K320" s="81"/>
      <c r="L320" s="82"/>
      <c r="M320" s="83">
        <f t="shared" si="43"/>
        <v>0</v>
      </c>
      <c r="N320" s="84"/>
      <c r="O320" s="82"/>
      <c r="P320" s="85">
        <f t="shared" si="41"/>
        <v>0</v>
      </c>
    </row>
    <row r="321" spans="1:16" x14ac:dyDescent="0.3">
      <c r="A321" s="146" t="s">
        <v>67</v>
      </c>
      <c r="B321" s="147" t="str">
        <f t="shared" si="47"/>
        <v>18/4 - 24/4</v>
      </c>
      <c r="C321" s="80" t="s">
        <v>35</v>
      </c>
      <c r="D321" s="81"/>
      <c r="E321" s="81"/>
      <c r="F321" s="81"/>
      <c r="G321" s="81"/>
      <c r="H321" s="81"/>
      <c r="I321" s="81"/>
      <c r="J321" s="81"/>
      <c r="K321" s="81"/>
      <c r="L321" s="82"/>
      <c r="M321" s="83">
        <f t="shared" si="43"/>
        <v>0</v>
      </c>
      <c r="N321" s="84"/>
      <c r="O321" s="82"/>
      <c r="P321" s="85">
        <f t="shared" si="41"/>
        <v>0</v>
      </c>
    </row>
    <row r="322" spans="1:16" x14ac:dyDescent="0.3">
      <c r="A322" s="152" t="s">
        <v>100</v>
      </c>
      <c r="B322" s="147" t="str">
        <f t="shared" si="47"/>
        <v>18/4 - 24/4</v>
      </c>
      <c r="C322" s="80" t="s">
        <v>18</v>
      </c>
      <c r="D322" s="81"/>
      <c r="E322" s="81"/>
      <c r="F322" s="81"/>
      <c r="G322" s="81"/>
      <c r="H322" s="81"/>
      <c r="I322" s="81"/>
      <c r="J322" s="81"/>
      <c r="K322" s="81"/>
      <c r="L322" s="82"/>
      <c r="M322" s="83">
        <f t="shared" si="43"/>
        <v>0</v>
      </c>
      <c r="N322" s="84"/>
      <c r="O322" s="82"/>
      <c r="P322" s="85">
        <f t="shared" si="41"/>
        <v>0</v>
      </c>
    </row>
    <row r="323" spans="1:16" x14ac:dyDescent="0.3">
      <c r="A323" s="146" t="s">
        <v>45</v>
      </c>
      <c r="B323" s="144" t="str">
        <f>DAY(B283+2)&amp;"/"&amp;MONTH(B283+2)&amp;" - "&amp;DAY(B376+1)&amp;"/"&amp;MONTH(B376+1)</f>
        <v>18/4 - 24/4</v>
      </c>
      <c r="C323" s="25" t="s">
        <v>45</v>
      </c>
      <c r="D323" s="26"/>
      <c r="E323" s="26"/>
      <c r="F323" s="26"/>
      <c r="G323" s="26"/>
      <c r="H323" s="26"/>
      <c r="I323" s="26"/>
      <c r="J323" s="26"/>
      <c r="K323" s="26"/>
      <c r="L323" s="27"/>
      <c r="M323" s="71">
        <f t="shared" si="43"/>
        <v>0</v>
      </c>
      <c r="N323" s="28">
        <f>+SUM(N324:N326)</f>
        <v>0</v>
      </c>
      <c r="O323" s="27">
        <f>+SUM(O324:O326)</f>
        <v>0</v>
      </c>
      <c r="P323" s="73">
        <f t="shared" si="41"/>
        <v>0</v>
      </c>
    </row>
    <row r="324" spans="1:16" x14ac:dyDescent="0.3">
      <c r="A324" s="146" t="s">
        <v>45</v>
      </c>
      <c r="B324" s="147" t="str">
        <f>+B323</f>
        <v>18/4 - 24/4</v>
      </c>
      <c r="C324" s="14" t="s">
        <v>19</v>
      </c>
      <c r="D324" s="37"/>
      <c r="E324" s="37"/>
      <c r="F324" s="37"/>
      <c r="G324" s="37"/>
      <c r="H324" s="37"/>
      <c r="I324" s="37"/>
      <c r="J324" s="37"/>
      <c r="K324" s="37"/>
      <c r="L324" s="38"/>
      <c r="M324" s="64">
        <f t="shared" si="43"/>
        <v>0</v>
      </c>
      <c r="N324" s="41"/>
      <c r="O324" s="38"/>
      <c r="P324" s="68">
        <f t="shared" si="41"/>
        <v>0</v>
      </c>
    </row>
    <row r="325" spans="1:16" x14ac:dyDescent="0.3">
      <c r="A325" s="146" t="s">
        <v>45</v>
      </c>
      <c r="B325" s="147" t="str">
        <f t="shared" ref="B325:B326" si="48">+B324</f>
        <v>18/4 - 24/4</v>
      </c>
      <c r="C325" s="14" t="s">
        <v>62</v>
      </c>
      <c r="D325" s="39"/>
      <c r="E325" s="39"/>
      <c r="F325" s="39"/>
      <c r="G325" s="39"/>
      <c r="H325" s="39"/>
      <c r="I325" s="39"/>
      <c r="J325" s="39"/>
      <c r="K325" s="39"/>
      <c r="L325" s="40"/>
      <c r="M325" s="64">
        <f t="shared" si="43"/>
        <v>0</v>
      </c>
      <c r="N325" s="41"/>
      <c r="O325" s="38"/>
      <c r="P325" s="68">
        <f t="shared" si="41"/>
        <v>0</v>
      </c>
    </row>
    <row r="326" spans="1:16" ht="15" thickBot="1" x14ac:dyDescent="0.35">
      <c r="A326" s="146" t="s">
        <v>45</v>
      </c>
      <c r="B326" s="147" t="str">
        <f t="shared" si="48"/>
        <v>18/4 - 24/4</v>
      </c>
      <c r="C326" s="15" t="s">
        <v>60</v>
      </c>
      <c r="D326" s="39"/>
      <c r="E326" s="39"/>
      <c r="F326" s="39"/>
      <c r="G326" s="39"/>
      <c r="H326" s="39"/>
      <c r="I326" s="39"/>
      <c r="J326" s="39"/>
      <c r="K326" s="39"/>
      <c r="L326" s="40"/>
      <c r="M326" s="64">
        <f t="shared" si="43"/>
        <v>0</v>
      </c>
      <c r="N326" s="41"/>
      <c r="O326" s="38"/>
      <c r="P326" s="68">
        <f t="shared" si="41"/>
        <v>0</v>
      </c>
    </row>
    <row r="327" spans="1:16" ht="15" thickBot="1" x14ac:dyDescent="0.35">
      <c r="A327" s="108" t="s">
        <v>99</v>
      </c>
      <c r="B327" s="147" t="str">
        <f>+B328</f>
        <v>15/4 - 21/4</v>
      </c>
      <c r="C327" s="13" t="s">
        <v>54</v>
      </c>
      <c r="D327" s="29"/>
      <c r="E327" s="29"/>
      <c r="F327" s="29"/>
      <c r="G327" s="29"/>
      <c r="H327" s="29"/>
      <c r="I327" s="29"/>
      <c r="J327" s="29"/>
      <c r="K327" s="29"/>
      <c r="L327" s="30"/>
      <c r="M327" s="20">
        <f t="shared" si="43"/>
        <v>0</v>
      </c>
      <c r="N327" s="53">
        <f>SUM(N328,N351)</f>
        <v>0</v>
      </c>
      <c r="O327" s="54">
        <f>SUM(O328,O351)</f>
        <v>0</v>
      </c>
      <c r="P327" s="52">
        <f t="shared" si="41"/>
        <v>0</v>
      </c>
    </row>
    <row r="328" spans="1:16" x14ac:dyDescent="0.3">
      <c r="A328" s="108" t="s">
        <v>49</v>
      </c>
      <c r="B328" s="144" t="str">
        <f>DAY(B283-1)&amp;"/"&amp;MONTH(B283-1)&amp;" - "&amp;DAY(B376-2)&amp;"/"&amp;MONTH(B376-2)</f>
        <v>15/4 - 21/4</v>
      </c>
      <c r="C328" s="25" t="s">
        <v>49</v>
      </c>
      <c r="D328" s="26"/>
      <c r="E328" s="26"/>
      <c r="F328" s="26"/>
      <c r="G328" s="26"/>
      <c r="H328" s="26"/>
      <c r="I328" s="26"/>
      <c r="J328" s="26"/>
      <c r="K328" s="26"/>
      <c r="L328" s="27"/>
      <c r="M328" s="63">
        <f t="shared" si="43"/>
        <v>0</v>
      </c>
      <c r="N328" s="28">
        <f>+SUM(N329:N332)</f>
        <v>0</v>
      </c>
      <c r="O328" s="27">
        <f>+SUM(O329:O332)</f>
        <v>0</v>
      </c>
      <c r="P328" s="62">
        <f t="shared" si="41"/>
        <v>0</v>
      </c>
    </row>
    <row r="329" spans="1:16" x14ac:dyDescent="0.3">
      <c r="A329" s="108" t="s">
        <v>49</v>
      </c>
      <c r="B329" s="147" t="str">
        <f>+B328</f>
        <v>15/4 - 21/4</v>
      </c>
      <c r="C329" s="14" t="s">
        <v>42</v>
      </c>
      <c r="D329" s="37"/>
      <c r="E329" s="37"/>
      <c r="F329" s="37"/>
      <c r="G329" s="37"/>
      <c r="H329" s="37"/>
      <c r="I329" s="37"/>
      <c r="J329" s="37"/>
      <c r="K329" s="37"/>
      <c r="L329" s="38"/>
      <c r="M329" s="65">
        <f t="shared" si="43"/>
        <v>0</v>
      </c>
      <c r="N329" s="41"/>
      <c r="O329" s="38"/>
      <c r="P329" s="67">
        <f t="shared" si="41"/>
        <v>0</v>
      </c>
    </row>
    <row r="330" spans="1:16" x14ac:dyDescent="0.3">
      <c r="A330" s="108" t="s">
        <v>49</v>
      </c>
      <c r="B330" s="147" t="str">
        <f t="shared" ref="B330:B341" si="49">+B329</f>
        <v>15/4 - 21/4</v>
      </c>
      <c r="C330" s="14" t="s">
        <v>43</v>
      </c>
      <c r="D330" s="37"/>
      <c r="E330" s="37"/>
      <c r="F330" s="37"/>
      <c r="G330" s="92"/>
      <c r="H330" s="37"/>
      <c r="I330" s="37"/>
      <c r="J330" s="37"/>
      <c r="K330" s="37"/>
      <c r="L330" s="38"/>
      <c r="M330" s="65">
        <f t="shared" si="43"/>
        <v>0</v>
      </c>
      <c r="N330" s="41"/>
      <c r="O330" s="38"/>
      <c r="P330" s="67">
        <f t="shared" si="41"/>
        <v>0</v>
      </c>
    </row>
    <row r="331" spans="1:16" x14ac:dyDescent="0.3">
      <c r="A331" s="108" t="s">
        <v>49</v>
      </c>
      <c r="B331" s="147" t="str">
        <f t="shared" si="49"/>
        <v>15/4 - 21/4</v>
      </c>
      <c r="C331" s="14" t="s">
        <v>88</v>
      </c>
      <c r="D331" s="37"/>
      <c r="E331" s="37"/>
      <c r="F331" s="37"/>
      <c r="G331" s="92"/>
      <c r="H331" s="37"/>
      <c r="I331" s="37"/>
      <c r="J331" s="37"/>
      <c r="K331" s="37"/>
      <c r="L331" s="38"/>
      <c r="M331" s="65">
        <f t="shared" si="43"/>
        <v>0</v>
      </c>
      <c r="N331" s="41"/>
      <c r="O331" s="38"/>
      <c r="P331" s="67">
        <f t="shared" si="41"/>
        <v>0</v>
      </c>
    </row>
    <row r="332" spans="1:16" x14ac:dyDescent="0.3">
      <c r="A332" s="108" t="s">
        <v>49</v>
      </c>
      <c r="B332" s="147" t="str">
        <f t="shared" si="49"/>
        <v>15/4 - 21/4</v>
      </c>
      <c r="C332" s="14" t="s">
        <v>89</v>
      </c>
      <c r="D332" s="35"/>
      <c r="E332" s="35"/>
      <c r="F332" s="35"/>
      <c r="G332" s="35"/>
      <c r="H332" s="35"/>
      <c r="I332" s="35"/>
      <c r="J332" s="35"/>
      <c r="K332" s="35"/>
      <c r="L332" s="36"/>
      <c r="M332" s="65">
        <f t="shared" si="43"/>
        <v>0</v>
      </c>
      <c r="N332" s="44">
        <f>+SUM(N333:N341)</f>
        <v>0</v>
      </c>
      <c r="O332" s="36">
        <f>+SUM(O333:O341)</f>
        <v>0</v>
      </c>
      <c r="P332" s="67">
        <f t="shared" si="41"/>
        <v>0</v>
      </c>
    </row>
    <row r="333" spans="1:16" x14ac:dyDescent="0.3">
      <c r="A333" s="108" t="s">
        <v>49</v>
      </c>
      <c r="B333" s="147" t="str">
        <f t="shared" si="49"/>
        <v>15/4 - 21/4</v>
      </c>
      <c r="C333" s="80" t="s">
        <v>93</v>
      </c>
      <c r="D333" s="81"/>
      <c r="E333" s="81"/>
      <c r="F333" s="81"/>
      <c r="G333" s="81"/>
      <c r="H333" s="81"/>
      <c r="I333" s="81"/>
      <c r="J333" s="81"/>
      <c r="K333" s="81"/>
      <c r="L333" s="82"/>
      <c r="M333" s="83">
        <f t="shared" si="43"/>
        <v>0</v>
      </c>
      <c r="N333" s="84"/>
      <c r="O333" s="82"/>
      <c r="P333" s="85">
        <f t="shared" si="41"/>
        <v>0</v>
      </c>
    </row>
    <row r="334" spans="1:16" x14ac:dyDescent="0.3">
      <c r="A334" s="108" t="s">
        <v>49</v>
      </c>
      <c r="B334" s="147" t="str">
        <f t="shared" si="49"/>
        <v>15/4 - 21/4</v>
      </c>
      <c r="C334" s="80" t="s">
        <v>92</v>
      </c>
      <c r="D334" s="81"/>
      <c r="E334" s="81"/>
      <c r="F334" s="81"/>
      <c r="G334" s="81"/>
      <c r="H334" s="81"/>
      <c r="I334" s="81"/>
      <c r="J334" s="81"/>
      <c r="K334" s="81"/>
      <c r="L334" s="82"/>
      <c r="M334" s="83">
        <f t="shared" si="43"/>
        <v>0</v>
      </c>
      <c r="N334" s="84"/>
      <c r="O334" s="82"/>
      <c r="P334" s="85">
        <f t="shared" si="41"/>
        <v>0</v>
      </c>
    </row>
    <row r="335" spans="1:16" x14ac:dyDescent="0.3">
      <c r="A335" s="108" t="s">
        <v>49</v>
      </c>
      <c r="B335" s="147" t="str">
        <f t="shared" si="49"/>
        <v>15/4 - 21/4</v>
      </c>
      <c r="C335" s="80" t="s">
        <v>94</v>
      </c>
      <c r="D335" s="81"/>
      <c r="E335" s="81"/>
      <c r="F335" s="81"/>
      <c r="G335" s="81"/>
      <c r="H335" s="81"/>
      <c r="I335" s="81"/>
      <c r="J335" s="81"/>
      <c r="K335" s="81"/>
      <c r="L335" s="82"/>
      <c r="M335" s="83">
        <f t="shared" si="43"/>
        <v>0</v>
      </c>
      <c r="N335" s="84"/>
      <c r="O335" s="82"/>
      <c r="P335" s="85">
        <f t="shared" si="41"/>
        <v>0</v>
      </c>
    </row>
    <row r="336" spans="1:16" x14ac:dyDescent="0.3">
      <c r="A336" s="108" t="s">
        <v>49</v>
      </c>
      <c r="B336" s="147" t="str">
        <f t="shared" si="49"/>
        <v>15/4 - 21/4</v>
      </c>
      <c r="C336" s="80" t="s">
        <v>79</v>
      </c>
      <c r="D336" s="81"/>
      <c r="E336" s="81"/>
      <c r="F336" s="81"/>
      <c r="G336" s="81"/>
      <c r="H336" s="81"/>
      <c r="I336" s="81"/>
      <c r="J336" s="81"/>
      <c r="K336" s="81"/>
      <c r="L336" s="82"/>
      <c r="M336" s="83">
        <f t="shared" si="43"/>
        <v>0</v>
      </c>
      <c r="N336" s="84"/>
      <c r="O336" s="82"/>
      <c r="P336" s="85">
        <f t="shared" si="41"/>
        <v>0</v>
      </c>
    </row>
    <row r="337" spans="1:16" x14ac:dyDescent="0.3">
      <c r="A337" s="108" t="s">
        <v>49</v>
      </c>
      <c r="B337" s="147" t="str">
        <f t="shared" si="49"/>
        <v>15/4 - 21/4</v>
      </c>
      <c r="C337" s="80" t="s">
        <v>78</v>
      </c>
      <c r="D337" s="81"/>
      <c r="E337" s="81"/>
      <c r="F337" s="81"/>
      <c r="G337" s="81"/>
      <c r="H337" s="81"/>
      <c r="I337" s="81"/>
      <c r="J337" s="81"/>
      <c r="K337" s="81"/>
      <c r="L337" s="82"/>
      <c r="M337" s="83">
        <f t="shared" si="43"/>
        <v>0</v>
      </c>
      <c r="N337" s="84"/>
      <c r="O337" s="82"/>
      <c r="P337" s="85">
        <f t="shared" si="41"/>
        <v>0</v>
      </c>
    </row>
    <row r="338" spans="1:16" x14ac:dyDescent="0.3">
      <c r="A338" s="108" t="s">
        <v>49</v>
      </c>
      <c r="B338" s="147" t="str">
        <f t="shared" si="49"/>
        <v>15/4 - 21/4</v>
      </c>
      <c r="C338" s="80" t="s">
        <v>81</v>
      </c>
      <c r="D338" s="81"/>
      <c r="E338" s="81"/>
      <c r="F338" s="81"/>
      <c r="G338" s="81"/>
      <c r="H338" s="81"/>
      <c r="I338" s="81"/>
      <c r="J338" s="81"/>
      <c r="K338" s="81"/>
      <c r="L338" s="82"/>
      <c r="M338" s="83">
        <f t="shared" si="43"/>
        <v>0</v>
      </c>
      <c r="N338" s="84"/>
      <c r="O338" s="82"/>
      <c r="P338" s="85">
        <f t="shared" si="41"/>
        <v>0</v>
      </c>
    </row>
    <row r="339" spans="1:16" x14ac:dyDescent="0.3">
      <c r="A339" s="108" t="s">
        <v>49</v>
      </c>
      <c r="B339" s="147" t="str">
        <f t="shared" si="49"/>
        <v>15/4 - 21/4</v>
      </c>
      <c r="C339" s="80" t="s">
        <v>80</v>
      </c>
      <c r="D339" s="81"/>
      <c r="E339" s="81"/>
      <c r="F339" s="81"/>
      <c r="G339" s="81"/>
      <c r="H339" s="81"/>
      <c r="I339" s="81"/>
      <c r="J339" s="81"/>
      <c r="K339" s="81"/>
      <c r="L339" s="82"/>
      <c r="M339" s="83">
        <f t="shared" si="43"/>
        <v>0</v>
      </c>
      <c r="N339" s="84"/>
      <c r="O339" s="82"/>
      <c r="P339" s="85">
        <f t="shared" si="41"/>
        <v>0</v>
      </c>
    </row>
    <row r="340" spans="1:16" x14ac:dyDescent="0.3">
      <c r="A340" s="108" t="s">
        <v>49</v>
      </c>
      <c r="B340" s="147" t="str">
        <f t="shared" si="49"/>
        <v>15/4 - 21/4</v>
      </c>
      <c r="C340" s="80" t="s">
        <v>82</v>
      </c>
      <c r="D340" s="81"/>
      <c r="E340" s="81"/>
      <c r="F340" s="81"/>
      <c r="G340" s="81"/>
      <c r="H340" s="81"/>
      <c r="I340" s="81"/>
      <c r="J340" s="81"/>
      <c r="K340" s="81"/>
      <c r="L340" s="82"/>
      <c r="M340" s="83">
        <f t="shared" si="43"/>
        <v>0</v>
      </c>
      <c r="N340" s="84"/>
      <c r="O340" s="82"/>
      <c r="P340" s="85">
        <f t="shared" si="41"/>
        <v>0</v>
      </c>
    </row>
    <row r="341" spans="1:16" x14ac:dyDescent="0.3">
      <c r="A341" s="108" t="s">
        <v>49</v>
      </c>
      <c r="B341" s="147" t="str">
        <f t="shared" si="49"/>
        <v>15/4 - 21/4</v>
      </c>
      <c r="C341" s="80" t="s">
        <v>68</v>
      </c>
      <c r="D341" s="81"/>
      <c r="E341" s="81"/>
      <c r="F341" s="81"/>
      <c r="G341" s="81"/>
      <c r="H341" s="81"/>
      <c r="I341" s="81"/>
      <c r="J341" s="81"/>
      <c r="K341" s="81"/>
      <c r="L341" s="82"/>
      <c r="M341" s="83">
        <f t="shared" si="43"/>
        <v>0</v>
      </c>
      <c r="N341" s="84"/>
      <c r="O341" s="82"/>
      <c r="P341" s="85">
        <f t="shared" si="41"/>
        <v>0</v>
      </c>
    </row>
    <row r="342" spans="1:16" x14ac:dyDescent="0.3">
      <c r="A342" s="108" t="s">
        <v>98</v>
      </c>
      <c r="B342" s="144" t="str">
        <f>DAY(B283-1)&amp;"/"&amp;MONTH(B283-1)&amp;" - "&amp;DAY(B376-2)&amp;"/"&amp;MONTH(B376-2)</f>
        <v>15/4 - 21/4</v>
      </c>
      <c r="C342" s="25" t="s">
        <v>58</v>
      </c>
      <c r="D342" s="26"/>
      <c r="E342" s="26"/>
      <c r="F342" s="26"/>
      <c r="G342" s="26"/>
      <c r="H342" s="26"/>
      <c r="I342" s="26"/>
      <c r="J342" s="26"/>
      <c r="K342" s="26"/>
      <c r="L342" s="27"/>
      <c r="M342" s="71">
        <f t="shared" si="43"/>
        <v>0</v>
      </c>
      <c r="N342" s="28">
        <f t="shared" ref="N342:O342" si="50">+SUM(N343:N344)</f>
        <v>0</v>
      </c>
      <c r="O342" s="27">
        <f t="shared" si="50"/>
        <v>0</v>
      </c>
      <c r="P342" s="62">
        <f t="shared" si="41"/>
        <v>0</v>
      </c>
    </row>
    <row r="343" spans="1:16" x14ac:dyDescent="0.3">
      <c r="A343" s="108" t="s">
        <v>98</v>
      </c>
      <c r="B343" s="147" t="str">
        <f>+B342</f>
        <v>15/4 - 21/4</v>
      </c>
      <c r="C343" s="14" t="s">
        <v>90</v>
      </c>
      <c r="D343" s="37"/>
      <c r="E343" s="37"/>
      <c r="F343" s="37"/>
      <c r="G343" s="92"/>
      <c r="H343" s="37"/>
      <c r="I343" s="37"/>
      <c r="J343" s="37"/>
      <c r="K343" s="37"/>
      <c r="L343" s="38"/>
      <c r="M343" s="65">
        <f t="shared" si="43"/>
        <v>0</v>
      </c>
      <c r="N343" s="41"/>
      <c r="O343" s="38"/>
      <c r="P343" s="67">
        <f t="shared" si="41"/>
        <v>0</v>
      </c>
    </row>
    <row r="344" spans="1:16" x14ac:dyDescent="0.3">
      <c r="A344" s="108" t="s">
        <v>98</v>
      </c>
      <c r="B344" s="147" t="str">
        <f t="shared" ref="B344:B350" si="51">+B343</f>
        <v>15/4 - 21/4</v>
      </c>
      <c r="C344" s="14" t="s">
        <v>91</v>
      </c>
      <c r="D344" s="35"/>
      <c r="E344" s="35"/>
      <c r="F344" s="35"/>
      <c r="G344" s="35"/>
      <c r="H344" s="35"/>
      <c r="I344" s="35"/>
      <c r="J344" s="35"/>
      <c r="K344" s="35"/>
      <c r="L344" s="36"/>
      <c r="M344" s="65">
        <f t="shared" si="43"/>
        <v>0</v>
      </c>
      <c r="N344" s="44">
        <f>+SUM(N345:N350)</f>
        <v>0</v>
      </c>
      <c r="O344" s="36">
        <f>+SUM(O345:O350)</f>
        <v>0</v>
      </c>
      <c r="P344" s="67">
        <f t="shared" si="41"/>
        <v>0</v>
      </c>
    </row>
    <row r="345" spans="1:16" x14ac:dyDescent="0.3">
      <c r="A345" s="108" t="s">
        <v>98</v>
      </c>
      <c r="B345" s="147" t="str">
        <f t="shared" si="51"/>
        <v>15/4 - 21/4</v>
      </c>
      <c r="C345" s="80" t="s">
        <v>79</v>
      </c>
      <c r="D345" s="81"/>
      <c r="E345" s="81"/>
      <c r="F345" s="81"/>
      <c r="G345" s="81"/>
      <c r="H345" s="81"/>
      <c r="I345" s="81"/>
      <c r="J345" s="81"/>
      <c r="K345" s="81"/>
      <c r="L345" s="82"/>
      <c r="M345" s="83">
        <f t="shared" si="43"/>
        <v>0</v>
      </c>
      <c r="N345" s="84"/>
      <c r="O345" s="82"/>
      <c r="P345" s="85">
        <f t="shared" si="41"/>
        <v>0</v>
      </c>
    </row>
    <row r="346" spans="1:16" x14ac:dyDescent="0.3">
      <c r="A346" s="108" t="s">
        <v>98</v>
      </c>
      <c r="B346" s="147" t="str">
        <f t="shared" si="51"/>
        <v>15/4 - 21/4</v>
      </c>
      <c r="C346" s="80" t="s">
        <v>78</v>
      </c>
      <c r="D346" s="81"/>
      <c r="E346" s="81"/>
      <c r="F346" s="81"/>
      <c r="G346" s="81"/>
      <c r="H346" s="81"/>
      <c r="I346" s="81"/>
      <c r="J346" s="81"/>
      <c r="K346" s="81"/>
      <c r="L346" s="82"/>
      <c r="M346" s="83">
        <f t="shared" si="43"/>
        <v>0</v>
      </c>
      <c r="N346" s="84"/>
      <c r="O346" s="82"/>
      <c r="P346" s="85">
        <f t="shared" si="41"/>
        <v>0</v>
      </c>
    </row>
    <row r="347" spans="1:16" x14ac:dyDescent="0.3">
      <c r="A347" s="108" t="s">
        <v>98</v>
      </c>
      <c r="B347" s="147" t="str">
        <f t="shared" si="51"/>
        <v>15/4 - 21/4</v>
      </c>
      <c r="C347" s="80" t="s">
        <v>81</v>
      </c>
      <c r="D347" s="81"/>
      <c r="E347" s="81"/>
      <c r="F347" s="81"/>
      <c r="G347" s="81"/>
      <c r="H347" s="81"/>
      <c r="I347" s="81"/>
      <c r="J347" s="81"/>
      <c r="K347" s="81"/>
      <c r="L347" s="82"/>
      <c r="M347" s="83">
        <f t="shared" si="43"/>
        <v>0</v>
      </c>
      <c r="N347" s="84"/>
      <c r="O347" s="82"/>
      <c r="P347" s="85">
        <f t="shared" si="41"/>
        <v>0</v>
      </c>
    </row>
    <row r="348" spans="1:16" x14ac:dyDescent="0.3">
      <c r="A348" s="108" t="s">
        <v>98</v>
      </c>
      <c r="B348" s="147" t="str">
        <f t="shared" si="51"/>
        <v>15/4 - 21/4</v>
      </c>
      <c r="C348" s="80" t="s">
        <v>80</v>
      </c>
      <c r="D348" s="81"/>
      <c r="E348" s="81"/>
      <c r="F348" s="81"/>
      <c r="G348" s="81"/>
      <c r="H348" s="81"/>
      <c r="I348" s="81"/>
      <c r="J348" s="81"/>
      <c r="K348" s="81"/>
      <c r="L348" s="82"/>
      <c r="M348" s="83">
        <f t="shared" si="43"/>
        <v>0</v>
      </c>
      <c r="N348" s="84"/>
      <c r="O348" s="82"/>
      <c r="P348" s="85">
        <f t="shared" si="41"/>
        <v>0</v>
      </c>
    </row>
    <row r="349" spans="1:16" x14ac:dyDescent="0.3">
      <c r="A349" s="108" t="s">
        <v>98</v>
      </c>
      <c r="B349" s="147" t="str">
        <f t="shared" si="51"/>
        <v>15/4 - 21/4</v>
      </c>
      <c r="C349" s="80" t="s">
        <v>82</v>
      </c>
      <c r="D349" s="81"/>
      <c r="E349" s="81"/>
      <c r="F349" s="81"/>
      <c r="G349" s="81"/>
      <c r="H349" s="81"/>
      <c r="I349" s="81"/>
      <c r="J349" s="81"/>
      <c r="K349" s="81"/>
      <c r="L349" s="82"/>
      <c r="M349" s="83">
        <f t="shared" si="43"/>
        <v>0</v>
      </c>
      <c r="N349" s="84"/>
      <c r="O349" s="82"/>
      <c r="P349" s="85">
        <f t="shared" si="41"/>
        <v>0</v>
      </c>
    </row>
    <row r="350" spans="1:16" x14ac:dyDescent="0.3">
      <c r="A350" s="108" t="s">
        <v>98</v>
      </c>
      <c r="B350" s="147" t="str">
        <f t="shared" si="51"/>
        <v>15/4 - 21/4</v>
      </c>
      <c r="C350" s="80" t="s">
        <v>68</v>
      </c>
      <c r="D350" s="81"/>
      <c r="E350" s="81"/>
      <c r="F350" s="81"/>
      <c r="G350" s="81"/>
      <c r="H350" s="81"/>
      <c r="I350" s="81"/>
      <c r="J350" s="81"/>
      <c r="K350" s="81"/>
      <c r="L350" s="82"/>
      <c r="M350" s="83">
        <f t="shared" si="43"/>
        <v>0</v>
      </c>
      <c r="N350" s="84"/>
      <c r="O350" s="82"/>
      <c r="P350" s="85">
        <f t="shared" si="41"/>
        <v>0</v>
      </c>
    </row>
    <row r="351" spans="1:16" x14ac:dyDescent="0.3">
      <c r="A351" s="108" t="s">
        <v>44</v>
      </c>
      <c r="B351" s="144" t="str">
        <f>DAY(B283-1)&amp;"/"&amp;MONTH(B283-1)&amp;" - "&amp;DAY(B376-2)&amp;"/"&amp;MONTH(B376-2)</f>
        <v>15/4 - 21/4</v>
      </c>
      <c r="C351" s="25" t="s">
        <v>44</v>
      </c>
      <c r="D351" s="26"/>
      <c r="E351" s="26"/>
      <c r="F351" s="26"/>
      <c r="G351" s="26"/>
      <c r="H351" s="26"/>
      <c r="I351" s="26"/>
      <c r="J351" s="26"/>
      <c r="K351" s="26"/>
      <c r="L351" s="27"/>
      <c r="M351" s="63">
        <f t="shared" si="43"/>
        <v>0</v>
      </c>
      <c r="N351" s="28">
        <f>+SUM(N352:N353,N357)</f>
        <v>0</v>
      </c>
      <c r="O351" s="27">
        <f>+SUM(O352:O353,O357)</f>
        <v>0</v>
      </c>
      <c r="P351" s="62">
        <f t="shared" si="41"/>
        <v>0</v>
      </c>
    </row>
    <row r="352" spans="1:16" x14ac:dyDescent="0.3">
      <c r="A352" s="108" t="s">
        <v>44</v>
      </c>
      <c r="B352" s="147" t="str">
        <f>+B351</f>
        <v>15/4 - 21/4</v>
      </c>
      <c r="C352" s="14" t="s">
        <v>13</v>
      </c>
      <c r="D352" s="37"/>
      <c r="E352" s="37"/>
      <c r="F352" s="37"/>
      <c r="G352" s="37"/>
      <c r="H352" s="37"/>
      <c r="I352" s="37"/>
      <c r="J352" s="37"/>
      <c r="K352" s="37"/>
      <c r="L352" s="38"/>
      <c r="M352" s="64">
        <f t="shared" si="43"/>
        <v>0</v>
      </c>
      <c r="N352" s="41"/>
      <c r="O352" s="38"/>
      <c r="P352" s="67">
        <f t="shared" si="41"/>
        <v>0</v>
      </c>
    </row>
    <row r="353" spans="1:16" x14ac:dyDescent="0.3">
      <c r="A353" s="108" t="s">
        <v>44</v>
      </c>
      <c r="B353" s="147" t="str">
        <f t="shared" ref="B353:B375" si="52">+B352</f>
        <v>15/4 - 21/4</v>
      </c>
      <c r="C353" s="14" t="s">
        <v>86</v>
      </c>
      <c r="D353" s="35"/>
      <c r="E353" s="35"/>
      <c r="F353" s="35"/>
      <c r="G353" s="35"/>
      <c r="H353" s="35"/>
      <c r="I353" s="35"/>
      <c r="J353" s="35"/>
      <c r="K353" s="35"/>
      <c r="L353" s="36"/>
      <c r="M353" s="64">
        <f t="shared" si="43"/>
        <v>0</v>
      </c>
      <c r="N353" s="44">
        <f>+SUM(N354:N356)</f>
        <v>0</v>
      </c>
      <c r="O353" s="36">
        <f>+SUM(O354:O356)</f>
        <v>0</v>
      </c>
      <c r="P353" s="67">
        <f t="shared" si="41"/>
        <v>0</v>
      </c>
    </row>
    <row r="354" spans="1:16" x14ac:dyDescent="0.3">
      <c r="A354" s="108" t="s">
        <v>44</v>
      </c>
      <c r="B354" s="147" t="str">
        <f t="shared" si="52"/>
        <v>15/4 - 21/4</v>
      </c>
      <c r="C354" s="80" t="s">
        <v>72</v>
      </c>
      <c r="D354" s="81"/>
      <c r="E354" s="81"/>
      <c r="F354" s="81"/>
      <c r="G354" s="81"/>
      <c r="H354" s="81"/>
      <c r="I354" s="81"/>
      <c r="J354" s="81"/>
      <c r="K354" s="81"/>
      <c r="L354" s="82"/>
      <c r="M354" s="83">
        <f t="shared" si="43"/>
        <v>0</v>
      </c>
      <c r="N354" s="84"/>
      <c r="O354" s="82"/>
      <c r="P354" s="85">
        <f t="shared" si="41"/>
        <v>0</v>
      </c>
    </row>
    <row r="355" spans="1:16" x14ac:dyDescent="0.3">
      <c r="A355" s="108" t="s">
        <v>44</v>
      </c>
      <c r="B355" s="147" t="str">
        <f t="shared" si="52"/>
        <v>15/4 - 21/4</v>
      </c>
      <c r="C355" s="80" t="s">
        <v>84</v>
      </c>
      <c r="D355" s="81"/>
      <c r="E355" s="81"/>
      <c r="F355" s="81"/>
      <c r="G355" s="81"/>
      <c r="H355" s="81"/>
      <c r="I355" s="81"/>
      <c r="J355" s="81"/>
      <c r="K355" s="81"/>
      <c r="L355" s="82"/>
      <c r="M355" s="83">
        <f t="shared" ref="M355:M376" si="53">SUM(D355:L355)</f>
        <v>0</v>
      </c>
      <c r="N355" s="84"/>
      <c r="O355" s="82"/>
      <c r="P355" s="85">
        <f t="shared" si="41"/>
        <v>0</v>
      </c>
    </row>
    <row r="356" spans="1:16" x14ac:dyDescent="0.3">
      <c r="A356" s="108" t="s">
        <v>44</v>
      </c>
      <c r="B356" s="147" t="str">
        <f t="shared" si="52"/>
        <v>15/4 - 21/4</v>
      </c>
      <c r="C356" s="80" t="s">
        <v>85</v>
      </c>
      <c r="D356" s="81"/>
      <c r="E356" s="81"/>
      <c r="F356" s="81"/>
      <c r="G356" s="81"/>
      <c r="H356" s="81"/>
      <c r="I356" s="81"/>
      <c r="J356" s="81"/>
      <c r="K356" s="81"/>
      <c r="L356" s="82"/>
      <c r="M356" s="83">
        <f t="shared" si="53"/>
        <v>0</v>
      </c>
      <c r="N356" s="84"/>
      <c r="O356" s="82"/>
      <c r="P356" s="85">
        <f t="shared" si="41"/>
        <v>0</v>
      </c>
    </row>
    <row r="357" spans="1:16" ht="15" thickBot="1" x14ac:dyDescent="0.35">
      <c r="A357" s="108" t="s">
        <v>44</v>
      </c>
      <c r="B357" s="147" t="str">
        <f t="shared" si="52"/>
        <v>15/4 - 21/4</v>
      </c>
      <c r="C357" s="15" t="s">
        <v>48</v>
      </c>
      <c r="D357" s="37"/>
      <c r="E357" s="37"/>
      <c r="F357" s="37"/>
      <c r="G357" s="37"/>
      <c r="H357" s="98"/>
      <c r="I357" s="37"/>
      <c r="J357" s="37"/>
      <c r="K357" s="37"/>
      <c r="L357" s="37"/>
      <c r="M357" s="64">
        <f t="shared" si="53"/>
        <v>0</v>
      </c>
      <c r="N357" s="37"/>
      <c r="O357" s="37"/>
      <c r="P357" s="67">
        <f t="shared" si="41"/>
        <v>0</v>
      </c>
    </row>
    <row r="358" spans="1:16" ht="15" thickBot="1" x14ac:dyDescent="0.35">
      <c r="A358" s="108" t="s">
        <v>55</v>
      </c>
      <c r="B358" s="147" t="str">
        <f t="shared" si="52"/>
        <v>15/4 - 21/4</v>
      </c>
      <c r="C358" s="13" t="s">
        <v>55</v>
      </c>
      <c r="D358" s="29"/>
      <c r="E358" s="29"/>
      <c r="F358" s="29"/>
      <c r="G358" s="29"/>
      <c r="H358" s="29"/>
      <c r="I358" s="29"/>
      <c r="J358" s="29"/>
      <c r="K358" s="29"/>
      <c r="L358" s="30"/>
      <c r="M358" s="20">
        <f t="shared" si="53"/>
        <v>0</v>
      </c>
      <c r="N358" s="53">
        <f>+SUM(N359:N361,N362,N369)</f>
        <v>0</v>
      </c>
      <c r="O358" s="54">
        <f>+SUM(O359:O361,O362,O369)</f>
        <v>0</v>
      </c>
      <c r="P358" s="52">
        <f t="shared" si="41"/>
        <v>0</v>
      </c>
    </row>
    <row r="359" spans="1:16" x14ac:dyDescent="0.3">
      <c r="A359" s="108" t="s">
        <v>20</v>
      </c>
      <c r="B359" s="147" t="str">
        <f t="shared" si="52"/>
        <v>15/4 - 21/4</v>
      </c>
      <c r="C359" s="16" t="s">
        <v>20</v>
      </c>
      <c r="D359" s="46"/>
      <c r="E359" s="46"/>
      <c r="F359" s="46"/>
      <c r="G359" s="46"/>
      <c r="H359" s="46"/>
      <c r="I359" s="46"/>
      <c r="J359" s="46"/>
      <c r="K359" s="46"/>
      <c r="L359" s="47"/>
      <c r="M359" s="64">
        <f t="shared" si="53"/>
        <v>0</v>
      </c>
      <c r="N359" s="48"/>
      <c r="O359" s="47"/>
      <c r="P359" s="67">
        <f t="shared" ref="P359:P376" si="54">SUM(N359:O359)</f>
        <v>0</v>
      </c>
    </row>
    <row r="360" spans="1:16" x14ac:dyDescent="0.3">
      <c r="A360" s="108" t="s">
        <v>21</v>
      </c>
      <c r="B360" s="147" t="str">
        <f t="shared" si="52"/>
        <v>15/4 - 21/4</v>
      </c>
      <c r="C360" s="15" t="s">
        <v>21</v>
      </c>
      <c r="D360" s="39"/>
      <c r="E360" s="39"/>
      <c r="F360" s="39"/>
      <c r="G360" s="39"/>
      <c r="H360" s="39"/>
      <c r="I360" s="39"/>
      <c r="J360" s="39"/>
      <c r="K360" s="39"/>
      <c r="L360" s="40"/>
      <c r="M360" s="64">
        <f t="shared" si="53"/>
        <v>0</v>
      </c>
      <c r="N360" s="42"/>
      <c r="O360" s="40"/>
      <c r="P360" s="67">
        <f t="shared" si="54"/>
        <v>0</v>
      </c>
    </row>
    <row r="361" spans="1:16" x14ac:dyDescent="0.3">
      <c r="A361" s="108" t="s">
        <v>83</v>
      </c>
      <c r="B361" s="147" t="str">
        <f t="shared" si="52"/>
        <v>15/4 - 21/4</v>
      </c>
      <c r="C361" s="15" t="s">
        <v>83</v>
      </c>
      <c r="D361" s="39"/>
      <c r="E361" s="39"/>
      <c r="F361" s="39"/>
      <c r="G361" s="39"/>
      <c r="H361" s="39"/>
      <c r="I361" s="39"/>
      <c r="J361" s="39"/>
      <c r="K361" s="39"/>
      <c r="L361" s="40"/>
      <c r="M361" s="64">
        <f t="shared" si="53"/>
        <v>0</v>
      </c>
      <c r="N361" s="42"/>
      <c r="O361" s="40"/>
      <c r="P361" s="67">
        <f t="shared" si="54"/>
        <v>0</v>
      </c>
    </row>
    <row r="362" spans="1:16" x14ac:dyDescent="0.3">
      <c r="A362" s="108" t="s">
        <v>51</v>
      </c>
      <c r="B362" s="3" t="str">
        <f t="shared" si="52"/>
        <v>15/4 - 21/4</v>
      </c>
      <c r="C362" s="25" t="s">
        <v>51</v>
      </c>
      <c r="D362" s="26"/>
      <c r="E362" s="26"/>
      <c r="F362" s="26"/>
      <c r="G362" s="26"/>
      <c r="H362" s="26"/>
      <c r="I362" s="26"/>
      <c r="J362" s="26"/>
      <c r="K362" s="26"/>
      <c r="L362" s="27"/>
      <c r="M362" s="63">
        <f t="shared" si="53"/>
        <v>0</v>
      </c>
      <c r="N362" s="28">
        <f>+SUM(N363,N366)</f>
        <v>0</v>
      </c>
      <c r="O362" s="27">
        <f>+SUM(O363,O366)</f>
        <v>0</v>
      </c>
      <c r="P362" s="62">
        <f t="shared" si="54"/>
        <v>0</v>
      </c>
    </row>
    <row r="363" spans="1:16" x14ac:dyDescent="0.3">
      <c r="A363" s="108" t="s">
        <v>51</v>
      </c>
      <c r="B363" s="147" t="str">
        <f t="shared" si="52"/>
        <v>15/4 - 21/4</v>
      </c>
      <c r="C363" s="14" t="s">
        <v>75</v>
      </c>
      <c r="D363" s="35"/>
      <c r="E363" s="35"/>
      <c r="F363" s="35"/>
      <c r="G363" s="35"/>
      <c r="H363" s="35"/>
      <c r="I363" s="35"/>
      <c r="J363" s="35"/>
      <c r="K363" s="35"/>
      <c r="L363" s="36"/>
      <c r="M363" s="64">
        <f t="shared" si="53"/>
        <v>0</v>
      </c>
      <c r="N363" s="44">
        <f>+SUM(N364:N365)</f>
        <v>0</v>
      </c>
      <c r="O363" s="36">
        <f>+SUM(O364:O365)</f>
        <v>0</v>
      </c>
      <c r="P363" s="67">
        <f t="shared" si="54"/>
        <v>0</v>
      </c>
    </row>
    <row r="364" spans="1:16" x14ac:dyDescent="0.3">
      <c r="A364" s="108" t="s">
        <v>51</v>
      </c>
      <c r="B364" s="147" t="str">
        <f t="shared" si="52"/>
        <v>15/4 - 21/4</v>
      </c>
      <c r="C364" s="80" t="s">
        <v>69</v>
      </c>
      <c r="D364" s="81"/>
      <c r="E364" s="81"/>
      <c r="F364" s="81"/>
      <c r="G364" s="81"/>
      <c r="H364" s="81"/>
      <c r="I364" s="81"/>
      <c r="J364" s="81"/>
      <c r="K364" s="81"/>
      <c r="L364" s="82"/>
      <c r="M364" s="83">
        <f t="shared" si="53"/>
        <v>0</v>
      </c>
      <c r="N364" s="84"/>
      <c r="O364" s="82"/>
      <c r="P364" s="85">
        <f t="shared" si="54"/>
        <v>0</v>
      </c>
    </row>
    <row r="365" spans="1:16" x14ac:dyDescent="0.3">
      <c r="A365" s="108" t="s">
        <v>51</v>
      </c>
      <c r="B365" s="147" t="str">
        <f>+B364</f>
        <v>15/4 - 21/4</v>
      </c>
      <c r="C365" s="80" t="s">
        <v>70</v>
      </c>
      <c r="D365" s="81"/>
      <c r="E365" s="81"/>
      <c r="F365" s="81"/>
      <c r="G365" s="81"/>
      <c r="H365" s="81"/>
      <c r="I365" s="81"/>
      <c r="J365" s="81"/>
      <c r="K365" s="81"/>
      <c r="L365" s="82"/>
      <c r="M365" s="83">
        <f t="shared" si="53"/>
        <v>0</v>
      </c>
      <c r="N365" s="84"/>
      <c r="O365" s="82"/>
      <c r="P365" s="85">
        <f t="shared" si="54"/>
        <v>0</v>
      </c>
    </row>
    <row r="366" spans="1:16" x14ac:dyDescent="0.3">
      <c r="A366" s="108" t="s">
        <v>51</v>
      </c>
      <c r="B366" s="147" t="str">
        <f t="shared" si="52"/>
        <v>15/4 - 21/4</v>
      </c>
      <c r="C366" s="15" t="s">
        <v>74</v>
      </c>
      <c r="D366" s="74"/>
      <c r="E366" s="74"/>
      <c r="F366" s="74"/>
      <c r="G366" s="74"/>
      <c r="H366" s="74"/>
      <c r="I366" s="74"/>
      <c r="J366" s="74"/>
      <c r="K366" s="74"/>
      <c r="L366" s="75"/>
      <c r="M366" s="64">
        <f t="shared" si="53"/>
        <v>0</v>
      </c>
      <c r="N366" s="76">
        <f>+SUM(N367:N368)</f>
        <v>0</v>
      </c>
      <c r="O366" s="75">
        <f>+SUM(O367:O368)</f>
        <v>0</v>
      </c>
      <c r="P366" s="67">
        <f t="shared" si="54"/>
        <v>0</v>
      </c>
    </row>
    <row r="367" spans="1:16" x14ac:dyDescent="0.3">
      <c r="A367" s="108" t="s">
        <v>51</v>
      </c>
      <c r="B367" s="147" t="str">
        <f t="shared" si="52"/>
        <v>15/4 - 21/4</v>
      </c>
      <c r="C367" s="80" t="s">
        <v>73</v>
      </c>
      <c r="D367" s="81"/>
      <c r="E367" s="81"/>
      <c r="F367" s="81"/>
      <c r="G367" s="81"/>
      <c r="H367" s="81"/>
      <c r="I367" s="81"/>
      <c r="J367" s="81"/>
      <c r="K367" s="81"/>
      <c r="L367" s="82"/>
      <c r="M367" s="83">
        <f t="shared" si="53"/>
        <v>0</v>
      </c>
      <c r="N367" s="84"/>
      <c r="O367" s="82"/>
      <c r="P367" s="85">
        <f t="shared" si="54"/>
        <v>0</v>
      </c>
    </row>
    <row r="368" spans="1:16" x14ac:dyDescent="0.3">
      <c r="A368" s="108" t="s">
        <v>51</v>
      </c>
      <c r="B368" s="147" t="str">
        <f t="shared" si="52"/>
        <v>15/4 - 21/4</v>
      </c>
      <c r="C368" s="80" t="s">
        <v>63</v>
      </c>
      <c r="D368" s="81"/>
      <c r="E368" s="81"/>
      <c r="F368" s="81"/>
      <c r="G368" s="81"/>
      <c r="H368" s="81"/>
      <c r="I368" s="81"/>
      <c r="J368" s="81"/>
      <c r="K368" s="81"/>
      <c r="L368" s="82"/>
      <c r="M368" s="83">
        <f t="shared" si="53"/>
        <v>0</v>
      </c>
      <c r="N368" s="84"/>
      <c r="O368" s="82"/>
      <c r="P368" s="85">
        <f t="shared" si="54"/>
        <v>0</v>
      </c>
    </row>
    <row r="369" spans="1:16" x14ac:dyDescent="0.3">
      <c r="A369" s="108" t="s">
        <v>22</v>
      </c>
      <c r="B369" s="3" t="str">
        <f t="shared" si="52"/>
        <v>15/4 - 21/4</v>
      </c>
      <c r="C369" s="25" t="s">
        <v>22</v>
      </c>
      <c r="D369" s="26"/>
      <c r="E369" s="26"/>
      <c r="F369" s="26"/>
      <c r="G369" s="26"/>
      <c r="H369" s="26"/>
      <c r="I369" s="26"/>
      <c r="J369" s="26"/>
      <c r="K369" s="26"/>
      <c r="L369" s="27"/>
      <c r="M369" s="63">
        <f t="shared" si="53"/>
        <v>0</v>
      </c>
      <c r="N369" s="28">
        <f>+SUM(N370,N373)</f>
        <v>0</v>
      </c>
      <c r="O369" s="27">
        <f>+SUM(O370,O373)</f>
        <v>0</v>
      </c>
      <c r="P369" s="62">
        <f t="shared" si="54"/>
        <v>0</v>
      </c>
    </row>
    <row r="370" spans="1:16" x14ac:dyDescent="0.3">
      <c r="A370" s="108" t="s">
        <v>22</v>
      </c>
      <c r="B370" s="147" t="str">
        <f t="shared" si="52"/>
        <v>15/4 - 21/4</v>
      </c>
      <c r="C370" s="14" t="s">
        <v>64</v>
      </c>
      <c r="D370" s="35"/>
      <c r="E370" s="35"/>
      <c r="F370" s="35"/>
      <c r="G370" s="98"/>
      <c r="H370" s="35"/>
      <c r="I370" s="35"/>
      <c r="J370" s="35"/>
      <c r="K370" s="35"/>
      <c r="L370" s="36"/>
      <c r="M370" s="64">
        <f t="shared" si="53"/>
        <v>0</v>
      </c>
      <c r="N370" s="44">
        <f>+SUM(N371:N372)</f>
        <v>0</v>
      </c>
      <c r="O370" s="36">
        <f>+SUM(O371:O372)</f>
        <v>0</v>
      </c>
      <c r="P370" s="67">
        <f t="shared" si="54"/>
        <v>0</v>
      </c>
    </row>
    <row r="371" spans="1:16" x14ac:dyDescent="0.3">
      <c r="A371" s="108" t="s">
        <v>22</v>
      </c>
      <c r="B371" s="147" t="str">
        <f t="shared" si="52"/>
        <v>15/4 - 21/4</v>
      </c>
      <c r="C371" s="80" t="s">
        <v>65</v>
      </c>
      <c r="D371" s="81"/>
      <c r="E371" s="81"/>
      <c r="F371" s="81"/>
      <c r="G371" s="81"/>
      <c r="H371" s="81"/>
      <c r="I371" s="81"/>
      <c r="J371" s="81"/>
      <c r="K371" s="81"/>
      <c r="L371" s="82"/>
      <c r="M371" s="83">
        <f t="shared" si="53"/>
        <v>0</v>
      </c>
      <c r="N371" s="84"/>
      <c r="O371" s="82"/>
      <c r="P371" s="85">
        <f t="shared" si="54"/>
        <v>0</v>
      </c>
    </row>
    <row r="372" spans="1:16" x14ac:dyDescent="0.3">
      <c r="A372" s="108" t="s">
        <v>22</v>
      </c>
      <c r="B372" s="147" t="str">
        <f t="shared" si="52"/>
        <v>15/4 - 21/4</v>
      </c>
      <c r="C372" s="80" t="s">
        <v>76</v>
      </c>
      <c r="D372" s="81"/>
      <c r="E372" s="81"/>
      <c r="F372" s="81"/>
      <c r="G372" s="81"/>
      <c r="H372" s="81"/>
      <c r="I372" s="81"/>
      <c r="J372" s="81"/>
      <c r="K372" s="81"/>
      <c r="L372" s="82"/>
      <c r="M372" s="83">
        <f t="shared" si="53"/>
        <v>0</v>
      </c>
      <c r="N372" s="84"/>
      <c r="O372" s="82"/>
      <c r="P372" s="85">
        <f t="shared" si="54"/>
        <v>0</v>
      </c>
    </row>
    <row r="373" spans="1:16" x14ac:dyDescent="0.3">
      <c r="A373" s="108" t="s">
        <v>22</v>
      </c>
      <c r="B373" s="147" t="str">
        <f t="shared" si="52"/>
        <v>15/4 - 21/4</v>
      </c>
      <c r="C373" s="15" t="s">
        <v>41</v>
      </c>
      <c r="D373" s="74"/>
      <c r="E373" s="74"/>
      <c r="F373" s="98"/>
      <c r="G373" s="98"/>
      <c r="H373" s="74"/>
      <c r="I373" s="74"/>
      <c r="J373" s="74"/>
      <c r="K373" s="74"/>
      <c r="L373" s="75"/>
      <c r="M373" s="64">
        <f t="shared" si="53"/>
        <v>0</v>
      </c>
      <c r="N373" s="76">
        <f>+SUM(N374:N375)</f>
        <v>0</v>
      </c>
      <c r="O373" s="75">
        <f>+SUM(O374:O375)</f>
        <v>0</v>
      </c>
      <c r="P373" s="67">
        <f t="shared" si="54"/>
        <v>0</v>
      </c>
    </row>
    <row r="374" spans="1:16" x14ac:dyDescent="0.3">
      <c r="A374" s="108" t="s">
        <v>22</v>
      </c>
      <c r="B374" s="147" t="str">
        <f t="shared" si="52"/>
        <v>15/4 - 21/4</v>
      </c>
      <c r="C374" s="80" t="s">
        <v>66</v>
      </c>
      <c r="D374" s="81"/>
      <c r="E374" s="81"/>
      <c r="F374" s="81"/>
      <c r="G374" s="81"/>
      <c r="H374" s="81"/>
      <c r="I374" s="81"/>
      <c r="J374" s="81"/>
      <c r="K374" s="81"/>
      <c r="L374" s="82"/>
      <c r="M374" s="83">
        <f t="shared" si="53"/>
        <v>0</v>
      </c>
      <c r="N374" s="84"/>
      <c r="O374" s="82"/>
      <c r="P374" s="85">
        <f t="shared" si="54"/>
        <v>0</v>
      </c>
    </row>
    <row r="375" spans="1:16" ht="15" thickBot="1" x14ac:dyDescent="0.35">
      <c r="A375" s="108" t="s">
        <v>22</v>
      </c>
      <c r="B375" s="147" t="str">
        <f t="shared" si="52"/>
        <v>15/4 - 21/4</v>
      </c>
      <c r="C375" s="80" t="s">
        <v>77</v>
      </c>
      <c r="D375" s="81"/>
      <c r="E375" s="81"/>
      <c r="F375" s="81"/>
      <c r="G375" s="81"/>
      <c r="H375" s="81"/>
      <c r="I375" s="81"/>
      <c r="J375" s="81"/>
      <c r="K375" s="81"/>
      <c r="L375" s="82"/>
      <c r="M375" s="83">
        <f t="shared" si="53"/>
        <v>0</v>
      </c>
      <c r="N375" s="84"/>
      <c r="O375" s="82"/>
      <c r="P375" s="85">
        <f t="shared" si="54"/>
        <v>0</v>
      </c>
    </row>
    <row r="376" spans="1:16" ht="15" thickBot="1" x14ac:dyDescent="0.35">
      <c r="A376" s="108" t="s">
        <v>71</v>
      </c>
      <c r="B376" s="140">
        <f>+B283+7</f>
        <v>45039</v>
      </c>
      <c r="C376" s="56" t="s">
        <v>71</v>
      </c>
      <c r="D376" s="57">
        <f t="shared" ref="D376:L376" si="55">+SUM(D283,D287,D327,D358)</f>
        <v>100000</v>
      </c>
      <c r="E376" s="57">
        <f t="shared" si="55"/>
        <v>1700000</v>
      </c>
      <c r="F376" s="57">
        <f t="shared" si="55"/>
        <v>800000</v>
      </c>
      <c r="G376" s="57">
        <f t="shared" si="55"/>
        <v>4500000</v>
      </c>
      <c r="H376" s="57">
        <f t="shared" si="55"/>
        <v>60000</v>
      </c>
      <c r="I376" s="57">
        <f t="shared" si="55"/>
        <v>0</v>
      </c>
      <c r="J376" s="57">
        <f t="shared" si="55"/>
        <v>40000</v>
      </c>
      <c r="K376" s="57">
        <f t="shared" si="55"/>
        <v>1000000</v>
      </c>
      <c r="L376" s="58">
        <f t="shared" si="55"/>
        <v>300000</v>
      </c>
      <c r="M376" s="59">
        <f t="shared" si="53"/>
        <v>8500000</v>
      </c>
      <c r="N376" s="60">
        <f>+SUM(N283,N287,N327,N358)</f>
        <v>180000</v>
      </c>
      <c r="O376" s="58">
        <f>+SUM(O283,O287,O327,O358)</f>
        <v>250000</v>
      </c>
      <c r="P376" s="61">
        <f t="shared" si="54"/>
        <v>430000</v>
      </c>
    </row>
    <row r="377" spans="1:16" ht="15" thickBot="1" x14ac:dyDescent="0.35">
      <c r="B377" s="3"/>
      <c r="C377" s="86" t="s">
        <v>56</v>
      </c>
      <c r="D377" s="87">
        <f t="shared" ref="D377:L377" si="56">+SUM(D284,D287,D327,D358)+D342</f>
        <v>120000</v>
      </c>
      <c r="E377" s="87">
        <f t="shared" si="56"/>
        <v>1900000</v>
      </c>
      <c r="F377" s="87">
        <f t="shared" si="56"/>
        <v>1000000</v>
      </c>
      <c r="G377" s="87">
        <f t="shared" si="56"/>
        <v>5200000</v>
      </c>
      <c r="H377" s="87">
        <f t="shared" si="56"/>
        <v>80000</v>
      </c>
      <c r="I377" s="87">
        <f t="shared" si="56"/>
        <v>0</v>
      </c>
      <c r="J377" s="87">
        <f t="shared" si="56"/>
        <v>80000</v>
      </c>
      <c r="K377" s="87">
        <f t="shared" si="56"/>
        <v>1200000</v>
      </c>
      <c r="L377" s="88">
        <f t="shared" si="56"/>
        <v>350000</v>
      </c>
      <c r="M377" s="89">
        <f>SUM(D377:L377)</f>
        <v>9930000</v>
      </c>
      <c r="N377" s="90">
        <f>+SUM(N284,N287,N327,N358)+N342</f>
        <v>200000</v>
      </c>
      <c r="O377" s="88">
        <f>+SUM(O284,O287,O327,O358)+O342</f>
        <v>400000</v>
      </c>
      <c r="P377" s="91">
        <f>SUM(N377:O377)</f>
        <v>600000</v>
      </c>
    </row>
    <row r="378" spans="1:16" ht="15" thickBot="1" x14ac:dyDescent="0.35">
      <c r="B378" s="142">
        <f>+B376+1</f>
        <v>45040</v>
      </c>
      <c r="D378" s="77">
        <f>IF(D$3=0,IF(D376+D380&gt;0,1,0),IF((D376+D380)&gt;0.8*-D$3,1,0))</f>
        <v>1</v>
      </c>
      <c r="E378" s="77">
        <f t="shared" ref="E378:L378" si="57">IF(E$3=0,IF(E376+E380&gt;0,1,0),IF((E376+E380)&gt;0.8*-E$3,1,0))</f>
        <v>1</v>
      </c>
      <c r="F378" s="77">
        <f t="shared" si="57"/>
        <v>1</v>
      </c>
      <c r="G378" s="77">
        <f t="shared" si="57"/>
        <v>1</v>
      </c>
      <c r="H378" s="77">
        <f t="shared" si="57"/>
        <v>1</v>
      </c>
      <c r="I378" s="77">
        <f t="shared" si="57"/>
        <v>0</v>
      </c>
      <c r="J378" s="77">
        <f t="shared" si="57"/>
        <v>1</v>
      </c>
      <c r="K378" s="77">
        <f t="shared" si="57"/>
        <v>1</v>
      </c>
      <c r="L378" s="77">
        <f t="shared" si="57"/>
        <v>1</v>
      </c>
      <c r="M378" s="78"/>
      <c r="N378" s="77">
        <f>IF(N$3=0,IF(N376+N380&gt;0,1,0),IF((N376+N380)&gt;0.8*-N$3,1,0))</f>
        <v>1</v>
      </c>
      <c r="O378" s="77">
        <f>IF(O$3=0,IF(O376+O380&gt;0,1,0),IF((O376+O380)&gt;0.8*-O$3,1,0))</f>
        <v>1</v>
      </c>
      <c r="P378" s="78"/>
    </row>
    <row r="379" spans="1:16" ht="15" thickBot="1" x14ac:dyDescent="0.35"/>
    <row r="380" spans="1:16" ht="16.2" thickBot="1" x14ac:dyDescent="0.35">
      <c r="A380" s="146" t="s">
        <v>97</v>
      </c>
      <c r="B380" s="147" t="str">
        <f>+B381</f>
        <v>25/4 - 1/5</v>
      </c>
      <c r="C380" s="13" t="s">
        <v>53</v>
      </c>
      <c r="D380" s="29">
        <f t="shared" ref="D380:L380" si="58">SUM(D381,D391,D397,D416,D406)</f>
        <v>0</v>
      </c>
      <c r="E380" s="29">
        <f t="shared" si="58"/>
        <v>0</v>
      </c>
      <c r="F380" s="29">
        <f t="shared" si="58"/>
        <v>0</v>
      </c>
      <c r="G380" s="29">
        <f t="shared" si="58"/>
        <v>0</v>
      </c>
      <c r="H380" s="29">
        <f t="shared" si="58"/>
        <v>0</v>
      </c>
      <c r="I380" s="29">
        <f t="shared" si="58"/>
        <v>0</v>
      </c>
      <c r="J380" s="29">
        <f t="shared" si="58"/>
        <v>0</v>
      </c>
      <c r="K380" s="29">
        <f t="shared" si="58"/>
        <v>0</v>
      </c>
      <c r="L380" s="30">
        <f t="shared" si="58"/>
        <v>0</v>
      </c>
      <c r="M380" s="20">
        <f>SUM(D380:L380)</f>
        <v>0</v>
      </c>
      <c r="N380" s="53">
        <f>SUM(N381,N391,N397,N416,N406)</f>
        <v>0</v>
      </c>
      <c r="O380" s="54">
        <f>SUM(O381,O391,O397,O416,O406)</f>
        <v>0</v>
      </c>
      <c r="P380" s="52">
        <f t="shared" ref="P380:P451" si="59">SUM(N380:O380)</f>
        <v>0</v>
      </c>
    </row>
    <row r="381" spans="1:16" x14ac:dyDescent="0.3">
      <c r="A381" s="146" t="s">
        <v>31</v>
      </c>
      <c r="B381" s="144" t="str">
        <f>DAY(B376+2)&amp;"/"&amp;MONTH(B376+2)&amp;" - "&amp;DAY(B469+1)&amp;"/"&amp;MONTH(B469+1)</f>
        <v>25/4 - 1/5</v>
      </c>
      <c r="C381" s="21" t="s">
        <v>31</v>
      </c>
      <c r="D381" s="22">
        <f>+SUM(D382:D383,D387)</f>
        <v>0</v>
      </c>
      <c r="E381" s="22">
        <f t="shared" ref="E381:L381" si="60">+SUM(E382:E383,E387)</f>
        <v>0</v>
      </c>
      <c r="F381" s="22">
        <f t="shared" si="60"/>
        <v>0</v>
      </c>
      <c r="G381" s="22">
        <f t="shared" si="60"/>
        <v>0</v>
      </c>
      <c r="H381" s="22">
        <f t="shared" si="60"/>
        <v>0</v>
      </c>
      <c r="I381" s="22">
        <f t="shared" si="60"/>
        <v>0</v>
      </c>
      <c r="J381" s="22">
        <f t="shared" si="60"/>
        <v>0</v>
      </c>
      <c r="K381" s="22">
        <f t="shared" si="60"/>
        <v>0</v>
      </c>
      <c r="L381" s="23">
        <f t="shared" si="60"/>
        <v>0</v>
      </c>
      <c r="M381" s="70">
        <f t="shared" ref="M381:M447" si="61">SUM(D381:L381)</f>
        <v>0</v>
      </c>
      <c r="N381" s="24">
        <f>+SUM(N382:N383,N387)</f>
        <v>0</v>
      </c>
      <c r="O381" s="23">
        <f>+SUM(O382:O383,O387)</f>
        <v>0</v>
      </c>
      <c r="P381" s="72">
        <f t="shared" si="59"/>
        <v>0</v>
      </c>
    </row>
    <row r="382" spans="1:16" x14ac:dyDescent="0.3">
      <c r="A382" s="146" t="s">
        <v>31</v>
      </c>
      <c r="B382" s="147" t="str">
        <f>+B381</f>
        <v>25/4 - 1/5</v>
      </c>
      <c r="C382" s="14" t="s">
        <v>26</v>
      </c>
      <c r="D382" s="31"/>
      <c r="E382" s="31"/>
      <c r="F382" s="31"/>
      <c r="G382" s="115"/>
      <c r="H382" s="31"/>
      <c r="I382" s="31"/>
      <c r="J382" s="31"/>
      <c r="K382" s="31"/>
      <c r="L382" s="32"/>
      <c r="M382" s="65">
        <f t="shared" si="61"/>
        <v>0</v>
      </c>
      <c r="N382" s="45"/>
      <c r="O382" s="32"/>
      <c r="P382" s="67">
        <f t="shared" si="59"/>
        <v>0</v>
      </c>
    </row>
    <row r="383" spans="1:16" x14ac:dyDescent="0.3">
      <c r="A383" s="146" t="s">
        <v>31</v>
      </c>
      <c r="B383" s="147" t="str">
        <f t="shared" ref="B383:B419" si="62">+B382</f>
        <v>25/4 - 1/5</v>
      </c>
      <c r="C383" s="14" t="s">
        <v>28</v>
      </c>
      <c r="D383" s="33"/>
      <c r="E383" s="33"/>
      <c r="F383" s="33"/>
      <c r="G383" s="115"/>
      <c r="H383" s="33"/>
      <c r="I383" s="33"/>
      <c r="J383" s="33"/>
      <c r="K383" s="33"/>
      <c r="L383" s="34"/>
      <c r="M383" s="65">
        <f t="shared" si="61"/>
        <v>0</v>
      </c>
      <c r="N383" s="43"/>
      <c r="O383" s="34"/>
      <c r="P383" s="67">
        <f t="shared" si="59"/>
        <v>0</v>
      </c>
    </row>
    <row r="384" spans="1:16" x14ac:dyDescent="0.3">
      <c r="A384" s="146" t="s">
        <v>31</v>
      </c>
      <c r="B384" s="147" t="str">
        <f t="shared" si="62"/>
        <v>25/4 - 1/5</v>
      </c>
      <c r="C384" s="80" t="s">
        <v>47</v>
      </c>
      <c r="D384" s="81"/>
      <c r="E384" s="81"/>
      <c r="F384" s="81"/>
      <c r="G384" s="81"/>
      <c r="H384" s="81"/>
      <c r="I384" s="81"/>
      <c r="J384" s="81"/>
      <c r="K384" s="81"/>
      <c r="L384" s="82"/>
      <c r="M384" s="83">
        <f t="shared" si="61"/>
        <v>0</v>
      </c>
      <c r="N384" s="84"/>
      <c r="O384" s="82"/>
      <c r="P384" s="85">
        <f t="shared" si="59"/>
        <v>0</v>
      </c>
    </row>
    <row r="385" spans="1:16" x14ac:dyDescent="0.3">
      <c r="A385" s="146" t="s">
        <v>31</v>
      </c>
      <c r="B385" s="147" t="str">
        <f t="shared" si="62"/>
        <v>25/4 - 1/5</v>
      </c>
      <c r="C385" s="80" t="s">
        <v>46</v>
      </c>
      <c r="D385" s="81"/>
      <c r="E385" s="81"/>
      <c r="F385" s="81"/>
      <c r="G385" s="81"/>
      <c r="H385" s="81"/>
      <c r="I385" s="81"/>
      <c r="J385" s="81"/>
      <c r="K385" s="81"/>
      <c r="L385" s="82"/>
      <c r="M385" s="83">
        <f t="shared" si="61"/>
        <v>0</v>
      </c>
      <c r="N385" s="84"/>
      <c r="O385" s="82"/>
      <c r="P385" s="85">
        <f t="shared" si="59"/>
        <v>0</v>
      </c>
    </row>
    <row r="386" spans="1:16" x14ac:dyDescent="0.3">
      <c r="A386" s="146" t="s">
        <v>31</v>
      </c>
      <c r="B386" s="147" t="str">
        <f t="shared" si="62"/>
        <v>25/4 - 1/5</v>
      </c>
      <c r="C386" s="80" t="s">
        <v>68</v>
      </c>
      <c r="D386" s="81"/>
      <c r="E386" s="81"/>
      <c r="F386" s="81"/>
      <c r="G386" s="81"/>
      <c r="H386" s="81"/>
      <c r="I386" s="81"/>
      <c r="J386" s="81"/>
      <c r="K386" s="81"/>
      <c r="L386" s="82"/>
      <c r="M386" s="83">
        <f t="shared" si="61"/>
        <v>0</v>
      </c>
      <c r="N386" s="84"/>
      <c r="O386" s="82"/>
      <c r="P386" s="85">
        <f t="shared" si="59"/>
        <v>0</v>
      </c>
    </row>
    <row r="387" spans="1:16" x14ac:dyDescent="0.3">
      <c r="A387" s="146" t="s">
        <v>31</v>
      </c>
      <c r="B387" s="147" t="str">
        <f t="shared" si="62"/>
        <v>25/4 - 1/5</v>
      </c>
      <c r="C387" s="14" t="s">
        <v>30</v>
      </c>
      <c r="D387" s="35"/>
      <c r="E387" s="115"/>
      <c r="F387" s="35"/>
      <c r="G387" s="115"/>
      <c r="H387" s="33"/>
      <c r="I387" s="33"/>
      <c r="J387" s="35"/>
      <c r="K387" s="35"/>
      <c r="L387" s="36"/>
      <c r="M387" s="65">
        <f t="shared" si="61"/>
        <v>0</v>
      </c>
      <c r="N387" s="43"/>
      <c r="O387" s="34"/>
      <c r="P387" s="67">
        <f t="shared" si="59"/>
        <v>0</v>
      </c>
    </row>
    <row r="388" spans="1:16" x14ac:dyDescent="0.3">
      <c r="A388" s="146" t="s">
        <v>31</v>
      </c>
      <c r="B388" s="147" t="str">
        <f t="shared" si="62"/>
        <v>25/4 - 1/5</v>
      </c>
      <c r="C388" s="80" t="s">
        <v>33</v>
      </c>
      <c r="D388" s="81"/>
      <c r="E388" s="81"/>
      <c r="F388" s="81"/>
      <c r="G388" s="81"/>
      <c r="H388" s="81"/>
      <c r="I388" s="81"/>
      <c r="J388" s="81"/>
      <c r="K388" s="81"/>
      <c r="L388" s="81"/>
      <c r="M388" s="83">
        <f t="shared" si="61"/>
        <v>0</v>
      </c>
      <c r="N388" s="84"/>
      <c r="O388" s="82"/>
      <c r="P388" s="85">
        <f t="shared" si="59"/>
        <v>0</v>
      </c>
    </row>
    <row r="389" spans="1:16" x14ac:dyDescent="0.3">
      <c r="A389" s="146" t="s">
        <v>31</v>
      </c>
      <c r="B389" s="147" t="str">
        <f t="shared" si="62"/>
        <v>25/4 - 1/5</v>
      </c>
      <c r="C389" s="80" t="s">
        <v>87</v>
      </c>
      <c r="D389" s="81"/>
      <c r="E389" s="81"/>
      <c r="F389" s="81"/>
      <c r="G389" s="81"/>
      <c r="H389" s="81"/>
      <c r="I389" s="81"/>
      <c r="J389" s="81"/>
      <c r="K389" s="81"/>
      <c r="L389" s="82"/>
      <c r="M389" s="83">
        <f t="shared" si="61"/>
        <v>0</v>
      </c>
      <c r="N389" s="84"/>
      <c r="O389" s="82"/>
      <c r="P389" s="85">
        <f t="shared" si="59"/>
        <v>0</v>
      </c>
    </row>
    <row r="390" spans="1:16" x14ac:dyDescent="0.3">
      <c r="A390" s="146" t="s">
        <v>31</v>
      </c>
      <c r="B390" s="147" t="str">
        <f t="shared" si="62"/>
        <v>25/4 - 1/5</v>
      </c>
      <c r="C390" s="80" t="s">
        <v>34</v>
      </c>
      <c r="D390" s="81"/>
      <c r="E390" s="81"/>
      <c r="F390" s="81"/>
      <c r="G390" s="81"/>
      <c r="H390" s="81"/>
      <c r="I390" s="81"/>
      <c r="J390" s="81"/>
      <c r="K390" s="81"/>
      <c r="L390" s="82"/>
      <c r="M390" s="83">
        <f t="shared" si="61"/>
        <v>0</v>
      </c>
      <c r="N390" s="84"/>
      <c r="O390" s="82"/>
      <c r="P390" s="85">
        <f t="shared" si="59"/>
        <v>0</v>
      </c>
    </row>
    <row r="391" spans="1:16" x14ac:dyDescent="0.3">
      <c r="A391" s="146" t="s">
        <v>96</v>
      </c>
      <c r="B391" s="144" t="str">
        <f>DAY(B376+2)&amp;"/"&amp;MONTH(B376+2)&amp;" - "&amp;DAY(B469+1)&amp;"/"&amp;MONTH(B469+1)</f>
        <v>25/4 - 1/5</v>
      </c>
      <c r="C391" s="25" t="s">
        <v>57</v>
      </c>
      <c r="D391" s="26"/>
      <c r="E391" s="26"/>
      <c r="F391" s="26"/>
      <c r="G391" s="26"/>
      <c r="H391" s="26"/>
      <c r="I391" s="26"/>
      <c r="J391" s="26"/>
      <c r="K391" s="26"/>
      <c r="L391" s="27"/>
      <c r="M391" s="71">
        <f t="shared" si="61"/>
        <v>0</v>
      </c>
      <c r="N391" s="28"/>
      <c r="O391" s="27"/>
      <c r="P391" s="73">
        <f t="shared" si="59"/>
        <v>0</v>
      </c>
    </row>
    <row r="392" spans="1:16" x14ac:dyDescent="0.3">
      <c r="A392" s="146" t="s">
        <v>96</v>
      </c>
      <c r="B392" s="147" t="str">
        <f t="shared" si="62"/>
        <v>25/4 - 1/5</v>
      </c>
      <c r="C392" s="14" t="s">
        <v>27</v>
      </c>
      <c r="D392" s="31"/>
      <c r="E392" s="31"/>
      <c r="F392" s="31"/>
      <c r="G392" s="115"/>
      <c r="H392" s="31"/>
      <c r="I392" s="31"/>
      <c r="J392" s="31"/>
      <c r="K392" s="31"/>
      <c r="L392" s="32"/>
      <c r="M392" s="65">
        <f t="shared" si="61"/>
        <v>0</v>
      </c>
      <c r="N392" s="41"/>
      <c r="O392" s="32"/>
      <c r="P392" s="67">
        <f t="shared" si="59"/>
        <v>0</v>
      </c>
    </row>
    <row r="393" spans="1:16" x14ac:dyDescent="0.3">
      <c r="A393" s="146" t="s">
        <v>96</v>
      </c>
      <c r="B393" s="147" t="str">
        <f t="shared" si="62"/>
        <v>25/4 - 1/5</v>
      </c>
      <c r="C393" s="14" t="s">
        <v>29</v>
      </c>
      <c r="D393" s="33"/>
      <c r="E393" s="33"/>
      <c r="F393" s="33"/>
      <c r="G393" s="115"/>
      <c r="H393" s="33"/>
      <c r="I393" s="33"/>
      <c r="J393" s="33"/>
      <c r="K393" s="33"/>
      <c r="L393" s="34"/>
      <c r="M393" s="65">
        <f t="shared" si="61"/>
        <v>0</v>
      </c>
      <c r="N393" s="115"/>
      <c r="O393" s="36"/>
      <c r="P393" s="67">
        <f t="shared" si="59"/>
        <v>0</v>
      </c>
    </row>
    <row r="394" spans="1:16" x14ac:dyDescent="0.3">
      <c r="A394" s="146" t="s">
        <v>96</v>
      </c>
      <c r="B394" s="147" t="str">
        <f t="shared" si="62"/>
        <v>25/4 - 1/5</v>
      </c>
      <c r="C394" s="80" t="s">
        <v>47</v>
      </c>
      <c r="D394" s="81"/>
      <c r="E394" s="81"/>
      <c r="F394" s="81"/>
      <c r="G394" s="81"/>
      <c r="H394" s="81"/>
      <c r="I394" s="81"/>
      <c r="J394" s="81"/>
      <c r="K394" s="81"/>
      <c r="L394" s="82"/>
      <c r="M394" s="83">
        <f t="shared" si="61"/>
        <v>0</v>
      </c>
      <c r="N394" s="84"/>
      <c r="O394" s="82"/>
      <c r="P394" s="85">
        <f t="shared" si="59"/>
        <v>0</v>
      </c>
    </row>
    <row r="395" spans="1:16" x14ac:dyDescent="0.3">
      <c r="A395" s="146" t="s">
        <v>96</v>
      </c>
      <c r="B395" s="147" t="str">
        <f t="shared" si="62"/>
        <v>25/4 - 1/5</v>
      </c>
      <c r="C395" s="80" t="s">
        <v>46</v>
      </c>
      <c r="D395" s="81"/>
      <c r="E395" s="81"/>
      <c r="F395" s="81"/>
      <c r="G395" s="81"/>
      <c r="H395" s="81"/>
      <c r="I395" s="81"/>
      <c r="J395" s="81"/>
      <c r="K395" s="81"/>
      <c r="L395" s="82"/>
      <c r="M395" s="83">
        <f t="shared" si="61"/>
        <v>0</v>
      </c>
      <c r="N395" s="84"/>
      <c r="O395" s="84"/>
      <c r="P395" s="85">
        <f t="shared" si="59"/>
        <v>0</v>
      </c>
    </row>
    <row r="396" spans="1:16" x14ac:dyDescent="0.3">
      <c r="A396" s="146" t="s">
        <v>96</v>
      </c>
      <c r="B396" s="147" t="str">
        <f t="shared" si="62"/>
        <v>25/4 - 1/5</v>
      </c>
      <c r="C396" s="80" t="s">
        <v>68</v>
      </c>
      <c r="D396" s="81"/>
      <c r="E396" s="81"/>
      <c r="F396" s="81"/>
      <c r="G396" s="81"/>
      <c r="H396" s="81"/>
      <c r="I396" s="81"/>
      <c r="J396" s="81"/>
      <c r="K396" s="81"/>
      <c r="L396" s="82"/>
      <c r="M396" s="83">
        <f t="shared" si="61"/>
        <v>0</v>
      </c>
      <c r="N396" s="84"/>
      <c r="O396" s="82"/>
      <c r="P396" s="85">
        <f t="shared" si="59"/>
        <v>0</v>
      </c>
    </row>
    <row r="397" spans="1:16" x14ac:dyDescent="0.3">
      <c r="A397" s="146" t="s">
        <v>32</v>
      </c>
      <c r="B397" s="144" t="str">
        <f>DAY(B376+2)&amp;"/"&amp;MONTH(B376+2)&amp;" - "&amp;DAY(B469+1)&amp;"/"&amp;MONTH(B469+1)</f>
        <v>25/4 - 1/5</v>
      </c>
      <c r="C397" s="25" t="s">
        <v>32</v>
      </c>
      <c r="D397" s="26"/>
      <c r="E397" s="26"/>
      <c r="F397" s="26"/>
      <c r="G397" s="26"/>
      <c r="H397" s="26"/>
      <c r="I397" s="26"/>
      <c r="J397" s="26"/>
      <c r="K397" s="26"/>
      <c r="L397" s="27"/>
      <c r="M397" s="71">
        <f t="shared" si="61"/>
        <v>0</v>
      </c>
      <c r="N397" s="28"/>
      <c r="O397" s="27"/>
      <c r="P397" s="73">
        <f t="shared" si="59"/>
        <v>0</v>
      </c>
    </row>
    <row r="398" spans="1:16" x14ac:dyDescent="0.3">
      <c r="A398" s="146" t="s">
        <v>32</v>
      </c>
      <c r="B398" s="147" t="str">
        <f t="shared" si="62"/>
        <v>25/4 - 1/5</v>
      </c>
      <c r="C398" s="14" t="s">
        <v>15</v>
      </c>
      <c r="D398" s="35"/>
      <c r="E398" s="35"/>
      <c r="F398" s="35"/>
      <c r="G398" s="115"/>
      <c r="H398" s="35"/>
      <c r="I398" s="35"/>
      <c r="J398" s="35"/>
      <c r="K398" s="35"/>
      <c r="L398" s="36"/>
      <c r="M398" s="64">
        <f t="shared" si="61"/>
        <v>0</v>
      </c>
      <c r="N398" s="44"/>
      <c r="O398" s="36"/>
      <c r="P398" s="68">
        <f t="shared" si="59"/>
        <v>0</v>
      </c>
    </row>
    <row r="399" spans="1:16" x14ac:dyDescent="0.3">
      <c r="A399" s="146" t="s">
        <v>32</v>
      </c>
      <c r="B399" s="147" t="str">
        <f t="shared" si="62"/>
        <v>25/4 - 1/5</v>
      </c>
      <c r="C399" s="80" t="s">
        <v>23</v>
      </c>
      <c r="D399" s="81"/>
      <c r="E399" s="81"/>
      <c r="F399" s="81"/>
      <c r="G399" s="81"/>
      <c r="H399" s="81"/>
      <c r="I399" s="81"/>
      <c r="J399" s="81"/>
      <c r="K399" s="81"/>
      <c r="L399" s="82"/>
      <c r="M399" s="83">
        <f t="shared" si="61"/>
        <v>0</v>
      </c>
      <c r="N399" s="84"/>
      <c r="O399" s="82"/>
      <c r="P399" s="85">
        <f t="shared" si="59"/>
        <v>0</v>
      </c>
    </row>
    <row r="400" spans="1:16" x14ac:dyDescent="0.3">
      <c r="A400" s="146" t="s">
        <v>32</v>
      </c>
      <c r="B400" s="147" t="str">
        <f t="shared" si="62"/>
        <v>25/4 - 1/5</v>
      </c>
      <c r="C400" s="80" t="s">
        <v>24</v>
      </c>
      <c r="D400" s="81"/>
      <c r="E400" s="81"/>
      <c r="F400" s="81"/>
      <c r="G400" s="81"/>
      <c r="H400" s="81"/>
      <c r="I400" s="81"/>
      <c r="J400" s="81"/>
      <c r="K400" s="81"/>
      <c r="L400" s="82"/>
      <c r="M400" s="83">
        <f t="shared" si="61"/>
        <v>0</v>
      </c>
      <c r="N400" s="84"/>
      <c r="O400" s="82"/>
      <c r="P400" s="85">
        <f t="shared" si="59"/>
        <v>0</v>
      </c>
    </row>
    <row r="401" spans="1:16" x14ac:dyDescent="0.3">
      <c r="A401" s="146" t="s">
        <v>32</v>
      </c>
      <c r="B401" s="147" t="str">
        <f t="shared" si="62"/>
        <v>25/4 - 1/5</v>
      </c>
      <c r="C401" s="80" t="s">
        <v>25</v>
      </c>
      <c r="D401" s="81"/>
      <c r="E401" s="81"/>
      <c r="F401" s="81"/>
      <c r="G401" s="81"/>
      <c r="H401" s="81"/>
      <c r="I401" s="81"/>
      <c r="J401" s="81"/>
      <c r="K401" s="81"/>
      <c r="L401" s="82"/>
      <c r="M401" s="83">
        <f t="shared" si="61"/>
        <v>0</v>
      </c>
      <c r="N401" s="84"/>
      <c r="O401" s="82"/>
      <c r="P401" s="85">
        <f t="shared" si="59"/>
        <v>0</v>
      </c>
    </row>
    <row r="402" spans="1:16" x14ac:dyDescent="0.3">
      <c r="A402" s="146" t="s">
        <v>32</v>
      </c>
      <c r="B402" s="147" t="str">
        <f t="shared" si="62"/>
        <v>25/4 - 1/5</v>
      </c>
      <c r="C402" s="80" t="s">
        <v>59</v>
      </c>
      <c r="D402" s="81"/>
      <c r="E402" s="81"/>
      <c r="F402" s="81"/>
      <c r="G402" s="81"/>
      <c r="H402" s="81"/>
      <c r="I402" s="81"/>
      <c r="J402" s="81"/>
      <c r="K402" s="81"/>
      <c r="L402" s="82"/>
      <c r="M402" s="83">
        <f t="shared" si="61"/>
        <v>0</v>
      </c>
      <c r="N402" s="84"/>
      <c r="O402" s="82"/>
      <c r="P402" s="85">
        <f t="shared" si="59"/>
        <v>0</v>
      </c>
    </row>
    <row r="403" spans="1:16" x14ac:dyDescent="0.3">
      <c r="A403" s="146" t="s">
        <v>32</v>
      </c>
      <c r="B403" s="147" t="str">
        <f t="shared" si="62"/>
        <v>25/4 - 1/5</v>
      </c>
      <c r="C403" s="14" t="s">
        <v>16</v>
      </c>
      <c r="D403" s="37"/>
      <c r="E403" s="37"/>
      <c r="F403" s="37"/>
      <c r="G403" s="37"/>
      <c r="H403" s="37"/>
      <c r="I403" s="37"/>
      <c r="J403" s="37"/>
      <c r="K403" s="37"/>
      <c r="L403" s="38"/>
      <c r="M403" s="64">
        <f t="shared" si="61"/>
        <v>0</v>
      </c>
      <c r="N403" s="41"/>
      <c r="O403" s="38"/>
      <c r="P403" s="68">
        <f t="shared" si="59"/>
        <v>0</v>
      </c>
    </row>
    <row r="404" spans="1:16" x14ac:dyDescent="0.3">
      <c r="A404" s="146" t="s">
        <v>32</v>
      </c>
      <c r="B404" s="147" t="str">
        <f t="shared" si="62"/>
        <v>25/4 - 1/5</v>
      </c>
      <c r="C404" s="14" t="s">
        <v>17</v>
      </c>
      <c r="D404" s="37"/>
      <c r="E404" s="116"/>
      <c r="F404" s="37"/>
      <c r="G404" s="37"/>
      <c r="H404" s="37"/>
      <c r="I404" s="37"/>
      <c r="J404" s="37"/>
      <c r="K404" s="37"/>
      <c r="L404" s="38"/>
      <c r="M404" s="64">
        <f t="shared" si="61"/>
        <v>0</v>
      </c>
      <c r="N404" s="41"/>
      <c r="O404" s="38"/>
      <c r="P404" s="68">
        <f t="shared" si="59"/>
        <v>0</v>
      </c>
    </row>
    <row r="405" spans="1:16" x14ac:dyDescent="0.3">
      <c r="A405" s="146" t="s">
        <v>32</v>
      </c>
      <c r="B405" s="147" t="str">
        <f t="shared" si="62"/>
        <v>25/4 - 1/5</v>
      </c>
      <c r="C405" s="15" t="s">
        <v>40</v>
      </c>
      <c r="D405" s="39"/>
      <c r="E405" s="39"/>
      <c r="F405" s="39"/>
      <c r="G405" s="39"/>
      <c r="H405" s="39"/>
      <c r="I405" s="39"/>
      <c r="J405" s="39"/>
      <c r="K405" s="39"/>
      <c r="L405" s="40"/>
      <c r="M405" s="66">
        <f t="shared" si="61"/>
        <v>0</v>
      </c>
      <c r="N405" s="42"/>
      <c r="O405" s="40"/>
      <c r="P405" s="69">
        <f t="shared" si="59"/>
        <v>0</v>
      </c>
    </row>
    <row r="406" spans="1:16" x14ac:dyDescent="0.3">
      <c r="A406" s="146" t="s">
        <v>67</v>
      </c>
      <c r="B406" s="144" t="str">
        <f>DAY(B376+2)&amp;"/"&amp;MONTH(B376+2)&amp;" - "&amp;DAY(B469+1)&amp;"/"&amp;MONTH(B469+1)</f>
        <v>25/4 - 1/5</v>
      </c>
      <c r="C406" s="25" t="s">
        <v>67</v>
      </c>
      <c r="D406" s="26"/>
      <c r="E406" s="26"/>
      <c r="F406" s="26"/>
      <c r="G406" s="26"/>
      <c r="H406" s="26"/>
      <c r="I406" s="26"/>
      <c r="J406" s="26"/>
      <c r="K406" s="26"/>
      <c r="L406" s="27"/>
      <c r="M406" s="71">
        <f t="shared" si="61"/>
        <v>0</v>
      </c>
      <c r="N406" s="28"/>
      <c r="O406" s="27"/>
      <c r="P406" s="73">
        <f t="shared" si="59"/>
        <v>0</v>
      </c>
    </row>
    <row r="407" spans="1:16" x14ac:dyDescent="0.3">
      <c r="A407" s="146" t="s">
        <v>67</v>
      </c>
      <c r="B407" s="147" t="str">
        <f t="shared" si="62"/>
        <v>25/4 - 1/5</v>
      </c>
      <c r="C407" s="14" t="s">
        <v>12</v>
      </c>
      <c r="D407" s="37"/>
      <c r="E407" s="37"/>
      <c r="F407" s="37"/>
      <c r="G407" s="116"/>
      <c r="H407" s="37"/>
      <c r="I407" s="37"/>
      <c r="J407" s="37"/>
      <c r="K407" s="37"/>
      <c r="L407" s="38"/>
      <c r="M407" s="64">
        <f t="shared" si="61"/>
        <v>0</v>
      </c>
      <c r="N407" s="41"/>
      <c r="O407" s="38"/>
      <c r="P407" s="68">
        <f t="shared" si="59"/>
        <v>0</v>
      </c>
    </row>
    <row r="408" spans="1:16" x14ac:dyDescent="0.3">
      <c r="A408" s="146" t="s">
        <v>67</v>
      </c>
      <c r="B408" s="147" t="str">
        <f t="shared" si="62"/>
        <v>25/4 - 1/5</v>
      </c>
      <c r="C408" s="14" t="s">
        <v>39</v>
      </c>
      <c r="D408" s="37"/>
      <c r="E408" s="37"/>
      <c r="F408" s="37"/>
      <c r="G408" s="37"/>
      <c r="H408" s="37"/>
      <c r="I408" s="37"/>
      <c r="J408" s="37"/>
      <c r="K408" s="37"/>
      <c r="L408" s="38"/>
      <c r="M408" s="64">
        <f t="shared" si="61"/>
        <v>0</v>
      </c>
      <c r="N408" s="41"/>
      <c r="O408" s="38"/>
      <c r="P408" s="68">
        <f t="shared" si="59"/>
        <v>0</v>
      </c>
    </row>
    <row r="409" spans="1:16" x14ac:dyDescent="0.3">
      <c r="A409" s="146" t="s">
        <v>67</v>
      </c>
      <c r="B409" s="147" t="str">
        <f t="shared" si="62"/>
        <v>25/4 - 1/5</v>
      </c>
      <c r="C409" s="14" t="s">
        <v>18</v>
      </c>
      <c r="D409" s="33"/>
      <c r="E409" s="33"/>
      <c r="F409" s="33"/>
      <c r="G409" s="33"/>
      <c r="H409" s="33"/>
      <c r="I409" s="33"/>
      <c r="J409" s="33"/>
      <c r="K409" s="33"/>
      <c r="L409" s="34"/>
      <c r="M409" s="65">
        <f t="shared" si="61"/>
        <v>0</v>
      </c>
      <c r="N409" s="43"/>
      <c r="O409" s="34"/>
      <c r="P409" s="67">
        <f t="shared" si="59"/>
        <v>0</v>
      </c>
    </row>
    <row r="410" spans="1:16" x14ac:dyDescent="0.3">
      <c r="A410" s="146" t="s">
        <v>67</v>
      </c>
      <c r="B410" s="147" t="str">
        <f t="shared" si="62"/>
        <v>25/4 - 1/5</v>
      </c>
      <c r="C410" s="80" t="s">
        <v>38</v>
      </c>
      <c r="D410" s="81"/>
      <c r="E410" s="81"/>
      <c r="F410" s="81"/>
      <c r="G410" s="81"/>
      <c r="H410" s="81"/>
      <c r="I410" s="81"/>
      <c r="J410" s="81"/>
      <c r="K410" s="81"/>
      <c r="L410" s="82"/>
      <c r="M410" s="83">
        <f t="shared" si="61"/>
        <v>0</v>
      </c>
      <c r="N410" s="84"/>
      <c r="O410" s="82"/>
      <c r="P410" s="85">
        <f t="shared" si="59"/>
        <v>0</v>
      </c>
    </row>
    <row r="411" spans="1:16" x14ac:dyDescent="0.3">
      <c r="A411" s="146" t="s">
        <v>67</v>
      </c>
      <c r="B411" s="147" t="str">
        <f t="shared" si="62"/>
        <v>25/4 - 1/5</v>
      </c>
      <c r="C411" s="80" t="s">
        <v>37</v>
      </c>
      <c r="D411" s="81"/>
      <c r="E411" s="81"/>
      <c r="F411" s="81"/>
      <c r="G411" s="81"/>
      <c r="H411" s="81"/>
      <c r="I411" s="81"/>
      <c r="J411" s="81"/>
      <c r="K411" s="81"/>
      <c r="L411" s="82"/>
      <c r="M411" s="83">
        <f t="shared" si="61"/>
        <v>0</v>
      </c>
      <c r="N411" s="84"/>
      <c r="O411" s="82"/>
      <c r="P411" s="85">
        <f t="shared" si="59"/>
        <v>0</v>
      </c>
    </row>
    <row r="412" spans="1:16" x14ac:dyDescent="0.3">
      <c r="A412" s="146" t="s">
        <v>67</v>
      </c>
      <c r="B412" s="147" t="str">
        <f t="shared" si="62"/>
        <v>25/4 - 1/5</v>
      </c>
      <c r="C412" s="80" t="s">
        <v>61</v>
      </c>
      <c r="D412" s="81"/>
      <c r="E412" s="81"/>
      <c r="F412" s="81"/>
      <c r="G412" s="81"/>
      <c r="H412" s="81"/>
      <c r="I412" s="81"/>
      <c r="J412" s="81"/>
      <c r="K412" s="81"/>
      <c r="L412" s="82"/>
      <c r="M412" s="83">
        <f t="shared" si="61"/>
        <v>0</v>
      </c>
      <c r="N412" s="84"/>
      <c r="O412" s="82"/>
      <c r="P412" s="85">
        <f t="shared" si="59"/>
        <v>0</v>
      </c>
    </row>
    <row r="413" spans="1:16" x14ac:dyDescent="0.3">
      <c r="A413" s="146" t="s">
        <v>67</v>
      </c>
      <c r="B413" s="147" t="str">
        <f t="shared" si="62"/>
        <v>25/4 - 1/5</v>
      </c>
      <c r="C413" s="80" t="s">
        <v>36</v>
      </c>
      <c r="D413" s="81"/>
      <c r="E413" s="81"/>
      <c r="F413" s="81"/>
      <c r="G413" s="81"/>
      <c r="H413" s="81"/>
      <c r="I413" s="81"/>
      <c r="J413" s="81"/>
      <c r="K413" s="81"/>
      <c r="L413" s="82"/>
      <c r="M413" s="83">
        <f t="shared" si="61"/>
        <v>0</v>
      </c>
      <c r="N413" s="84"/>
      <c r="O413" s="82"/>
      <c r="P413" s="85">
        <f t="shared" si="59"/>
        <v>0</v>
      </c>
    </row>
    <row r="414" spans="1:16" x14ac:dyDescent="0.3">
      <c r="A414" s="146" t="s">
        <v>67</v>
      </c>
      <c r="B414" s="147" t="str">
        <f t="shared" si="62"/>
        <v>25/4 - 1/5</v>
      </c>
      <c r="C414" s="80" t="s">
        <v>35</v>
      </c>
      <c r="D414" s="81"/>
      <c r="E414" s="81"/>
      <c r="F414" s="81"/>
      <c r="G414" s="81"/>
      <c r="H414" s="81"/>
      <c r="I414" s="81"/>
      <c r="J414" s="81"/>
      <c r="K414" s="81"/>
      <c r="L414" s="82"/>
      <c r="M414" s="83">
        <f t="shared" si="61"/>
        <v>0</v>
      </c>
      <c r="N414" s="84"/>
      <c r="O414" s="82"/>
      <c r="P414" s="85">
        <f t="shared" si="59"/>
        <v>0</v>
      </c>
    </row>
    <row r="415" spans="1:16" x14ac:dyDescent="0.3">
      <c r="A415" s="152" t="s">
        <v>100</v>
      </c>
      <c r="B415" s="147" t="str">
        <f t="shared" si="62"/>
        <v>25/4 - 1/5</v>
      </c>
      <c r="C415" s="80" t="s">
        <v>18</v>
      </c>
      <c r="D415" s="81"/>
      <c r="E415" s="81"/>
      <c r="F415" s="81"/>
      <c r="G415" s="81"/>
      <c r="H415" s="81"/>
      <c r="I415" s="81"/>
      <c r="J415" s="81"/>
      <c r="K415" s="81"/>
      <c r="L415" s="82"/>
      <c r="M415" s="83">
        <f t="shared" si="61"/>
        <v>0</v>
      </c>
      <c r="N415" s="84"/>
      <c r="O415" s="82"/>
      <c r="P415" s="85">
        <f t="shared" si="59"/>
        <v>0</v>
      </c>
    </row>
    <row r="416" spans="1:16" x14ac:dyDescent="0.3">
      <c r="A416" s="146" t="s">
        <v>45</v>
      </c>
      <c r="B416" s="144" t="str">
        <f>DAY(B376+2)&amp;"/"&amp;MONTH(B376+2)&amp;" - "&amp;DAY(B469+1)&amp;"/"&amp;MONTH(B469+1)</f>
        <v>25/4 - 1/5</v>
      </c>
      <c r="C416" s="25" t="s">
        <v>45</v>
      </c>
      <c r="D416" s="26"/>
      <c r="E416" s="26"/>
      <c r="F416" s="26"/>
      <c r="G416" s="26"/>
      <c r="H416" s="26"/>
      <c r="I416" s="26"/>
      <c r="J416" s="26"/>
      <c r="K416" s="26"/>
      <c r="L416" s="27"/>
      <c r="M416" s="71">
        <f t="shared" si="61"/>
        <v>0</v>
      </c>
      <c r="N416" s="28"/>
      <c r="O416" s="27"/>
      <c r="P416" s="73">
        <f t="shared" si="59"/>
        <v>0</v>
      </c>
    </row>
    <row r="417" spans="1:16" x14ac:dyDescent="0.3">
      <c r="A417" s="146" t="s">
        <v>45</v>
      </c>
      <c r="B417" s="147" t="str">
        <f t="shared" si="62"/>
        <v>25/4 - 1/5</v>
      </c>
      <c r="C417" s="14" t="s">
        <v>19</v>
      </c>
      <c r="D417" s="37"/>
      <c r="E417" s="37"/>
      <c r="F417" s="37"/>
      <c r="G417" s="37"/>
      <c r="H417" s="37"/>
      <c r="I417" s="37"/>
      <c r="J417" s="37"/>
      <c r="K417" s="37"/>
      <c r="L417" s="38"/>
      <c r="M417" s="64">
        <f t="shared" si="61"/>
        <v>0</v>
      </c>
      <c r="N417" s="41"/>
      <c r="O417" s="38"/>
      <c r="P417" s="68">
        <f t="shared" si="59"/>
        <v>0</v>
      </c>
    </row>
    <row r="418" spans="1:16" x14ac:dyDescent="0.3">
      <c r="A418" s="146" t="s">
        <v>45</v>
      </c>
      <c r="B418" s="147" t="str">
        <f t="shared" si="62"/>
        <v>25/4 - 1/5</v>
      </c>
      <c r="C418" s="14" t="s">
        <v>62</v>
      </c>
      <c r="D418" s="39"/>
      <c r="E418" s="39"/>
      <c r="F418" s="39"/>
      <c r="G418" s="39"/>
      <c r="H418" s="39"/>
      <c r="I418" s="39"/>
      <c r="J418" s="39"/>
      <c r="K418" s="39"/>
      <c r="L418" s="40"/>
      <c r="M418" s="64">
        <f t="shared" si="61"/>
        <v>0</v>
      </c>
      <c r="N418" s="41"/>
      <c r="O418" s="38"/>
      <c r="P418" s="68">
        <f t="shared" si="59"/>
        <v>0</v>
      </c>
    </row>
    <row r="419" spans="1:16" ht="15" thickBot="1" x14ac:dyDescent="0.35">
      <c r="A419" s="146" t="s">
        <v>45</v>
      </c>
      <c r="B419" s="147" t="str">
        <f t="shared" si="62"/>
        <v>25/4 - 1/5</v>
      </c>
      <c r="C419" s="15" t="s">
        <v>60</v>
      </c>
      <c r="D419" s="39"/>
      <c r="E419" s="39"/>
      <c r="F419" s="39"/>
      <c r="G419" s="39"/>
      <c r="H419" s="39"/>
      <c r="I419" s="39"/>
      <c r="J419" s="39"/>
      <c r="K419" s="39"/>
      <c r="L419" s="40"/>
      <c r="M419" s="64">
        <f t="shared" si="61"/>
        <v>0</v>
      </c>
      <c r="N419" s="41"/>
      <c r="O419" s="38"/>
      <c r="P419" s="68">
        <f t="shared" si="59"/>
        <v>0</v>
      </c>
    </row>
    <row r="420" spans="1:16" ht="15" thickBot="1" x14ac:dyDescent="0.35">
      <c r="A420" s="108" t="s">
        <v>99</v>
      </c>
      <c r="B420" s="147" t="str">
        <f>+B421</f>
        <v>22/4 - 28/4</v>
      </c>
      <c r="C420" s="13" t="s">
        <v>54</v>
      </c>
      <c r="D420" s="29"/>
      <c r="E420" s="29"/>
      <c r="F420" s="29"/>
      <c r="G420" s="29"/>
      <c r="H420" s="29"/>
      <c r="I420" s="29"/>
      <c r="J420" s="29"/>
      <c r="K420" s="29"/>
      <c r="L420" s="30"/>
      <c r="M420" s="20">
        <f t="shared" si="61"/>
        <v>0</v>
      </c>
      <c r="N420" s="53"/>
      <c r="O420" s="54"/>
      <c r="P420" s="52">
        <f t="shared" si="59"/>
        <v>0</v>
      </c>
    </row>
    <row r="421" spans="1:16" x14ac:dyDescent="0.3">
      <c r="A421" s="108" t="s">
        <v>49</v>
      </c>
      <c r="B421" s="144" t="str">
        <f>DAY(B376-1)&amp;"/"&amp;MONTH(B376-1)&amp;" - "&amp;DAY(B469-2)&amp;"/"&amp;MONTH(B469-2)</f>
        <v>22/4 - 28/4</v>
      </c>
      <c r="C421" s="25" t="s">
        <v>49</v>
      </c>
      <c r="D421" s="26"/>
      <c r="E421" s="26"/>
      <c r="F421" s="26"/>
      <c r="G421" s="26"/>
      <c r="H421" s="26"/>
      <c r="I421" s="26"/>
      <c r="J421" s="26"/>
      <c r="K421" s="26"/>
      <c r="L421" s="27"/>
      <c r="M421" s="63">
        <f t="shared" si="61"/>
        <v>0</v>
      </c>
      <c r="N421" s="28"/>
      <c r="O421" s="27"/>
      <c r="P421" s="62">
        <f t="shared" si="59"/>
        <v>0</v>
      </c>
    </row>
    <row r="422" spans="1:16" x14ac:dyDescent="0.3">
      <c r="A422" s="108" t="s">
        <v>49</v>
      </c>
      <c r="B422" s="147" t="str">
        <f>+B421</f>
        <v>22/4 - 28/4</v>
      </c>
      <c r="C422" s="14" t="s">
        <v>42</v>
      </c>
      <c r="D422" s="37"/>
      <c r="E422" s="37"/>
      <c r="F422" s="37"/>
      <c r="G422" s="37"/>
      <c r="H422" s="37"/>
      <c r="I422" s="37"/>
      <c r="J422" s="37"/>
      <c r="K422" s="37"/>
      <c r="L422" s="38"/>
      <c r="M422" s="65">
        <f t="shared" si="61"/>
        <v>0</v>
      </c>
      <c r="N422" s="41"/>
      <c r="O422" s="38"/>
      <c r="P422" s="67">
        <f t="shared" si="59"/>
        <v>0</v>
      </c>
    </row>
    <row r="423" spans="1:16" x14ac:dyDescent="0.3">
      <c r="A423" s="108" t="s">
        <v>49</v>
      </c>
      <c r="B423" s="147" t="str">
        <f t="shared" ref="B423:B434" si="63">+B422</f>
        <v>22/4 - 28/4</v>
      </c>
      <c r="C423" s="14" t="s">
        <v>43</v>
      </c>
      <c r="D423" s="37"/>
      <c r="E423" s="37"/>
      <c r="F423" s="37"/>
      <c r="G423" s="93"/>
      <c r="H423" s="37"/>
      <c r="I423" s="37"/>
      <c r="J423" s="37"/>
      <c r="K423" s="37"/>
      <c r="L423" s="38"/>
      <c r="M423" s="65">
        <f t="shared" si="61"/>
        <v>0</v>
      </c>
      <c r="N423" s="41"/>
      <c r="O423" s="38"/>
      <c r="P423" s="67">
        <f t="shared" si="59"/>
        <v>0</v>
      </c>
    </row>
    <row r="424" spans="1:16" x14ac:dyDescent="0.3">
      <c r="A424" s="108" t="s">
        <v>49</v>
      </c>
      <c r="B424" s="147" t="str">
        <f t="shared" si="63"/>
        <v>22/4 - 28/4</v>
      </c>
      <c r="C424" s="14" t="s">
        <v>88</v>
      </c>
      <c r="D424" s="37"/>
      <c r="E424" s="37"/>
      <c r="F424" s="37"/>
      <c r="G424" s="93"/>
      <c r="H424" s="37"/>
      <c r="I424" s="37"/>
      <c r="J424" s="37"/>
      <c r="K424" s="37"/>
      <c r="L424" s="38"/>
      <c r="M424" s="65">
        <f t="shared" si="61"/>
        <v>0</v>
      </c>
      <c r="N424" s="41"/>
      <c r="O424" s="38"/>
      <c r="P424" s="67">
        <f t="shared" si="59"/>
        <v>0</v>
      </c>
    </row>
    <row r="425" spans="1:16" x14ac:dyDescent="0.3">
      <c r="A425" s="108" t="s">
        <v>49</v>
      </c>
      <c r="B425" s="147" t="str">
        <f t="shared" si="63"/>
        <v>22/4 - 28/4</v>
      </c>
      <c r="C425" s="14" t="s">
        <v>89</v>
      </c>
      <c r="D425" s="35"/>
      <c r="E425" s="93"/>
      <c r="F425" s="35"/>
      <c r="G425" s="93"/>
      <c r="H425" s="35"/>
      <c r="I425" s="35"/>
      <c r="J425" s="35"/>
      <c r="K425" s="35"/>
      <c r="L425" s="36"/>
      <c r="M425" s="65">
        <f t="shared" si="61"/>
        <v>0</v>
      </c>
      <c r="N425" s="94"/>
      <c r="O425" s="36"/>
      <c r="P425" s="67">
        <f t="shared" si="59"/>
        <v>0</v>
      </c>
    </row>
    <row r="426" spans="1:16" x14ac:dyDescent="0.3">
      <c r="A426" s="108" t="s">
        <v>49</v>
      </c>
      <c r="B426" s="147" t="str">
        <f t="shared" si="63"/>
        <v>22/4 - 28/4</v>
      </c>
      <c r="C426" s="80" t="s">
        <v>93</v>
      </c>
      <c r="D426" s="81"/>
      <c r="E426" s="81"/>
      <c r="F426" s="81"/>
      <c r="G426" s="81"/>
      <c r="H426" s="81"/>
      <c r="I426" s="81"/>
      <c r="J426" s="81"/>
      <c r="K426" s="81"/>
      <c r="L426" s="82"/>
      <c r="M426" s="83">
        <f t="shared" si="61"/>
        <v>0</v>
      </c>
      <c r="N426" s="84"/>
      <c r="O426" s="82"/>
      <c r="P426" s="85">
        <f t="shared" si="59"/>
        <v>0</v>
      </c>
    </row>
    <row r="427" spans="1:16" x14ac:dyDescent="0.3">
      <c r="A427" s="108" t="s">
        <v>49</v>
      </c>
      <c r="B427" s="147" t="str">
        <f t="shared" si="63"/>
        <v>22/4 - 28/4</v>
      </c>
      <c r="C427" s="80" t="s">
        <v>92</v>
      </c>
      <c r="D427" s="81"/>
      <c r="E427" s="81"/>
      <c r="F427" s="81"/>
      <c r="G427" s="81"/>
      <c r="H427" s="81"/>
      <c r="I427" s="81"/>
      <c r="J427" s="81"/>
      <c r="K427" s="81"/>
      <c r="L427" s="82"/>
      <c r="M427" s="83">
        <f t="shared" ref="M427:M434" si="64">SUM(D427:L427)</f>
        <v>0</v>
      </c>
      <c r="N427" s="84"/>
      <c r="O427" s="82"/>
      <c r="P427" s="85">
        <f t="shared" ref="P427:P434" si="65">SUM(N427:O427)</f>
        <v>0</v>
      </c>
    </row>
    <row r="428" spans="1:16" x14ac:dyDescent="0.3">
      <c r="A428" s="108" t="s">
        <v>49</v>
      </c>
      <c r="B428" s="147" t="str">
        <f t="shared" si="63"/>
        <v>22/4 - 28/4</v>
      </c>
      <c r="C428" s="80" t="s">
        <v>94</v>
      </c>
      <c r="D428" s="81"/>
      <c r="E428" s="81"/>
      <c r="F428" s="81"/>
      <c r="G428" s="81"/>
      <c r="H428" s="81"/>
      <c r="I428" s="81"/>
      <c r="J428" s="81"/>
      <c r="K428" s="81"/>
      <c r="L428" s="82"/>
      <c r="M428" s="83">
        <f t="shared" si="64"/>
        <v>0</v>
      </c>
      <c r="N428" s="84"/>
      <c r="O428" s="82"/>
      <c r="P428" s="85">
        <f t="shared" si="65"/>
        <v>0</v>
      </c>
    </row>
    <row r="429" spans="1:16" x14ac:dyDescent="0.3">
      <c r="A429" s="108" t="s">
        <v>49</v>
      </c>
      <c r="B429" s="147" t="str">
        <f t="shared" si="63"/>
        <v>22/4 - 28/4</v>
      </c>
      <c r="C429" s="80" t="s">
        <v>79</v>
      </c>
      <c r="D429" s="81"/>
      <c r="E429" s="81"/>
      <c r="F429" s="81"/>
      <c r="G429" s="81"/>
      <c r="H429" s="81"/>
      <c r="I429" s="81"/>
      <c r="J429" s="81"/>
      <c r="K429" s="81"/>
      <c r="L429" s="82"/>
      <c r="M429" s="83">
        <f t="shared" si="64"/>
        <v>0</v>
      </c>
      <c r="N429" s="84"/>
      <c r="O429" s="82"/>
      <c r="P429" s="85">
        <f t="shared" si="65"/>
        <v>0</v>
      </c>
    </row>
    <row r="430" spans="1:16" x14ac:dyDescent="0.3">
      <c r="A430" s="108" t="s">
        <v>49</v>
      </c>
      <c r="B430" s="147" t="str">
        <f t="shared" si="63"/>
        <v>22/4 - 28/4</v>
      </c>
      <c r="C430" s="80" t="s">
        <v>78</v>
      </c>
      <c r="D430" s="81"/>
      <c r="E430" s="81"/>
      <c r="F430" s="81"/>
      <c r="G430" s="81"/>
      <c r="H430" s="81"/>
      <c r="I430" s="81"/>
      <c r="J430" s="81"/>
      <c r="K430" s="81"/>
      <c r="L430" s="82"/>
      <c r="M430" s="83">
        <f t="shared" si="64"/>
        <v>0</v>
      </c>
      <c r="N430" s="84"/>
      <c r="O430" s="82"/>
      <c r="P430" s="85">
        <f t="shared" si="65"/>
        <v>0</v>
      </c>
    </row>
    <row r="431" spans="1:16" x14ac:dyDescent="0.3">
      <c r="A431" s="108" t="s">
        <v>49</v>
      </c>
      <c r="B431" s="147" t="str">
        <f t="shared" si="63"/>
        <v>22/4 - 28/4</v>
      </c>
      <c r="C431" s="80" t="s">
        <v>81</v>
      </c>
      <c r="D431" s="81"/>
      <c r="E431" s="81"/>
      <c r="F431" s="81"/>
      <c r="G431" s="81"/>
      <c r="H431" s="81"/>
      <c r="I431" s="81"/>
      <c r="J431" s="81"/>
      <c r="K431" s="81"/>
      <c r="L431" s="82"/>
      <c r="M431" s="83">
        <f t="shared" si="64"/>
        <v>0</v>
      </c>
      <c r="N431" s="84"/>
      <c r="O431" s="82"/>
      <c r="P431" s="85">
        <f t="shared" si="65"/>
        <v>0</v>
      </c>
    </row>
    <row r="432" spans="1:16" x14ac:dyDescent="0.3">
      <c r="A432" s="108" t="s">
        <v>49</v>
      </c>
      <c r="B432" s="147" t="str">
        <f t="shared" si="63"/>
        <v>22/4 - 28/4</v>
      </c>
      <c r="C432" s="80" t="s">
        <v>80</v>
      </c>
      <c r="D432" s="81"/>
      <c r="E432" s="81"/>
      <c r="F432" s="81"/>
      <c r="G432" s="81"/>
      <c r="H432" s="81"/>
      <c r="I432" s="81"/>
      <c r="J432" s="81"/>
      <c r="K432" s="81"/>
      <c r="L432" s="82"/>
      <c r="M432" s="83">
        <f t="shared" si="64"/>
        <v>0</v>
      </c>
      <c r="N432" s="84"/>
      <c r="O432" s="82"/>
      <c r="P432" s="85">
        <f t="shared" si="65"/>
        <v>0</v>
      </c>
    </row>
    <row r="433" spans="1:19" x14ac:dyDescent="0.3">
      <c r="A433" s="108" t="s">
        <v>49</v>
      </c>
      <c r="B433" s="147" t="str">
        <f t="shared" si="63"/>
        <v>22/4 - 28/4</v>
      </c>
      <c r="C433" s="80" t="s">
        <v>82</v>
      </c>
      <c r="D433" s="81"/>
      <c r="E433" s="81"/>
      <c r="F433" s="81"/>
      <c r="G433" s="81"/>
      <c r="H433" s="81"/>
      <c r="I433" s="81"/>
      <c r="J433" s="81"/>
      <c r="K433" s="81"/>
      <c r="L433" s="82"/>
      <c r="M433" s="83">
        <f t="shared" si="64"/>
        <v>0</v>
      </c>
      <c r="N433" s="84"/>
      <c r="O433" s="82"/>
      <c r="P433" s="85">
        <f t="shared" si="65"/>
        <v>0</v>
      </c>
    </row>
    <row r="434" spans="1:19" x14ac:dyDescent="0.3">
      <c r="A434" s="108" t="s">
        <v>49</v>
      </c>
      <c r="B434" s="147" t="str">
        <f t="shared" si="63"/>
        <v>22/4 - 28/4</v>
      </c>
      <c r="C434" s="80" t="s">
        <v>68</v>
      </c>
      <c r="D434" s="81"/>
      <c r="E434" s="81"/>
      <c r="F434" s="81"/>
      <c r="G434" s="81"/>
      <c r="H434" s="81"/>
      <c r="I434" s="81"/>
      <c r="J434" s="81"/>
      <c r="K434" s="81"/>
      <c r="L434" s="82"/>
      <c r="M434" s="83">
        <f t="shared" si="64"/>
        <v>0</v>
      </c>
      <c r="N434" s="84"/>
      <c r="O434" s="82"/>
      <c r="P434" s="85">
        <f t="shared" si="65"/>
        <v>0</v>
      </c>
    </row>
    <row r="435" spans="1:19" x14ac:dyDescent="0.3">
      <c r="A435" s="108" t="s">
        <v>98</v>
      </c>
      <c r="B435" s="144" t="str">
        <f>DAY(B376-1)&amp;"/"&amp;MONTH(B376-1)&amp;" - "&amp;DAY(B469-2)&amp;"/"&amp;MONTH(B469-2)</f>
        <v>22/4 - 28/4</v>
      </c>
      <c r="C435" s="25" t="s">
        <v>58</v>
      </c>
      <c r="D435" s="26"/>
      <c r="E435" s="26"/>
      <c r="F435" s="26"/>
      <c r="G435" s="26"/>
      <c r="H435" s="26"/>
      <c r="I435" s="26"/>
      <c r="J435" s="26"/>
      <c r="K435" s="26"/>
      <c r="L435" s="27"/>
      <c r="M435" s="71">
        <f t="shared" si="61"/>
        <v>0</v>
      </c>
      <c r="N435" s="28"/>
      <c r="O435" s="27"/>
      <c r="P435" s="62">
        <f t="shared" si="59"/>
        <v>0</v>
      </c>
    </row>
    <row r="436" spans="1:19" x14ac:dyDescent="0.3">
      <c r="A436" s="108" t="s">
        <v>98</v>
      </c>
      <c r="B436" s="147" t="str">
        <f>+B435</f>
        <v>22/4 - 28/4</v>
      </c>
      <c r="C436" s="14" t="s">
        <v>90</v>
      </c>
      <c r="D436" s="37"/>
      <c r="E436" s="37"/>
      <c r="F436" s="37"/>
      <c r="G436" s="93"/>
      <c r="H436" s="37"/>
      <c r="I436" s="37"/>
      <c r="J436" s="37"/>
      <c r="K436" s="37"/>
      <c r="L436" s="38"/>
      <c r="M436" s="65">
        <f t="shared" ref="M436" si="66">SUM(D436:L436)</f>
        <v>0</v>
      </c>
      <c r="N436" s="41"/>
      <c r="O436" s="38"/>
      <c r="P436" s="67">
        <f t="shared" ref="P436" si="67">SUM(N436:O436)</f>
        <v>0</v>
      </c>
    </row>
    <row r="437" spans="1:19" x14ac:dyDescent="0.3">
      <c r="A437" s="108" t="s">
        <v>98</v>
      </c>
      <c r="B437" s="147" t="str">
        <f t="shared" ref="B437:B443" si="68">+B436</f>
        <v>22/4 - 28/4</v>
      </c>
      <c r="C437" s="14" t="s">
        <v>91</v>
      </c>
      <c r="D437" s="35"/>
      <c r="E437" s="35"/>
      <c r="F437" s="35"/>
      <c r="G437" s="93"/>
      <c r="H437" s="35"/>
      <c r="I437" s="35"/>
      <c r="J437" s="35"/>
      <c r="K437" s="35"/>
      <c r="L437" s="36"/>
      <c r="M437" s="65">
        <f t="shared" si="61"/>
        <v>0</v>
      </c>
      <c r="N437" s="44"/>
      <c r="O437" s="36"/>
      <c r="P437" s="67">
        <f t="shared" si="59"/>
        <v>0</v>
      </c>
    </row>
    <row r="438" spans="1:19" x14ac:dyDescent="0.3">
      <c r="A438" s="108" t="s">
        <v>98</v>
      </c>
      <c r="B438" s="147" t="str">
        <f t="shared" si="68"/>
        <v>22/4 - 28/4</v>
      </c>
      <c r="C438" s="80" t="s">
        <v>79</v>
      </c>
      <c r="D438" s="81"/>
      <c r="E438" s="81"/>
      <c r="F438" s="81"/>
      <c r="G438" s="81"/>
      <c r="H438" s="81"/>
      <c r="I438" s="81"/>
      <c r="J438" s="81"/>
      <c r="K438" s="81"/>
      <c r="L438" s="82"/>
      <c r="M438" s="83">
        <f t="shared" ref="M438:M443" si="69">SUM(D438:L438)</f>
        <v>0</v>
      </c>
      <c r="N438" s="84"/>
      <c r="O438" s="82"/>
      <c r="P438" s="85">
        <f t="shared" ref="P438:P443" si="70">SUM(N438:O438)</f>
        <v>0</v>
      </c>
    </row>
    <row r="439" spans="1:19" x14ac:dyDescent="0.3">
      <c r="A439" s="108" t="s">
        <v>98</v>
      </c>
      <c r="B439" s="147" t="str">
        <f t="shared" si="68"/>
        <v>22/4 - 28/4</v>
      </c>
      <c r="C439" s="80" t="s">
        <v>78</v>
      </c>
      <c r="D439" s="81"/>
      <c r="E439" s="81"/>
      <c r="F439" s="81"/>
      <c r="G439" s="81"/>
      <c r="H439" s="81"/>
      <c r="I439" s="81"/>
      <c r="J439" s="81"/>
      <c r="K439" s="81"/>
      <c r="L439" s="82"/>
      <c r="M439" s="83">
        <f t="shared" si="69"/>
        <v>0</v>
      </c>
      <c r="N439" s="84"/>
      <c r="O439" s="82"/>
      <c r="P439" s="85">
        <f t="shared" si="70"/>
        <v>0</v>
      </c>
    </row>
    <row r="440" spans="1:19" x14ac:dyDescent="0.3">
      <c r="A440" s="108" t="s">
        <v>98</v>
      </c>
      <c r="B440" s="147" t="str">
        <f t="shared" si="68"/>
        <v>22/4 - 28/4</v>
      </c>
      <c r="C440" s="80" t="s">
        <v>81</v>
      </c>
      <c r="D440" s="81"/>
      <c r="E440" s="81"/>
      <c r="F440" s="81"/>
      <c r="G440" s="81"/>
      <c r="H440" s="81"/>
      <c r="I440" s="81"/>
      <c r="J440" s="81"/>
      <c r="K440" s="81"/>
      <c r="L440" s="82"/>
      <c r="M440" s="83">
        <f t="shared" si="69"/>
        <v>0</v>
      </c>
      <c r="N440" s="84"/>
      <c r="O440" s="82"/>
      <c r="P440" s="85">
        <f t="shared" si="70"/>
        <v>0</v>
      </c>
    </row>
    <row r="441" spans="1:19" x14ac:dyDescent="0.3">
      <c r="A441" s="108" t="s">
        <v>98</v>
      </c>
      <c r="B441" s="147" t="str">
        <f t="shared" si="68"/>
        <v>22/4 - 28/4</v>
      </c>
      <c r="C441" s="80" t="s">
        <v>80</v>
      </c>
      <c r="D441" s="81"/>
      <c r="E441" s="81"/>
      <c r="F441" s="81"/>
      <c r="G441" s="81"/>
      <c r="H441" s="81"/>
      <c r="I441" s="81"/>
      <c r="J441" s="81"/>
      <c r="K441" s="81"/>
      <c r="L441" s="82"/>
      <c r="M441" s="83">
        <f t="shared" si="69"/>
        <v>0</v>
      </c>
      <c r="N441" s="84"/>
      <c r="O441" s="82"/>
      <c r="P441" s="85">
        <f t="shared" si="70"/>
        <v>0</v>
      </c>
    </row>
    <row r="442" spans="1:19" x14ac:dyDescent="0.3">
      <c r="A442" s="108" t="s">
        <v>98</v>
      </c>
      <c r="B442" s="147" t="str">
        <f t="shared" si="68"/>
        <v>22/4 - 28/4</v>
      </c>
      <c r="C442" s="80" t="s">
        <v>82</v>
      </c>
      <c r="D442" s="81"/>
      <c r="E442" s="81"/>
      <c r="F442" s="81"/>
      <c r="G442" s="81"/>
      <c r="H442" s="81"/>
      <c r="I442" s="81"/>
      <c r="J442" s="81"/>
      <c r="K442" s="81"/>
      <c r="L442" s="82"/>
      <c r="M442" s="83">
        <f t="shared" si="69"/>
        <v>0</v>
      </c>
      <c r="N442" s="84"/>
      <c r="O442" s="82"/>
      <c r="P442" s="85">
        <f t="shared" si="70"/>
        <v>0</v>
      </c>
    </row>
    <row r="443" spans="1:19" x14ac:dyDescent="0.3">
      <c r="A443" s="108" t="s">
        <v>98</v>
      </c>
      <c r="B443" s="147" t="str">
        <f t="shared" si="68"/>
        <v>22/4 - 28/4</v>
      </c>
      <c r="C443" s="80" t="s">
        <v>68</v>
      </c>
      <c r="D443" s="81"/>
      <c r="E443" s="81"/>
      <c r="F443" s="81"/>
      <c r="G443" s="81"/>
      <c r="H443" s="81"/>
      <c r="I443" s="81"/>
      <c r="J443" s="81"/>
      <c r="K443" s="81"/>
      <c r="L443" s="82"/>
      <c r="M443" s="83">
        <f t="shared" si="69"/>
        <v>0</v>
      </c>
      <c r="N443" s="84"/>
      <c r="O443" s="82"/>
      <c r="P443" s="85">
        <f t="shared" si="70"/>
        <v>0</v>
      </c>
    </row>
    <row r="444" spans="1:19" x14ac:dyDescent="0.3">
      <c r="A444" s="108" t="s">
        <v>44</v>
      </c>
      <c r="B444" s="144" t="str">
        <f>DAY(B376-1)&amp;"/"&amp;MONTH(B376-1)&amp;" - "&amp;DAY(B469-2)&amp;"/"&amp;MONTH(B469-2)</f>
        <v>22/4 - 28/4</v>
      </c>
      <c r="C444" s="25" t="s">
        <v>44</v>
      </c>
      <c r="D444" s="26"/>
      <c r="E444" s="26"/>
      <c r="F444" s="26"/>
      <c r="G444" s="26"/>
      <c r="H444" s="26"/>
      <c r="I444" s="26"/>
      <c r="J444" s="26"/>
      <c r="K444" s="26"/>
      <c r="L444" s="27"/>
      <c r="M444" s="63">
        <f t="shared" si="61"/>
        <v>0</v>
      </c>
      <c r="N444" s="28"/>
      <c r="O444" s="27"/>
      <c r="P444" s="62">
        <f t="shared" si="59"/>
        <v>0</v>
      </c>
    </row>
    <row r="445" spans="1:19" x14ac:dyDescent="0.3">
      <c r="A445" s="108" t="s">
        <v>44</v>
      </c>
      <c r="B445" s="147" t="str">
        <f>+B444</f>
        <v>22/4 - 28/4</v>
      </c>
      <c r="C445" s="14" t="s">
        <v>13</v>
      </c>
      <c r="D445" s="37"/>
      <c r="E445" s="37"/>
      <c r="F445" s="37"/>
      <c r="G445" s="37"/>
      <c r="H445" s="37"/>
      <c r="I445" s="37"/>
      <c r="J445" s="37"/>
      <c r="K445" s="37"/>
      <c r="L445" s="38"/>
      <c r="M445" s="64">
        <f t="shared" si="61"/>
        <v>0</v>
      </c>
      <c r="N445" s="41"/>
      <c r="O445" s="38"/>
      <c r="P445" s="67">
        <f t="shared" si="59"/>
        <v>0</v>
      </c>
    </row>
    <row r="446" spans="1:19" x14ac:dyDescent="0.3">
      <c r="A446" s="108" t="s">
        <v>44</v>
      </c>
      <c r="B446" s="147" t="str">
        <f t="shared" ref="B446:B468" si="71">+B445</f>
        <v>22/4 - 28/4</v>
      </c>
      <c r="C446" s="14" t="s">
        <v>86</v>
      </c>
      <c r="D446" s="35"/>
      <c r="E446" s="35"/>
      <c r="F446" s="35"/>
      <c r="G446" s="35"/>
      <c r="H446" s="35"/>
      <c r="I446" s="35"/>
      <c r="J446" s="35"/>
      <c r="K446" s="35"/>
      <c r="L446" s="36"/>
      <c r="M446" s="64">
        <f t="shared" si="61"/>
        <v>0</v>
      </c>
      <c r="N446" s="44"/>
      <c r="O446" s="36"/>
      <c r="P446" s="67">
        <f t="shared" si="59"/>
        <v>0</v>
      </c>
    </row>
    <row r="447" spans="1:19" x14ac:dyDescent="0.3">
      <c r="A447" s="108" t="s">
        <v>44</v>
      </c>
      <c r="B447" s="147" t="str">
        <f t="shared" si="71"/>
        <v>22/4 - 28/4</v>
      </c>
      <c r="C447" s="80" t="s">
        <v>72</v>
      </c>
      <c r="D447" s="81"/>
      <c r="E447" s="81"/>
      <c r="F447" s="81"/>
      <c r="G447" s="81"/>
      <c r="H447" s="81"/>
      <c r="I447" s="81"/>
      <c r="J447" s="81"/>
      <c r="K447" s="81"/>
      <c r="L447" s="82"/>
      <c r="M447" s="83">
        <f t="shared" si="61"/>
        <v>0</v>
      </c>
      <c r="N447" s="84"/>
      <c r="O447" s="82"/>
      <c r="P447" s="85">
        <f t="shared" si="59"/>
        <v>0</v>
      </c>
    </row>
    <row r="448" spans="1:19" x14ac:dyDescent="0.3">
      <c r="A448" s="108" t="s">
        <v>44</v>
      </c>
      <c r="B448" s="147" t="str">
        <f t="shared" si="71"/>
        <v>22/4 - 28/4</v>
      </c>
      <c r="C448" s="80" t="s">
        <v>84</v>
      </c>
      <c r="D448" s="81"/>
      <c r="E448" s="81"/>
      <c r="F448" s="81"/>
      <c r="G448" s="81"/>
      <c r="H448" s="81"/>
      <c r="I448" s="81"/>
      <c r="J448" s="81"/>
      <c r="K448" s="81"/>
      <c r="L448" s="82"/>
      <c r="M448" s="83">
        <f t="shared" ref="M448:M470" si="72">SUM(D448:L448)</f>
        <v>0</v>
      </c>
      <c r="N448" s="84"/>
      <c r="O448" s="82"/>
      <c r="P448" s="85">
        <f t="shared" si="59"/>
        <v>0</v>
      </c>
      <c r="S448">
        <f>25-9-9</f>
        <v>7</v>
      </c>
    </row>
    <row r="449" spans="1:16" x14ac:dyDescent="0.3">
      <c r="A449" s="108" t="s">
        <v>44</v>
      </c>
      <c r="B449" s="147" t="str">
        <f t="shared" si="71"/>
        <v>22/4 - 28/4</v>
      </c>
      <c r="C449" s="80" t="s">
        <v>85</v>
      </c>
      <c r="D449" s="81"/>
      <c r="E449" s="81"/>
      <c r="F449" s="81"/>
      <c r="G449" s="81"/>
      <c r="H449" s="81"/>
      <c r="I449" s="81"/>
      <c r="J449" s="81"/>
      <c r="K449" s="81"/>
      <c r="L449" s="82"/>
      <c r="M449" s="83">
        <f t="shared" si="72"/>
        <v>0</v>
      </c>
      <c r="N449" s="84"/>
      <c r="O449" s="82"/>
      <c r="P449" s="85">
        <f t="shared" si="59"/>
        <v>0</v>
      </c>
    </row>
    <row r="450" spans="1:16" ht="15" thickBot="1" x14ac:dyDescent="0.35">
      <c r="A450" s="108" t="s">
        <v>44</v>
      </c>
      <c r="B450" s="147" t="str">
        <f t="shared" si="71"/>
        <v>22/4 - 28/4</v>
      </c>
      <c r="C450" s="15" t="s">
        <v>48</v>
      </c>
      <c r="D450" s="37"/>
      <c r="E450" s="37"/>
      <c r="F450" s="37"/>
      <c r="G450" s="37"/>
      <c r="H450" s="98"/>
      <c r="I450" s="37"/>
      <c r="J450" s="37"/>
      <c r="K450" s="37"/>
      <c r="L450" s="37"/>
      <c r="M450" s="64">
        <f t="shared" si="72"/>
        <v>0</v>
      </c>
      <c r="N450" s="37"/>
      <c r="O450" s="37"/>
      <c r="P450" s="67">
        <f t="shared" si="59"/>
        <v>0</v>
      </c>
    </row>
    <row r="451" spans="1:16" ht="15" thickBot="1" x14ac:dyDescent="0.35">
      <c r="A451" s="108" t="s">
        <v>55</v>
      </c>
      <c r="B451" s="147" t="str">
        <f t="shared" si="71"/>
        <v>22/4 - 28/4</v>
      </c>
      <c r="C451" s="13" t="s">
        <v>55</v>
      </c>
      <c r="D451" s="29"/>
      <c r="E451" s="29"/>
      <c r="F451" s="29"/>
      <c r="G451" s="29"/>
      <c r="H451" s="29"/>
      <c r="I451" s="29"/>
      <c r="J451" s="29"/>
      <c r="K451" s="29"/>
      <c r="L451" s="30"/>
      <c r="M451" s="20">
        <f t="shared" si="72"/>
        <v>0</v>
      </c>
      <c r="N451" s="53"/>
      <c r="O451" s="54"/>
      <c r="P451" s="52">
        <f t="shared" si="59"/>
        <v>0</v>
      </c>
    </row>
    <row r="452" spans="1:16" x14ac:dyDescent="0.3">
      <c r="A452" s="108" t="s">
        <v>20</v>
      </c>
      <c r="B452" s="147" t="str">
        <f t="shared" si="71"/>
        <v>22/4 - 28/4</v>
      </c>
      <c r="C452" s="16" t="s">
        <v>20</v>
      </c>
      <c r="D452" s="46"/>
      <c r="E452" s="46"/>
      <c r="F452" s="46"/>
      <c r="G452" s="46"/>
      <c r="H452" s="46"/>
      <c r="I452" s="46"/>
      <c r="J452" s="46"/>
      <c r="K452" s="46"/>
      <c r="L452" s="47"/>
      <c r="M452" s="64">
        <f t="shared" si="72"/>
        <v>0</v>
      </c>
      <c r="N452" s="48"/>
      <c r="O452" s="47"/>
      <c r="P452" s="67">
        <f t="shared" ref="P452:P470" si="73">SUM(N452:O452)</f>
        <v>0</v>
      </c>
    </row>
    <row r="453" spans="1:16" x14ac:dyDescent="0.3">
      <c r="A453" s="108" t="s">
        <v>21</v>
      </c>
      <c r="B453" s="147" t="str">
        <f t="shared" si="71"/>
        <v>22/4 - 28/4</v>
      </c>
      <c r="C453" s="15" t="s">
        <v>21</v>
      </c>
      <c r="D453" s="39"/>
      <c r="E453" s="39"/>
      <c r="F453" s="39"/>
      <c r="G453" s="39"/>
      <c r="H453" s="39"/>
      <c r="I453" s="39"/>
      <c r="J453" s="39"/>
      <c r="K453" s="39"/>
      <c r="L453" s="40"/>
      <c r="M453" s="64">
        <f t="shared" si="72"/>
        <v>0</v>
      </c>
      <c r="N453" s="42"/>
      <c r="O453" s="40"/>
      <c r="P453" s="67">
        <f t="shared" si="73"/>
        <v>0</v>
      </c>
    </row>
    <row r="454" spans="1:16" x14ac:dyDescent="0.3">
      <c r="A454" s="108" t="s">
        <v>83</v>
      </c>
      <c r="B454" s="147" t="str">
        <f t="shared" si="71"/>
        <v>22/4 - 28/4</v>
      </c>
      <c r="C454" s="15" t="s">
        <v>83</v>
      </c>
      <c r="D454" s="39"/>
      <c r="E454" s="162"/>
      <c r="F454" s="39"/>
      <c r="G454" s="39"/>
      <c r="H454" s="39"/>
      <c r="I454" s="39"/>
      <c r="J454" s="39"/>
      <c r="K454" s="39"/>
      <c r="L454" s="40"/>
      <c r="M454" s="64">
        <f t="shared" si="72"/>
        <v>0</v>
      </c>
      <c r="N454" s="163"/>
      <c r="O454" s="40"/>
      <c r="P454" s="67">
        <f t="shared" si="73"/>
        <v>0</v>
      </c>
    </row>
    <row r="455" spans="1:16" x14ac:dyDescent="0.3">
      <c r="A455" s="108" t="s">
        <v>51</v>
      </c>
      <c r="B455" s="3" t="str">
        <f t="shared" si="71"/>
        <v>22/4 - 28/4</v>
      </c>
      <c r="C455" s="25" t="s">
        <v>51</v>
      </c>
      <c r="D455" s="26"/>
      <c r="E455" s="26"/>
      <c r="F455" s="26"/>
      <c r="G455" s="26"/>
      <c r="H455" s="26"/>
      <c r="I455" s="26"/>
      <c r="J455" s="26"/>
      <c r="K455" s="26"/>
      <c r="L455" s="27"/>
      <c r="M455" s="63">
        <f t="shared" si="72"/>
        <v>0</v>
      </c>
      <c r="N455" s="28"/>
      <c r="O455" s="27"/>
      <c r="P455" s="62">
        <f t="shared" si="73"/>
        <v>0</v>
      </c>
    </row>
    <row r="456" spans="1:16" x14ac:dyDescent="0.3">
      <c r="A456" s="108" t="s">
        <v>51</v>
      </c>
      <c r="B456" s="147" t="str">
        <f t="shared" si="71"/>
        <v>22/4 - 28/4</v>
      </c>
      <c r="C456" s="14" t="s">
        <v>75</v>
      </c>
      <c r="D456" s="35"/>
      <c r="E456" s="35"/>
      <c r="F456" s="35"/>
      <c r="G456" s="35"/>
      <c r="H456" s="35"/>
      <c r="I456" s="35"/>
      <c r="J456" s="35"/>
      <c r="K456" s="35"/>
      <c r="L456" s="36"/>
      <c r="M456" s="64">
        <f t="shared" si="72"/>
        <v>0</v>
      </c>
      <c r="N456" s="44"/>
      <c r="O456" s="36"/>
      <c r="P456" s="67">
        <f t="shared" si="73"/>
        <v>0</v>
      </c>
    </row>
    <row r="457" spans="1:16" x14ac:dyDescent="0.3">
      <c r="A457" s="108" t="s">
        <v>51</v>
      </c>
      <c r="B457" s="147" t="str">
        <f t="shared" si="71"/>
        <v>22/4 - 28/4</v>
      </c>
      <c r="C457" s="80" t="s">
        <v>69</v>
      </c>
      <c r="D457" s="81"/>
      <c r="E457" s="81"/>
      <c r="F457" s="81"/>
      <c r="G457" s="81"/>
      <c r="H457" s="81"/>
      <c r="I457" s="81"/>
      <c r="J457" s="81"/>
      <c r="K457" s="81"/>
      <c r="L457" s="82"/>
      <c r="M457" s="83">
        <f t="shared" si="72"/>
        <v>0</v>
      </c>
      <c r="N457" s="84"/>
      <c r="O457" s="82"/>
      <c r="P457" s="85">
        <f t="shared" si="73"/>
        <v>0</v>
      </c>
    </row>
    <row r="458" spans="1:16" x14ac:dyDescent="0.3">
      <c r="A458" s="108" t="s">
        <v>51</v>
      </c>
      <c r="B458" s="147" t="str">
        <f t="shared" si="71"/>
        <v>22/4 - 28/4</v>
      </c>
      <c r="C458" s="80" t="s">
        <v>70</v>
      </c>
      <c r="D458" s="81"/>
      <c r="E458" s="81"/>
      <c r="F458" s="81"/>
      <c r="G458" s="81"/>
      <c r="H458" s="81"/>
      <c r="I458" s="81"/>
      <c r="J458" s="81"/>
      <c r="K458" s="81"/>
      <c r="L458" s="82"/>
      <c r="M458" s="83">
        <f t="shared" si="72"/>
        <v>0</v>
      </c>
      <c r="N458" s="84"/>
      <c r="O458" s="82"/>
      <c r="P458" s="85">
        <f t="shared" si="73"/>
        <v>0</v>
      </c>
    </row>
    <row r="459" spans="1:16" x14ac:dyDescent="0.3">
      <c r="A459" s="108" t="s">
        <v>51</v>
      </c>
      <c r="B459" s="147" t="str">
        <f t="shared" si="71"/>
        <v>22/4 - 28/4</v>
      </c>
      <c r="C459" s="15" t="s">
        <v>74</v>
      </c>
      <c r="D459" s="74"/>
      <c r="E459" s="74"/>
      <c r="F459" s="74"/>
      <c r="G459" s="74"/>
      <c r="H459" s="74"/>
      <c r="I459" s="74"/>
      <c r="J459" s="74"/>
      <c r="K459" s="74"/>
      <c r="L459" s="75"/>
      <c r="M459" s="64">
        <f t="shared" si="72"/>
        <v>0</v>
      </c>
      <c r="N459" s="76"/>
      <c r="O459" s="75"/>
      <c r="P459" s="67">
        <f t="shared" si="73"/>
        <v>0</v>
      </c>
    </row>
    <row r="460" spans="1:16" x14ac:dyDescent="0.3">
      <c r="A460" s="108" t="s">
        <v>51</v>
      </c>
      <c r="B460" s="147" t="str">
        <f t="shared" si="71"/>
        <v>22/4 - 28/4</v>
      </c>
      <c r="C460" s="80" t="s">
        <v>73</v>
      </c>
      <c r="D460" s="81"/>
      <c r="E460" s="81"/>
      <c r="F460" s="81"/>
      <c r="G460" s="81"/>
      <c r="H460" s="81"/>
      <c r="I460" s="81"/>
      <c r="J460" s="81"/>
      <c r="K460" s="81"/>
      <c r="L460" s="82"/>
      <c r="M460" s="83">
        <f t="shared" si="72"/>
        <v>0</v>
      </c>
      <c r="N460" s="84"/>
      <c r="O460" s="82"/>
      <c r="P460" s="85">
        <f t="shared" si="73"/>
        <v>0</v>
      </c>
    </row>
    <row r="461" spans="1:16" x14ac:dyDescent="0.3">
      <c r="A461" s="108" t="s">
        <v>51</v>
      </c>
      <c r="B461" s="147" t="str">
        <f t="shared" si="71"/>
        <v>22/4 - 28/4</v>
      </c>
      <c r="C461" s="80" t="s">
        <v>63</v>
      </c>
      <c r="D461" s="81"/>
      <c r="E461" s="81"/>
      <c r="F461" s="81"/>
      <c r="G461" s="81"/>
      <c r="H461" s="81"/>
      <c r="I461" s="81"/>
      <c r="J461" s="81"/>
      <c r="K461" s="81"/>
      <c r="L461" s="82"/>
      <c r="M461" s="83">
        <f t="shared" si="72"/>
        <v>0</v>
      </c>
      <c r="N461" s="84"/>
      <c r="O461" s="82"/>
      <c r="P461" s="85">
        <f t="shared" si="73"/>
        <v>0</v>
      </c>
    </row>
    <row r="462" spans="1:16" x14ac:dyDescent="0.3">
      <c r="A462" s="108" t="s">
        <v>22</v>
      </c>
      <c r="B462" s="3" t="str">
        <f t="shared" si="71"/>
        <v>22/4 - 28/4</v>
      </c>
      <c r="C462" s="25" t="s">
        <v>22</v>
      </c>
      <c r="D462" s="26"/>
      <c r="E462" s="26"/>
      <c r="F462" s="26"/>
      <c r="G462" s="26"/>
      <c r="H462" s="26"/>
      <c r="I462" s="26"/>
      <c r="J462" s="26"/>
      <c r="K462" s="26"/>
      <c r="L462" s="27"/>
      <c r="M462" s="63">
        <f t="shared" si="72"/>
        <v>0</v>
      </c>
      <c r="N462" s="28"/>
      <c r="O462" s="27"/>
      <c r="P462" s="62">
        <f t="shared" si="73"/>
        <v>0</v>
      </c>
    </row>
    <row r="463" spans="1:16" x14ac:dyDescent="0.3">
      <c r="A463" s="108" t="s">
        <v>22</v>
      </c>
      <c r="B463" s="147" t="str">
        <f t="shared" si="71"/>
        <v>22/4 - 28/4</v>
      </c>
      <c r="C463" s="14" t="s">
        <v>64</v>
      </c>
      <c r="D463" s="35"/>
      <c r="E463" s="35"/>
      <c r="F463" s="35"/>
      <c r="G463" s="35"/>
      <c r="H463" s="35"/>
      <c r="I463" s="35"/>
      <c r="J463" s="98"/>
      <c r="K463" s="35"/>
      <c r="L463" s="36"/>
      <c r="M463" s="64">
        <f t="shared" si="72"/>
        <v>0</v>
      </c>
      <c r="N463" s="44"/>
      <c r="O463" s="36"/>
      <c r="P463" s="67">
        <f t="shared" si="73"/>
        <v>0</v>
      </c>
    </row>
    <row r="464" spans="1:16" x14ac:dyDescent="0.3">
      <c r="A464" s="108" t="s">
        <v>22</v>
      </c>
      <c r="B464" s="147" t="str">
        <f t="shared" si="71"/>
        <v>22/4 - 28/4</v>
      </c>
      <c r="C464" s="80" t="s">
        <v>65</v>
      </c>
      <c r="D464" s="81"/>
      <c r="E464" s="81"/>
      <c r="F464" s="81"/>
      <c r="G464" s="81"/>
      <c r="H464" s="81"/>
      <c r="I464" s="81"/>
      <c r="J464" s="81"/>
      <c r="K464" s="81"/>
      <c r="L464" s="82"/>
      <c r="M464" s="83">
        <f t="shared" si="72"/>
        <v>0</v>
      </c>
      <c r="N464" s="84"/>
      <c r="O464" s="82"/>
      <c r="P464" s="85">
        <f t="shared" si="73"/>
        <v>0</v>
      </c>
    </row>
    <row r="465" spans="1:16" x14ac:dyDescent="0.3">
      <c r="A465" s="108" t="s">
        <v>22</v>
      </c>
      <c r="B465" s="147" t="str">
        <f t="shared" si="71"/>
        <v>22/4 - 28/4</v>
      </c>
      <c r="C465" s="80" t="s">
        <v>76</v>
      </c>
      <c r="D465" s="81"/>
      <c r="E465" s="81"/>
      <c r="F465" s="81"/>
      <c r="G465" s="81"/>
      <c r="H465" s="81"/>
      <c r="I465" s="81"/>
      <c r="J465" s="81"/>
      <c r="K465" s="81"/>
      <c r="L465" s="82"/>
      <c r="M465" s="83">
        <f t="shared" si="72"/>
        <v>0</v>
      </c>
      <c r="N465" s="84"/>
      <c r="O465" s="82"/>
      <c r="P465" s="85">
        <f t="shared" si="73"/>
        <v>0</v>
      </c>
    </row>
    <row r="466" spans="1:16" x14ac:dyDescent="0.3">
      <c r="A466" s="108" t="s">
        <v>22</v>
      </c>
      <c r="B466" s="147" t="str">
        <f t="shared" si="71"/>
        <v>22/4 - 28/4</v>
      </c>
      <c r="C466" s="15" t="s">
        <v>41</v>
      </c>
      <c r="D466" s="74"/>
      <c r="E466" s="74"/>
      <c r="F466" s="74"/>
      <c r="G466" s="74"/>
      <c r="H466" s="74"/>
      <c r="I466" s="74"/>
      <c r="J466" s="98"/>
      <c r="K466" s="118"/>
      <c r="L466" s="75"/>
      <c r="M466" s="64">
        <f t="shared" si="72"/>
        <v>0</v>
      </c>
      <c r="N466" s="76"/>
      <c r="O466" s="75"/>
      <c r="P466" s="67">
        <f t="shared" si="73"/>
        <v>0</v>
      </c>
    </row>
    <row r="467" spans="1:16" x14ac:dyDescent="0.3">
      <c r="A467" s="108" t="s">
        <v>22</v>
      </c>
      <c r="B467" s="147" t="str">
        <f t="shared" si="71"/>
        <v>22/4 - 28/4</v>
      </c>
      <c r="C467" s="80" t="s">
        <v>66</v>
      </c>
      <c r="D467" s="81"/>
      <c r="E467" s="81"/>
      <c r="F467" s="81"/>
      <c r="G467" s="81"/>
      <c r="H467" s="81"/>
      <c r="I467" s="81"/>
      <c r="J467" s="81"/>
      <c r="K467" s="81"/>
      <c r="L467" s="82"/>
      <c r="M467" s="83">
        <f t="shared" si="72"/>
        <v>0</v>
      </c>
      <c r="N467" s="84"/>
      <c r="O467" s="82"/>
      <c r="P467" s="85">
        <f t="shared" si="73"/>
        <v>0</v>
      </c>
    </row>
    <row r="468" spans="1:16" ht="15" thickBot="1" x14ac:dyDescent="0.35">
      <c r="A468" s="108" t="s">
        <v>22</v>
      </c>
      <c r="B468" s="147" t="str">
        <f t="shared" si="71"/>
        <v>22/4 - 28/4</v>
      </c>
      <c r="C468" s="80" t="s">
        <v>77</v>
      </c>
      <c r="D468" s="81"/>
      <c r="E468" s="81"/>
      <c r="F468" s="81"/>
      <c r="G468" s="81"/>
      <c r="H468" s="81"/>
      <c r="I468" s="81"/>
      <c r="J468" s="81"/>
      <c r="K468" s="81"/>
      <c r="L468" s="82"/>
      <c r="M468" s="83">
        <f t="shared" si="72"/>
        <v>0</v>
      </c>
      <c r="N468" s="84"/>
      <c r="O468" s="82"/>
      <c r="P468" s="85">
        <f t="shared" si="73"/>
        <v>0</v>
      </c>
    </row>
    <row r="469" spans="1:16" ht="15" thickBot="1" x14ac:dyDescent="0.35">
      <c r="A469" s="108" t="s">
        <v>71</v>
      </c>
      <c r="B469" s="140">
        <f>+B376+7</f>
        <v>45046</v>
      </c>
      <c r="C469" s="56" t="s">
        <v>71</v>
      </c>
      <c r="D469" s="57">
        <f>+SUM(D376,D380,D420,D451)</f>
        <v>100000</v>
      </c>
      <c r="E469" s="57">
        <f t="shared" ref="E469:L469" si="74">+SUM(E376,E380,E420,E451)</f>
        <v>1700000</v>
      </c>
      <c r="F469" s="57">
        <f t="shared" si="74"/>
        <v>800000</v>
      </c>
      <c r="G469" s="57">
        <f t="shared" si="74"/>
        <v>4500000</v>
      </c>
      <c r="H469" s="57">
        <f t="shared" si="74"/>
        <v>60000</v>
      </c>
      <c r="I469" s="57">
        <f t="shared" si="74"/>
        <v>0</v>
      </c>
      <c r="J469" s="57">
        <f t="shared" si="74"/>
        <v>40000</v>
      </c>
      <c r="K469" s="57">
        <f t="shared" si="74"/>
        <v>1000000</v>
      </c>
      <c r="L469" s="58">
        <f t="shared" si="74"/>
        <v>300000</v>
      </c>
      <c r="M469" s="59">
        <f t="shared" si="72"/>
        <v>8500000</v>
      </c>
      <c r="N469" s="60">
        <f>+SUM(N376,N380,N420,N451)</f>
        <v>180000</v>
      </c>
      <c r="O469" s="58">
        <f>+SUM(O376,O380,O420,O451)</f>
        <v>250000</v>
      </c>
      <c r="P469" s="61">
        <f t="shared" si="73"/>
        <v>430000</v>
      </c>
    </row>
    <row r="470" spans="1:16" ht="15" thickBot="1" x14ac:dyDescent="0.35">
      <c r="B470" s="3"/>
      <c r="C470" s="86" t="s">
        <v>56</v>
      </c>
      <c r="D470" s="87">
        <f t="shared" ref="D470:L470" si="75">+SUM(D377,D380,D420,D451)+D435</f>
        <v>120000</v>
      </c>
      <c r="E470" s="87">
        <f t="shared" si="75"/>
        <v>1900000</v>
      </c>
      <c r="F470" s="87">
        <f t="shared" si="75"/>
        <v>1000000</v>
      </c>
      <c r="G470" s="87">
        <f t="shared" si="75"/>
        <v>5200000</v>
      </c>
      <c r="H470" s="87">
        <f t="shared" si="75"/>
        <v>80000</v>
      </c>
      <c r="I470" s="87">
        <f t="shared" si="75"/>
        <v>0</v>
      </c>
      <c r="J470" s="87">
        <f t="shared" si="75"/>
        <v>80000</v>
      </c>
      <c r="K470" s="87">
        <f t="shared" si="75"/>
        <v>1200000</v>
      </c>
      <c r="L470" s="88">
        <f t="shared" si="75"/>
        <v>350000</v>
      </c>
      <c r="M470" s="89">
        <f t="shared" si="72"/>
        <v>9930000</v>
      </c>
      <c r="N470" s="90">
        <f>+SUM(N377,N380,N420,N451)+N435</f>
        <v>200000</v>
      </c>
      <c r="O470" s="88">
        <f>+SUM(O377,O380,O420,O451)+O435</f>
        <v>400000</v>
      </c>
      <c r="P470" s="91">
        <f t="shared" si="73"/>
        <v>600000</v>
      </c>
    </row>
    <row r="471" spans="1:16" ht="15" thickBot="1" x14ac:dyDescent="0.35">
      <c r="B471" s="142">
        <f>+B469+1</f>
        <v>45047</v>
      </c>
      <c r="D471" s="77">
        <f>IF(D$3=0,IF(D469+D473&gt;0,1,0),IF((D469+D473)&gt;0.8*-D$3,1,0))</f>
        <v>1</v>
      </c>
      <c r="E471" s="77">
        <f t="shared" ref="E471:O471" si="76">IF(E$3=0,IF(E469+E473&gt;0,1,0),IF((E469+E473)&gt;0.8*-E$3,1,0))</f>
        <v>1</v>
      </c>
      <c r="F471" s="77">
        <f t="shared" si="76"/>
        <v>1</v>
      </c>
      <c r="G471" s="77">
        <f t="shared" si="76"/>
        <v>1</v>
      </c>
      <c r="H471" s="77">
        <f t="shared" si="76"/>
        <v>1</v>
      </c>
      <c r="I471" s="77">
        <f t="shared" si="76"/>
        <v>0</v>
      </c>
      <c r="J471" s="77">
        <f t="shared" si="76"/>
        <v>1</v>
      </c>
      <c r="K471" s="77">
        <f t="shared" si="76"/>
        <v>1</v>
      </c>
      <c r="L471" s="77">
        <f t="shared" si="76"/>
        <v>1</v>
      </c>
      <c r="M471" s="78"/>
      <c r="N471" s="77">
        <f t="shared" si="76"/>
        <v>1</v>
      </c>
      <c r="O471" s="77">
        <f t="shared" si="76"/>
        <v>1</v>
      </c>
      <c r="P471" s="78"/>
    </row>
    <row r="474" spans="1:16" x14ac:dyDescent="0.3">
      <c r="C474" s="108"/>
      <c r="D474" s="107"/>
      <c r="E474" s="107"/>
      <c r="F474" s="107"/>
      <c r="G474" s="107"/>
      <c r="H474" s="107"/>
      <c r="I474" s="108"/>
      <c r="J474" s="108"/>
      <c r="K474" s="108"/>
      <c r="L474" s="108"/>
      <c r="M474" s="108"/>
      <c r="N474" s="108"/>
      <c r="O474" s="108"/>
      <c r="P474" s="108"/>
    </row>
    <row r="475" spans="1:16" x14ac:dyDescent="0.3">
      <c r="C475" s="108"/>
      <c r="D475" s="107"/>
      <c r="E475" s="110"/>
      <c r="F475" s="107"/>
      <c r="G475" s="107"/>
      <c r="H475" s="107"/>
      <c r="I475" s="108"/>
      <c r="J475" s="108"/>
      <c r="K475" s="108"/>
      <c r="L475" s="108"/>
      <c r="M475" s="108"/>
      <c r="N475" s="108"/>
      <c r="O475" s="108"/>
      <c r="P475" s="108"/>
    </row>
    <row r="476" spans="1:16" x14ac:dyDescent="0.3">
      <c r="C476" s="108"/>
      <c r="D476" s="107"/>
      <c r="E476" s="110"/>
      <c r="F476" s="107"/>
      <c r="G476" s="107"/>
      <c r="H476" s="107"/>
      <c r="I476" s="108"/>
      <c r="J476" s="108"/>
      <c r="K476" s="108"/>
      <c r="L476" s="108"/>
      <c r="M476" s="108"/>
      <c r="N476" s="108"/>
      <c r="O476" s="108"/>
      <c r="P476" s="108"/>
    </row>
    <row r="477" spans="1:16" x14ac:dyDescent="0.3">
      <c r="C477" s="108"/>
      <c r="D477" s="107"/>
      <c r="E477" s="110"/>
      <c r="F477" s="107"/>
      <c r="G477" s="107"/>
      <c r="H477" s="107"/>
      <c r="I477" s="108"/>
      <c r="J477" s="108"/>
      <c r="K477" s="108"/>
      <c r="L477" s="108"/>
      <c r="M477" s="108"/>
      <c r="N477" s="108"/>
      <c r="O477" s="108"/>
      <c r="P477" s="108"/>
    </row>
    <row r="478" spans="1:16" x14ac:dyDescent="0.3">
      <c r="C478" s="108"/>
      <c r="D478" s="110"/>
      <c r="E478" s="107"/>
      <c r="F478" s="107"/>
      <c r="G478" s="107"/>
      <c r="H478" s="107"/>
      <c r="I478" s="108"/>
      <c r="J478" s="108"/>
      <c r="K478" s="108"/>
      <c r="L478" s="108"/>
      <c r="M478" s="108"/>
      <c r="N478" s="108"/>
      <c r="O478" s="108"/>
      <c r="P478" s="108"/>
    </row>
    <row r="479" spans="1:16" x14ac:dyDescent="0.3">
      <c r="C479" s="108"/>
      <c r="D479" s="107"/>
      <c r="E479" s="107"/>
      <c r="F479" s="107"/>
      <c r="G479" s="107"/>
      <c r="H479" s="107"/>
      <c r="I479" s="108"/>
      <c r="J479" s="108"/>
      <c r="K479" s="108"/>
      <c r="L479" s="108"/>
      <c r="M479" s="108"/>
      <c r="N479" s="108"/>
      <c r="O479" s="108"/>
      <c r="P479" s="108"/>
    </row>
    <row r="480" spans="1:16" x14ac:dyDescent="0.3">
      <c r="C480" s="108"/>
      <c r="D480" s="107"/>
      <c r="E480" s="111"/>
      <c r="F480" s="107"/>
      <c r="G480" s="107"/>
      <c r="H480" s="107"/>
      <c r="I480" s="108"/>
      <c r="J480" s="108"/>
      <c r="K480" s="108"/>
      <c r="L480" s="108"/>
      <c r="M480" s="108"/>
      <c r="N480" s="108"/>
      <c r="O480" s="108"/>
      <c r="P480" s="108"/>
    </row>
    <row r="481" spans="3:16" x14ac:dyDescent="0.3">
      <c r="C481" s="108"/>
      <c r="D481" s="107"/>
      <c r="E481" s="111"/>
      <c r="F481" s="107"/>
      <c r="G481" s="107"/>
      <c r="H481" s="107"/>
      <c r="I481" s="108"/>
      <c r="J481" s="108"/>
      <c r="K481" s="108"/>
      <c r="L481" s="108"/>
      <c r="M481" s="108"/>
      <c r="N481" s="108"/>
      <c r="O481" s="108"/>
      <c r="P481" s="108"/>
    </row>
    <row r="482" spans="3:16" x14ac:dyDescent="0.3">
      <c r="C482" s="108"/>
      <c r="D482" s="107"/>
      <c r="E482" s="111"/>
      <c r="F482" s="107"/>
      <c r="G482" s="107"/>
      <c r="H482" s="107"/>
      <c r="I482" s="108"/>
      <c r="J482" s="108"/>
      <c r="K482" s="108"/>
      <c r="L482" s="108"/>
      <c r="M482" s="108"/>
      <c r="N482" s="108"/>
      <c r="O482" s="108"/>
      <c r="P482" s="108"/>
    </row>
    <row r="483" spans="3:16" x14ac:dyDescent="0.3">
      <c r="C483" s="108"/>
      <c r="D483" s="108"/>
      <c r="E483" s="108"/>
      <c r="F483" s="108"/>
      <c r="G483" s="107"/>
      <c r="H483" s="107"/>
      <c r="I483" s="108"/>
      <c r="J483" s="108"/>
      <c r="K483" s="108"/>
      <c r="L483" s="108"/>
      <c r="M483" s="108"/>
      <c r="N483" s="108"/>
      <c r="O483" s="108"/>
      <c r="P483" s="108"/>
    </row>
    <row r="484" spans="3:16" x14ac:dyDescent="0.3">
      <c r="C484" s="108"/>
      <c r="D484" s="108"/>
      <c r="E484" s="108"/>
      <c r="F484" s="108"/>
      <c r="G484" s="107"/>
      <c r="H484" s="107"/>
      <c r="I484" s="108"/>
      <c r="J484" s="108"/>
      <c r="K484" s="108"/>
      <c r="L484" s="108"/>
      <c r="M484" s="108"/>
      <c r="N484" s="108"/>
      <c r="O484" s="108"/>
      <c r="P484" s="108"/>
    </row>
    <row r="485" spans="3:16" x14ac:dyDescent="0.3">
      <c r="C485" s="108"/>
      <c r="D485" s="108"/>
      <c r="E485" s="108"/>
      <c r="F485" s="108"/>
      <c r="G485" s="107"/>
      <c r="H485" s="107"/>
      <c r="I485" s="108"/>
      <c r="J485" s="108"/>
      <c r="K485" s="108"/>
      <c r="L485" s="108"/>
      <c r="M485" s="108"/>
      <c r="N485" s="108"/>
      <c r="O485" s="108"/>
      <c r="P485" s="108"/>
    </row>
    <row r="486" spans="3:16" x14ac:dyDescent="0.3">
      <c r="C486" s="108"/>
      <c r="D486" s="108"/>
      <c r="E486" s="108"/>
      <c r="F486" s="108"/>
      <c r="G486" s="107"/>
      <c r="H486" s="107"/>
      <c r="I486" s="108"/>
      <c r="J486" s="108"/>
      <c r="K486" s="108"/>
      <c r="L486" s="108"/>
      <c r="M486" s="108"/>
      <c r="N486" s="108"/>
      <c r="O486" s="108"/>
      <c r="P486" s="108"/>
    </row>
    <row r="487" spans="3:16" x14ac:dyDescent="0.3">
      <c r="C487" s="108"/>
      <c r="D487" s="108"/>
      <c r="E487" s="108"/>
      <c r="F487" s="108"/>
      <c r="G487" s="108"/>
      <c r="H487" s="108"/>
      <c r="I487" s="108"/>
      <c r="J487" s="108"/>
      <c r="K487" s="108"/>
      <c r="L487" s="108"/>
      <c r="M487" s="108"/>
      <c r="N487" s="108"/>
      <c r="O487" s="108"/>
      <c r="P487" s="108"/>
    </row>
    <row r="488" spans="3:16" x14ac:dyDescent="0.3">
      <c r="C488" s="108"/>
      <c r="D488" s="108"/>
      <c r="E488" s="108"/>
      <c r="F488" s="108"/>
      <c r="G488" s="108"/>
      <c r="H488" s="108"/>
      <c r="I488" s="108"/>
      <c r="J488" s="108"/>
      <c r="K488" s="108"/>
      <c r="L488" s="108"/>
      <c r="M488" s="108"/>
      <c r="N488" s="108"/>
      <c r="O488" s="108"/>
      <c r="P488" s="108"/>
    </row>
  </sheetData>
  <mergeCells count="1">
    <mergeCell ref="A1:O1"/>
  </mergeCells>
  <conditionalFormatting sqref="M80">
    <cfRule type="cellIs" dxfId="9" priority="23" operator="notEqual">
      <formula>0</formula>
    </cfRule>
  </conditionalFormatting>
  <conditionalFormatting sqref="P80">
    <cfRule type="cellIs" dxfId="8" priority="22" operator="notEqual">
      <formula>0</formula>
    </cfRule>
  </conditionalFormatting>
  <conditionalFormatting sqref="M173">
    <cfRule type="cellIs" dxfId="7" priority="20" operator="notEqual">
      <formula>0</formula>
    </cfRule>
  </conditionalFormatting>
  <conditionalFormatting sqref="P173">
    <cfRule type="cellIs" dxfId="6" priority="19" operator="notEqual">
      <formula>0</formula>
    </cfRule>
  </conditionalFormatting>
  <conditionalFormatting sqref="M266">
    <cfRule type="cellIs" dxfId="5" priority="17" operator="notEqual">
      <formula>0</formula>
    </cfRule>
  </conditionalFormatting>
  <conditionalFormatting sqref="P266">
    <cfRule type="cellIs" dxfId="4" priority="16" operator="notEqual">
      <formula>0</formula>
    </cfRule>
  </conditionalFormatting>
  <conditionalFormatting sqref="M359">
    <cfRule type="cellIs" dxfId="3" priority="14" operator="notEqual">
      <formula>0</formula>
    </cfRule>
  </conditionalFormatting>
  <conditionalFormatting sqref="P359">
    <cfRule type="cellIs" dxfId="2" priority="13" operator="notEqual">
      <formula>0</formula>
    </cfRule>
  </conditionalFormatting>
  <conditionalFormatting sqref="M452">
    <cfRule type="cellIs" dxfId="1" priority="5" operator="notEqual">
      <formula>0</formula>
    </cfRule>
  </conditionalFormatting>
  <conditionalFormatting sqref="P452">
    <cfRule type="cellIs" dxfId="0" priority="4" operator="notEqual">
      <formula>0</formula>
    </cfRule>
  </conditionalFormatting>
  <dataValidations count="4">
    <dataValidation type="decimal" operator="greaterThanOrEqual" allowBlank="1" showErrorMessage="1" sqref="M72:M74 P72:P74 D143:L155 D50:L62 N64:O77 N85:O86 D85:L86 D92:L93 N92:O93 N143:O155 N157:O170 M165:M167 P165:P167 D64:L77 D236:L248 D78:P78 N178:O179 D178:L179 D185:L186 N185:O186 N236:O248 N250:O263 M258:M260 P258:P260 D157:L170 D329:L341 D171:P171 N271:O272 D271:L272 D278:L279 N278:O279 N329:O341 N343:O356 M351:M353 P351:P353 D250:L263 N464:O465 D264:P264 N364:O365 D364:L365 D371:L372 N371:O372 N436:O449 M444:M446 P444:P446 N422:O434 D357:P357 N457:O458 D457:L458 D464:L465 D422:L434 N50:O62 D450:P450 D343:L356 D436:L449" xr:uid="{2E92C172-3815-4AD4-997C-960F27E6209A}">
      <formula1>0</formula1>
    </dataValidation>
    <dataValidation type="decimal" operator="lessThanOrEqual" allowBlank="1" showInputMessage="1" showErrorMessage="1" sqref="D94:L94 N35:O43 N87:O87 N45:O47 N94:O94 D87:L87 D382:L390 D45:L47 D20:L24 D81:L81 D398:L405 D103:L111 N26:O33 D187:L187 N128:O136 N180:O180 N138:O140 N187:O187 D180:L180 N113:O117 D138:L140 D206:L210 D174:L174 D392:L396 D119:L126 N119:O126 D280:L280 N221:O229 N273:O273 N231:O233 N280:O280 D273:L273 N206:O210 D231:L233 D299:L303 D267:L267 D26:L33 N212:O219 D373:L373 N314:O322 N366:O366 N324:O326 N373:O373 D366:L366 D113:L117 D324:L326 D289:L297 D360:L360 D314:L322 D305:L312 N305:O312 D128:L136 N289:O297 N196:O204 N103:O111 D196:L204 N10:O18 D10:L18 D407:L415 D221:L229 D466:L466 N407:O415 N459:O459 N417:O419 N466:O466 D459:L459 N299:O303 D417:L419 N20:O24 D453:L453 D35:L43 D212:L219 N398:O405 N382:O390 N392:O396" xr:uid="{692C573C-C691-4FAB-809C-616C853AD985}">
      <formula1>0</formula1>
    </dataValidation>
    <dataValidation type="decimal" operator="greaterThanOrEqual" allowBlank="1" showInputMessage="1" showErrorMessage="1" sqref="D91:L91 N91:O91 D84:L84 N84:O84 N81:O81 D184:L184 N184:O184 D177:L177 N177:O177 N174:O174 D277:L277 N277:O277 D270:L270 N270:O270 N267:O267 D370:L370 N370:O370 D363:L363 N363:O363 N360:O360 D3:L3 N3:O3 D463:L463 N463:O463 D456:L456 N456:O456 N453:O453" xr:uid="{2F51BC4D-F568-4D84-A1D9-5ACF8CC8FE72}">
      <formula1>0</formula1>
    </dataValidation>
    <dataValidation type="decimal" operator="lessThanOrEqual" allowBlank="1" showErrorMessage="1" sqref="D281:L282 D88:L89 N88:O89 D95:L96 N95:O96 D181:L182 N181:O182 D188:L189 N188:O189 D274:L275 N274:O275 D374:L375 N281:O282 D367:L368 N367:O368 N374:O375 D460:L461 N460:O461 D467:L468 N467:O468" xr:uid="{7FAB6AA6-E7D1-4F26-98D5-AAEB3C810CFC}">
      <formula1>0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4" id="{CA47D632-8BC0-4988-B366-A89A7498944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D6:P6</xm:sqref>
        </x14:conditionalFormatting>
        <x14:conditionalFormatting xmlns:xm="http://schemas.microsoft.com/office/excel/2006/main">
          <x14:cfRule type="iconSet" priority="21" id="{45D26E18-B261-4E89-B0E5-72A2608C008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D99:P99</xm:sqref>
        </x14:conditionalFormatting>
        <x14:conditionalFormatting xmlns:xm="http://schemas.microsoft.com/office/excel/2006/main">
          <x14:cfRule type="iconSet" priority="18" id="{1A8B42EB-17BC-4603-B0CC-EC489C5D0EB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M192 P192</xm:sqref>
        </x14:conditionalFormatting>
        <x14:conditionalFormatting xmlns:xm="http://schemas.microsoft.com/office/excel/2006/main">
          <x14:cfRule type="iconSet" priority="15" id="{0A50A8D8-A996-4887-AE63-AFBF44A4B1D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M285 P285</xm:sqref>
        </x14:conditionalFormatting>
        <x14:conditionalFormatting xmlns:xm="http://schemas.microsoft.com/office/excel/2006/main">
          <x14:cfRule type="iconSet" priority="12" id="{DE13D61A-9BAC-44BC-AAFC-B612B8BFA2B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M378 P378</xm:sqref>
        </x14:conditionalFormatting>
        <x14:conditionalFormatting xmlns:xm="http://schemas.microsoft.com/office/excel/2006/main">
          <x14:cfRule type="iconSet" priority="11" id="{52CE9861-BFAB-419A-8A37-115CF70B2C8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D192:L192</xm:sqref>
        </x14:conditionalFormatting>
        <x14:conditionalFormatting xmlns:xm="http://schemas.microsoft.com/office/excel/2006/main">
          <x14:cfRule type="iconSet" priority="10" id="{5F8E4F7D-AA7D-4A24-8BF3-B6CD6C25D8C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N192:O192</xm:sqref>
        </x14:conditionalFormatting>
        <x14:conditionalFormatting xmlns:xm="http://schemas.microsoft.com/office/excel/2006/main">
          <x14:cfRule type="iconSet" priority="9" id="{E6C052C8-6687-48FD-8FC3-09875AC8E1B8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D285:L285</xm:sqref>
        </x14:conditionalFormatting>
        <x14:conditionalFormatting xmlns:xm="http://schemas.microsoft.com/office/excel/2006/main">
          <x14:cfRule type="iconSet" priority="8" id="{FB9F5B02-5A19-4DEB-8ECF-B3D59D2BFA4E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N285:O285</xm:sqref>
        </x14:conditionalFormatting>
        <x14:conditionalFormatting xmlns:xm="http://schemas.microsoft.com/office/excel/2006/main">
          <x14:cfRule type="iconSet" priority="7" id="{54087547-9F8A-40CD-919E-2F8D2C573521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D378:L378</xm:sqref>
        </x14:conditionalFormatting>
        <x14:conditionalFormatting xmlns:xm="http://schemas.microsoft.com/office/excel/2006/main">
          <x14:cfRule type="iconSet" priority="6" id="{55F8FF87-39AD-42D7-B3AB-0BC3DD814069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N378:O378</xm:sqref>
        </x14:conditionalFormatting>
        <x14:conditionalFormatting xmlns:xm="http://schemas.microsoft.com/office/excel/2006/main">
          <x14:cfRule type="iconSet" priority="3" id="{44EFF93A-31A0-46D9-AC78-172DCC37830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M471 P471</xm:sqref>
        </x14:conditionalFormatting>
        <x14:conditionalFormatting xmlns:xm="http://schemas.microsoft.com/office/excel/2006/main">
          <x14:cfRule type="iconSet" priority="2" id="{825F577D-0CB3-4875-A669-A36F5E4CE3BE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D471:L471</xm:sqref>
        </x14:conditionalFormatting>
        <x14:conditionalFormatting xmlns:xm="http://schemas.microsoft.com/office/excel/2006/main">
          <x14:cfRule type="iconSet" priority="1" id="{3910BF1C-753D-48E8-8B56-ADFC9F0D4813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N471:O471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FE764-47FB-45E4-9CC6-2C024E6B6F17}">
  <dimension ref="A1:Q37"/>
  <sheetViews>
    <sheetView workbookViewId="0">
      <selection activeCell="R5" sqref="R5"/>
    </sheetView>
  </sheetViews>
  <sheetFormatPr baseColWidth="10" defaultRowHeight="14.4" x14ac:dyDescent="0.3"/>
  <cols>
    <col min="2" max="2" width="14.109375" bestFit="1" customWidth="1"/>
    <col min="3" max="3" width="14.109375" customWidth="1"/>
    <col min="4" max="5" width="17.109375" customWidth="1"/>
    <col min="6" max="6" width="20.6640625" customWidth="1"/>
    <col min="7" max="7" width="17.6640625" bestFit="1" customWidth="1"/>
    <col min="8" max="8" width="13.6640625" bestFit="1" customWidth="1"/>
  </cols>
  <sheetData>
    <row r="1" spans="1:17" x14ac:dyDescent="0.3">
      <c r="B1" s="160" t="s">
        <v>126</v>
      </c>
      <c r="C1" s="160" t="s">
        <v>127</v>
      </c>
      <c r="D1" s="159" t="s">
        <v>118</v>
      </c>
      <c r="E1" s="159"/>
      <c r="F1" s="159" t="s">
        <v>119</v>
      </c>
      <c r="H1" s="159"/>
    </row>
    <row r="2" spans="1:17" x14ac:dyDescent="0.3">
      <c r="A2" s="105" t="s">
        <v>117</v>
      </c>
      <c r="B2" s="158">
        <v>4093106</v>
      </c>
      <c r="C2" s="158"/>
      <c r="D2" s="158">
        <v>39000000</v>
      </c>
      <c r="E2" s="158"/>
      <c r="F2" s="158">
        <v>68000000</v>
      </c>
      <c r="G2" s="158">
        <v>39000000</v>
      </c>
      <c r="H2" s="158"/>
      <c r="Q2">
        <f>IF(B3&lt;$H$2,D2+$H$2-B3,D2)</f>
        <v>39000000</v>
      </c>
    </row>
    <row r="3" spans="1:17" x14ac:dyDescent="0.3">
      <c r="A3" s="105" t="s">
        <v>101</v>
      </c>
      <c r="B3" s="158">
        <v>4418296</v>
      </c>
      <c r="C3" s="158"/>
      <c r="D3" s="158">
        <f>IF(B3&lt;0,D2-B3,D2)</f>
        <v>39000000</v>
      </c>
      <c r="E3" s="158"/>
      <c r="I3" t="s">
        <v>124</v>
      </c>
    </row>
    <row r="4" spans="1:17" x14ac:dyDescent="0.3">
      <c r="A4" s="105" t="s">
        <v>102</v>
      </c>
      <c r="B4" s="158">
        <v>3772496</v>
      </c>
      <c r="C4" s="158"/>
      <c r="D4" s="158">
        <f t="shared" ref="D4:D11" si="0">IF(B4&lt;0,D3-B4,D3)</f>
        <v>39000000</v>
      </c>
      <c r="E4" s="158"/>
      <c r="I4" t="s">
        <v>125</v>
      </c>
    </row>
    <row r="5" spans="1:17" x14ac:dyDescent="0.3">
      <c r="A5" s="105" t="s">
        <v>103</v>
      </c>
      <c r="B5" s="158">
        <v>3402131</v>
      </c>
      <c r="C5" s="158"/>
      <c r="D5" s="158">
        <f t="shared" si="0"/>
        <v>39000000</v>
      </c>
      <c r="E5" s="158"/>
      <c r="I5" t="s">
        <v>128</v>
      </c>
    </row>
    <row r="6" spans="1:17" x14ac:dyDescent="0.3">
      <c r="A6" s="105" t="s">
        <v>104</v>
      </c>
      <c r="B6" s="158">
        <v>6218479</v>
      </c>
      <c r="C6" s="158"/>
      <c r="D6" s="158">
        <f t="shared" si="0"/>
        <v>39000000</v>
      </c>
      <c r="E6" s="158"/>
      <c r="I6" t="s">
        <v>129</v>
      </c>
    </row>
    <row r="7" spans="1:17" x14ac:dyDescent="0.3">
      <c r="A7" s="105" t="s">
        <v>105</v>
      </c>
      <c r="B7" s="158">
        <v>-928021</v>
      </c>
      <c r="C7" s="158"/>
      <c r="D7" s="158">
        <f t="shared" si="0"/>
        <v>39928021</v>
      </c>
      <c r="E7" s="158">
        <f>+B7+928021</f>
        <v>0</v>
      </c>
    </row>
    <row r="8" spans="1:17" x14ac:dyDescent="0.3">
      <c r="A8" s="105" t="s">
        <v>106</v>
      </c>
      <c r="B8" s="158">
        <f>-365521</f>
        <v>-365521</v>
      </c>
      <c r="C8" s="158">
        <f>B8+IF(D7&gt;D6,-B7,B8)</f>
        <v>562500</v>
      </c>
      <c r="D8" s="158">
        <f t="shared" si="0"/>
        <v>40293542</v>
      </c>
      <c r="E8" s="158"/>
    </row>
    <row r="9" spans="1:17" x14ac:dyDescent="0.3">
      <c r="A9" s="105" t="s">
        <v>107</v>
      </c>
      <c r="B9" s="158">
        <f>-1103316</f>
        <v>-1103316</v>
      </c>
      <c r="C9" s="158">
        <f t="shared" ref="C9:C12" si="1">B9+IF(D8&gt;D7,-$B$7,B9)</f>
        <v>-175295</v>
      </c>
      <c r="D9" s="158">
        <f t="shared" si="0"/>
        <v>41396858</v>
      </c>
      <c r="E9" s="158"/>
    </row>
    <row r="10" spans="1:17" x14ac:dyDescent="0.3">
      <c r="A10" s="105" t="s">
        <v>108</v>
      </c>
      <c r="B10" s="158">
        <f>-1712446</f>
        <v>-1712446</v>
      </c>
      <c r="C10" s="158">
        <f t="shared" si="1"/>
        <v>-784425</v>
      </c>
      <c r="D10" s="158">
        <f t="shared" si="0"/>
        <v>43109304</v>
      </c>
      <c r="E10" s="158"/>
    </row>
    <row r="11" spans="1:17" x14ac:dyDescent="0.3">
      <c r="A11" s="105" t="s">
        <v>123</v>
      </c>
      <c r="B11" s="158">
        <v>500000</v>
      </c>
      <c r="C11" s="158">
        <f t="shared" si="1"/>
        <v>1428021</v>
      </c>
      <c r="D11" s="158">
        <f t="shared" si="0"/>
        <v>43109304</v>
      </c>
      <c r="E11" s="158"/>
    </row>
    <row r="12" spans="1:17" x14ac:dyDescent="0.3">
      <c r="C12" s="158">
        <f t="shared" si="1"/>
        <v>0</v>
      </c>
    </row>
    <row r="14" spans="1:17" x14ac:dyDescent="0.3">
      <c r="B14" s="156" t="s">
        <v>120</v>
      </c>
      <c r="C14" s="156"/>
      <c r="D14" s="156" t="s">
        <v>121</v>
      </c>
      <c r="E14" s="156"/>
      <c r="F14" s="156" t="s">
        <v>122</v>
      </c>
    </row>
    <row r="15" spans="1:17" x14ac:dyDescent="0.3">
      <c r="A15" s="105" t="s">
        <v>117</v>
      </c>
      <c r="D15" s="158">
        <v>0</v>
      </c>
      <c r="E15" s="158"/>
      <c r="F15" s="158">
        <v>1500000</v>
      </c>
    </row>
    <row r="16" spans="1:17" x14ac:dyDescent="0.3">
      <c r="A16" s="105" t="s">
        <v>101</v>
      </c>
      <c r="B16" s="158"/>
      <c r="C16" s="158"/>
    </row>
    <row r="17" spans="1:7" x14ac:dyDescent="0.3">
      <c r="A17" s="105" t="s">
        <v>102</v>
      </c>
      <c r="B17" s="158"/>
      <c r="C17" s="158"/>
    </row>
    <row r="18" spans="1:7" x14ac:dyDescent="0.3">
      <c r="A18" s="105" t="s">
        <v>103</v>
      </c>
      <c r="B18" s="158"/>
      <c r="C18" s="158"/>
      <c r="E18" s="158">
        <f>-928021+928021</f>
        <v>0</v>
      </c>
    </row>
    <row r="19" spans="1:7" x14ac:dyDescent="0.3">
      <c r="A19" s="105" t="s">
        <v>104</v>
      </c>
      <c r="B19" s="158"/>
      <c r="C19" s="158"/>
      <c r="E19" s="158">
        <f>-365521+928021</f>
        <v>562500</v>
      </c>
    </row>
    <row r="20" spans="1:7" x14ac:dyDescent="0.3">
      <c r="A20" s="105" t="s">
        <v>105</v>
      </c>
      <c r="B20" s="158"/>
      <c r="C20" s="158"/>
      <c r="E20" s="158">
        <f>-1103316+928021</f>
        <v>-175295</v>
      </c>
    </row>
    <row r="21" spans="1:7" x14ac:dyDescent="0.3">
      <c r="A21" s="105" t="s">
        <v>106</v>
      </c>
      <c r="B21" s="158"/>
      <c r="C21" s="158"/>
      <c r="E21" s="158">
        <f>-1712446+928021</f>
        <v>-784425</v>
      </c>
    </row>
    <row r="22" spans="1:7" x14ac:dyDescent="0.3">
      <c r="A22" s="105" t="s">
        <v>107</v>
      </c>
      <c r="B22" s="158"/>
      <c r="C22" s="158"/>
    </row>
    <row r="23" spans="1:7" x14ac:dyDescent="0.3">
      <c r="A23" s="105" t="s">
        <v>108</v>
      </c>
      <c r="B23" s="158"/>
      <c r="C23" s="158"/>
    </row>
    <row r="24" spans="1:7" x14ac:dyDescent="0.3">
      <c r="A24" s="105" t="s">
        <v>109</v>
      </c>
      <c r="B24" s="158"/>
      <c r="C24" s="158"/>
    </row>
    <row r="29" spans="1:7" x14ac:dyDescent="0.3">
      <c r="B29" s="159" t="s">
        <v>110</v>
      </c>
      <c r="C29" s="159"/>
      <c r="D29" s="159" t="s">
        <v>111</v>
      </c>
      <c r="E29" s="159"/>
      <c r="F29" s="159" t="s">
        <v>114</v>
      </c>
    </row>
    <row r="30" spans="1:7" x14ac:dyDescent="0.3">
      <c r="A30" s="156"/>
      <c r="B30">
        <v>30</v>
      </c>
      <c r="D30">
        <v>50</v>
      </c>
      <c r="F30" s="157">
        <f>+B30/D30</f>
        <v>0.6</v>
      </c>
    </row>
    <row r="31" spans="1:7" x14ac:dyDescent="0.3">
      <c r="A31" s="156"/>
    </row>
    <row r="32" spans="1:7" x14ac:dyDescent="0.3">
      <c r="A32" s="156"/>
      <c r="B32" s="159" t="s">
        <v>112</v>
      </c>
      <c r="C32" s="159"/>
      <c r="D32" s="159" t="s">
        <v>113</v>
      </c>
      <c r="E32" s="159"/>
      <c r="F32" s="159" t="s">
        <v>115</v>
      </c>
      <c r="G32" s="159" t="s">
        <v>116</v>
      </c>
    </row>
    <row r="33" spans="1:7" x14ac:dyDescent="0.3">
      <c r="A33" s="156" t="s">
        <v>101</v>
      </c>
      <c r="B33">
        <v>-2</v>
      </c>
      <c r="D33">
        <v>2</v>
      </c>
      <c r="F33">
        <v>32</v>
      </c>
      <c r="G33" s="157">
        <f>+F33/D30</f>
        <v>0.64</v>
      </c>
    </row>
    <row r="34" spans="1:7" x14ac:dyDescent="0.3">
      <c r="A34" s="156"/>
    </row>
    <row r="35" spans="1:7" x14ac:dyDescent="0.3">
      <c r="A35" s="156"/>
    </row>
    <row r="36" spans="1:7" x14ac:dyDescent="0.3">
      <c r="A36" s="156"/>
    </row>
    <row r="37" spans="1:7" x14ac:dyDescent="0.3">
      <c r="A37" s="156"/>
    </row>
  </sheetData>
  <phoneticPr fontId="27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45A0F023FE124AB9EF551CB8E84E6A" ma:contentTypeVersion="2" ma:contentTypeDescription="Crée un document." ma:contentTypeScope="" ma:versionID="62f20a8cffa5bd140345534932f0a0a2">
  <xsd:schema xmlns:xsd="http://www.w3.org/2001/XMLSchema" xmlns:xs="http://www.w3.org/2001/XMLSchema" xmlns:p="http://schemas.microsoft.com/office/2006/metadata/properties" xmlns:ns2="ea353ace-76ba-486f-9ef8-c43be0f21d38" targetNamespace="http://schemas.microsoft.com/office/2006/metadata/properties" ma:root="true" ma:fieldsID="2b0862090f7ead44c5fe83127307fd68" ns2:_="">
    <xsd:import namespace="ea353ace-76ba-486f-9ef8-c43be0f21d3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353ace-76ba-486f-9ef8-c43be0f21d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646B4D-B4E6-46C2-8561-CE63390C34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353ace-76ba-486f-9ef8-c43be0f21d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C8C443-F0D8-4A00-9657-A655ABAB72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D8CB8D-2295-490D-918F-8B86A9EBDDF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</vt:lpstr>
      <vt:lpstr>JAN 2023</vt:lpstr>
      <vt:lpstr>FEV 2023</vt:lpstr>
      <vt:lpstr>MAR 2023</vt:lpstr>
      <vt:lpstr>AVR 2023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Jean-Marie Bugarel</dc:creator>
  <cp:keywords/>
  <dc:description/>
  <cp:lastModifiedBy>BENAZZOUZ, Keltoum</cp:lastModifiedBy>
  <cp:revision/>
  <cp:lastPrinted>2022-10-10T10:24:18Z</cp:lastPrinted>
  <dcterms:created xsi:type="dcterms:W3CDTF">2015-02-05T07:57:27Z</dcterms:created>
  <dcterms:modified xsi:type="dcterms:W3CDTF">2023-03-14T10:33:00Z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0x010100AF45A0F023FE124AB9EF551CB8E84E6A</vt:lpwstr>
  </property>
  <property fmtid="{D5CDD505-2E9C-101B-9397-08002B2CF9AE}" pid="3" name="SV_QUERY_LIST_4F35BF76-6C0D-4D9B-82B2-816C12CF3733">
    <vt:lpwstr>empty_477D106A-C0D6-4607-AEBD-E2C9D60EA279</vt:lpwstr>
  </property>
</Properties>
</file>