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ru\Desktop\"/>
    </mc:Choice>
  </mc:AlternateContent>
  <xr:revisionPtr revIDLastSave="0" documentId="13_ncr:1_{10D8BD13-F9EF-4C9D-AD4F-B383BA723A2F}" xr6:coauthVersionLast="47" xr6:coauthVersionMax="47" xr10:uidLastSave="{00000000-0000-0000-0000-000000000000}"/>
  <bookViews>
    <workbookView xWindow="-120" yWindow="-120" windowWidth="29040" windowHeight="15840" xr2:uid="{6BD02EBB-6446-4633-8797-276C6F34C21B}"/>
  </bookViews>
  <sheets>
    <sheet name="calendrier" sheetId="1" r:id="rId1"/>
    <sheet name="parametre" sheetId="4" r:id="rId2"/>
    <sheet name="parametre vacance" sheetId="5" r:id="rId3"/>
    <sheet name="test mise en forme" sheetId="6" r:id="rId4"/>
    <sheet name="test" sheetId="2" r:id="rId5"/>
  </sheets>
  <definedNames>
    <definedName name="calendrierentre">calendrier!$V$35:$Y$35,calendrier!$R$35:$S$35,calendrier!$N$35:$O$35,calendrier!$H$35:$K$35,calendrier!$D$35:$E$35,calendrier!$N$34:$Y$34,calendrier!$B$34:$K$34,calendrier!$B$10:$Y$33</definedName>
    <definedName name="datestableau">parametre!$Q$19:$AB$49</definedName>
    <definedName name="feries">parametre!$P$101:$P$112</definedName>
    <definedName name="joursexcel">parametre!$Q$60:$AB$90</definedName>
    <definedName name="jourszeller">parametre!$B$60:$M$90</definedName>
    <definedName name="testcolonne">parametre!$Z$239:$Z$272,parametre!$X$272,parametre!$T$272,parametre!$R$272,parametre!$P$272,parametre!$N$272,parametre!$L$272,parametre!$J$272,parametre!$H$272,parametre!$F$272,parametre!$D$272,parametre!$X$239:$X$271,parametre!$V$239:$V$271,parametre!$T$239:$T$271,parametre!$R$239:$R$271,parametre!$P$239:$P$271,parametre!$N$239:$N$271,parametre!$L$239:$L$271,parametre!$J$240:$J$271,parametre!$H$240:$H$271,parametre!$F$240:$F$271</definedName>
    <definedName name="testdates">'test mise en forme'!$A$1:$D$11</definedName>
    <definedName name="zonecalendrier">calendrier!$V$35:$Y$35,calendrier!$R$35:$S$35,calendrier!$N$35:$O$35,calendrier!$H$35:$K$35,calendrier!$D$35:$E$35,calendrier!$N$34:$Y$34,calendrier!$B$34:$K$34,calendrier!$B$5:$Y$33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82" i="4" l="1"/>
  <c r="O284" i="4"/>
  <c r="P284" i="4" s="1"/>
  <c r="Y241" i="4"/>
  <c r="Z241" i="4" s="1"/>
  <c r="B262" i="4"/>
  <c r="X158" i="4"/>
  <c r="Y158" i="4" s="1"/>
  <c r="V158" i="4"/>
  <c r="W158" i="4" s="1"/>
  <c r="T158" i="4"/>
  <c r="U158" i="4" s="1"/>
  <c r="R158" i="4"/>
  <c r="S158" i="4" s="1"/>
  <c r="P158" i="4"/>
  <c r="Q158" i="4" s="1"/>
  <c r="N158" i="4"/>
  <c r="O158" i="4" s="1"/>
  <c r="L158" i="4"/>
  <c r="M158" i="4" s="1"/>
  <c r="J158" i="4"/>
  <c r="K158" i="4" s="1"/>
  <c r="H158" i="4"/>
  <c r="I158" i="4" s="1"/>
  <c r="F158" i="4"/>
  <c r="G158" i="4" s="1"/>
  <c r="D158" i="4"/>
  <c r="E158" i="4" s="1"/>
  <c r="X157" i="4"/>
  <c r="Y157" i="4" s="1"/>
  <c r="V157" i="4"/>
  <c r="W157" i="4" s="1"/>
  <c r="T157" i="4"/>
  <c r="U157" i="4" s="1"/>
  <c r="R157" i="4"/>
  <c r="S157" i="4" s="1"/>
  <c r="P157" i="4"/>
  <c r="Q157" i="4" s="1"/>
  <c r="N157" i="4"/>
  <c r="O157" i="4" s="1"/>
  <c r="L157" i="4"/>
  <c r="M157" i="4" s="1"/>
  <c r="J157" i="4"/>
  <c r="K157" i="4" s="1"/>
  <c r="H157" i="4"/>
  <c r="I157" i="4" s="1"/>
  <c r="F157" i="4"/>
  <c r="G157" i="4" s="1"/>
  <c r="D157" i="4"/>
  <c r="E157" i="4" s="1"/>
  <c r="B154" i="4"/>
  <c r="A156" i="4"/>
  <c r="B157" i="4"/>
  <c r="C157" i="4" s="1"/>
  <c r="A158" i="4"/>
  <c r="B158" i="4"/>
  <c r="C158" i="4" s="1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K20" i="6"/>
  <c r="K21" i="6"/>
  <c r="K22" i="6"/>
  <c r="K23" i="6"/>
  <c r="K24" i="6"/>
  <c r="K25" i="6"/>
  <c r="K26" i="6"/>
  <c r="K27" i="6"/>
  <c r="Q41" i="6" s="1"/>
  <c r="R41" i="6" s="1"/>
  <c r="K28" i="6"/>
  <c r="Q42" i="6" s="1"/>
  <c r="R42" i="6" s="1"/>
  <c r="K29" i="6"/>
  <c r="K19" i="6"/>
  <c r="Q33" i="6" s="1"/>
  <c r="R33" i="6" s="1"/>
  <c r="B1" i="1"/>
  <c r="C196" i="4"/>
  <c r="C240" i="4" s="1"/>
  <c r="D240" i="4" s="1"/>
  <c r="D196" i="4"/>
  <c r="E240" i="4" s="1"/>
  <c r="F240" i="4" s="1"/>
  <c r="E196" i="4"/>
  <c r="G240" i="4" s="1"/>
  <c r="H240" i="4" s="1"/>
  <c r="F196" i="4"/>
  <c r="I240" i="4" s="1"/>
  <c r="J240" i="4" s="1"/>
  <c r="G196" i="4"/>
  <c r="K240" i="4" s="1"/>
  <c r="L240" i="4" s="1"/>
  <c r="H196" i="4"/>
  <c r="M240" i="4" s="1"/>
  <c r="N240" i="4" s="1"/>
  <c r="I196" i="4"/>
  <c r="O240" i="4" s="1"/>
  <c r="P240" i="4" s="1"/>
  <c r="J196" i="4"/>
  <c r="Q240" i="4" s="1"/>
  <c r="R240" i="4" s="1"/>
  <c r="K196" i="4"/>
  <c r="S284" i="4" s="1"/>
  <c r="T284" i="4" s="1"/>
  <c r="L196" i="4"/>
  <c r="U240" i="4" s="1"/>
  <c r="V240" i="4" s="1"/>
  <c r="M196" i="4"/>
  <c r="W240" i="4" s="1"/>
  <c r="X240" i="4" s="1"/>
  <c r="N196" i="4"/>
  <c r="Y240" i="4" s="1"/>
  <c r="Z240" i="4" s="1"/>
  <c r="C197" i="4"/>
  <c r="C241" i="4" s="1"/>
  <c r="D241" i="4" s="1"/>
  <c r="D197" i="4"/>
  <c r="E241" i="4" s="1"/>
  <c r="F241" i="4" s="1"/>
  <c r="E197" i="4"/>
  <c r="G241" i="4" s="1"/>
  <c r="H241" i="4" s="1"/>
  <c r="F197" i="4"/>
  <c r="I285" i="4" s="1"/>
  <c r="J285" i="4" s="1"/>
  <c r="G197" i="4"/>
  <c r="K285" i="4" s="1"/>
  <c r="L285" i="4" s="1"/>
  <c r="H197" i="4"/>
  <c r="M241" i="4" s="1"/>
  <c r="N241" i="4" s="1"/>
  <c r="I197" i="4"/>
  <c r="O241" i="4" s="1"/>
  <c r="P241" i="4" s="1"/>
  <c r="J197" i="4"/>
  <c r="Q241" i="4" s="1"/>
  <c r="R241" i="4" s="1"/>
  <c r="K197" i="4"/>
  <c r="S285" i="4" s="1"/>
  <c r="T285" i="4" s="1"/>
  <c r="L197" i="4"/>
  <c r="U241" i="4" s="1"/>
  <c r="V241" i="4" s="1"/>
  <c r="M197" i="4"/>
  <c r="W241" i="4" s="1"/>
  <c r="X241" i="4" s="1"/>
  <c r="N197" i="4"/>
  <c r="Y285" i="4" s="1"/>
  <c r="Z285" i="4" s="1"/>
  <c r="B198" i="4"/>
  <c r="B242" i="4" s="1"/>
  <c r="B199" i="4"/>
  <c r="B243" i="4" s="1"/>
  <c r="B200" i="4"/>
  <c r="B244" i="4" s="1"/>
  <c r="B201" i="4"/>
  <c r="B245" i="4" s="1"/>
  <c r="B202" i="4"/>
  <c r="B246" i="4" s="1"/>
  <c r="B203" i="4"/>
  <c r="B247" i="4" s="1"/>
  <c r="B204" i="4"/>
  <c r="B248" i="4" s="1"/>
  <c r="B205" i="4"/>
  <c r="B293" i="4" s="1"/>
  <c r="B206" i="4"/>
  <c r="B294" i="4" s="1"/>
  <c r="B207" i="4"/>
  <c r="B251" i="4" s="1"/>
  <c r="B208" i="4"/>
  <c r="B252" i="4" s="1"/>
  <c r="B209" i="4"/>
  <c r="B253" i="4" s="1"/>
  <c r="B210" i="4"/>
  <c r="B254" i="4" s="1"/>
  <c r="B211" i="4"/>
  <c r="B255" i="4" s="1"/>
  <c r="B212" i="4"/>
  <c r="B256" i="4" s="1"/>
  <c r="B213" i="4"/>
  <c r="B301" i="4" s="1"/>
  <c r="B214" i="4"/>
  <c r="B302" i="4" s="1"/>
  <c r="B215" i="4"/>
  <c r="B259" i="4" s="1"/>
  <c r="B216" i="4"/>
  <c r="B260" i="4" s="1"/>
  <c r="B217" i="4"/>
  <c r="B261" i="4" s="1"/>
  <c r="B218" i="4"/>
  <c r="B306" i="4" s="1"/>
  <c r="B219" i="4"/>
  <c r="B263" i="4" s="1"/>
  <c r="B220" i="4"/>
  <c r="B264" i="4" s="1"/>
  <c r="B221" i="4"/>
  <c r="B309" i="4" s="1"/>
  <c r="B222" i="4"/>
  <c r="B310" i="4" s="1"/>
  <c r="B223" i="4"/>
  <c r="B267" i="4" s="1"/>
  <c r="B224" i="4"/>
  <c r="B268" i="4" s="1"/>
  <c r="B225" i="4"/>
  <c r="B269" i="4" s="1"/>
  <c r="B226" i="4"/>
  <c r="B270" i="4" s="1"/>
  <c r="B227" i="4"/>
  <c r="B271" i="4" s="1"/>
  <c r="B228" i="4"/>
  <c r="B272" i="4" s="1"/>
  <c r="B1" i="2"/>
  <c r="B2" i="2"/>
  <c r="C2" i="2" s="1"/>
  <c r="B3" i="2"/>
  <c r="C3" i="2" s="1"/>
  <c r="B4" i="2"/>
  <c r="C4" i="2" s="1"/>
  <c r="B5" i="2"/>
  <c r="C5" i="2" s="1"/>
  <c r="B6" i="2"/>
  <c r="C6" i="2" s="1"/>
  <c r="B7" i="2"/>
  <c r="C7" i="2" s="1"/>
  <c r="B8" i="2"/>
  <c r="C8" i="2" s="1"/>
  <c r="B9" i="2"/>
  <c r="C9" i="2" s="1"/>
  <c r="O33" i="6"/>
  <c r="P33" i="6"/>
  <c r="O34" i="6"/>
  <c r="P34" i="6"/>
  <c r="Q34" i="6"/>
  <c r="R34" i="6" s="1"/>
  <c r="O35" i="6"/>
  <c r="P35" i="6"/>
  <c r="Q35" i="6"/>
  <c r="R35" i="6" s="1"/>
  <c r="O36" i="6"/>
  <c r="P36" i="6"/>
  <c r="Q36" i="6"/>
  <c r="R36" i="6" s="1"/>
  <c r="O37" i="6"/>
  <c r="P37" i="6"/>
  <c r="Q37" i="6"/>
  <c r="R37" i="6" s="1"/>
  <c r="O38" i="6"/>
  <c r="P38" i="6"/>
  <c r="Q38" i="6"/>
  <c r="R38" i="6" s="1"/>
  <c r="O39" i="6"/>
  <c r="P39" i="6" s="1"/>
  <c r="Q39" i="6"/>
  <c r="R39" i="6" s="1"/>
  <c r="O40" i="6"/>
  <c r="P40" i="6"/>
  <c r="Q40" i="6"/>
  <c r="R40" i="6"/>
  <c r="O41" i="6"/>
  <c r="P41" i="6"/>
  <c r="O42" i="6"/>
  <c r="P42" i="6"/>
  <c r="O43" i="6"/>
  <c r="P43" i="6"/>
  <c r="Q43" i="6"/>
  <c r="R43" i="6" s="1"/>
  <c r="M34" i="6"/>
  <c r="N34" i="6" s="1"/>
  <c r="M35" i="6"/>
  <c r="N35" i="6" s="1"/>
  <c r="M36" i="6"/>
  <c r="N36" i="6" s="1"/>
  <c r="M37" i="6"/>
  <c r="N37" i="6"/>
  <c r="M38" i="6"/>
  <c r="N38" i="6" s="1"/>
  <c r="M39" i="6"/>
  <c r="N39" i="6" s="1"/>
  <c r="M40" i="6"/>
  <c r="N40" i="6"/>
  <c r="M41" i="6"/>
  <c r="N41" i="6"/>
  <c r="M42" i="6"/>
  <c r="N42" i="6" s="1"/>
  <c r="M43" i="6"/>
  <c r="N43" i="6" s="1"/>
  <c r="N33" i="6"/>
  <c r="M33" i="6"/>
  <c r="K34" i="6"/>
  <c r="L34" i="6"/>
  <c r="K35" i="6"/>
  <c r="L35" i="6" s="1"/>
  <c r="K36" i="6"/>
  <c r="L36" i="6"/>
  <c r="K37" i="6"/>
  <c r="L37" i="6"/>
  <c r="K38" i="6"/>
  <c r="L38" i="6"/>
  <c r="K39" i="6"/>
  <c r="L39" i="6"/>
  <c r="K40" i="6"/>
  <c r="L40" i="6"/>
  <c r="K41" i="6"/>
  <c r="L41" i="6"/>
  <c r="K42" i="6"/>
  <c r="L42" i="6"/>
  <c r="K43" i="6"/>
  <c r="L43" i="6"/>
  <c r="L33" i="6"/>
  <c r="K33" i="6"/>
  <c r="G19" i="6"/>
  <c r="H19" i="6"/>
  <c r="I19" i="6"/>
  <c r="G20" i="6"/>
  <c r="H20" i="6"/>
  <c r="I20" i="6"/>
  <c r="G21" i="6"/>
  <c r="H21" i="6"/>
  <c r="I21" i="6"/>
  <c r="G22" i="6"/>
  <c r="H22" i="6"/>
  <c r="I22" i="6"/>
  <c r="G23" i="6"/>
  <c r="H23" i="6"/>
  <c r="I23" i="6"/>
  <c r="G24" i="6"/>
  <c r="H24" i="6"/>
  <c r="I24" i="6"/>
  <c r="G25" i="6"/>
  <c r="H25" i="6"/>
  <c r="I25" i="6"/>
  <c r="G26" i="6"/>
  <c r="H26" i="6"/>
  <c r="I26" i="6"/>
  <c r="G27" i="6"/>
  <c r="H27" i="6"/>
  <c r="I27" i="6"/>
  <c r="G28" i="6"/>
  <c r="H28" i="6"/>
  <c r="I28" i="6"/>
  <c r="G29" i="6"/>
  <c r="H29" i="6"/>
  <c r="I29" i="6"/>
  <c r="F20" i="6"/>
  <c r="F21" i="6"/>
  <c r="F22" i="6"/>
  <c r="F23" i="6"/>
  <c r="F24" i="6"/>
  <c r="F25" i="6"/>
  <c r="F26" i="6"/>
  <c r="F27" i="6"/>
  <c r="F28" i="6"/>
  <c r="F29" i="6"/>
  <c r="F19" i="6"/>
  <c r="L2" i="6"/>
  <c r="M2" i="6"/>
  <c r="L3" i="6"/>
  <c r="M3" i="6"/>
  <c r="L4" i="6"/>
  <c r="M4" i="6"/>
  <c r="L5" i="6"/>
  <c r="M5" i="6"/>
  <c r="L6" i="6"/>
  <c r="M6" i="6"/>
  <c r="L7" i="6"/>
  <c r="M7" i="6"/>
  <c r="L8" i="6"/>
  <c r="M8" i="6"/>
  <c r="L9" i="6"/>
  <c r="M9" i="6"/>
  <c r="L10" i="6"/>
  <c r="M10" i="6"/>
  <c r="L11" i="6"/>
  <c r="M11" i="6"/>
  <c r="M1" i="6"/>
  <c r="L1" i="6"/>
  <c r="J2" i="6"/>
  <c r="K2" i="6"/>
  <c r="J3" i="6"/>
  <c r="K3" i="6"/>
  <c r="J4" i="6"/>
  <c r="K4" i="6"/>
  <c r="J5" i="6"/>
  <c r="K5" i="6"/>
  <c r="J6" i="6"/>
  <c r="K6" i="6"/>
  <c r="J7" i="6"/>
  <c r="K7" i="6"/>
  <c r="J8" i="6"/>
  <c r="K8" i="6"/>
  <c r="J9" i="6"/>
  <c r="K9" i="6"/>
  <c r="J10" i="6"/>
  <c r="K10" i="6"/>
  <c r="J11" i="6"/>
  <c r="K11" i="6"/>
  <c r="K1" i="6"/>
  <c r="J1" i="6"/>
  <c r="H2" i="6"/>
  <c r="I2" i="6"/>
  <c r="H3" i="6"/>
  <c r="I3" i="6"/>
  <c r="H4" i="6"/>
  <c r="I4" i="6"/>
  <c r="H5" i="6"/>
  <c r="I5" i="6"/>
  <c r="H6" i="6"/>
  <c r="I6" i="6"/>
  <c r="H7" i="6"/>
  <c r="I7" i="6"/>
  <c r="H8" i="6"/>
  <c r="I8" i="6"/>
  <c r="H9" i="6"/>
  <c r="I9" i="6"/>
  <c r="H10" i="6"/>
  <c r="I10" i="6"/>
  <c r="H11" i="6"/>
  <c r="I11" i="6"/>
  <c r="I1" i="6"/>
  <c r="H1" i="6"/>
  <c r="G2" i="6"/>
  <c r="G3" i="6"/>
  <c r="G4" i="6"/>
  <c r="G5" i="6"/>
  <c r="G6" i="6"/>
  <c r="G7" i="6"/>
  <c r="G8" i="6"/>
  <c r="G9" i="6"/>
  <c r="G10" i="6"/>
  <c r="G11" i="6"/>
  <c r="G1" i="6"/>
  <c r="F2" i="6"/>
  <c r="F3" i="6"/>
  <c r="F4" i="6"/>
  <c r="F5" i="6"/>
  <c r="F6" i="6"/>
  <c r="F7" i="6"/>
  <c r="F8" i="6"/>
  <c r="F9" i="6"/>
  <c r="F10" i="6"/>
  <c r="F11" i="6"/>
  <c r="F1" i="6"/>
  <c r="I44" i="5"/>
  <c r="G44" i="5"/>
  <c r="H41" i="5"/>
  <c r="F49" i="5"/>
  <c r="B258" i="4" l="1"/>
  <c r="S241" i="4"/>
  <c r="T241" i="4" s="1"/>
  <c r="B315" i="4"/>
  <c r="B307" i="4"/>
  <c r="B299" i="4"/>
  <c r="B291" i="4"/>
  <c r="U285" i="4"/>
  <c r="V285" i="4" s="1"/>
  <c r="E285" i="4"/>
  <c r="F285" i="4" s="1"/>
  <c r="M284" i="4"/>
  <c r="N284" i="4" s="1"/>
  <c r="B316" i="4"/>
  <c r="B300" i="4"/>
  <c r="B257" i="4"/>
  <c r="K241" i="4"/>
  <c r="L241" i="4" s="1"/>
  <c r="B314" i="4"/>
  <c r="B298" i="4"/>
  <c r="B290" i="4"/>
  <c r="C285" i="4"/>
  <c r="D285" i="4" s="1"/>
  <c r="K284" i="4"/>
  <c r="L284" i="4" s="1"/>
  <c r="I241" i="4"/>
  <c r="J241" i="4" s="1"/>
  <c r="B313" i="4"/>
  <c r="B305" i="4"/>
  <c r="B297" i="4"/>
  <c r="B289" i="4"/>
  <c r="Q285" i="4"/>
  <c r="R285" i="4" s="1"/>
  <c r="Y284" i="4"/>
  <c r="Z284" i="4" s="1"/>
  <c r="I284" i="4"/>
  <c r="J284" i="4" s="1"/>
  <c r="B250" i="4"/>
  <c r="B312" i="4"/>
  <c r="B304" i="4"/>
  <c r="B296" i="4"/>
  <c r="B288" i="4"/>
  <c r="O285" i="4"/>
  <c r="P285" i="4" s="1"/>
  <c r="W284" i="4"/>
  <c r="X284" i="4" s="1"/>
  <c r="G284" i="4"/>
  <c r="H284" i="4" s="1"/>
  <c r="B249" i="4"/>
  <c r="S240" i="4"/>
  <c r="T240" i="4" s="1"/>
  <c r="B311" i="4"/>
  <c r="B303" i="4"/>
  <c r="B295" i="4"/>
  <c r="B287" i="4"/>
  <c r="M285" i="4"/>
  <c r="N285" i="4" s="1"/>
  <c r="U284" i="4"/>
  <c r="V284" i="4" s="1"/>
  <c r="E284" i="4"/>
  <c r="F284" i="4" s="1"/>
  <c r="B266" i="4"/>
  <c r="B286" i="4"/>
  <c r="C284" i="4"/>
  <c r="D284" i="4" s="1"/>
  <c r="B308" i="4"/>
  <c r="B292" i="4"/>
  <c r="W285" i="4"/>
  <c r="X285" i="4" s="1"/>
  <c r="G285" i="4"/>
  <c r="H285" i="4" s="1"/>
  <c r="B265" i="4"/>
  <c r="Q284" i="4"/>
  <c r="R284" i="4" s="1"/>
  <c r="K17" i="6"/>
  <c r="G105" i="4"/>
  <c r="J97" i="4"/>
  <c r="J98" i="4"/>
  <c r="K98" i="4"/>
  <c r="L98" i="4"/>
  <c r="J99" i="4"/>
  <c r="L99" i="4"/>
  <c r="J100" i="4"/>
  <c r="K100" i="4"/>
  <c r="L100" i="4"/>
  <c r="J101" i="4"/>
  <c r="K101" i="4"/>
  <c r="L101" i="4"/>
  <c r="J102" i="4"/>
  <c r="K102" i="4"/>
  <c r="L102" i="4"/>
  <c r="J103" i="4"/>
  <c r="K103" i="4"/>
  <c r="L103" i="4"/>
  <c r="J104" i="4"/>
  <c r="K104" i="4"/>
  <c r="J105" i="4"/>
  <c r="K105" i="4"/>
  <c r="L105" i="4"/>
  <c r="L106" i="4"/>
  <c r="J107" i="4"/>
  <c r="K107" i="4"/>
  <c r="L107" i="4"/>
  <c r="J108" i="4"/>
  <c r="K108" i="4"/>
  <c r="L108" i="4"/>
  <c r="J109" i="4"/>
  <c r="K109" i="4"/>
  <c r="L109" i="4"/>
  <c r="J110" i="4"/>
  <c r="K110" i="4"/>
  <c r="L110" i="4"/>
  <c r="J111" i="4"/>
  <c r="K111" i="4"/>
  <c r="F97" i="4"/>
  <c r="F98" i="4"/>
  <c r="G98" i="4"/>
  <c r="H98" i="4"/>
  <c r="F99" i="4"/>
  <c r="F100" i="4"/>
  <c r="G100" i="4"/>
  <c r="F101" i="4"/>
  <c r="G101" i="4"/>
  <c r="F102" i="4"/>
  <c r="G102" i="4"/>
  <c r="H102" i="4"/>
  <c r="F103" i="4"/>
  <c r="G103" i="4"/>
  <c r="H103" i="4"/>
  <c r="F104" i="4"/>
  <c r="G104" i="4"/>
  <c r="F105" i="4"/>
  <c r="H105" i="4"/>
  <c r="F107" i="4"/>
  <c r="G107" i="4"/>
  <c r="F108" i="4"/>
  <c r="G108" i="4"/>
  <c r="F109" i="4"/>
  <c r="G109" i="4"/>
  <c r="H109" i="4"/>
  <c r="F110" i="4"/>
  <c r="G110" i="4"/>
  <c r="H110" i="4"/>
  <c r="F111" i="4"/>
  <c r="G111" i="4"/>
  <c r="K20" i="5"/>
  <c r="I15" i="5"/>
  <c r="N15" i="5" s="1"/>
  <c r="B98" i="4"/>
  <c r="C98" i="4"/>
  <c r="D98" i="4"/>
  <c r="B99" i="4"/>
  <c r="B100" i="4"/>
  <c r="B101" i="4"/>
  <c r="B102" i="4"/>
  <c r="B103" i="4"/>
  <c r="B104" i="4"/>
  <c r="B105" i="4"/>
  <c r="C105" i="4"/>
  <c r="D105" i="4"/>
  <c r="B107" i="4"/>
  <c r="B108" i="4"/>
  <c r="B109" i="4"/>
  <c r="B110" i="4"/>
  <c r="B111" i="4"/>
  <c r="K39" i="5"/>
  <c r="F40" i="5"/>
  <c r="G40" i="5"/>
  <c r="H40" i="5"/>
  <c r="I40" i="5"/>
  <c r="F41" i="5"/>
  <c r="G41" i="5"/>
  <c r="I41" i="5"/>
  <c r="J42" i="5"/>
  <c r="F43" i="5"/>
  <c r="G43" i="5"/>
  <c r="H43" i="5"/>
  <c r="I43" i="5"/>
  <c r="F44" i="5"/>
  <c r="H44" i="5"/>
  <c r="F46" i="5"/>
  <c r="G46" i="5"/>
  <c r="H46" i="5"/>
  <c r="I46" i="5"/>
  <c r="F47" i="5"/>
  <c r="G47" i="5"/>
  <c r="H47" i="5"/>
  <c r="I47" i="5"/>
  <c r="F48" i="5"/>
  <c r="G48" i="5"/>
  <c r="H48" i="5"/>
  <c r="I48" i="5"/>
  <c r="G49" i="5"/>
  <c r="H49" i="5"/>
  <c r="I49" i="5"/>
  <c r="F50" i="5"/>
  <c r="G50" i="5"/>
  <c r="H50" i="5"/>
  <c r="I50" i="5"/>
  <c r="F52" i="5"/>
  <c r="G52" i="5"/>
  <c r="H52" i="5"/>
  <c r="I52" i="5"/>
  <c r="F53" i="5"/>
  <c r="G53" i="5"/>
  <c r="H53" i="5"/>
  <c r="I53" i="5"/>
  <c r="F54" i="5"/>
  <c r="G54" i="5"/>
  <c r="H54" i="5"/>
  <c r="I54" i="5"/>
  <c r="F69" i="5"/>
  <c r="I74" i="5"/>
  <c r="H74" i="5"/>
  <c r="G74" i="5"/>
  <c r="F74" i="5"/>
  <c r="I73" i="5"/>
  <c r="H73" i="5"/>
  <c r="G73" i="5"/>
  <c r="F73" i="5"/>
  <c r="I72" i="5"/>
  <c r="H72" i="5"/>
  <c r="G72" i="5"/>
  <c r="F72" i="5"/>
  <c r="I70" i="5"/>
  <c r="H70" i="5"/>
  <c r="G70" i="5"/>
  <c r="F70" i="5"/>
  <c r="I69" i="5"/>
  <c r="H69" i="5"/>
  <c r="G69" i="5"/>
  <c r="I68" i="5"/>
  <c r="H68" i="5"/>
  <c r="G68" i="5"/>
  <c r="F68" i="5"/>
  <c r="I66" i="5"/>
  <c r="H66" i="5"/>
  <c r="G66" i="5"/>
  <c r="F66" i="5"/>
  <c r="I65" i="5"/>
  <c r="H65" i="5"/>
  <c r="G65" i="5"/>
  <c r="F65" i="5"/>
  <c r="I63" i="5"/>
  <c r="H63" i="5"/>
  <c r="G63" i="5"/>
  <c r="F63" i="5"/>
  <c r="I62" i="5"/>
  <c r="H62" i="5"/>
  <c r="G62" i="5"/>
  <c r="F62" i="5"/>
  <c r="J61" i="5"/>
  <c r="I60" i="5"/>
  <c r="H60" i="5"/>
  <c r="G60" i="5"/>
  <c r="F60" i="5"/>
  <c r="I59" i="5"/>
  <c r="H59" i="5"/>
  <c r="G59" i="5"/>
  <c r="F59" i="5"/>
  <c r="K58" i="5"/>
  <c r="B97" i="4"/>
  <c r="F35" i="5"/>
  <c r="G35" i="5"/>
  <c r="H35" i="5"/>
  <c r="I35" i="5"/>
  <c r="F21" i="5"/>
  <c r="G21" i="5"/>
  <c r="H21" i="5"/>
  <c r="I21" i="5"/>
  <c r="F22" i="5"/>
  <c r="G22" i="5"/>
  <c r="H22" i="5"/>
  <c r="I22" i="5"/>
  <c r="J23" i="5"/>
  <c r="F24" i="5"/>
  <c r="G24" i="5"/>
  <c r="H24" i="5"/>
  <c r="I24" i="5"/>
  <c r="F25" i="5"/>
  <c r="G25" i="5"/>
  <c r="H25" i="5"/>
  <c r="I25" i="5"/>
  <c r="F27" i="5"/>
  <c r="G27" i="5"/>
  <c r="H27" i="5"/>
  <c r="I27" i="5"/>
  <c r="F28" i="5"/>
  <c r="G28" i="5"/>
  <c r="H28" i="5"/>
  <c r="I28" i="5"/>
  <c r="F29" i="5"/>
  <c r="G29" i="5"/>
  <c r="H29" i="5"/>
  <c r="I29" i="5"/>
  <c r="F30" i="5"/>
  <c r="G30" i="5"/>
  <c r="H30" i="5"/>
  <c r="I30" i="5"/>
  <c r="F31" i="5"/>
  <c r="G31" i="5"/>
  <c r="H31" i="5"/>
  <c r="I31" i="5"/>
  <c r="F33" i="5"/>
  <c r="G33" i="5"/>
  <c r="H33" i="5"/>
  <c r="I33" i="5"/>
  <c r="F34" i="5"/>
  <c r="G34" i="5"/>
  <c r="H34" i="5"/>
  <c r="I34" i="5"/>
  <c r="N16" i="5"/>
  <c r="M16" i="5"/>
  <c r="L16" i="5"/>
  <c r="K16" i="5"/>
  <c r="J41" i="5" l="1"/>
  <c r="M41" i="5" s="1"/>
  <c r="J50" i="5"/>
  <c r="M44" i="5" s="1"/>
  <c r="M51" i="5" s="1"/>
  <c r="J53" i="5"/>
  <c r="M45" i="5" s="1"/>
  <c r="M52" i="5" s="1"/>
  <c r="J43" i="5"/>
  <c r="L42" i="5" s="1"/>
  <c r="L49" i="5" s="1"/>
  <c r="J54" i="5"/>
  <c r="L46" i="5" s="1"/>
  <c r="L53" i="5" s="1"/>
  <c r="J52" i="5"/>
  <c r="L45" i="5" s="1"/>
  <c r="L52" i="5" s="1"/>
  <c r="J33" i="5"/>
  <c r="L26" i="5" s="1"/>
  <c r="J48" i="5"/>
  <c r="J46" i="5"/>
  <c r="L43" i="5" s="1"/>
  <c r="L50" i="5" s="1"/>
  <c r="J40" i="5"/>
  <c r="J49" i="5"/>
  <c r="L44" i="5" s="1"/>
  <c r="L51" i="5" s="1"/>
  <c r="J47" i="5"/>
  <c r="M43" i="5" s="1"/>
  <c r="J44" i="5"/>
  <c r="M42" i="5" s="1"/>
  <c r="J60" i="5"/>
  <c r="M60" i="5" s="1"/>
  <c r="M67" i="5" s="1"/>
  <c r="J65" i="5"/>
  <c r="J68" i="5"/>
  <c r="J59" i="5"/>
  <c r="J63" i="5"/>
  <c r="M61" i="5" s="1"/>
  <c r="M68" i="5" s="1"/>
  <c r="J70" i="5"/>
  <c r="M70" i="5" s="1"/>
  <c r="J66" i="5"/>
  <c r="M62" i="5" s="1"/>
  <c r="M69" i="5" s="1"/>
  <c r="J72" i="5"/>
  <c r="L71" i="5" s="1"/>
  <c r="J62" i="5"/>
  <c r="L61" i="5" s="1"/>
  <c r="L68" i="5" s="1"/>
  <c r="J73" i="5"/>
  <c r="M71" i="5" s="1"/>
  <c r="J69" i="5"/>
  <c r="J74" i="5"/>
  <c r="L72" i="5" s="1"/>
  <c r="J29" i="5"/>
  <c r="J30" i="5"/>
  <c r="L25" i="5" s="1"/>
  <c r="J34" i="5"/>
  <c r="M26" i="5" s="1"/>
  <c r="J31" i="5"/>
  <c r="M25" i="5" s="1"/>
  <c r="J27" i="5"/>
  <c r="L24" i="5" s="1"/>
  <c r="J24" i="5"/>
  <c r="L23" i="5" s="1"/>
  <c r="J21" i="5"/>
  <c r="M15" i="5"/>
  <c r="J28" i="5"/>
  <c r="M24" i="5" s="1"/>
  <c r="J25" i="5"/>
  <c r="M23" i="5" s="1"/>
  <c r="K15" i="5"/>
  <c r="L15" i="5"/>
  <c r="J35" i="5"/>
  <c r="L27" i="5" s="1"/>
  <c r="J22" i="5"/>
  <c r="M22" i="5" s="1"/>
  <c r="C54" i="2" a="1"/>
  <c r="C54" i="2" s="1"/>
  <c r="M49" i="5" l="1"/>
  <c r="H107" i="4" s="1"/>
  <c r="H100" i="4"/>
  <c r="M48" i="5"/>
  <c r="H106" i="4" s="1"/>
  <c r="H99" i="4"/>
  <c r="M50" i="5"/>
  <c r="H108" i="4" s="1"/>
  <c r="H101" i="4"/>
  <c r="M29" i="5"/>
  <c r="D106" i="4" s="1"/>
  <c r="D99" i="4"/>
  <c r="L30" i="5"/>
  <c r="C107" i="4" s="1"/>
  <c r="C100" i="4"/>
  <c r="L33" i="5"/>
  <c r="C110" i="4" s="1"/>
  <c r="C103" i="4"/>
  <c r="L31" i="5"/>
  <c r="C108" i="4" s="1"/>
  <c r="C101" i="4"/>
  <c r="M32" i="5"/>
  <c r="D109" i="4" s="1"/>
  <c r="D102" i="4"/>
  <c r="M33" i="5"/>
  <c r="D110" i="4" s="1"/>
  <c r="D103" i="4"/>
  <c r="L34" i="5"/>
  <c r="C111" i="4" s="1"/>
  <c r="C104" i="4"/>
  <c r="M30" i="5"/>
  <c r="D107" i="4" s="1"/>
  <c r="D100" i="4"/>
  <c r="L32" i="5"/>
  <c r="C109" i="4" s="1"/>
  <c r="C102" i="4"/>
  <c r="M31" i="5"/>
  <c r="D108" i="4" s="1"/>
  <c r="D101" i="4"/>
  <c r="L62" i="5"/>
  <c r="L69" i="5" s="1"/>
  <c r="L70" i="5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11" i="2"/>
  <c r="F308" i="2"/>
  <c r="F317" i="2" s="1"/>
  <c r="E308" i="2"/>
  <c r="E314" i="2" s="1"/>
  <c r="H308" i="2"/>
  <c r="H332" i="2" s="1"/>
  <c r="D190" i="2"/>
  <c r="D193" i="2" s="1"/>
  <c r="D231" i="2" s="1"/>
  <c r="C182" i="2"/>
  <c r="C183" i="2"/>
  <c r="C184" i="2"/>
  <c r="D195" i="2"/>
  <c r="D233" i="2" s="1"/>
  <c r="C185" i="2"/>
  <c r="C149" i="2" s="1"/>
  <c r="D196" i="2"/>
  <c r="D234" i="2" s="1"/>
  <c r="C186" i="2"/>
  <c r="C187" i="2"/>
  <c r="C188" i="2"/>
  <c r="C226" i="2" s="1"/>
  <c r="C189" i="2"/>
  <c r="C153" i="2" s="1"/>
  <c r="D200" i="2"/>
  <c r="D238" i="2" s="1"/>
  <c r="C190" i="2"/>
  <c r="C228" i="2" s="1"/>
  <c r="C191" i="2"/>
  <c r="C229" i="2" s="1"/>
  <c r="C192" i="2"/>
  <c r="D203" i="2"/>
  <c r="D241" i="2" s="1"/>
  <c r="C193" i="2"/>
  <c r="C157" i="2" s="1"/>
  <c r="D204" i="2"/>
  <c r="C194" i="2"/>
  <c r="C195" i="2"/>
  <c r="C233" i="2" s="1"/>
  <c r="C196" i="2"/>
  <c r="C234" i="2" s="1"/>
  <c r="D207" i="2"/>
  <c r="D245" i="2" s="1"/>
  <c r="C197" i="2"/>
  <c r="C235" i="2" s="1"/>
  <c r="D208" i="2"/>
  <c r="C198" i="2"/>
  <c r="C236" i="2" s="1"/>
  <c r="C199" i="2"/>
  <c r="C200" i="2"/>
  <c r="D211" i="2"/>
  <c r="D249" i="2" s="1"/>
  <c r="C201" i="2"/>
  <c r="C165" i="2" s="1"/>
  <c r="D212" i="2"/>
  <c r="D250" i="2" s="1"/>
  <c r="C202" i="2"/>
  <c r="C203" i="2"/>
  <c r="C167" i="2" s="1"/>
  <c r="C204" i="2"/>
  <c r="D215" i="2"/>
  <c r="D253" i="2" s="1"/>
  <c r="C205" i="2"/>
  <c r="C243" i="2" s="1"/>
  <c r="D216" i="2"/>
  <c r="D254" i="2" s="1"/>
  <c r="C206" i="2"/>
  <c r="C244" i="2" s="1"/>
  <c r="C207" i="2"/>
  <c r="C171" i="2" s="1"/>
  <c r="C208" i="2"/>
  <c r="D219" i="2"/>
  <c r="D257" i="2" s="1"/>
  <c r="C209" i="2"/>
  <c r="C173" i="2" s="1"/>
  <c r="D220" i="2"/>
  <c r="C210" i="2"/>
  <c r="C174" i="2" s="1"/>
  <c r="C211" i="2"/>
  <c r="C249" i="2" s="1"/>
  <c r="D228" i="2"/>
  <c r="E228" i="2"/>
  <c r="F228" i="2"/>
  <c r="G228" i="2"/>
  <c r="N228" i="2" s="1"/>
  <c r="C220" i="2"/>
  <c r="C221" i="2"/>
  <c r="C222" i="2"/>
  <c r="C224" i="2"/>
  <c r="C225" i="2"/>
  <c r="C230" i="2"/>
  <c r="D242" i="2"/>
  <c r="C232" i="2"/>
  <c r="D246" i="2"/>
  <c r="C237" i="2"/>
  <c r="C238" i="2"/>
  <c r="C240" i="2"/>
  <c r="C241" i="2"/>
  <c r="C242" i="2"/>
  <c r="C246" i="2"/>
  <c r="D258" i="2"/>
  <c r="C248" i="2"/>
  <c r="Q16" i="4"/>
  <c r="G154" i="2"/>
  <c r="M154" i="2" s="1"/>
  <c r="F154" i="2"/>
  <c r="E154" i="2"/>
  <c r="D154" i="2"/>
  <c r="G264" i="2"/>
  <c r="F264" i="2"/>
  <c r="E264" i="2"/>
  <c r="E296" i="2" s="1"/>
  <c r="E260" i="2" s="1"/>
  <c r="C172" i="2"/>
  <c r="C168" i="2"/>
  <c r="C164" i="2"/>
  <c r="C163" i="2"/>
  <c r="C159" i="2"/>
  <c r="C158" i="2"/>
  <c r="C156" i="2"/>
  <c r="C151" i="2"/>
  <c r="C150" i="2"/>
  <c r="C148" i="2"/>
  <c r="C147" i="2"/>
  <c r="R149" i="2"/>
  <c r="Z117" i="2"/>
  <c r="X117" i="2"/>
  <c r="V117" i="2"/>
  <c r="T117" i="2"/>
  <c r="R117" i="2"/>
  <c r="P117" i="2"/>
  <c r="N117" i="2"/>
  <c r="L117" i="2"/>
  <c r="J117" i="2"/>
  <c r="H117" i="2"/>
  <c r="F117" i="2"/>
  <c r="K114" i="2"/>
  <c r="K125" i="2" s="1"/>
  <c r="L125" i="2" s="1"/>
  <c r="J114" i="2"/>
  <c r="I114" i="2"/>
  <c r="H114" i="2"/>
  <c r="G114" i="2"/>
  <c r="G128" i="2" s="1"/>
  <c r="H128" i="2" s="1"/>
  <c r="F114" i="2"/>
  <c r="E114" i="2"/>
  <c r="D172" i="2" s="1"/>
  <c r="D114" i="2"/>
  <c r="C109" i="2"/>
  <c r="D120" i="2" s="1"/>
  <c r="C110" i="2"/>
  <c r="D121" i="2" s="1"/>
  <c r="C111" i="2"/>
  <c r="D122" i="2" s="1"/>
  <c r="C112" i="2"/>
  <c r="D123" i="2" s="1"/>
  <c r="C113" i="2"/>
  <c r="D124" i="2" s="1"/>
  <c r="C114" i="2"/>
  <c r="D125" i="2" s="1"/>
  <c r="C115" i="2"/>
  <c r="D126" i="2" s="1"/>
  <c r="C116" i="2"/>
  <c r="D127" i="2" s="1"/>
  <c r="C117" i="2"/>
  <c r="D128" i="2" s="1"/>
  <c r="C118" i="2"/>
  <c r="D129" i="2" s="1"/>
  <c r="C119" i="2"/>
  <c r="D130" i="2" s="1"/>
  <c r="C120" i="2"/>
  <c r="D131" i="2" s="1"/>
  <c r="C121" i="2"/>
  <c r="D132" i="2" s="1"/>
  <c r="C122" i="2"/>
  <c r="D133" i="2" s="1"/>
  <c r="C123" i="2"/>
  <c r="D134" i="2" s="1"/>
  <c r="C124" i="2"/>
  <c r="D135" i="2" s="1"/>
  <c r="C125" i="2"/>
  <c r="D136" i="2" s="1"/>
  <c r="C126" i="2"/>
  <c r="D137" i="2" s="1"/>
  <c r="C127" i="2"/>
  <c r="D138" i="2" s="1"/>
  <c r="C128" i="2"/>
  <c r="D139" i="2" s="1"/>
  <c r="C129" i="2"/>
  <c r="D140" i="2" s="1"/>
  <c r="C130" i="2"/>
  <c r="D141" i="2" s="1"/>
  <c r="C131" i="2"/>
  <c r="D142" i="2" s="1"/>
  <c r="C132" i="2"/>
  <c r="D143" i="2" s="1"/>
  <c r="C133" i="2"/>
  <c r="D144" i="2" s="1"/>
  <c r="C134" i="2"/>
  <c r="D145" i="2" s="1"/>
  <c r="C135" i="2"/>
  <c r="D146" i="2" s="1"/>
  <c r="C136" i="2"/>
  <c r="D147" i="2" s="1"/>
  <c r="C137" i="2"/>
  <c r="D148" i="2" s="1"/>
  <c r="C108" i="2"/>
  <c r="D119" i="2" s="1"/>
  <c r="E112" i="2"/>
  <c r="D110" i="2"/>
  <c r="E110" i="2" s="1"/>
  <c r="D104" i="2"/>
  <c r="D112" i="2" s="1"/>
  <c r="B56" i="4"/>
  <c r="B155" i="4" s="1"/>
  <c r="D106" i="2"/>
  <c r="D1" i="4"/>
  <c r="G16" i="4"/>
  <c r="G22" i="4" s="1"/>
  <c r="F16" i="4"/>
  <c r="F25" i="4" s="1"/>
  <c r="E16" i="4"/>
  <c r="E24" i="4" s="1"/>
  <c r="E65" i="4" s="1"/>
  <c r="D16" i="4"/>
  <c r="D21" i="4" s="1"/>
  <c r="C16" i="4"/>
  <c r="C23" i="4" s="1"/>
  <c r="B16" i="4"/>
  <c r="F15" i="4"/>
  <c r="I16" i="4" s="1"/>
  <c r="A86" i="2"/>
  <c r="G101" i="2" s="1"/>
  <c r="K97" i="2"/>
  <c r="L97" i="2" s="1"/>
  <c r="H98" i="2"/>
  <c r="I93" i="2"/>
  <c r="G98" i="2"/>
  <c r="M84" i="2"/>
  <c r="N84" i="2" s="1"/>
  <c r="M83" i="2"/>
  <c r="N83" i="2" s="1"/>
  <c r="I50" i="2"/>
  <c r="J50" i="2" s="1"/>
  <c r="I51" i="2"/>
  <c r="J51" i="2" s="1"/>
  <c r="I52" i="2"/>
  <c r="J52" i="2" s="1"/>
  <c r="I53" i="2"/>
  <c r="J53" i="2" s="1"/>
  <c r="I54" i="2"/>
  <c r="I49" i="2"/>
  <c r="J49" i="2" s="1"/>
  <c r="I48" i="2"/>
  <c r="J48" i="2" s="1"/>
  <c r="F27" i="2"/>
  <c r="F28" i="2"/>
  <c r="F29" i="2"/>
  <c r="F30" i="2"/>
  <c r="F31" i="2"/>
  <c r="F32" i="2"/>
  <c r="F33" i="2"/>
  <c r="F34" i="2"/>
  <c r="F35" i="2"/>
  <c r="F36" i="2"/>
  <c r="F26" i="2"/>
  <c r="F16" i="2"/>
  <c r="F17" i="2"/>
  <c r="F18" i="2"/>
  <c r="F19" i="2"/>
  <c r="F20" i="2"/>
  <c r="F21" i="2"/>
  <c r="F22" i="2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C37" i="1"/>
  <c r="B37" i="1"/>
  <c r="J1" i="1"/>
  <c r="H164" i="4" l="1"/>
  <c r="I164" i="4"/>
  <c r="C175" i="2"/>
  <c r="C152" i="2"/>
  <c r="F331" i="2"/>
  <c r="D199" i="2"/>
  <c r="D237" i="2" s="1"/>
  <c r="H340" i="2"/>
  <c r="E321" i="2"/>
  <c r="C160" i="2"/>
  <c r="F330" i="2"/>
  <c r="F338" i="2"/>
  <c r="E329" i="2"/>
  <c r="F318" i="2"/>
  <c r="E337" i="2"/>
  <c r="F327" i="2"/>
  <c r="E317" i="2"/>
  <c r="M228" i="2"/>
  <c r="F335" i="2"/>
  <c r="F326" i="2"/>
  <c r="F315" i="2"/>
  <c r="F319" i="2"/>
  <c r="C155" i="2"/>
  <c r="L228" i="2"/>
  <c r="F334" i="2"/>
  <c r="E325" i="2"/>
  <c r="F314" i="2"/>
  <c r="F339" i="2"/>
  <c r="E333" i="2"/>
  <c r="F323" i="2"/>
  <c r="E313" i="2"/>
  <c r="F322" i="2"/>
  <c r="F311" i="2"/>
  <c r="F267" i="2"/>
  <c r="F231" i="2" s="1"/>
  <c r="F271" i="2"/>
  <c r="F235" i="2" s="1"/>
  <c r="F275" i="2"/>
  <c r="F239" i="2" s="1"/>
  <c r="F279" i="2"/>
  <c r="F243" i="2" s="1"/>
  <c r="F283" i="2"/>
  <c r="F247" i="2" s="1"/>
  <c r="F287" i="2"/>
  <c r="F251" i="2" s="1"/>
  <c r="F291" i="2"/>
  <c r="F255" i="2" s="1"/>
  <c r="F295" i="2"/>
  <c r="F259" i="2" s="1"/>
  <c r="F269" i="2"/>
  <c r="F233" i="2" s="1"/>
  <c r="F273" i="2"/>
  <c r="F237" i="2" s="1"/>
  <c r="F277" i="2"/>
  <c r="F241" i="2" s="1"/>
  <c r="F281" i="2"/>
  <c r="F245" i="2" s="1"/>
  <c r="F285" i="2"/>
  <c r="F249" i="2" s="1"/>
  <c r="F289" i="2"/>
  <c r="F253" i="2" s="1"/>
  <c r="F293" i="2"/>
  <c r="F257" i="2" s="1"/>
  <c r="N264" i="2"/>
  <c r="G269" i="2"/>
  <c r="G233" i="2" s="1"/>
  <c r="G273" i="2"/>
  <c r="G237" i="2" s="1"/>
  <c r="G277" i="2"/>
  <c r="G241" i="2" s="1"/>
  <c r="G281" i="2"/>
  <c r="G245" i="2" s="1"/>
  <c r="G285" i="2"/>
  <c r="G249" i="2" s="1"/>
  <c r="G289" i="2"/>
  <c r="G253" i="2" s="1"/>
  <c r="G293" i="2"/>
  <c r="G257" i="2" s="1"/>
  <c r="G270" i="2"/>
  <c r="G234" i="2" s="1"/>
  <c r="G274" i="2"/>
  <c r="G238" i="2" s="1"/>
  <c r="G278" i="2"/>
  <c r="G242" i="2" s="1"/>
  <c r="G282" i="2"/>
  <c r="G246" i="2" s="1"/>
  <c r="G286" i="2"/>
  <c r="G250" i="2" s="1"/>
  <c r="G290" i="2"/>
  <c r="G254" i="2" s="1"/>
  <c r="G294" i="2"/>
  <c r="G258" i="2" s="1"/>
  <c r="G267" i="2"/>
  <c r="G231" i="2" s="1"/>
  <c r="G271" i="2"/>
  <c r="G235" i="2" s="1"/>
  <c r="G275" i="2"/>
  <c r="G239" i="2" s="1"/>
  <c r="G279" i="2"/>
  <c r="G243" i="2" s="1"/>
  <c r="G283" i="2"/>
  <c r="G247" i="2" s="1"/>
  <c r="G287" i="2"/>
  <c r="G251" i="2" s="1"/>
  <c r="G291" i="2"/>
  <c r="G255" i="2" s="1"/>
  <c r="G268" i="2"/>
  <c r="G232" i="2" s="1"/>
  <c r="G272" i="2"/>
  <c r="G236" i="2" s="1"/>
  <c r="G276" i="2"/>
  <c r="G240" i="2" s="1"/>
  <c r="G280" i="2"/>
  <c r="G244" i="2" s="1"/>
  <c r="G284" i="2"/>
  <c r="G248" i="2" s="1"/>
  <c r="G288" i="2"/>
  <c r="G252" i="2" s="1"/>
  <c r="G292" i="2"/>
  <c r="G256" i="2" s="1"/>
  <c r="G296" i="2"/>
  <c r="G260" i="2" s="1"/>
  <c r="G297" i="2"/>
  <c r="G261" i="2" s="1"/>
  <c r="F286" i="2"/>
  <c r="F250" i="2" s="1"/>
  <c r="F270" i="2"/>
  <c r="F234" i="2" s="1"/>
  <c r="H313" i="2"/>
  <c r="H321" i="2"/>
  <c r="H329" i="2"/>
  <c r="H337" i="2"/>
  <c r="H316" i="2"/>
  <c r="H324" i="2"/>
  <c r="H311" i="2"/>
  <c r="H319" i="2"/>
  <c r="H327" i="2"/>
  <c r="H335" i="2"/>
  <c r="H314" i="2"/>
  <c r="H322" i="2"/>
  <c r="H330" i="2"/>
  <c r="H338" i="2"/>
  <c r="H317" i="2"/>
  <c r="H325" i="2"/>
  <c r="H333" i="2"/>
  <c r="H341" i="2"/>
  <c r="H312" i="2"/>
  <c r="H320" i="2"/>
  <c r="H315" i="2"/>
  <c r="H323" i="2"/>
  <c r="H331" i="2"/>
  <c r="H339" i="2"/>
  <c r="H318" i="2"/>
  <c r="H326" i="2"/>
  <c r="H334" i="2"/>
  <c r="F297" i="2"/>
  <c r="F261" i="2" s="1"/>
  <c r="F292" i="2"/>
  <c r="F256" i="2" s="1"/>
  <c r="F276" i="2"/>
  <c r="F240" i="2" s="1"/>
  <c r="C245" i="2"/>
  <c r="F296" i="2"/>
  <c r="F260" i="2" s="1"/>
  <c r="F294" i="2"/>
  <c r="F258" i="2" s="1"/>
  <c r="F282" i="2"/>
  <c r="F246" i="2" s="1"/>
  <c r="F288" i="2"/>
  <c r="F252" i="2" s="1"/>
  <c r="F272" i="2"/>
  <c r="F236" i="2" s="1"/>
  <c r="F278" i="2"/>
  <c r="F242" i="2" s="1"/>
  <c r="F284" i="2"/>
  <c r="F248" i="2" s="1"/>
  <c r="F268" i="2"/>
  <c r="F232" i="2" s="1"/>
  <c r="E270" i="2"/>
  <c r="E234" i="2" s="1"/>
  <c r="E274" i="2"/>
  <c r="E238" i="2" s="1"/>
  <c r="E278" i="2"/>
  <c r="E242" i="2" s="1"/>
  <c r="E282" i="2"/>
  <c r="E246" i="2" s="1"/>
  <c r="E286" i="2"/>
  <c r="E250" i="2" s="1"/>
  <c r="E290" i="2"/>
  <c r="E254" i="2" s="1"/>
  <c r="E294" i="2"/>
  <c r="E258" i="2" s="1"/>
  <c r="E267" i="2"/>
  <c r="E231" i="2" s="1"/>
  <c r="E271" i="2"/>
  <c r="E235" i="2" s="1"/>
  <c r="E275" i="2"/>
  <c r="E239" i="2" s="1"/>
  <c r="E279" i="2"/>
  <c r="E243" i="2" s="1"/>
  <c r="E283" i="2"/>
  <c r="E247" i="2" s="1"/>
  <c r="E287" i="2"/>
  <c r="E251" i="2" s="1"/>
  <c r="E291" i="2"/>
  <c r="E255" i="2" s="1"/>
  <c r="E295" i="2"/>
  <c r="E259" i="2" s="1"/>
  <c r="E268" i="2"/>
  <c r="E232" i="2" s="1"/>
  <c r="E272" i="2"/>
  <c r="E236" i="2" s="1"/>
  <c r="E276" i="2"/>
  <c r="E240" i="2" s="1"/>
  <c r="E280" i="2"/>
  <c r="E244" i="2" s="1"/>
  <c r="E284" i="2"/>
  <c r="E248" i="2" s="1"/>
  <c r="E288" i="2"/>
  <c r="E252" i="2" s="1"/>
  <c r="E292" i="2"/>
  <c r="E256" i="2" s="1"/>
  <c r="E269" i="2"/>
  <c r="E233" i="2" s="1"/>
  <c r="E273" i="2"/>
  <c r="E237" i="2" s="1"/>
  <c r="E277" i="2"/>
  <c r="E241" i="2" s="1"/>
  <c r="E281" i="2"/>
  <c r="E245" i="2" s="1"/>
  <c r="E285" i="2"/>
  <c r="E249" i="2" s="1"/>
  <c r="E289" i="2"/>
  <c r="E253" i="2" s="1"/>
  <c r="E293" i="2"/>
  <c r="E257" i="2" s="1"/>
  <c r="G295" i="2"/>
  <c r="G259" i="2" s="1"/>
  <c r="F290" i="2"/>
  <c r="F254" i="2" s="1"/>
  <c r="F274" i="2"/>
  <c r="F238" i="2" s="1"/>
  <c r="H336" i="2"/>
  <c r="H328" i="2"/>
  <c r="F280" i="2"/>
  <c r="F244" i="2" s="1"/>
  <c r="F340" i="2"/>
  <c r="E335" i="2"/>
  <c r="F332" i="2"/>
  <c r="E327" i="2"/>
  <c r="F324" i="2"/>
  <c r="E319" i="2"/>
  <c r="F316" i="2"/>
  <c r="E311" i="2"/>
  <c r="E340" i="2"/>
  <c r="F337" i="2"/>
  <c r="E332" i="2"/>
  <c r="F329" i="2"/>
  <c r="E324" i="2"/>
  <c r="F321" i="2"/>
  <c r="E316" i="2"/>
  <c r="F313" i="2"/>
  <c r="E341" i="2"/>
  <c r="E334" i="2"/>
  <c r="E326" i="2"/>
  <c r="E318" i="2"/>
  <c r="E339" i="2"/>
  <c r="F336" i="2"/>
  <c r="E331" i="2"/>
  <c r="F328" i="2"/>
  <c r="E323" i="2"/>
  <c r="F320" i="2"/>
  <c r="E315" i="2"/>
  <c r="F312" i="2"/>
  <c r="E336" i="2"/>
  <c r="F333" i="2"/>
  <c r="E328" i="2"/>
  <c r="F325" i="2"/>
  <c r="E320" i="2"/>
  <c r="E312" i="2"/>
  <c r="E338" i="2"/>
  <c r="E330" i="2"/>
  <c r="E322" i="2"/>
  <c r="Q19" i="4"/>
  <c r="B118" i="4"/>
  <c r="B21" i="4"/>
  <c r="Q21" i="4"/>
  <c r="Q23" i="4"/>
  <c r="Q25" i="4"/>
  <c r="Q27" i="4"/>
  <c r="Q29" i="4"/>
  <c r="Q31" i="4"/>
  <c r="Q33" i="4"/>
  <c r="Q35" i="4"/>
  <c r="Q37" i="4"/>
  <c r="Q39" i="4"/>
  <c r="Q20" i="4"/>
  <c r="Q22" i="4"/>
  <c r="Q24" i="4"/>
  <c r="Q26" i="4"/>
  <c r="Q28" i="4"/>
  <c r="Q30" i="4"/>
  <c r="Q32" i="4"/>
  <c r="Q34" i="4"/>
  <c r="Q36" i="4"/>
  <c r="Q38" i="4"/>
  <c r="Q40" i="4"/>
  <c r="Q42" i="4"/>
  <c r="Q44" i="4"/>
  <c r="Q46" i="4"/>
  <c r="Q48" i="4"/>
  <c r="Q43" i="4"/>
  <c r="Q45" i="4"/>
  <c r="Q41" i="4"/>
  <c r="Q47" i="4"/>
  <c r="G47" i="4"/>
  <c r="G88" i="4" s="1"/>
  <c r="R4" i="4"/>
  <c r="M308" i="2"/>
  <c r="L308" i="2"/>
  <c r="N308" i="2"/>
  <c r="K308" i="2"/>
  <c r="I308" i="2"/>
  <c r="J308" i="2"/>
  <c r="O308" i="2"/>
  <c r="G308" i="2"/>
  <c r="C169" i="2"/>
  <c r="C247" i="2"/>
  <c r="C239" i="2"/>
  <c r="C231" i="2"/>
  <c r="C227" i="2"/>
  <c r="C223" i="2"/>
  <c r="K228" i="2"/>
  <c r="D223" i="2"/>
  <c r="D261" i="2" s="1"/>
  <c r="J228" i="2"/>
  <c r="D222" i="2"/>
  <c r="D260" i="2" s="1"/>
  <c r="D218" i="2"/>
  <c r="D256" i="2" s="1"/>
  <c r="D214" i="2"/>
  <c r="D252" i="2" s="1"/>
  <c r="D210" i="2"/>
  <c r="D248" i="2" s="1"/>
  <c r="D206" i="2"/>
  <c r="D244" i="2" s="1"/>
  <c r="D202" i="2"/>
  <c r="D240" i="2" s="1"/>
  <c r="D198" i="2"/>
  <c r="D236" i="2" s="1"/>
  <c r="D194" i="2"/>
  <c r="D232" i="2" s="1"/>
  <c r="I228" i="2"/>
  <c r="H228" i="2"/>
  <c r="D221" i="2"/>
  <c r="D259" i="2" s="1"/>
  <c r="D217" i="2"/>
  <c r="D255" i="2" s="1"/>
  <c r="D213" i="2"/>
  <c r="D251" i="2" s="1"/>
  <c r="D209" i="2"/>
  <c r="D247" i="2" s="1"/>
  <c r="D205" i="2"/>
  <c r="D243" i="2" s="1"/>
  <c r="D201" i="2"/>
  <c r="D239" i="2" s="1"/>
  <c r="D197" i="2"/>
  <c r="D235" i="2" s="1"/>
  <c r="C161" i="2"/>
  <c r="C166" i="2"/>
  <c r="Q57" i="4"/>
  <c r="R57" i="4" s="1"/>
  <c r="U16" i="4"/>
  <c r="R16" i="4"/>
  <c r="S16" i="4"/>
  <c r="T16" i="4"/>
  <c r="C154" i="2"/>
  <c r="C162" i="2"/>
  <c r="C170" i="2"/>
  <c r="C146" i="2"/>
  <c r="F56" i="4"/>
  <c r="J155" i="4" s="1"/>
  <c r="N154" i="2"/>
  <c r="H154" i="2"/>
  <c r="I154" i="2"/>
  <c r="J154" i="2"/>
  <c r="K154" i="2"/>
  <c r="L154" i="2"/>
  <c r="I136" i="2"/>
  <c r="J136" i="2" s="1"/>
  <c r="I145" i="2"/>
  <c r="J145" i="2" s="1"/>
  <c r="G148" i="2"/>
  <c r="H148" i="2" s="1"/>
  <c r="G145" i="2"/>
  <c r="H145" i="2" s="1"/>
  <c r="G144" i="2"/>
  <c r="H144" i="2" s="1"/>
  <c r="G125" i="2"/>
  <c r="H125" i="2" s="1"/>
  <c r="R114" i="2"/>
  <c r="G140" i="2"/>
  <c r="H140" i="2" s="1"/>
  <c r="K147" i="2"/>
  <c r="L147" i="2" s="1"/>
  <c r="M114" i="2"/>
  <c r="M137" i="2" s="1"/>
  <c r="N137" i="2" s="1"/>
  <c r="V114" i="2"/>
  <c r="G135" i="2"/>
  <c r="H135" i="2" s="1"/>
  <c r="K133" i="2"/>
  <c r="L133" i="2" s="1"/>
  <c r="E173" i="2"/>
  <c r="G134" i="2"/>
  <c r="H134" i="2" s="1"/>
  <c r="G127" i="2"/>
  <c r="H127" i="2" s="1"/>
  <c r="T114" i="2"/>
  <c r="K146" i="2"/>
  <c r="L146" i="2" s="1"/>
  <c r="M264" i="2"/>
  <c r="L114" i="2"/>
  <c r="U114" i="2"/>
  <c r="U137" i="2" s="1"/>
  <c r="V137" i="2" s="1"/>
  <c r="Z114" i="2"/>
  <c r="G139" i="2"/>
  <c r="H139" i="2" s="1"/>
  <c r="I137" i="2"/>
  <c r="J137" i="2" s="1"/>
  <c r="K141" i="2"/>
  <c r="L141" i="2" s="1"/>
  <c r="H264" i="2"/>
  <c r="I134" i="2"/>
  <c r="J134" i="2" s="1"/>
  <c r="K132" i="2"/>
  <c r="L132" i="2" s="1"/>
  <c r="I264" i="2"/>
  <c r="N114" i="2"/>
  <c r="W114" i="2"/>
  <c r="O114" i="2"/>
  <c r="O138" i="2" s="1"/>
  <c r="P138" i="2" s="1"/>
  <c r="X114" i="2"/>
  <c r="K119" i="2"/>
  <c r="L119" i="2" s="1"/>
  <c r="I126" i="2"/>
  <c r="J126" i="2" s="1"/>
  <c r="K130" i="2"/>
  <c r="L130" i="2" s="1"/>
  <c r="P114" i="2"/>
  <c r="Y114" i="2"/>
  <c r="I123" i="2"/>
  <c r="J123" i="2" s="1"/>
  <c r="K122" i="2"/>
  <c r="L122" i="2" s="1"/>
  <c r="J264" i="2"/>
  <c r="Q114" i="2"/>
  <c r="I120" i="2"/>
  <c r="L264" i="2"/>
  <c r="K264" i="2"/>
  <c r="E177" i="2"/>
  <c r="E176" i="2"/>
  <c r="E178" i="2"/>
  <c r="E181" i="2"/>
  <c r="E167" i="2"/>
  <c r="E157" i="2"/>
  <c r="E186" i="2"/>
  <c r="E180" i="2"/>
  <c r="E158" i="2"/>
  <c r="E183" i="2"/>
  <c r="E174" i="2"/>
  <c r="E182" i="2"/>
  <c r="G121" i="2"/>
  <c r="H121" i="2" s="1"/>
  <c r="G129" i="2"/>
  <c r="H129" i="2" s="1"/>
  <c r="G137" i="2"/>
  <c r="H137" i="2" s="1"/>
  <c r="E172" i="2"/>
  <c r="G122" i="2"/>
  <c r="H122" i="2" s="1"/>
  <c r="G130" i="2"/>
  <c r="H130" i="2" s="1"/>
  <c r="G138" i="2"/>
  <c r="H138" i="2" s="1"/>
  <c r="G146" i="2"/>
  <c r="H146" i="2" s="1"/>
  <c r="E148" i="2"/>
  <c r="F148" i="2" s="1"/>
  <c r="E140" i="2"/>
  <c r="F140" i="2" s="1"/>
  <c r="E132" i="2"/>
  <c r="F132" i="2" s="1"/>
  <c r="E124" i="2"/>
  <c r="F124" i="2" s="1"/>
  <c r="G147" i="2"/>
  <c r="H147" i="2" s="1"/>
  <c r="G136" i="2"/>
  <c r="H136" i="2" s="1"/>
  <c r="G126" i="2"/>
  <c r="H126" i="2" s="1"/>
  <c r="I147" i="2"/>
  <c r="J147" i="2" s="1"/>
  <c r="I135" i="2"/>
  <c r="J135" i="2" s="1"/>
  <c r="I121" i="2"/>
  <c r="J121" i="2" s="1"/>
  <c r="K143" i="2"/>
  <c r="L143" i="2" s="1"/>
  <c r="K131" i="2"/>
  <c r="L131" i="2" s="1"/>
  <c r="E149" i="2"/>
  <c r="F149" i="2" s="1"/>
  <c r="E125" i="2"/>
  <c r="F125" i="2" s="1"/>
  <c r="E139" i="2"/>
  <c r="F139" i="2" s="1"/>
  <c r="E123" i="2"/>
  <c r="F123" i="2" s="1"/>
  <c r="E142" i="2"/>
  <c r="F142" i="2" s="1"/>
  <c r="E126" i="2"/>
  <c r="F126" i="2" s="1"/>
  <c r="F179" i="2"/>
  <c r="F169" i="2"/>
  <c r="F168" i="2"/>
  <c r="F159" i="2"/>
  <c r="F158" i="2"/>
  <c r="F187" i="2"/>
  <c r="F175" i="2"/>
  <c r="F173" i="2"/>
  <c r="F182" i="2"/>
  <c r="I122" i="2"/>
  <c r="J122" i="2" s="1"/>
  <c r="I130" i="2"/>
  <c r="J130" i="2" s="1"/>
  <c r="I138" i="2"/>
  <c r="J138" i="2" s="1"/>
  <c r="I146" i="2"/>
  <c r="J146" i="2" s="1"/>
  <c r="F171" i="2"/>
  <c r="F177" i="2"/>
  <c r="F162" i="2"/>
  <c r="I124" i="2"/>
  <c r="J124" i="2" s="1"/>
  <c r="I132" i="2"/>
  <c r="J132" i="2" s="1"/>
  <c r="I140" i="2"/>
  <c r="J140" i="2" s="1"/>
  <c r="I148" i="2"/>
  <c r="J148" i="2" s="1"/>
  <c r="I125" i="2"/>
  <c r="J125" i="2" s="1"/>
  <c r="I133" i="2"/>
  <c r="J133" i="2" s="1"/>
  <c r="I141" i="2"/>
  <c r="J141" i="2" s="1"/>
  <c r="I149" i="2"/>
  <c r="J149" i="2" s="1"/>
  <c r="Q135" i="2"/>
  <c r="R135" i="2" s="1"/>
  <c r="E146" i="2"/>
  <c r="F146" i="2" s="1"/>
  <c r="E138" i="2"/>
  <c r="F138" i="2" s="1"/>
  <c r="E130" i="2"/>
  <c r="F130" i="2" s="1"/>
  <c r="E122" i="2"/>
  <c r="F122" i="2" s="1"/>
  <c r="G124" i="2"/>
  <c r="H124" i="2" s="1"/>
  <c r="I144" i="2"/>
  <c r="J144" i="2" s="1"/>
  <c r="I131" i="2"/>
  <c r="J131" i="2" s="1"/>
  <c r="K140" i="2"/>
  <c r="L140" i="2" s="1"/>
  <c r="K127" i="2"/>
  <c r="L127" i="2" s="1"/>
  <c r="D168" i="2"/>
  <c r="E133" i="2"/>
  <c r="F133" i="2" s="1"/>
  <c r="E145" i="2"/>
  <c r="F145" i="2" s="1"/>
  <c r="E137" i="2"/>
  <c r="F137" i="2" s="1"/>
  <c r="E129" i="2"/>
  <c r="F129" i="2" s="1"/>
  <c r="E121" i="2"/>
  <c r="F121" i="2" s="1"/>
  <c r="G143" i="2"/>
  <c r="H143" i="2" s="1"/>
  <c r="G133" i="2"/>
  <c r="H133" i="2" s="1"/>
  <c r="G123" i="2"/>
  <c r="H123" i="2" s="1"/>
  <c r="I143" i="2"/>
  <c r="J143" i="2" s="1"/>
  <c r="I129" i="2"/>
  <c r="J129" i="2" s="1"/>
  <c r="K139" i="2"/>
  <c r="L139" i="2" s="1"/>
  <c r="G180" i="2"/>
  <c r="G187" i="2"/>
  <c r="G186" i="2"/>
  <c r="G158" i="2"/>
  <c r="G171" i="2"/>
  <c r="G161" i="2"/>
  <c r="G182" i="2"/>
  <c r="G174" i="2"/>
  <c r="G185" i="2"/>
  <c r="G184" i="2"/>
  <c r="G181" i="2"/>
  <c r="G176" i="2"/>
  <c r="G165" i="2"/>
  <c r="K126" i="2"/>
  <c r="L126" i="2" s="1"/>
  <c r="K134" i="2"/>
  <c r="L134" i="2" s="1"/>
  <c r="K142" i="2"/>
  <c r="L142" i="2" s="1"/>
  <c r="G177" i="2"/>
  <c r="G167" i="2"/>
  <c r="K120" i="2"/>
  <c r="K128" i="2"/>
  <c r="L128" i="2" s="1"/>
  <c r="K136" i="2"/>
  <c r="L136" i="2" s="1"/>
  <c r="K144" i="2"/>
  <c r="L144" i="2" s="1"/>
  <c r="G163" i="2"/>
  <c r="K121" i="2"/>
  <c r="L121" i="2" s="1"/>
  <c r="K129" i="2"/>
  <c r="L129" i="2" s="1"/>
  <c r="K137" i="2"/>
  <c r="L137" i="2" s="1"/>
  <c r="K145" i="2"/>
  <c r="L145" i="2" s="1"/>
  <c r="S114" i="2"/>
  <c r="E144" i="2"/>
  <c r="F144" i="2" s="1"/>
  <c r="E136" i="2"/>
  <c r="F136" i="2" s="1"/>
  <c r="E128" i="2"/>
  <c r="F128" i="2" s="1"/>
  <c r="E120" i="2"/>
  <c r="F120" i="2" s="1"/>
  <c r="I119" i="2"/>
  <c r="J119" i="2" s="1"/>
  <c r="G142" i="2"/>
  <c r="H142" i="2" s="1"/>
  <c r="G132" i="2"/>
  <c r="H132" i="2" s="1"/>
  <c r="G120" i="2"/>
  <c r="H120" i="2" s="1"/>
  <c r="I142" i="2"/>
  <c r="J142" i="2" s="1"/>
  <c r="I128" i="2"/>
  <c r="J128" i="2" s="1"/>
  <c r="K149" i="2"/>
  <c r="L149" i="2" s="1"/>
  <c r="K138" i="2"/>
  <c r="L138" i="2" s="1"/>
  <c r="K124" i="2"/>
  <c r="L124" i="2" s="1"/>
  <c r="G175" i="2"/>
  <c r="D185" i="2"/>
  <c r="D182" i="2"/>
  <c r="D176" i="2"/>
  <c r="D175" i="2"/>
  <c r="D163" i="2"/>
  <c r="D184" i="2"/>
  <c r="D178" i="2"/>
  <c r="D177" i="2"/>
  <c r="D164" i="2"/>
  <c r="D179" i="2"/>
  <c r="D157" i="2"/>
  <c r="D180" i="2"/>
  <c r="D159" i="2"/>
  <c r="D183" i="2"/>
  <c r="D160" i="2"/>
  <c r="D166" i="2"/>
  <c r="D171" i="2"/>
  <c r="D167" i="2"/>
  <c r="E134" i="2"/>
  <c r="F134" i="2" s="1"/>
  <c r="E119" i="2"/>
  <c r="F119" i="2" s="1"/>
  <c r="E141" i="2"/>
  <c r="F141" i="2" s="1"/>
  <c r="E147" i="2"/>
  <c r="F147" i="2" s="1"/>
  <c r="E131" i="2"/>
  <c r="F131" i="2" s="1"/>
  <c r="E143" i="2"/>
  <c r="F143" i="2" s="1"/>
  <c r="E135" i="2"/>
  <c r="F135" i="2" s="1"/>
  <c r="E127" i="2"/>
  <c r="F127" i="2" s="1"/>
  <c r="G119" i="2"/>
  <c r="H119" i="2" s="1"/>
  <c r="G141" i="2"/>
  <c r="H141" i="2" s="1"/>
  <c r="G131" i="2"/>
  <c r="H131" i="2" s="1"/>
  <c r="I139" i="2"/>
  <c r="J139" i="2" s="1"/>
  <c r="I127" i="2"/>
  <c r="J127" i="2" s="1"/>
  <c r="K148" i="2"/>
  <c r="L148" i="2" s="1"/>
  <c r="K135" i="2"/>
  <c r="L135" i="2" s="1"/>
  <c r="K123" i="2"/>
  <c r="L123" i="2" s="1"/>
  <c r="O129" i="2"/>
  <c r="P129" i="2" s="1"/>
  <c r="Q124" i="2"/>
  <c r="R124" i="2" s="1"/>
  <c r="G100" i="2"/>
  <c r="I100" i="2" s="1"/>
  <c r="J100" i="2" s="1"/>
  <c r="F66" i="4"/>
  <c r="D62" i="4"/>
  <c r="G63" i="4"/>
  <c r="C64" i="4"/>
  <c r="B62" i="4"/>
  <c r="E47" i="4"/>
  <c r="E23" i="4"/>
  <c r="E46" i="4"/>
  <c r="E42" i="4"/>
  <c r="F20" i="4"/>
  <c r="E39" i="4"/>
  <c r="E38" i="4"/>
  <c r="F36" i="4"/>
  <c r="E31" i="4"/>
  <c r="F44" i="4"/>
  <c r="F30" i="4"/>
  <c r="E27" i="4"/>
  <c r="B19" i="4"/>
  <c r="D40" i="4"/>
  <c r="D30" i="4"/>
  <c r="D39" i="4"/>
  <c r="D28" i="4"/>
  <c r="D46" i="4"/>
  <c r="D24" i="4"/>
  <c r="D44" i="4"/>
  <c r="D23" i="4"/>
  <c r="G33" i="4"/>
  <c r="D35" i="4"/>
  <c r="C47" i="4"/>
  <c r="D34" i="4"/>
  <c r="C35" i="4"/>
  <c r="C22" i="4"/>
  <c r="B22" i="4"/>
  <c r="G46" i="4"/>
  <c r="G42" i="4"/>
  <c r="C45" i="4"/>
  <c r="D48" i="4"/>
  <c r="D38" i="4"/>
  <c r="D27" i="4"/>
  <c r="D19" i="4"/>
  <c r="G34" i="4"/>
  <c r="C43" i="4"/>
  <c r="D47" i="4"/>
  <c r="D36" i="4"/>
  <c r="D26" i="4"/>
  <c r="G30" i="4"/>
  <c r="G25" i="4"/>
  <c r="C31" i="4"/>
  <c r="D43" i="4"/>
  <c r="D32" i="4"/>
  <c r="D22" i="4"/>
  <c r="C34" i="4"/>
  <c r="C30" i="4"/>
  <c r="D42" i="4"/>
  <c r="D31" i="4"/>
  <c r="D20" i="4"/>
  <c r="C46" i="4"/>
  <c r="C21" i="4"/>
  <c r="I23" i="4"/>
  <c r="I42" i="4"/>
  <c r="I26" i="4"/>
  <c r="I45" i="4"/>
  <c r="I46" i="4"/>
  <c r="I21" i="4"/>
  <c r="I25" i="4"/>
  <c r="I22" i="4"/>
  <c r="I30" i="4"/>
  <c r="I34" i="4"/>
  <c r="I38" i="4"/>
  <c r="C42" i="4"/>
  <c r="C29" i="4"/>
  <c r="G38" i="4"/>
  <c r="G41" i="4"/>
  <c r="G27" i="4"/>
  <c r="G26" i="4"/>
  <c r="C39" i="4"/>
  <c r="C27" i="4"/>
  <c r="H16" i="4"/>
  <c r="M16" i="4"/>
  <c r="L16" i="4"/>
  <c r="J16" i="4"/>
  <c r="J40" i="4" s="1"/>
  <c r="C38" i="4"/>
  <c r="C26" i="4"/>
  <c r="K16" i="4"/>
  <c r="C37" i="4"/>
  <c r="C24" i="4"/>
  <c r="C32" i="4"/>
  <c r="C40" i="4"/>
  <c r="C48" i="4"/>
  <c r="C33" i="4"/>
  <c r="C49" i="4"/>
  <c r="C25" i="4"/>
  <c r="C41" i="4"/>
  <c r="C20" i="4"/>
  <c r="C28" i="4"/>
  <c r="C36" i="4"/>
  <c r="C44" i="4"/>
  <c r="C19" i="4"/>
  <c r="D41" i="4"/>
  <c r="D33" i="4"/>
  <c r="D25" i="4"/>
  <c r="E43" i="4"/>
  <c r="D45" i="4"/>
  <c r="D37" i="4"/>
  <c r="D29" i="4"/>
  <c r="E35" i="4"/>
  <c r="I44" i="4"/>
  <c r="I36" i="4"/>
  <c r="I28" i="4"/>
  <c r="I20" i="4"/>
  <c r="I37" i="4"/>
  <c r="I29" i="4"/>
  <c r="I19" i="4"/>
  <c r="I43" i="4"/>
  <c r="I35" i="4"/>
  <c r="I27" i="4"/>
  <c r="I41" i="4"/>
  <c r="I48" i="4"/>
  <c r="I40" i="4"/>
  <c r="I32" i="4"/>
  <c r="I24" i="4"/>
  <c r="I33" i="4"/>
  <c r="I47" i="4"/>
  <c r="I39" i="4"/>
  <c r="I31" i="4"/>
  <c r="F49" i="4"/>
  <c r="F34" i="4"/>
  <c r="F48" i="4"/>
  <c r="F33" i="4"/>
  <c r="F27" i="4"/>
  <c r="F46" i="4"/>
  <c r="F32" i="4"/>
  <c r="F42" i="4"/>
  <c r="F28" i="4"/>
  <c r="F41" i="4"/>
  <c r="F26" i="4"/>
  <c r="F40" i="4"/>
  <c r="E45" i="4"/>
  <c r="E37" i="4"/>
  <c r="E29" i="4"/>
  <c r="E21" i="4"/>
  <c r="E30" i="4"/>
  <c r="E22" i="4"/>
  <c r="E19" i="4"/>
  <c r="E44" i="4"/>
  <c r="E36" i="4"/>
  <c r="E28" i="4"/>
  <c r="E20" i="4"/>
  <c r="E34" i="4"/>
  <c r="E49" i="4"/>
  <c r="E41" i="4"/>
  <c r="E33" i="4"/>
  <c r="E25" i="4"/>
  <c r="E26" i="4"/>
  <c r="E48" i="4"/>
  <c r="E40" i="4"/>
  <c r="E32" i="4"/>
  <c r="G40" i="4"/>
  <c r="G32" i="4"/>
  <c r="G24" i="4"/>
  <c r="G39" i="4"/>
  <c r="G31" i="4"/>
  <c r="G23" i="4"/>
  <c r="G29" i="4"/>
  <c r="G44" i="4"/>
  <c r="G36" i="4"/>
  <c r="G28" i="4"/>
  <c r="G20" i="4"/>
  <c r="G45" i="4"/>
  <c r="G37" i="4"/>
  <c r="G21" i="4"/>
  <c r="G19" i="4"/>
  <c r="G43" i="4"/>
  <c r="G35" i="4"/>
  <c r="F24" i="4"/>
  <c r="F47" i="4"/>
  <c r="F39" i="4"/>
  <c r="F31" i="4"/>
  <c r="F23" i="4"/>
  <c r="F38" i="4"/>
  <c r="F22" i="4"/>
  <c r="F19" i="4"/>
  <c r="F45" i="4"/>
  <c r="F37" i="4"/>
  <c r="F29" i="4"/>
  <c r="F21" i="4"/>
  <c r="F43" i="4"/>
  <c r="F35" i="4"/>
  <c r="B20" i="4"/>
  <c r="B23" i="4"/>
  <c r="B31" i="4"/>
  <c r="B39" i="4"/>
  <c r="B47" i="4"/>
  <c r="B24" i="4"/>
  <c r="B32" i="4"/>
  <c r="B40" i="4"/>
  <c r="B28" i="4"/>
  <c r="B36" i="4"/>
  <c r="B25" i="4"/>
  <c r="B33" i="4"/>
  <c r="B41" i="4"/>
  <c r="B42" i="4"/>
  <c r="B44" i="4"/>
  <c r="B29" i="4"/>
  <c r="B37" i="4"/>
  <c r="B45" i="4"/>
  <c r="B30" i="4"/>
  <c r="B26" i="4"/>
  <c r="B34" i="4"/>
  <c r="B27" i="4"/>
  <c r="B35" i="4"/>
  <c r="B43" i="4"/>
  <c r="B48" i="4"/>
  <c r="B38" i="4"/>
  <c r="B46" i="4"/>
  <c r="J98" i="2"/>
  <c r="K98" i="2"/>
  <c r="I98" i="2"/>
  <c r="L98" i="2"/>
  <c r="Q88" i="4" l="1"/>
  <c r="Q81" i="4"/>
  <c r="Q65" i="4"/>
  <c r="Q70" i="4"/>
  <c r="Q83" i="4"/>
  <c r="Q67" i="4"/>
  <c r="Q72" i="4"/>
  <c r="Q82" i="4"/>
  <c r="Q79" i="4"/>
  <c r="Q63" i="4"/>
  <c r="Q68" i="4"/>
  <c r="Q86" i="4"/>
  <c r="Q77" i="4"/>
  <c r="Q61" i="4"/>
  <c r="Q66" i="4"/>
  <c r="Q84" i="4"/>
  <c r="Q75" i="4"/>
  <c r="Q80" i="4"/>
  <c r="Q64" i="4"/>
  <c r="Q89" i="4"/>
  <c r="Q73" i="4"/>
  <c r="Q78" i="4"/>
  <c r="Q62" i="4"/>
  <c r="Q87" i="4"/>
  <c r="Q71" i="4"/>
  <c r="Q76" i="4"/>
  <c r="Q85" i="4"/>
  <c r="Q69" i="4"/>
  <c r="Q74" i="4"/>
  <c r="L162" i="4"/>
  <c r="M162" i="4"/>
  <c r="L187" i="4"/>
  <c r="M187" i="4"/>
  <c r="F161" i="4"/>
  <c r="G161" i="4"/>
  <c r="K165" i="4"/>
  <c r="J165" i="4"/>
  <c r="B161" i="4"/>
  <c r="C161" i="4"/>
  <c r="D163" i="4"/>
  <c r="E163" i="4"/>
  <c r="B122" i="4"/>
  <c r="C199" i="4" s="1"/>
  <c r="C287" i="4" s="1"/>
  <c r="D287" i="4" s="1"/>
  <c r="B124" i="4"/>
  <c r="C201" i="4" s="1"/>
  <c r="C289" i="4" s="1"/>
  <c r="D289" i="4" s="1"/>
  <c r="B126" i="4"/>
  <c r="C203" i="4" s="1"/>
  <c r="C291" i="4" s="1"/>
  <c r="D291" i="4" s="1"/>
  <c r="B128" i="4"/>
  <c r="C205" i="4" s="1"/>
  <c r="C293" i="4" s="1"/>
  <c r="D293" i="4" s="1"/>
  <c r="B130" i="4"/>
  <c r="C207" i="4" s="1"/>
  <c r="C295" i="4" s="1"/>
  <c r="D295" i="4" s="1"/>
  <c r="B132" i="4"/>
  <c r="C209" i="4" s="1"/>
  <c r="C297" i="4" s="1"/>
  <c r="D297" i="4" s="1"/>
  <c r="B134" i="4"/>
  <c r="C211" i="4" s="1"/>
  <c r="C299" i="4" s="1"/>
  <c r="D299" i="4" s="1"/>
  <c r="B136" i="4"/>
  <c r="C213" i="4" s="1"/>
  <c r="C301" i="4" s="1"/>
  <c r="D301" i="4" s="1"/>
  <c r="B138" i="4"/>
  <c r="C215" i="4" s="1"/>
  <c r="C303" i="4" s="1"/>
  <c r="D303" i="4" s="1"/>
  <c r="B140" i="4"/>
  <c r="C217" i="4" s="1"/>
  <c r="C305" i="4" s="1"/>
  <c r="D305" i="4" s="1"/>
  <c r="B142" i="4"/>
  <c r="C219" i="4" s="1"/>
  <c r="C307" i="4" s="1"/>
  <c r="D307" i="4" s="1"/>
  <c r="B144" i="4"/>
  <c r="C221" i="4" s="1"/>
  <c r="C309" i="4" s="1"/>
  <c r="D309" i="4" s="1"/>
  <c r="B121" i="4"/>
  <c r="B123" i="4"/>
  <c r="C200" i="4" s="1"/>
  <c r="C288" i="4" s="1"/>
  <c r="D288" i="4" s="1"/>
  <c r="B125" i="4"/>
  <c r="C202" i="4" s="1"/>
  <c r="C290" i="4" s="1"/>
  <c r="D290" i="4" s="1"/>
  <c r="B127" i="4"/>
  <c r="C204" i="4" s="1"/>
  <c r="C292" i="4" s="1"/>
  <c r="D292" i="4" s="1"/>
  <c r="B129" i="4"/>
  <c r="C206" i="4" s="1"/>
  <c r="C294" i="4" s="1"/>
  <c r="D294" i="4" s="1"/>
  <c r="B131" i="4"/>
  <c r="C208" i="4" s="1"/>
  <c r="C296" i="4" s="1"/>
  <c r="D296" i="4" s="1"/>
  <c r="B133" i="4"/>
  <c r="C210" i="4" s="1"/>
  <c r="C298" i="4" s="1"/>
  <c r="D298" i="4" s="1"/>
  <c r="B135" i="4"/>
  <c r="C212" i="4" s="1"/>
  <c r="C300" i="4" s="1"/>
  <c r="D300" i="4" s="1"/>
  <c r="B137" i="4"/>
  <c r="C214" i="4" s="1"/>
  <c r="C302" i="4" s="1"/>
  <c r="D302" i="4" s="1"/>
  <c r="B139" i="4"/>
  <c r="C216" i="4" s="1"/>
  <c r="C304" i="4" s="1"/>
  <c r="D304" i="4" s="1"/>
  <c r="B145" i="4"/>
  <c r="C222" i="4" s="1"/>
  <c r="C310" i="4" s="1"/>
  <c r="D310" i="4" s="1"/>
  <c r="B148" i="4"/>
  <c r="C225" i="4" s="1"/>
  <c r="C313" i="4" s="1"/>
  <c r="D313" i="4" s="1"/>
  <c r="B150" i="4"/>
  <c r="C227" i="4" s="1"/>
  <c r="C315" i="4" s="1"/>
  <c r="D315" i="4" s="1"/>
  <c r="B141" i="4"/>
  <c r="C218" i="4" s="1"/>
  <c r="C306" i="4" s="1"/>
  <c r="D306" i="4" s="1"/>
  <c r="B146" i="4"/>
  <c r="C223" i="4" s="1"/>
  <c r="C311" i="4" s="1"/>
  <c r="D311" i="4" s="1"/>
  <c r="B147" i="4"/>
  <c r="C224" i="4" s="1"/>
  <c r="C312" i="4" s="1"/>
  <c r="D312" i="4" s="1"/>
  <c r="B149" i="4"/>
  <c r="C226" i="4" s="1"/>
  <c r="C314" i="4" s="1"/>
  <c r="D314" i="4" s="1"/>
  <c r="C195" i="4"/>
  <c r="B143" i="4"/>
  <c r="C220" i="4" s="1"/>
  <c r="C308" i="4" s="1"/>
  <c r="D308" i="4" s="1"/>
  <c r="M132" i="2"/>
  <c r="N132" i="2" s="1"/>
  <c r="F170" i="2"/>
  <c r="F181" i="2"/>
  <c r="G157" i="2"/>
  <c r="M126" i="2"/>
  <c r="N126" i="2" s="1"/>
  <c r="M124" i="2"/>
  <c r="N124" i="2" s="1"/>
  <c r="F161" i="2"/>
  <c r="M131" i="2"/>
  <c r="N131" i="2" s="1"/>
  <c r="E168" i="2"/>
  <c r="E163" i="2"/>
  <c r="F163" i="2"/>
  <c r="G168" i="2"/>
  <c r="F176" i="2"/>
  <c r="E169" i="2"/>
  <c r="M142" i="2"/>
  <c r="N142" i="2" s="1"/>
  <c r="F172" i="2"/>
  <c r="M129" i="2"/>
  <c r="N129" i="2" s="1"/>
  <c r="G169" i="2"/>
  <c r="E170" i="2"/>
  <c r="D170" i="2"/>
  <c r="G162" i="2"/>
  <c r="G183" i="2"/>
  <c r="F183" i="2"/>
  <c r="E175" i="2"/>
  <c r="D186" i="2"/>
  <c r="D174" i="2"/>
  <c r="G172" i="2"/>
  <c r="G179" i="2"/>
  <c r="O137" i="2"/>
  <c r="P137" i="2" s="1"/>
  <c r="F166" i="2"/>
  <c r="E185" i="2"/>
  <c r="E184" i="2"/>
  <c r="F180" i="2"/>
  <c r="E179" i="2"/>
  <c r="D181" i="2"/>
  <c r="G173" i="2"/>
  <c r="O135" i="2"/>
  <c r="P135" i="2" s="1"/>
  <c r="F165" i="2"/>
  <c r="O132" i="2"/>
  <c r="P132" i="2" s="1"/>
  <c r="E159" i="2"/>
  <c r="G178" i="2"/>
  <c r="F167" i="2"/>
  <c r="O130" i="2"/>
  <c r="P130" i="2" s="1"/>
  <c r="F178" i="2"/>
  <c r="M123" i="2"/>
  <c r="N123" i="2" s="1"/>
  <c r="M121" i="2"/>
  <c r="N121" i="2" s="1"/>
  <c r="O119" i="2"/>
  <c r="P119" i="2" s="1"/>
  <c r="M135" i="2"/>
  <c r="N135" i="2" s="1"/>
  <c r="M141" i="2"/>
  <c r="N141" i="2" s="1"/>
  <c r="G160" i="2"/>
  <c r="M143" i="2"/>
  <c r="N143" i="2" s="1"/>
  <c r="F185" i="2"/>
  <c r="M146" i="2"/>
  <c r="N146" i="2" s="1"/>
  <c r="M144" i="2"/>
  <c r="N144" i="2" s="1"/>
  <c r="O121" i="2"/>
  <c r="P121" i="2" s="1"/>
  <c r="O149" i="2"/>
  <c r="P149" i="2" s="1"/>
  <c r="O147" i="2"/>
  <c r="P147" i="2" s="1"/>
  <c r="O144" i="2"/>
  <c r="P144" i="2" s="1"/>
  <c r="E162" i="2"/>
  <c r="M140" i="2"/>
  <c r="N140" i="2" s="1"/>
  <c r="M125" i="2"/>
  <c r="N125" i="2" s="1"/>
  <c r="O122" i="2"/>
  <c r="P122" i="2" s="1"/>
  <c r="F160" i="2"/>
  <c r="F186" i="2"/>
  <c r="M138" i="2"/>
  <c r="N138" i="2" s="1"/>
  <c r="M136" i="2"/>
  <c r="N136" i="2" s="1"/>
  <c r="O143" i="2"/>
  <c r="P143" i="2" s="1"/>
  <c r="O141" i="2"/>
  <c r="P141" i="2" s="1"/>
  <c r="O139" i="2"/>
  <c r="P139" i="2" s="1"/>
  <c r="O136" i="2"/>
  <c r="P136" i="2" s="1"/>
  <c r="E164" i="2"/>
  <c r="M127" i="2"/>
  <c r="N127" i="2" s="1"/>
  <c r="O124" i="2"/>
  <c r="P124" i="2" s="1"/>
  <c r="G166" i="2"/>
  <c r="F157" i="2"/>
  <c r="M130" i="2"/>
  <c r="N130" i="2" s="1"/>
  <c r="M128" i="2"/>
  <c r="N128" i="2" s="1"/>
  <c r="M134" i="2"/>
  <c r="N134" i="2" s="1"/>
  <c r="O133" i="2"/>
  <c r="P133" i="2" s="1"/>
  <c r="O131" i="2"/>
  <c r="P131" i="2" s="1"/>
  <c r="O128" i="2"/>
  <c r="P128" i="2" s="1"/>
  <c r="G164" i="2"/>
  <c r="D169" i="2"/>
  <c r="G159" i="2"/>
  <c r="M122" i="2"/>
  <c r="N122" i="2" s="1"/>
  <c r="M120" i="2"/>
  <c r="O125" i="2"/>
  <c r="P125" i="2" s="1"/>
  <c r="O123" i="2"/>
  <c r="P123" i="2" s="1"/>
  <c r="O120" i="2"/>
  <c r="E160" i="2"/>
  <c r="D173" i="2"/>
  <c r="G170" i="2"/>
  <c r="M133" i="2"/>
  <c r="N133" i="2" s="1"/>
  <c r="D187" i="2"/>
  <c r="O134" i="2"/>
  <c r="P134" i="2" s="1"/>
  <c r="M119" i="2"/>
  <c r="N119" i="2" s="1"/>
  <c r="F184" i="2"/>
  <c r="M147" i="2"/>
  <c r="N147" i="2" s="1"/>
  <c r="M145" i="2"/>
  <c r="N145" i="2" s="1"/>
  <c r="O148" i="2"/>
  <c r="P148" i="2" s="1"/>
  <c r="O146" i="2"/>
  <c r="P146" i="2" s="1"/>
  <c r="E161" i="2"/>
  <c r="E165" i="2"/>
  <c r="F164" i="2"/>
  <c r="M139" i="2"/>
  <c r="N139" i="2" s="1"/>
  <c r="O140" i="2"/>
  <c r="P140" i="2" s="1"/>
  <c r="E171" i="2"/>
  <c r="E166" i="2"/>
  <c r="F174" i="2"/>
  <c r="O341" i="2"/>
  <c r="O316" i="2"/>
  <c r="O324" i="2"/>
  <c r="O332" i="2"/>
  <c r="O340" i="2"/>
  <c r="O311" i="2"/>
  <c r="O319" i="2"/>
  <c r="O314" i="2"/>
  <c r="O322" i="2"/>
  <c r="O330" i="2"/>
  <c r="O338" i="2"/>
  <c r="O317" i="2"/>
  <c r="O325" i="2"/>
  <c r="O333" i="2"/>
  <c r="O312" i="2"/>
  <c r="O320" i="2"/>
  <c r="O328" i="2"/>
  <c r="O336" i="2"/>
  <c r="O315" i="2"/>
  <c r="O318" i="2"/>
  <c r="O326" i="2"/>
  <c r="O334" i="2"/>
  <c r="O313" i="2"/>
  <c r="O321" i="2"/>
  <c r="O329" i="2"/>
  <c r="O337" i="2"/>
  <c r="O327" i="2"/>
  <c r="O335" i="2"/>
  <c r="O331" i="2"/>
  <c r="O339" i="2"/>
  <c r="O323" i="2"/>
  <c r="N297" i="2"/>
  <c r="N261" i="2" s="1"/>
  <c r="N267" i="2"/>
  <c r="N231" i="2" s="1"/>
  <c r="N271" i="2"/>
  <c r="N235" i="2" s="1"/>
  <c r="N275" i="2"/>
  <c r="N239" i="2" s="1"/>
  <c r="N279" i="2"/>
  <c r="N243" i="2" s="1"/>
  <c r="N283" i="2"/>
  <c r="N247" i="2" s="1"/>
  <c r="N287" i="2"/>
  <c r="N251" i="2" s="1"/>
  <c r="N291" i="2"/>
  <c r="N255" i="2" s="1"/>
  <c r="N295" i="2"/>
  <c r="N259" i="2" s="1"/>
  <c r="N269" i="2"/>
  <c r="N233" i="2" s="1"/>
  <c r="N273" i="2"/>
  <c r="N237" i="2" s="1"/>
  <c r="N277" i="2"/>
  <c r="N241" i="2" s="1"/>
  <c r="N281" i="2"/>
  <c r="N245" i="2" s="1"/>
  <c r="N285" i="2"/>
  <c r="N249" i="2" s="1"/>
  <c r="N289" i="2"/>
  <c r="N253" i="2" s="1"/>
  <c r="N293" i="2"/>
  <c r="N257" i="2" s="1"/>
  <c r="N276" i="2"/>
  <c r="N240" i="2" s="1"/>
  <c r="N270" i="2"/>
  <c r="N234" i="2" s="1"/>
  <c r="N286" i="2"/>
  <c r="N250" i="2" s="1"/>
  <c r="N292" i="2"/>
  <c r="N256" i="2" s="1"/>
  <c r="N280" i="2"/>
  <c r="N244" i="2" s="1"/>
  <c r="N274" i="2"/>
  <c r="N238" i="2" s="1"/>
  <c r="N290" i="2"/>
  <c r="N254" i="2" s="1"/>
  <c r="N268" i="2"/>
  <c r="N232" i="2" s="1"/>
  <c r="N284" i="2"/>
  <c r="N248" i="2" s="1"/>
  <c r="N278" i="2"/>
  <c r="N242" i="2" s="1"/>
  <c r="N272" i="2"/>
  <c r="N236" i="2" s="1"/>
  <c r="N288" i="2"/>
  <c r="N252" i="2" s="1"/>
  <c r="N294" i="2"/>
  <c r="N258" i="2" s="1"/>
  <c r="N282" i="2"/>
  <c r="N246" i="2" s="1"/>
  <c r="N296" i="2"/>
  <c r="N260" i="2" s="1"/>
  <c r="J315" i="2"/>
  <c r="J323" i="2"/>
  <c r="J331" i="2"/>
  <c r="J339" i="2"/>
  <c r="J318" i="2"/>
  <c r="J313" i="2"/>
  <c r="J321" i="2"/>
  <c r="J329" i="2"/>
  <c r="J337" i="2"/>
  <c r="J341" i="2"/>
  <c r="J316" i="2"/>
  <c r="J324" i="2"/>
  <c r="J332" i="2"/>
  <c r="J340" i="2"/>
  <c r="J311" i="2"/>
  <c r="J319" i="2"/>
  <c r="J327" i="2"/>
  <c r="J335" i="2"/>
  <c r="J314" i="2"/>
  <c r="J317" i="2"/>
  <c r="J325" i="2"/>
  <c r="J333" i="2"/>
  <c r="J312" i="2"/>
  <c r="J320" i="2"/>
  <c r="J328" i="2"/>
  <c r="J336" i="2"/>
  <c r="J322" i="2"/>
  <c r="J326" i="2"/>
  <c r="J334" i="2"/>
  <c r="J330" i="2"/>
  <c r="J338" i="2"/>
  <c r="K267" i="2"/>
  <c r="K231" i="2" s="1"/>
  <c r="K271" i="2"/>
  <c r="K235" i="2" s="1"/>
  <c r="K275" i="2"/>
  <c r="K239" i="2" s="1"/>
  <c r="K279" i="2"/>
  <c r="K243" i="2" s="1"/>
  <c r="K283" i="2"/>
  <c r="K247" i="2" s="1"/>
  <c r="K287" i="2"/>
  <c r="K251" i="2" s="1"/>
  <c r="K291" i="2"/>
  <c r="K255" i="2" s="1"/>
  <c r="K295" i="2"/>
  <c r="K259" i="2" s="1"/>
  <c r="K297" i="2"/>
  <c r="K261" i="2" s="1"/>
  <c r="K268" i="2"/>
  <c r="K232" i="2" s="1"/>
  <c r="K272" i="2"/>
  <c r="K236" i="2" s="1"/>
  <c r="K276" i="2"/>
  <c r="K240" i="2" s="1"/>
  <c r="K280" i="2"/>
  <c r="K244" i="2" s="1"/>
  <c r="K284" i="2"/>
  <c r="K248" i="2" s="1"/>
  <c r="K288" i="2"/>
  <c r="K252" i="2" s="1"/>
  <c r="K292" i="2"/>
  <c r="K256" i="2" s="1"/>
  <c r="K269" i="2"/>
  <c r="K233" i="2" s="1"/>
  <c r="K273" i="2"/>
  <c r="K237" i="2" s="1"/>
  <c r="K277" i="2"/>
  <c r="K241" i="2" s="1"/>
  <c r="K281" i="2"/>
  <c r="K245" i="2" s="1"/>
  <c r="K285" i="2"/>
  <c r="K249" i="2" s="1"/>
  <c r="K289" i="2"/>
  <c r="K253" i="2" s="1"/>
  <c r="K270" i="2"/>
  <c r="K234" i="2" s="1"/>
  <c r="K274" i="2"/>
  <c r="K238" i="2" s="1"/>
  <c r="K278" i="2"/>
  <c r="K242" i="2" s="1"/>
  <c r="K282" i="2"/>
  <c r="K246" i="2" s="1"/>
  <c r="K286" i="2"/>
  <c r="K250" i="2" s="1"/>
  <c r="K290" i="2"/>
  <c r="K254" i="2" s="1"/>
  <c r="K294" i="2"/>
  <c r="K258" i="2" s="1"/>
  <c r="K293" i="2"/>
  <c r="K257" i="2" s="1"/>
  <c r="K296" i="2"/>
  <c r="K260" i="2" s="1"/>
  <c r="I268" i="2"/>
  <c r="I232" i="2" s="1"/>
  <c r="I272" i="2"/>
  <c r="I236" i="2" s="1"/>
  <c r="I276" i="2"/>
  <c r="I240" i="2" s="1"/>
  <c r="I280" i="2"/>
  <c r="I244" i="2" s="1"/>
  <c r="I284" i="2"/>
  <c r="I248" i="2" s="1"/>
  <c r="I288" i="2"/>
  <c r="I252" i="2" s="1"/>
  <c r="I292" i="2"/>
  <c r="I256" i="2" s="1"/>
  <c r="I269" i="2"/>
  <c r="I233" i="2" s="1"/>
  <c r="I273" i="2"/>
  <c r="I237" i="2" s="1"/>
  <c r="I277" i="2"/>
  <c r="I241" i="2" s="1"/>
  <c r="I281" i="2"/>
  <c r="I245" i="2" s="1"/>
  <c r="I285" i="2"/>
  <c r="I249" i="2" s="1"/>
  <c r="I289" i="2"/>
  <c r="I253" i="2" s="1"/>
  <c r="I293" i="2"/>
  <c r="I257" i="2" s="1"/>
  <c r="I270" i="2"/>
  <c r="I234" i="2" s="1"/>
  <c r="I274" i="2"/>
  <c r="I238" i="2" s="1"/>
  <c r="I278" i="2"/>
  <c r="I242" i="2" s="1"/>
  <c r="I282" i="2"/>
  <c r="I246" i="2" s="1"/>
  <c r="I286" i="2"/>
  <c r="I250" i="2" s="1"/>
  <c r="I290" i="2"/>
  <c r="I254" i="2" s="1"/>
  <c r="I267" i="2"/>
  <c r="I231" i="2" s="1"/>
  <c r="I271" i="2"/>
  <c r="I235" i="2" s="1"/>
  <c r="I275" i="2"/>
  <c r="I239" i="2" s="1"/>
  <c r="I279" i="2"/>
  <c r="I243" i="2" s="1"/>
  <c r="I283" i="2"/>
  <c r="I247" i="2" s="1"/>
  <c r="I287" i="2"/>
  <c r="I251" i="2" s="1"/>
  <c r="I291" i="2"/>
  <c r="I255" i="2" s="1"/>
  <c r="I295" i="2"/>
  <c r="I259" i="2" s="1"/>
  <c r="I296" i="2"/>
  <c r="I260" i="2" s="1"/>
  <c r="I297" i="2"/>
  <c r="I261" i="2" s="1"/>
  <c r="I294" i="2"/>
  <c r="I258" i="2" s="1"/>
  <c r="I318" i="2"/>
  <c r="I326" i="2"/>
  <c r="I334" i="2"/>
  <c r="I313" i="2"/>
  <c r="I321" i="2"/>
  <c r="I316" i="2"/>
  <c r="I324" i="2"/>
  <c r="I332" i="2"/>
  <c r="I340" i="2"/>
  <c r="I311" i="2"/>
  <c r="I319" i="2"/>
  <c r="I327" i="2"/>
  <c r="I335" i="2"/>
  <c r="I314" i="2"/>
  <c r="I322" i="2"/>
  <c r="I330" i="2"/>
  <c r="I338" i="2"/>
  <c r="I317" i="2"/>
  <c r="I312" i="2"/>
  <c r="I320" i="2"/>
  <c r="I328" i="2"/>
  <c r="I336" i="2"/>
  <c r="I315" i="2"/>
  <c r="I323" i="2"/>
  <c r="I331" i="2"/>
  <c r="I339" i="2"/>
  <c r="I325" i="2"/>
  <c r="I333" i="2"/>
  <c r="I329" i="2"/>
  <c r="I337" i="2"/>
  <c r="L296" i="2"/>
  <c r="L260" i="2" s="1"/>
  <c r="L268" i="2"/>
  <c r="L232" i="2" s="1"/>
  <c r="L272" i="2"/>
  <c r="L236" i="2" s="1"/>
  <c r="L276" i="2"/>
  <c r="L240" i="2" s="1"/>
  <c r="L280" i="2"/>
  <c r="L244" i="2" s="1"/>
  <c r="L284" i="2"/>
  <c r="L248" i="2" s="1"/>
  <c r="L288" i="2"/>
  <c r="L252" i="2" s="1"/>
  <c r="L292" i="2"/>
  <c r="L256" i="2" s="1"/>
  <c r="L270" i="2"/>
  <c r="L234" i="2" s="1"/>
  <c r="L274" i="2"/>
  <c r="L238" i="2" s="1"/>
  <c r="L278" i="2"/>
  <c r="L242" i="2" s="1"/>
  <c r="L282" i="2"/>
  <c r="L246" i="2" s="1"/>
  <c r="L286" i="2"/>
  <c r="L250" i="2" s="1"/>
  <c r="L290" i="2"/>
  <c r="L254" i="2" s="1"/>
  <c r="L294" i="2"/>
  <c r="L258" i="2" s="1"/>
  <c r="L273" i="2"/>
  <c r="L237" i="2" s="1"/>
  <c r="L289" i="2"/>
  <c r="L253" i="2" s="1"/>
  <c r="L267" i="2"/>
  <c r="L231" i="2" s="1"/>
  <c r="L283" i="2"/>
  <c r="L247" i="2" s="1"/>
  <c r="L277" i="2"/>
  <c r="L241" i="2" s="1"/>
  <c r="L271" i="2"/>
  <c r="L235" i="2" s="1"/>
  <c r="L287" i="2"/>
  <c r="L251" i="2" s="1"/>
  <c r="L295" i="2"/>
  <c r="L259" i="2" s="1"/>
  <c r="L281" i="2"/>
  <c r="L245" i="2" s="1"/>
  <c r="L293" i="2"/>
  <c r="L257" i="2" s="1"/>
  <c r="L275" i="2"/>
  <c r="L239" i="2" s="1"/>
  <c r="L291" i="2"/>
  <c r="L255" i="2" s="1"/>
  <c r="L269" i="2"/>
  <c r="L233" i="2" s="1"/>
  <c r="L285" i="2"/>
  <c r="L249" i="2" s="1"/>
  <c r="L279" i="2"/>
  <c r="L243" i="2" s="1"/>
  <c r="K312" i="2"/>
  <c r="K320" i="2"/>
  <c r="K328" i="2"/>
  <c r="K336" i="2"/>
  <c r="K315" i="2"/>
  <c r="K323" i="2"/>
  <c r="K318" i="2"/>
  <c r="K326" i="2"/>
  <c r="K334" i="2"/>
  <c r="K313" i="2"/>
  <c r="K321" i="2"/>
  <c r="K329" i="2"/>
  <c r="K337" i="2"/>
  <c r="K316" i="2"/>
  <c r="K324" i="2"/>
  <c r="K332" i="2"/>
  <c r="K340" i="2"/>
  <c r="K311" i="2"/>
  <c r="K319" i="2"/>
  <c r="K314" i="2"/>
  <c r="K322" i="2"/>
  <c r="K330" i="2"/>
  <c r="K338" i="2"/>
  <c r="K317" i="2"/>
  <c r="K325" i="2"/>
  <c r="K333" i="2"/>
  <c r="K331" i="2"/>
  <c r="K339" i="2"/>
  <c r="K327" i="2"/>
  <c r="K335" i="2"/>
  <c r="N311" i="2"/>
  <c r="N319" i="2"/>
  <c r="N327" i="2"/>
  <c r="N335" i="2"/>
  <c r="N341" i="2"/>
  <c r="N314" i="2"/>
  <c r="N322" i="2"/>
  <c r="N317" i="2"/>
  <c r="N325" i="2"/>
  <c r="N333" i="2"/>
  <c r="N312" i="2"/>
  <c r="N320" i="2"/>
  <c r="N328" i="2"/>
  <c r="N336" i="2"/>
  <c r="N315" i="2"/>
  <c r="N323" i="2"/>
  <c r="N331" i="2"/>
  <c r="N339" i="2"/>
  <c r="N318" i="2"/>
  <c r="N313" i="2"/>
  <c r="N321" i="2"/>
  <c r="N329" i="2"/>
  <c r="N337" i="2"/>
  <c r="N316" i="2"/>
  <c r="N324" i="2"/>
  <c r="N332" i="2"/>
  <c r="N340" i="2"/>
  <c r="N330" i="2"/>
  <c r="N338" i="2"/>
  <c r="N326" i="2"/>
  <c r="N334" i="2"/>
  <c r="H270" i="2"/>
  <c r="H234" i="2" s="1"/>
  <c r="H274" i="2"/>
  <c r="H238" i="2" s="1"/>
  <c r="H278" i="2"/>
  <c r="H242" i="2" s="1"/>
  <c r="H282" i="2"/>
  <c r="H246" i="2" s="1"/>
  <c r="H286" i="2"/>
  <c r="H250" i="2" s="1"/>
  <c r="H290" i="2"/>
  <c r="H254" i="2" s="1"/>
  <c r="H294" i="2"/>
  <c r="H258" i="2" s="1"/>
  <c r="H268" i="2"/>
  <c r="H232" i="2" s="1"/>
  <c r="H272" i="2"/>
  <c r="H236" i="2" s="1"/>
  <c r="H276" i="2"/>
  <c r="H240" i="2" s="1"/>
  <c r="H280" i="2"/>
  <c r="H244" i="2" s="1"/>
  <c r="H284" i="2"/>
  <c r="H248" i="2" s="1"/>
  <c r="H288" i="2"/>
  <c r="H252" i="2" s="1"/>
  <c r="H292" i="2"/>
  <c r="H256" i="2" s="1"/>
  <c r="H267" i="2"/>
  <c r="H231" i="2" s="1"/>
  <c r="H283" i="2"/>
  <c r="H247" i="2" s="1"/>
  <c r="H277" i="2"/>
  <c r="H241" i="2" s="1"/>
  <c r="H271" i="2"/>
  <c r="H235" i="2" s="1"/>
  <c r="H287" i="2"/>
  <c r="H251" i="2" s="1"/>
  <c r="H293" i="2"/>
  <c r="H257" i="2" s="1"/>
  <c r="H295" i="2"/>
  <c r="H259" i="2" s="1"/>
  <c r="H281" i="2"/>
  <c r="H245" i="2" s="1"/>
  <c r="H275" i="2"/>
  <c r="H239" i="2" s="1"/>
  <c r="H291" i="2"/>
  <c r="H255" i="2" s="1"/>
  <c r="H269" i="2"/>
  <c r="H233" i="2" s="1"/>
  <c r="H285" i="2"/>
  <c r="H249" i="2" s="1"/>
  <c r="H279" i="2"/>
  <c r="H243" i="2" s="1"/>
  <c r="H273" i="2"/>
  <c r="H237" i="2" s="1"/>
  <c r="H289" i="2"/>
  <c r="H253" i="2" s="1"/>
  <c r="M270" i="2"/>
  <c r="M234" i="2" s="1"/>
  <c r="M274" i="2"/>
  <c r="M238" i="2" s="1"/>
  <c r="M278" i="2"/>
  <c r="M242" i="2" s="1"/>
  <c r="M282" i="2"/>
  <c r="M246" i="2" s="1"/>
  <c r="M286" i="2"/>
  <c r="M250" i="2" s="1"/>
  <c r="M290" i="2"/>
  <c r="M254" i="2" s="1"/>
  <c r="M294" i="2"/>
  <c r="M258" i="2" s="1"/>
  <c r="M267" i="2"/>
  <c r="M231" i="2" s="1"/>
  <c r="M271" i="2"/>
  <c r="M235" i="2" s="1"/>
  <c r="M275" i="2"/>
  <c r="M239" i="2" s="1"/>
  <c r="M279" i="2"/>
  <c r="M243" i="2" s="1"/>
  <c r="M283" i="2"/>
  <c r="M247" i="2" s="1"/>
  <c r="M287" i="2"/>
  <c r="M251" i="2" s="1"/>
  <c r="M291" i="2"/>
  <c r="M255" i="2" s="1"/>
  <c r="M295" i="2"/>
  <c r="M259" i="2" s="1"/>
  <c r="M296" i="2"/>
  <c r="M260" i="2" s="1"/>
  <c r="M268" i="2"/>
  <c r="M232" i="2" s="1"/>
  <c r="M272" i="2"/>
  <c r="M236" i="2" s="1"/>
  <c r="M276" i="2"/>
  <c r="M240" i="2" s="1"/>
  <c r="M280" i="2"/>
  <c r="M244" i="2" s="1"/>
  <c r="M284" i="2"/>
  <c r="M248" i="2" s="1"/>
  <c r="M288" i="2"/>
  <c r="M252" i="2" s="1"/>
  <c r="M269" i="2"/>
  <c r="M233" i="2" s="1"/>
  <c r="M273" i="2"/>
  <c r="M237" i="2" s="1"/>
  <c r="M277" i="2"/>
  <c r="M241" i="2" s="1"/>
  <c r="M281" i="2"/>
  <c r="M245" i="2" s="1"/>
  <c r="M285" i="2"/>
  <c r="M249" i="2" s="1"/>
  <c r="M289" i="2"/>
  <c r="M253" i="2" s="1"/>
  <c r="M293" i="2"/>
  <c r="M257" i="2" s="1"/>
  <c r="M297" i="2"/>
  <c r="M261" i="2" s="1"/>
  <c r="M292" i="2"/>
  <c r="M256" i="2" s="1"/>
  <c r="L317" i="2"/>
  <c r="L325" i="2"/>
  <c r="L333" i="2"/>
  <c r="L312" i="2"/>
  <c r="L320" i="2"/>
  <c r="L341" i="2"/>
  <c r="L315" i="2"/>
  <c r="L323" i="2"/>
  <c r="L331" i="2"/>
  <c r="L339" i="2"/>
  <c r="L318" i="2"/>
  <c r="L326" i="2"/>
  <c r="L334" i="2"/>
  <c r="L313" i="2"/>
  <c r="L321" i="2"/>
  <c r="L329" i="2"/>
  <c r="L337" i="2"/>
  <c r="L316" i="2"/>
  <c r="L311" i="2"/>
  <c r="L319" i="2"/>
  <c r="L327" i="2"/>
  <c r="L335" i="2"/>
  <c r="L314" i="2"/>
  <c r="L322" i="2"/>
  <c r="L330" i="2"/>
  <c r="L338" i="2"/>
  <c r="L328" i="2"/>
  <c r="L336" i="2"/>
  <c r="L324" i="2"/>
  <c r="L332" i="2"/>
  <c r="L340" i="2"/>
  <c r="J296" i="2"/>
  <c r="J260" i="2" s="1"/>
  <c r="J269" i="2"/>
  <c r="J233" i="2" s="1"/>
  <c r="J273" i="2"/>
  <c r="J237" i="2" s="1"/>
  <c r="J277" i="2"/>
  <c r="J241" i="2" s="1"/>
  <c r="J281" i="2"/>
  <c r="J245" i="2" s="1"/>
  <c r="J285" i="2"/>
  <c r="J249" i="2" s="1"/>
  <c r="J289" i="2"/>
  <c r="J253" i="2" s="1"/>
  <c r="J293" i="2"/>
  <c r="J257" i="2" s="1"/>
  <c r="J267" i="2"/>
  <c r="J231" i="2" s="1"/>
  <c r="J271" i="2"/>
  <c r="J235" i="2" s="1"/>
  <c r="J275" i="2"/>
  <c r="J239" i="2" s="1"/>
  <c r="J279" i="2"/>
  <c r="J243" i="2" s="1"/>
  <c r="J283" i="2"/>
  <c r="J247" i="2" s="1"/>
  <c r="J287" i="2"/>
  <c r="J251" i="2" s="1"/>
  <c r="J291" i="2"/>
  <c r="J255" i="2" s="1"/>
  <c r="J295" i="2"/>
  <c r="J259" i="2" s="1"/>
  <c r="J270" i="2"/>
  <c r="J234" i="2" s="1"/>
  <c r="J286" i="2"/>
  <c r="J250" i="2" s="1"/>
  <c r="J280" i="2"/>
  <c r="J244" i="2" s="1"/>
  <c r="J274" i="2"/>
  <c r="J238" i="2" s="1"/>
  <c r="J290" i="2"/>
  <c r="J254" i="2" s="1"/>
  <c r="J268" i="2"/>
  <c r="J232" i="2" s="1"/>
  <c r="J284" i="2"/>
  <c r="J248" i="2" s="1"/>
  <c r="J278" i="2"/>
  <c r="J242" i="2" s="1"/>
  <c r="J272" i="2"/>
  <c r="J236" i="2" s="1"/>
  <c r="J288" i="2"/>
  <c r="J252" i="2" s="1"/>
  <c r="J282" i="2"/>
  <c r="J246" i="2" s="1"/>
  <c r="J276" i="2"/>
  <c r="J240" i="2" s="1"/>
  <c r="J292" i="2"/>
  <c r="J256" i="2" s="1"/>
  <c r="J294" i="2"/>
  <c r="J258" i="2" s="1"/>
  <c r="M314" i="2"/>
  <c r="M322" i="2"/>
  <c r="M330" i="2"/>
  <c r="M338" i="2"/>
  <c r="M317" i="2"/>
  <c r="M312" i="2"/>
  <c r="M320" i="2"/>
  <c r="M328" i="2"/>
  <c r="M336" i="2"/>
  <c r="M315" i="2"/>
  <c r="M323" i="2"/>
  <c r="M331" i="2"/>
  <c r="M339" i="2"/>
  <c r="M318" i="2"/>
  <c r="M326" i="2"/>
  <c r="M334" i="2"/>
  <c r="M313" i="2"/>
  <c r="M316" i="2"/>
  <c r="M324" i="2"/>
  <c r="M332" i="2"/>
  <c r="M340" i="2"/>
  <c r="M311" i="2"/>
  <c r="M319" i="2"/>
  <c r="M327" i="2"/>
  <c r="M335" i="2"/>
  <c r="M321" i="2"/>
  <c r="M325" i="2"/>
  <c r="M333" i="2"/>
  <c r="M329" i="2"/>
  <c r="M337" i="2"/>
  <c r="G316" i="2"/>
  <c r="G324" i="2"/>
  <c r="G332" i="2"/>
  <c r="G340" i="2"/>
  <c r="G311" i="2"/>
  <c r="G319" i="2"/>
  <c r="G314" i="2"/>
  <c r="G322" i="2"/>
  <c r="G330" i="2"/>
  <c r="G338" i="2"/>
  <c r="G317" i="2"/>
  <c r="G325" i="2"/>
  <c r="G333" i="2"/>
  <c r="G341" i="2"/>
  <c r="G312" i="2"/>
  <c r="G320" i="2"/>
  <c r="G328" i="2"/>
  <c r="G336" i="2"/>
  <c r="G315" i="2"/>
  <c r="G318" i="2"/>
  <c r="G326" i="2"/>
  <c r="G334" i="2"/>
  <c r="G313" i="2"/>
  <c r="G321" i="2"/>
  <c r="G329" i="2"/>
  <c r="G337" i="2"/>
  <c r="G331" i="2"/>
  <c r="G339" i="2"/>
  <c r="G323" i="2"/>
  <c r="G327" i="2"/>
  <c r="G335" i="2"/>
  <c r="E118" i="4"/>
  <c r="D118" i="4"/>
  <c r="C118" i="4"/>
  <c r="F118" i="4"/>
  <c r="Q60" i="4"/>
  <c r="C344" i="2"/>
  <c r="P107" i="4"/>
  <c r="S19" i="4"/>
  <c r="S21" i="4"/>
  <c r="S23" i="4"/>
  <c r="S25" i="4"/>
  <c r="S27" i="4"/>
  <c r="S29" i="4"/>
  <c r="S31" i="4"/>
  <c r="S33" i="4"/>
  <c r="S35" i="4"/>
  <c r="S37" i="4"/>
  <c r="S39" i="4"/>
  <c r="S41" i="4"/>
  <c r="S43" i="4"/>
  <c r="S45" i="4"/>
  <c r="S47" i="4"/>
  <c r="P106" i="4"/>
  <c r="S20" i="4"/>
  <c r="S22" i="4"/>
  <c r="S24" i="4"/>
  <c r="S26" i="4"/>
  <c r="S28" i="4"/>
  <c r="S30" i="4"/>
  <c r="S32" i="4"/>
  <c r="S34" i="4"/>
  <c r="S36" i="4"/>
  <c r="S38" i="4"/>
  <c r="S40" i="4"/>
  <c r="S42" i="4"/>
  <c r="S44" i="4"/>
  <c r="S46" i="4"/>
  <c r="S48" i="4"/>
  <c r="U20" i="4"/>
  <c r="U22" i="4"/>
  <c r="U24" i="4"/>
  <c r="U26" i="4"/>
  <c r="U28" i="4"/>
  <c r="U30" i="4"/>
  <c r="U32" i="4"/>
  <c r="U34" i="4"/>
  <c r="U36" i="4"/>
  <c r="U38" i="4"/>
  <c r="U40" i="4"/>
  <c r="U42" i="4"/>
  <c r="U44" i="4"/>
  <c r="U46" i="4"/>
  <c r="U48" i="4"/>
  <c r="U49" i="4"/>
  <c r="U19" i="4"/>
  <c r="U21" i="4"/>
  <c r="U23" i="4"/>
  <c r="U25" i="4"/>
  <c r="U27" i="4"/>
  <c r="U29" i="4"/>
  <c r="U31" i="4"/>
  <c r="U33" i="4"/>
  <c r="U35" i="4"/>
  <c r="U76" i="4" s="1"/>
  <c r="U37" i="4"/>
  <c r="U39" i="4"/>
  <c r="U41" i="4"/>
  <c r="U43" i="4"/>
  <c r="U45" i="4"/>
  <c r="U47" i="4"/>
  <c r="P101" i="4"/>
  <c r="P108" i="4"/>
  <c r="T19" i="4"/>
  <c r="T21" i="4"/>
  <c r="T23" i="4"/>
  <c r="T25" i="4"/>
  <c r="T27" i="4"/>
  <c r="T29" i="4"/>
  <c r="T31" i="4"/>
  <c r="T33" i="4"/>
  <c r="T35" i="4"/>
  <c r="T37" i="4"/>
  <c r="T39" i="4"/>
  <c r="T41" i="4"/>
  <c r="T43" i="4"/>
  <c r="T45" i="4"/>
  <c r="T47" i="4"/>
  <c r="T20" i="4"/>
  <c r="T61" i="4" s="1"/>
  <c r="T22" i="4"/>
  <c r="T24" i="4"/>
  <c r="T26" i="4"/>
  <c r="T28" i="4"/>
  <c r="T30" i="4"/>
  <c r="T32" i="4"/>
  <c r="T34" i="4"/>
  <c r="T36" i="4"/>
  <c r="T38" i="4"/>
  <c r="T40" i="4"/>
  <c r="T42" i="4"/>
  <c r="T44" i="4"/>
  <c r="T46" i="4"/>
  <c r="T48" i="4"/>
  <c r="T49" i="4"/>
  <c r="R41" i="4"/>
  <c r="R47" i="4"/>
  <c r="R19" i="4"/>
  <c r="R21" i="4"/>
  <c r="R23" i="4"/>
  <c r="R25" i="4"/>
  <c r="R27" i="4"/>
  <c r="R29" i="4"/>
  <c r="R31" i="4"/>
  <c r="R33" i="4"/>
  <c r="R35" i="4"/>
  <c r="R39" i="4"/>
  <c r="R48" i="4"/>
  <c r="R46" i="4"/>
  <c r="R42" i="4"/>
  <c r="R20" i="4"/>
  <c r="R22" i="4"/>
  <c r="R24" i="4"/>
  <c r="R26" i="4"/>
  <c r="R28" i="4"/>
  <c r="R30" i="4"/>
  <c r="R32" i="4"/>
  <c r="R34" i="4"/>
  <c r="R36" i="4"/>
  <c r="R38" i="4"/>
  <c r="R40" i="4"/>
  <c r="R37" i="4"/>
  <c r="R45" i="4"/>
  <c r="R44" i="4"/>
  <c r="R49" i="4"/>
  <c r="R43" i="4"/>
  <c r="D165" i="2"/>
  <c r="D158" i="2"/>
  <c r="D161" i="2"/>
  <c r="D162" i="2"/>
  <c r="U148" i="2"/>
  <c r="V148" i="2" s="1"/>
  <c r="S57" i="4"/>
  <c r="U57" i="4"/>
  <c r="T57" i="4"/>
  <c r="V16" i="4"/>
  <c r="R82" i="4"/>
  <c r="S77" i="4"/>
  <c r="Y16" i="4"/>
  <c r="AB16" i="4"/>
  <c r="AA16" i="4"/>
  <c r="X16" i="4"/>
  <c r="U60" i="4"/>
  <c r="W16" i="4"/>
  <c r="Z16" i="4"/>
  <c r="M168" i="2"/>
  <c r="L180" i="2"/>
  <c r="U120" i="2"/>
  <c r="L181" i="2"/>
  <c r="L162" i="2"/>
  <c r="L171" i="2"/>
  <c r="U147" i="2"/>
  <c r="V147" i="2" s="1"/>
  <c r="U135" i="2"/>
  <c r="V135" i="2" s="1"/>
  <c r="L173" i="2"/>
  <c r="U134" i="2"/>
  <c r="V134" i="2" s="1"/>
  <c r="U125" i="2"/>
  <c r="V125" i="2" s="1"/>
  <c r="U140" i="2"/>
  <c r="V140" i="2" s="1"/>
  <c r="U142" i="2"/>
  <c r="V142" i="2" s="1"/>
  <c r="U132" i="2"/>
  <c r="V132" i="2" s="1"/>
  <c r="U122" i="2"/>
  <c r="V122" i="2" s="1"/>
  <c r="Y138" i="2"/>
  <c r="Z138" i="2" s="1"/>
  <c r="Q127" i="2"/>
  <c r="R127" i="2" s="1"/>
  <c r="M166" i="2"/>
  <c r="Q125" i="2"/>
  <c r="R125" i="2" s="1"/>
  <c r="M175" i="2"/>
  <c r="Y145" i="2"/>
  <c r="Z145" i="2" s="1"/>
  <c r="W140" i="2"/>
  <c r="X140" i="2" s="1"/>
  <c r="Y136" i="2"/>
  <c r="Z136" i="2" s="1"/>
  <c r="W139" i="2"/>
  <c r="X139" i="2" s="1"/>
  <c r="N171" i="2"/>
  <c r="W138" i="2"/>
  <c r="X138" i="2" s="1"/>
  <c r="Y124" i="2"/>
  <c r="Z124" i="2" s="1"/>
  <c r="Y137" i="2"/>
  <c r="Z137" i="2" s="1"/>
  <c r="M161" i="2"/>
  <c r="N169" i="2"/>
  <c r="Y133" i="2"/>
  <c r="Z133" i="2" s="1"/>
  <c r="Y131" i="2"/>
  <c r="Z131" i="2" s="1"/>
  <c r="Y129" i="2"/>
  <c r="Z129" i="2" s="1"/>
  <c r="Y120" i="2"/>
  <c r="Y142" i="2"/>
  <c r="Z142" i="2" s="1"/>
  <c r="W133" i="2"/>
  <c r="X133" i="2" s="1"/>
  <c r="W142" i="2"/>
  <c r="X142" i="2" s="1"/>
  <c r="W123" i="2"/>
  <c r="X123" i="2" s="1"/>
  <c r="W122" i="2"/>
  <c r="X122" i="2" s="1"/>
  <c r="Y143" i="2"/>
  <c r="Z143" i="2" s="1"/>
  <c r="M186" i="2"/>
  <c r="Y127" i="2"/>
  <c r="Z127" i="2" s="1"/>
  <c r="Y130" i="2"/>
  <c r="Z130" i="2" s="1"/>
  <c r="Y140" i="2"/>
  <c r="Z140" i="2" s="1"/>
  <c r="Y139" i="2"/>
  <c r="Z139" i="2" s="1"/>
  <c r="N175" i="2"/>
  <c r="Y122" i="2"/>
  <c r="Z122" i="2" s="1"/>
  <c r="N162" i="2"/>
  <c r="Y121" i="2"/>
  <c r="Z121" i="2" s="1"/>
  <c r="N160" i="2"/>
  <c r="Y134" i="2"/>
  <c r="Z134" i="2" s="1"/>
  <c r="W129" i="2"/>
  <c r="X129" i="2" s="1"/>
  <c r="W144" i="2"/>
  <c r="X144" i="2" s="1"/>
  <c r="Y119" i="2"/>
  <c r="Z119" i="2" s="1"/>
  <c r="W145" i="2"/>
  <c r="X145" i="2" s="1"/>
  <c r="Y125" i="2"/>
  <c r="Z125" i="2" s="1"/>
  <c r="Y148" i="2"/>
  <c r="Z148" i="2" s="1"/>
  <c r="N173" i="2"/>
  <c r="N161" i="2"/>
  <c r="Y126" i="2"/>
  <c r="Z126" i="2" s="1"/>
  <c r="W136" i="2"/>
  <c r="X136" i="2" s="1"/>
  <c r="Y128" i="2"/>
  <c r="Z128" i="2" s="1"/>
  <c r="W126" i="2"/>
  <c r="X126" i="2" s="1"/>
  <c r="W149" i="2"/>
  <c r="X149" i="2" s="1"/>
  <c r="N157" i="2"/>
  <c r="Y135" i="2"/>
  <c r="Z135" i="2" s="1"/>
  <c r="Y146" i="2"/>
  <c r="Z146" i="2" s="1"/>
  <c r="N164" i="2"/>
  <c r="N172" i="2"/>
  <c r="W125" i="2"/>
  <c r="X125" i="2" s="1"/>
  <c r="W148" i="2"/>
  <c r="X148" i="2" s="1"/>
  <c r="M178" i="2"/>
  <c r="W128" i="2"/>
  <c r="X128" i="2" s="1"/>
  <c r="Y147" i="2"/>
  <c r="Z147" i="2" s="1"/>
  <c r="W131" i="2"/>
  <c r="X131" i="2" s="1"/>
  <c r="Y141" i="2"/>
  <c r="Z141" i="2" s="1"/>
  <c r="Y123" i="2"/>
  <c r="Z123" i="2" s="1"/>
  <c r="Y132" i="2"/>
  <c r="Z132" i="2" s="1"/>
  <c r="N176" i="2"/>
  <c r="N184" i="2"/>
  <c r="N187" i="2"/>
  <c r="N159" i="2"/>
  <c r="W134" i="2"/>
  <c r="X134" i="2" s="1"/>
  <c r="W143" i="2"/>
  <c r="X143" i="2" s="1"/>
  <c r="W141" i="2"/>
  <c r="X141" i="2" s="1"/>
  <c r="M181" i="2"/>
  <c r="M187" i="2"/>
  <c r="W120" i="2"/>
  <c r="W130" i="2"/>
  <c r="X130" i="2" s="1"/>
  <c r="Y149" i="2"/>
  <c r="Z149" i="2" s="1"/>
  <c r="N163" i="2"/>
  <c r="N183" i="2"/>
  <c r="Y144" i="2"/>
  <c r="Z144" i="2" s="1"/>
  <c r="N170" i="2"/>
  <c r="N168" i="2"/>
  <c r="W121" i="2"/>
  <c r="X121" i="2" s="1"/>
  <c r="W132" i="2"/>
  <c r="X132" i="2" s="1"/>
  <c r="W127" i="2"/>
  <c r="X127" i="2" s="1"/>
  <c r="W147" i="2"/>
  <c r="X147" i="2" s="1"/>
  <c r="W146" i="2"/>
  <c r="X146" i="2" s="1"/>
  <c r="Q148" i="2"/>
  <c r="R148" i="2" s="1"/>
  <c r="Q130" i="2"/>
  <c r="R130" i="2" s="1"/>
  <c r="Q136" i="2"/>
  <c r="R136" i="2" s="1"/>
  <c r="Q142" i="2"/>
  <c r="R142" i="2" s="1"/>
  <c r="J159" i="2"/>
  <c r="J161" i="2"/>
  <c r="Q146" i="2"/>
  <c r="R146" i="2" s="1"/>
  <c r="Q138" i="2"/>
  <c r="R138" i="2" s="1"/>
  <c r="Q128" i="2"/>
  <c r="R128" i="2" s="1"/>
  <c r="Q134" i="2"/>
  <c r="R134" i="2" s="1"/>
  <c r="Q147" i="2"/>
  <c r="R147" i="2" s="1"/>
  <c r="J173" i="2"/>
  <c r="Q144" i="2"/>
  <c r="R144" i="2" s="1"/>
  <c r="Q120" i="2"/>
  <c r="Q126" i="2"/>
  <c r="R126" i="2" s="1"/>
  <c r="Q139" i="2"/>
  <c r="R139" i="2" s="1"/>
  <c r="J177" i="2"/>
  <c r="Q129" i="2"/>
  <c r="R129" i="2" s="1"/>
  <c r="J183" i="2"/>
  <c r="Q141" i="2"/>
  <c r="R141" i="2" s="1"/>
  <c r="Q131" i="2"/>
  <c r="R131" i="2" s="1"/>
  <c r="J182" i="2"/>
  <c r="J180" i="2"/>
  <c r="Q132" i="2"/>
  <c r="R132" i="2" s="1"/>
  <c r="Q143" i="2"/>
  <c r="R143" i="2" s="1"/>
  <c r="Q133" i="2"/>
  <c r="R133" i="2" s="1"/>
  <c r="Q123" i="2"/>
  <c r="R123" i="2" s="1"/>
  <c r="U146" i="2"/>
  <c r="V146" i="2" s="1"/>
  <c r="U129" i="2"/>
  <c r="V129" i="2" s="1"/>
  <c r="U144" i="2"/>
  <c r="V144" i="2" s="1"/>
  <c r="L163" i="2"/>
  <c r="L182" i="2"/>
  <c r="U124" i="2"/>
  <c r="V124" i="2" s="1"/>
  <c r="Q122" i="2"/>
  <c r="R122" i="2" s="1"/>
  <c r="Q137" i="2"/>
  <c r="R137" i="2" s="1"/>
  <c r="Q140" i="2"/>
  <c r="R140" i="2" s="1"/>
  <c r="Q119" i="2"/>
  <c r="R119" i="2" s="1"/>
  <c r="Q145" i="2"/>
  <c r="R145" i="2" s="1"/>
  <c r="J185" i="2"/>
  <c r="Q121" i="2"/>
  <c r="R121" i="2" s="1"/>
  <c r="U126" i="2"/>
  <c r="V126" i="2" s="1"/>
  <c r="U133" i="2"/>
  <c r="V133" i="2" s="1"/>
  <c r="U139" i="2"/>
  <c r="V139" i="2" s="1"/>
  <c r="L168" i="2"/>
  <c r="L176" i="2"/>
  <c r="U128" i="2"/>
  <c r="V128" i="2" s="1"/>
  <c r="U145" i="2"/>
  <c r="V145" i="2" s="1"/>
  <c r="U123" i="2"/>
  <c r="V123" i="2" s="1"/>
  <c r="U130" i="2"/>
  <c r="V130" i="2" s="1"/>
  <c r="L169" i="2"/>
  <c r="L177" i="2"/>
  <c r="J120" i="2"/>
  <c r="U136" i="2"/>
  <c r="V136" i="2" s="1"/>
  <c r="L174" i="2"/>
  <c r="U141" i="2"/>
  <c r="V141" i="2" s="1"/>
  <c r="U121" i="2"/>
  <c r="V121" i="2" s="1"/>
  <c r="U138" i="2"/>
  <c r="V138" i="2" s="1"/>
  <c r="O126" i="2"/>
  <c r="P126" i="2" s="1"/>
  <c r="O127" i="2"/>
  <c r="P127" i="2" s="1"/>
  <c r="O145" i="2"/>
  <c r="P145" i="2" s="1"/>
  <c r="O142" i="2"/>
  <c r="P142" i="2" s="1"/>
  <c r="U119" i="2"/>
  <c r="V119" i="2" s="1"/>
  <c r="U127" i="2"/>
  <c r="V127" i="2" s="1"/>
  <c r="U143" i="2"/>
  <c r="V143" i="2" s="1"/>
  <c r="U131" i="2"/>
  <c r="V131" i="2" s="1"/>
  <c r="L185" i="2"/>
  <c r="W135" i="2"/>
  <c r="X135" i="2" s="1"/>
  <c r="W119" i="2"/>
  <c r="X119" i="2" s="1"/>
  <c r="W124" i="2"/>
  <c r="X124" i="2" s="1"/>
  <c r="W137" i="2"/>
  <c r="X137" i="2" s="1"/>
  <c r="L120" i="2"/>
  <c r="N120" i="2" s="1"/>
  <c r="P120" i="2" s="1"/>
  <c r="R120" i="2" s="1"/>
  <c r="K181" i="2"/>
  <c r="K177" i="2"/>
  <c r="K180" i="2"/>
  <c r="K178" i="2"/>
  <c r="K166" i="2"/>
  <c r="K186" i="2"/>
  <c r="K172" i="2"/>
  <c r="K160" i="2"/>
  <c r="S127" i="2"/>
  <c r="T127" i="2" s="1"/>
  <c r="S135" i="2"/>
  <c r="T135" i="2" s="1"/>
  <c r="S143" i="2"/>
  <c r="T143" i="2" s="1"/>
  <c r="K161" i="2"/>
  <c r="S120" i="2"/>
  <c r="K158" i="2"/>
  <c r="S121" i="2"/>
  <c r="T121" i="2" s="1"/>
  <c r="S129" i="2"/>
  <c r="T129" i="2" s="1"/>
  <c r="S137" i="2"/>
  <c r="T137" i="2" s="1"/>
  <c r="S145" i="2"/>
  <c r="T145" i="2" s="1"/>
  <c r="S122" i="2"/>
  <c r="T122" i="2" s="1"/>
  <c r="S130" i="2"/>
  <c r="T130" i="2" s="1"/>
  <c r="S138" i="2"/>
  <c r="T138" i="2" s="1"/>
  <c r="S146" i="2"/>
  <c r="T146" i="2" s="1"/>
  <c r="S123" i="2"/>
  <c r="T123" i="2" s="1"/>
  <c r="S131" i="2"/>
  <c r="T131" i="2" s="1"/>
  <c r="S139" i="2"/>
  <c r="T139" i="2" s="1"/>
  <c r="S147" i="2"/>
  <c r="T147" i="2" s="1"/>
  <c r="K169" i="2"/>
  <c r="S124" i="2"/>
  <c r="T124" i="2" s="1"/>
  <c r="S132" i="2"/>
  <c r="T132" i="2" s="1"/>
  <c r="S140" i="2"/>
  <c r="T140" i="2" s="1"/>
  <c r="S148" i="2"/>
  <c r="T148" i="2" s="1"/>
  <c r="S125" i="2"/>
  <c r="T125" i="2" s="1"/>
  <c r="S144" i="2"/>
  <c r="T144" i="2" s="1"/>
  <c r="S126" i="2"/>
  <c r="T126" i="2" s="1"/>
  <c r="S149" i="2"/>
  <c r="T149" i="2" s="1"/>
  <c r="S128" i="2"/>
  <c r="T128" i="2" s="1"/>
  <c r="S133" i="2"/>
  <c r="T133" i="2" s="1"/>
  <c r="S134" i="2"/>
  <c r="T134" i="2" s="1"/>
  <c r="S136" i="2"/>
  <c r="T136" i="2" s="1"/>
  <c r="S119" i="2"/>
  <c r="T119" i="2" s="1"/>
  <c r="S141" i="2"/>
  <c r="T141" i="2" s="1"/>
  <c r="S142" i="2"/>
  <c r="T142" i="2" s="1"/>
  <c r="K100" i="2"/>
  <c r="B83" i="4"/>
  <c r="E67" i="4"/>
  <c r="E84" i="4"/>
  <c r="D61" i="4"/>
  <c r="E87" i="4"/>
  <c r="G86" i="4"/>
  <c r="F74" i="4"/>
  <c r="C61" i="4"/>
  <c r="I86" i="4"/>
  <c r="F85" i="4"/>
  <c r="E64" i="4"/>
  <c r="B67" i="4"/>
  <c r="B74" i="4"/>
  <c r="B80" i="4"/>
  <c r="F78" i="4"/>
  <c r="F88" i="4"/>
  <c r="G61" i="4"/>
  <c r="G65" i="4"/>
  <c r="E74" i="4"/>
  <c r="E60" i="4"/>
  <c r="F67" i="4"/>
  <c r="F89" i="4"/>
  <c r="I73" i="4"/>
  <c r="I70" i="4"/>
  <c r="D74" i="4"/>
  <c r="C82" i="4"/>
  <c r="C78" i="4"/>
  <c r="C68" i="4"/>
  <c r="I79" i="4"/>
  <c r="I67" i="4"/>
  <c r="D83" i="4"/>
  <c r="G71" i="4"/>
  <c r="D79" i="4"/>
  <c r="D75" i="4"/>
  <c r="D69" i="4"/>
  <c r="E72" i="4"/>
  <c r="E88" i="4"/>
  <c r="B68" i="4"/>
  <c r="E86" i="4"/>
  <c r="D60" i="4"/>
  <c r="F80" i="4"/>
  <c r="I60" i="4"/>
  <c r="G66" i="4"/>
  <c r="F86" i="4"/>
  <c r="E82" i="4"/>
  <c r="E63" i="4"/>
  <c r="F82" i="4"/>
  <c r="F75" i="4"/>
  <c r="I81" i="4"/>
  <c r="I78" i="4"/>
  <c r="D82" i="4"/>
  <c r="C66" i="4"/>
  <c r="C80" i="4"/>
  <c r="I75" i="4"/>
  <c r="I83" i="4"/>
  <c r="C71" i="4"/>
  <c r="D67" i="4"/>
  <c r="D89" i="4"/>
  <c r="C88" i="4"/>
  <c r="D80" i="4"/>
  <c r="F77" i="4"/>
  <c r="F72" i="4"/>
  <c r="F68" i="4"/>
  <c r="C73" i="4"/>
  <c r="C63" i="4"/>
  <c r="B82" i="4"/>
  <c r="E85" i="4"/>
  <c r="D87" i="4"/>
  <c r="B72" i="4"/>
  <c r="B79" i="4"/>
  <c r="B64" i="4"/>
  <c r="F60" i="4"/>
  <c r="G76" i="4"/>
  <c r="G77" i="4"/>
  <c r="G81" i="4"/>
  <c r="E90" i="4"/>
  <c r="E71" i="4"/>
  <c r="F69" i="4"/>
  <c r="F90" i="4"/>
  <c r="I89" i="4"/>
  <c r="I61" i="4"/>
  <c r="E76" i="4"/>
  <c r="C90" i="4"/>
  <c r="C67" i="4"/>
  <c r="G67" i="4"/>
  <c r="I71" i="4"/>
  <c r="I64" i="4"/>
  <c r="C75" i="4"/>
  <c r="D77" i="4"/>
  <c r="C86" i="4"/>
  <c r="D76" i="4"/>
  <c r="D71" i="4"/>
  <c r="E79" i="4"/>
  <c r="E77" i="4"/>
  <c r="C69" i="4"/>
  <c r="C72" i="4"/>
  <c r="B75" i="4"/>
  <c r="G80" i="4"/>
  <c r="I65" i="4"/>
  <c r="C83" i="4"/>
  <c r="C76" i="4"/>
  <c r="B66" i="4"/>
  <c r="G69" i="4"/>
  <c r="B77" i="4"/>
  <c r="B89" i="4"/>
  <c r="B78" i="4"/>
  <c r="B69" i="4"/>
  <c r="B61" i="4"/>
  <c r="F63" i="4"/>
  <c r="G84" i="4"/>
  <c r="G85" i="4"/>
  <c r="E73" i="4"/>
  <c r="E75" i="4"/>
  <c r="E62" i="4"/>
  <c r="F83" i="4"/>
  <c r="I72" i="4"/>
  <c r="I82" i="4"/>
  <c r="I69" i="4"/>
  <c r="D70" i="4"/>
  <c r="C60" i="4"/>
  <c r="C74" i="4"/>
  <c r="C79" i="4"/>
  <c r="G68" i="4"/>
  <c r="I63" i="4"/>
  <c r="D63" i="4"/>
  <c r="D88" i="4"/>
  <c r="G83" i="4"/>
  <c r="G74" i="4"/>
  <c r="D81" i="4"/>
  <c r="E80" i="4"/>
  <c r="F62" i="4"/>
  <c r="G78" i="4"/>
  <c r="I84" i="4"/>
  <c r="I87" i="4"/>
  <c r="D65" i="4"/>
  <c r="F70" i="4"/>
  <c r="F81" i="4"/>
  <c r="C65" i="4"/>
  <c r="D72" i="4"/>
  <c r="B87" i="4"/>
  <c r="F65" i="4"/>
  <c r="B86" i="4"/>
  <c r="B84" i="4"/>
  <c r="B70" i="4"/>
  <c r="B81" i="4"/>
  <c r="F76" i="4"/>
  <c r="F79" i="4"/>
  <c r="G60" i="4"/>
  <c r="G70" i="4"/>
  <c r="E81" i="4"/>
  <c r="E61" i="4"/>
  <c r="E70" i="4"/>
  <c r="F73" i="4"/>
  <c r="I80" i="4"/>
  <c r="I68" i="4"/>
  <c r="I77" i="4"/>
  <c r="D78" i="4"/>
  <c r="C85" i="4"/>
  <c r="C89" i="4"/>
  <c r="J81" i="4"/>
  <c r="G82" i="4"/>
  <c r="I66" i="4"/>
  <c r="C62" i="4"/>
  <c r="D73" i="4"/>
  <c r="C84" i="4"/>
  <c r="G87" i="4"/>
  <c r="D64" i="4"/>
  <c r="B60" i="4"/>
  <c r="F61" i="4"/>
  <c r="B65" i="4"/>
  <c r="G72" i="4"/>
  <c r="I74" i="4"/>
  <c r="C70" i="4"/>
  <c r="F71" i="4"/>
  <c r="B88" i="4"/>
  <c r="E66" i="4"/>
  <c r="D66" i="4"/>
  <c r="D68" i="4"/>
  <c r="B71" i="4"/>
  <c r="G73" i="4"/>
  <c r="B76" i="4"/>
  <c r="B85" i="4"/>
  <c r="B73" i="4"/>
  <c r="F84" i="4"/>
  <c r="F64" i="4"/>
  <c r="G62" i="4"/>
  <c r="G64" i="4"/>
  <c r="E89" i="4"/>
  <c r="E69" i="4"/>
  <c r="E78" i="4"/>
  <c r="F87" i="4"/>
  <c r="I88" i="4"/>
  <c r="I76" i="4"/>
  <c r="I85" i="4"/>
  <c r="D86" i="4"/>
  <c r="C77" i="4"/>
  <c r="C81" i="4"/>
  <c r="G79" i="4"/>
  <c r="I62" i="4"/>
  <c r="C87" i="4"/>
  <c r="D84" i="4"/>
  <c r="G75" i="4"/>
  <c r="B63" i="4"/>
  <c r="D85" i="4"/>
  <c r="E68" i="4"/>
  <c r="E83" i="4"/>
  <c r="J30" i="4"/>
  <c r="J21" i="4"/>
  <c r="J32" i="4"/>
  <c r="J20" i="4"/>
  <c r="J31" i="4"/>
  <c r="J47" i="4"/>
  <c r="J39" i="4"/>
  <c r="J43" i="4"/>
  <c r="J23" i="4"/>
  <c r="J46" i="4"/>
  <c r="J42" i="4"/>
  <c r="J26" i="4"/>
  <c r="J38" i="4"/>
  <c r="J27" i="4"/>
  <c r="J34" i="4"/>
  <c r="J35" i="4"/>
  <c r="J29" i="4"/>
  <c r="J48" i="4"/>
  <c r="L25" i="4"/>
  <c r="L33" i="4"/>
  <c r="L41" i="4"/>
  <c r="L49" i="4"/>
  <c r="L19" i="4"/>
  <c r="L21" i="4"/>
  <c r="L29" i="4"/>
  <c r="L37" i="4"/>
  <c r="L45" i="4"/>
  <c r="L23" i="4"/>
  <c r="L34" i="4"/>
  <c r="L44" i="4"/>
  <c r="L24" i="4"/>
  <c r="L35" i="4"/>
  <c r="L46" i="4"/>
  <c r="L22" i="4"/>
  <c r="L26" i="4"/>
  <c r="L36" i="4"/>
  <c r="L47" i="4"/>
  <c r="L39" i="4"/>
  <c r="L20" i="4"/>
  <c r="L42" i="4"/>
  <c r="L27" i="4"/>
  <c r="L38" i="4"/>
  <c r="L48" i="4"/>
  <c r="L28" i="4"/>
  <c r="L30" i="4"/>
  <c r="L40" i="4"/>
  <c r="L31" i="4"/>
  <c r="L32" i="4"/>
  <c r="L43" i="4"/>
  <c r="J37" i="4"/>
  <c r="J25" i="4"/>
  <c r="M23" i="4"/>
  <c r="M31" i="4"/>
  <c r="M39" i="4"/>
  <c r="M47" i="4"/>
  <c r="M32" i="4"/>
  <c r="M24" i="4"/>
  <c r="M27" i="4"/>
  <c r="M35" i="4"/>
  <c r="M43" i="4"/>
  <c r="M30" i="4"/>
  <c r="M42" i="4"/>
  <c r="M20" i="4"/>
  <c r="M33" i="4"/>
  <c r="M44" i="4"/>
  <c r="M21" i="4"/>
  <c r="M34" i="4"/>
  <c r="M45" i="4"/>
  <c r="M28" i="4"/>
  <c r="M19" i="4"/>
  <c r="M22" i="4"/>
  <c r="M36" i="4"/>
  <c r="M46" i="4"/>
  <c r="M25" i="4"/>
  <c r="M37" i="4"/>
  <c r="M48" i="4"/>
  <c r="M26" i="4"/>
  <c r="M38" i="4"/>
  <c r="M49" i="4"/>
  <c r="M40" i="4"/>
  <c r="M29" i="4"/>
  <c r="M41" i="4"/>
  <c r="J45" i="4"/>
  <c r="J33" i="4"/>
  <c r="H25" i="4"/>
  <c r="H33" i="4"/>
  <c r="H41" i="4"/>
  <c r="H49" i="4"/>
  <c r="H21" i="4"/>
  <c r="H29" i="4"/>
  <c r="H37" i="4"/>
  <c r="H45" i="4"/>
  <c r="H28" i="4"/>
  <c r="H39" i="4"/>
  <c r="H19" i="4"/>
  <c r="H30" i="4"/>
  <c r="H40" i="4"/>
  <c r="H27" i="4"/>
  <c r="H48" i="4"/>
  <c r="H20" i="4"/>
  <c r="H31" i="4"/>
  <c r="H42" i="4"/>
  <c r="H32" i="4"/>
  <c r="H34" i="4"/>
  <c r="H26" i="4"/>
  <c r="H38" i="4"/>
  <c r="H22" i="4"/>
  <c r="H43" i="4"/>
  <c r="H23" i="4"/>
  <c r="H44" i="4"/>
  <c r="H36" i="4"/>
  <c r="H24" i="4"/>
  <c r="H35" i="4"/>
  <c r="H46" i="4"/>
  <c r="H47" i="4"/>
  <c r="J28" i="4"/>
  <c r="J19" i="4"/>
  <c r="J41" i="4"/>
  <c r="J36" i="4"/>
  <c r="J22" i="4"/>
  <c r="J49" i="4"/>
  <c r="K28" i="4"/>
  <c r="K36" i="4"/>
  <c r="K44" i="4"/>
  <c r="K22" i="4"/>
  <c r="K24" i="4"/>
  <c r="K32" i="4"/>
  <c r="K40" i="4"/>
  <c r="K48" i="4"/>
  <c r="K26" i="4"/>
  <c r="K37" i="4"/>
  <c r="K47" i="4"/>
  <c r="K27" i="4"/>
  <c r="K38" i="4"/>
  <c r="K35" i="4"/>
  <c r="K29" i="4"/>
  <c r="K39" i="4"/>
  <c r="K42" i="4"/>
  <c r="K34" i="4"/>
  <c r="K30" i="4"/>
  <c r="K41" i="4"/>
  <c r="K19" i="4"/>
  <c r="K20" i="4"/>
  <c r="K31" i="4"/>
  <c r="K25" i="4"/>
  <c r="K21" i="4"/>
  <c r="K33" i="4"/>
  <c r="K43" i="4"/>
  <c r="K23" i="4"/>
  <c r="K45" i="4"/>
  <c r="K46" i="4"/>
  <c r="J44" i="4"/>
  <c r="J24" i="4"/>
  <c r="C239" i="4" l="1"/>
  <c r="D239" i="4" s="1"/>
  <c r="C283" i="4"/>
  <c r="D283" i="4" s="1"/>
  <c r="T77" i="4"/>
  <c r="R77" i="4"/>
  <c r="R61" i="4"/>
  <c r="R70" i="4"/>
  <c r="T90" i="4"/>
  <c r="T75" i="4"/>
  <c r="T88" i="4"/>
  <c r="T72" i="4"/>
  <c r="U74" i="4"/>
  <c r="U90" i="4"/>
  <c r="U75" i="4"/>
  <c r="S89" i="4"/>
  <c r="S73" i="4"/>
  <c r="S88" i="4"/>
  <c r="S72" i="4"/>
  <c r="R79" i="4"/>
  <c r="R63" i="4"/>
  <c r="U77" i="4"/>
  <c r="S75" i="4"/>
  <c r="R84" i="4"/>
  <c r="R75" i="4"/>
  <c r="R83" i="4"/>
  <c r="R68" i="4"/>
  <c r="T89" i="4"/>
  <c r="T73" i="4"/>
  <c r="T86" i="4"/>
  <c r="T70" i="4"/>
  <c r="U88" i="4"/>
  <c r="U72" i="4"/>
  <c r="U89" i="4"/>
  <c r="U73" i="4"/>
  <c r="S87" i="4"/>
  <c r="S71" i="4"/>
  <c r="S86" i="4"/>
  <c r="S70" i="4"/>
  <c r="R72" i="4"/>
  <c r="U61" i="4"/>
  <c r="S74" i="4"/>
  <c r="R90" i="4"/>
  <c r="R73" i="4"/>
  <c r="R87" i="4"/>
  <c r="R66" i="4"/>
  <c r="T87" i="4"/>
  <c r="T71" i="4"/>
  <c r="T84" i="4"/>
  <c r="T68" i="4"/>
  <c r="U86" i="4"/>
  <c r="U70" i="4"/>
  <c r="U87" i="4"/>
  <c r="U71" i="4"/>
  <c r="S85" i="4"/>
  <c r="S69" i="4"/>
  <c r="S84" i="4"/>
  <c r="S68" i="4"/>
  <c r="R85" i="4"/>
  <c r="R71" i="4"/>
  <c r="R89" i="4"/>
  <c r="R64" i="4"/>
  <c r="T85" i="4"/>
  <c r="T69" i="4"/>
  <c r="T82" i="4"/>
  <c r="T66" i="4"/>
  <c r="U84" i="4"/>
  <c r="U68" i="4"/>
  <c r="U85" i="4"/>
  <c r="U69" i="4"/>
  <c r="S83" i="4"/>
  <c r="S67" i="4"/>
  <c r="S82" i="4"/>
  <c r="S66" i="4"/>
  <c r="T74" i="4"/>
  <c r="R86" i="4"/>
  <c r="R69" i="4"/>
  <c r="R80" i="4"/>
  <c r="R62" i="4"/>
  <c r="T83" i="4"/>
  <c r="T67" i="4"/>
  <c r="T80" i="4"/>
  <c r="T64" i="4"/>
  <c r="U82" i="4"/>
  <c r="U66" i="4"/>
  <c r="U83" i="4"/>
  <c r="U67" i="4"/>
  <c r="S81" i="4"/>
  <c r="S65" i="4"/>
  <c r="S80" i="4"/>
  <c r="S64" i="4"/>
  <c r="R78" i="4"/>
  <c r="R67" i="4"/>
  <c r="R76" i="4"/>
  <c r="T81" i="4"/>
  <c r="T65" i="4"/>
  <c r="T78" i="4"/>
  <c r="T62" i="4"/>
  <c r="U80" i="4"/>
  <c r="U64" i="4"/>
  <c r="U81" i="4"/>
  <c r="U65" i="4"/>
  <c r="S79" i="4"/>
  <c r="S63" i="4"/>
  <c r="S78" i="4"/>
  <c r="S62" i="4"/>
  <c r="R81" i="4"/>
  <c r="R65" i="4"/>
  <c r="R74" i="4"/>
  <c r="R88" i="4"/>
  <c r="T79" i="4"/>
  <c r="T63" i="4"/>
  <c r="T76" i="4"/>
  <c r="T60" i="4"/>
  <c r="U78" i="4"/>
  <c r="U62" i="4"/>
  <c r="U79" i="4"/>
  <c r="U63" i="4"/>
  <c r="S61" i="4"/>
  <c r="S76" i="4"/>
  <c r="S60" i="4"/>
  <c r="H182" i="4"/>
  <c r="I182" i="4"/>
  <c r="L178" i="4"/>
  <c r="M178" i="4"/>
  <c r="H177" i="4"/>
  <c r="I177" i="4"/>
  <c r="C184" i="4"/>
  <c r="B184" i="4"/>
  <c r="J170" i="4"/>
  <c r="K170" i="4"/>
  <c r="L186" i="4"/>
  <c r="M186" i="4"/>
  <c r="E184" i="4"/>
  <c r="D184" i="4"/>
  <c r="I180" i="4"/>
  <c r="H180" i="4"/>
  <c r="C185" i="4"/>
  <c r="B185" i="4"/>
  <c r="P186" i="4"/>
  <c r="Q186" i="4"/>
  <c r="F187" i="4"/>
  <c r="G187" i="4"/>
  <c r="P168" i="4"/>
  <c r="Q168" i="4"/>
  <c r="M183" i="4"/>
  <c r="L183" i="4"/>
  <c r="B165" i="4"/>
  <c r="C165" i="4"/>
  <c r="I176" i="4"/>
  <c r="H176" i="4"/>
  <c r="P170" i="4"/>
  <c r="Q170" i="4"/>
  <c r="J168" i="4"/>
  <c r="K168" i="4"/>
  <c r="C178" i="4"/>
  <c r="B178" i="4"/>
  <c r="K171" i="4"/>
  <c r="J171" i="4"/>
  <c r="P174" i="4"/>
  <c r="Q174" i="4"/>
  <c r="H162" i="4"/>
  <c r="I162" i="4"/>
  <c r="B167" i="4"/>
  <c r="C167" i="4"/>
  <c r="P166" i="4"/>
  <c r="Q166" i="4"/>
  <c r="J188" i="4"/>
  <c r="K188" i="4"/>
  <c r="B179" i="4"/>
  <c r="C179" i="4"/>
  <c r="M185" i="4"/>
  <c r="L185" i="4"/>
  <c r="H167" i="4"/>
  <c r="I167" i="4"/>
  <c r="E180" i="4"/>
  <c r="D180" i="4"/>
  <c r="H168" i="4"/>
  <c r="I168" i="4"/>
  <c r="B175" i="4"/>
  <c r="C175" i="4"/>
  <c r="E169" i="4"/>
  <c r="D169" i="4"/>
  <c r="D183" i="4"/>
  <c r="E183" i="4"/>
  <c r="F177" i="4"/>
  <c r="G177" i="4"/>
  <c r="M169" i="4"/>
  <c r="L169" i="4"/>
  <c r="J164" i="4"/>
  <c r="K164" i="4"/>
  <c r="Q183" i="4"/>
  <c r="P183" i="4"/>
  <c r="F162" i="4"/>
  <c r="G162" i="4"/>
  <c r="Q181" i="4"/>
  <c r="P181" i="4"/>
  <c r="J162" i="4"/>
  <c r="K162" i="4"/>
  <c r="D175" i="4"/>
  <c r="E175" i="4"/>
  <c r="I178" i="4"/>
  <c r="H178" i="4"/>
  <c r="M166" i="4"/>
  <c r="L166" i="4"/>
  <c r="H170" i="4"/>
  <c r="I170" i="4"/>
  <c r="B171" i="4"/>
  <c r="C171" i="4"/>
  <c r="J176" i="4"/>
  <c r="K176" i="4"/>
  <c r="D179" i="4"/>
  <c r="E179" i="4"/>
  <c r="H181" i="4"/>
  <c r="I181" i="4"/>
  <c r="H187" i="4"/>
  <c r="I187" i="4"/>
  <c r="P178" i="4"/>
  <c r="Q178" i="4"/>
  <c r="J166" i="4"/>
  <c r="K166" i="4"/>
  <c r="B173" i="4"/>
  <c r="C173" i="4"/>
  <c r="H186" i="4"/>
  <c r="I186" i="4"/>
  <c r="F184" i="4"/>
  <c r="G184" i="4"/>
  <c r="E176" i="4"/>
  <c r="D176" i="4"/>
  <c r="I188" i="4"/>
  <c r="H188" i="4"/>
  <c r="L172" i="4"/>
  <c r="M172" i="4"/>
  <c r="P173" i="4"/>
  <c r="Q173" i="4"/>
  <c r="F172" i="4"/>
  <c r="G172" i="4"/>
  <c r="P176" i="4"/>
  <c r="Q176" i="4"/>
  <c r="M159" i="4"/>
  <c r="L159" i="4"/>
  <c r="C186" i="4"/>
  <c r="B186" i="4"/>
  <c r="M177" i="4"/>
  <c r="L177" i="4"/>
  <c r="P162" i="4"/>
  <c r="Q162" i="4"/>
  <c r="P171" i="4"/>
  <c r="Q171" i="4"/>
  <c r="B160" i="4"/>
  <c r="C160" i="4"/>
  <c r="E182" i="4"/>
  <c r="D182" i="4"/>
  <c r="F170" i="4"/>
  <c r="G170" i="4"/>
  <c r="E166" i="4"/>
  <c r="D166" i="4"/>
  <c r="I189" i="4"/>
  <c r="H189" i="4"/>
  <c r="F186" i="4"/>
  <c r="G186" i="4"/>
  <c r="F179" i="4"/>
  <c r="G179" i="4"/>
  <c r="D165" i="4"/>
  <c r="E165" i="4"/>
  <c r="K185" i="4"/>
  <c r="J185" i="4"/>
  <c r="H171" i="4"/>
  <c r="I171" i="4"/>
  <c r="D167" i="4"/>
  <c r="E167" i="4"/>
  <c r="I159" i="4"/>
  <c r="H159" i="4"/>
  <c r="C166" i="4"/>
  <c r="B166" i="4"/>
  <c r="G160" i="4"/>
  <c r="F160" i="4"/>
  <c r="C162" i="4"/>
  <c r="B162" i="4"/>
  <c r="F185" i="4"/>
  <c r="G185" i="4"/>
  <c r="M163" i="4"/>
  <c r="L163" i="4"/>
  <c r="C170" i="4"/>
  <c r="B170" i="4"/>
  <c r="M171" i="4"/>
  <c r="L171" i="4"/>
  <c r="D161" i="4"/>
  <c r="E161" i="4"/>
  <c r="Q167" i="4"/>
  <c r="P167" i="4"/>
  <c r="J178" i="4"/>
  <c r="K178" i="4"/>
  <c r="F171" i="4"/>
  <c r="G171" i="4"/>
  <c r="K161" i="4"/>
  <c r="J161" i="4"/>
  <c r="M167" i="4"/>
  <c r="L167" i="4"/>
  <c r="K182" i="4"/>
  <c r="J182" i="4"/>
  <c r="C168" i="4"/>
  <c r="B168" i="4"/>
  <c r="P164" i="4"/>
  <c r="Q164" i="4"/>
  <c r="F175" i="4"/>
  <c r="G175" i="4"/>
  <c r="E189" i="4"/>
  <c r="D189" i="4"/>
  <c r="M180" i="4"/>
  <c r="L180" i="4"/>
  <c r="H184" i="4"/>
  <c r="I184" i="4"/>
  <c r="E187" i="4"/>
  <c r="D187" i="4"/>
  <c r="F181" i="4"/>
  <c r="G181" i="4"/>
  <c r="M165" i="4"/>
  <c r="L165" i="4"/>
  <c r="F168" i="4"/>
  <c r="G168" i="4"/>
  <c r="E177" i="4"/>
  <c r="D177" i="4"/>
  <c r="H173" i="4"/>
  <c r="I173" i="4"/>
  <c r="H163" i="4"/>
  <c r="I163" i="4"/>
  <c r="H183" i="4"/>
  <c r="I183" i="4"/>
  <c r="M174" i="4"/>
  <c r="L174" i="4"/>
  <c r="P184" i="4"/>
  <c r="Q184" i="4"/>
  <c r="M161" i="4"/>
  <c r="L161" i="4"/>
  <c r="F167" i="4"/>
  <c r="G167" i="4"/>
  <c r="C164" i="4"/>
  <c r="B164" i="4"/>
  <c r="Q165" i="4"/>
  <c r="P165" i="4"/>
  <c r="Q179" i="4"/>
  <c r="P179" i="4"/>
  <c r="K175" i="4"/>
  <c r="J175" i="4"/>
  <c r="E164" i="4"/>
  <c r="D164" i="4"/>
  <c r="H179" i="4"/>
  <c r="I179" i="4"/>
  <c r="E178" i="4"/>
  <c r="D178" i="4"/>
  <c r="H161" i="4"/>
  <c r="I161" i="4"/>
  <c r="B177" i="4"/>
  <c r="C177" i="4"/>
  <c r="M179" i="4"/>
  <c r="L179" i="4"/>
  <c r="D185" i="4"/>
  <c r="E185" i="4"/>
  <c r="H175" i="4"/>
  <c r="I175" i="4"/>
  <c r="M176" i="4"/>
  <c r="L176" i="4"/>
  <c r="C181" i="4"/>
  <c r="B181" i="4"/>
  <c r="F188" i="4"/>
  <c r="G188" i="4"/>
  <c r="P177" i="4"/>
  <c r="Q177" i="4"/>
  <c r="Q159" i="4"/>
  <c r="P159" i="4"/>
  <c r="F174" i="4"/>
  <c r="G174" i="4"/>
  <c r="D181" i="4"/>
  <c r="E181" i="4"/>
  <c r="L164" i="4"/>
  <c r="M164" i="4"/>
  <c r="K184" i="4"/>
  <c r="J184" i="4"/>
  <c r="H166" i="4"/>
  <c r="I166" i="4"/>
  <c r="F183" i="4"/>
  <c r="G183" i="4"/>
  <c r="P175" i="4"/>
  <c r="Q175" i="4"/>
  <c r="K163" i="4"/>
  <c r="J163" i="4"/>
  <c r="F165" i="4"/>
  <c r="G165" i="4"/>
  <c r="K160" i="4"/>
  <c r="J160" i="4"/>
  <c r="M181" i="4"/>
  <c r="L181" i="4"/>
  <c r="J172" i="4"/>
  <c r="K172" i="4"/>
  <c r="C180" i="4"/>
  <c r="B180" i="4"/>
  <c r="K180" i="4"/>
  <c r="J180" i="4"/>
  <c r="F180" i="4"/>
  <c r="G180" i="4"/>
  <c r="D173" i="4"/>
  <c r="E173" i="4"/>
  <c r="I174" i="4"/>
  <c r="H174" i="4"/>
  <c r="B188" i="4"/>
  <c r="C188" i="4"/>
  <c r="C174" i="4"/>
  <c r="B174" i="4"/>
  <c r="F176" i="4"/>
  <c r="G176" i="4"/>
  <c r="P160" i="4"/>
  <c r="Q160" i="4"/>
  <c r="M175" i="4"/>
  <c r="L175" i="4"/>
  <c r="E162" i="4"/>
  <c r="D162" i="4"/>
  <c r="F166" i="4"/>
  <c r="G166" i="4"/>
  <c r="P180" i="4"/>
  <c r="Q180" i="4"/>
  <c r="K179" i="4"/>
  <c r="J179" i="4"/>
  <c r="F178" i="4"/>
  <c r="G178" i="4"/>
  <c r="F173" i="4"/>
  <c r="G173" i="4"/>
  <c r="M160" i="4"/>
  <c r="L160" i="4"/>
  <c r="Q185" i="4"/>
  <c r="P185" i="4"/>
  <c r="C182" i="4"/>
  <c r="B182" i="4"/>
  <c r="E186" i="4"/>
  <c r="D186" i="4"/>
  <c r="Q187" i="4"/>
  <c r="P187" i="4"/>
  <c r="K183" i="4"/>
  <c r="J183" i="4"/>
  <c r="H165" i="4"/>
  <c r="I165" i="4"/>
  <c r="B159" i="4"/>
  <c r="C159" i="4"/>
  <c r="S180" i="4"/>
  <c r="R180" i="4"/>
  <c r="H169" i="4"/>
  <c r="I169" i="4"/>
  <c r="B169" i="4"/>
  <c r="C169" i="4"/>
  <c r="K169" i="4"/>
  <c r="J169" i="4"/>
  <c r="M173" i="4"/>
  <c r="L173" i="4"/>
  <c r="E159" i="4"/>
  <c r="D159" i="4"/>
  <c r="H172" i="4"/>
  <c r="I172" i="4"/>
  <c r="C176" i="4"/>
  <c r="B176" i="4"/>
  <c r="E171" i="4"/>
  <c r="D171" i="4"/>
  <c r="E174" i="4"/>
  <c r="D174" i="4"/>
  <c r="P188" i="4"/>
  <c r="Q188" i="4"/>
  <c r="K159" i="4"/>
  <c r="J159" i="4"/>
  <c r="E172" i="4"/>
  <c r="D172" i="4"/>
  <c r="E170" i="4"/>
  <c r="D170" i="4"/>
  <c r="J174" i="4"/>
  <c r="K174" i="4"/>
  <c r="G159" i="4"/>
  <c r="F159" i="4"/>
  <c r="L170" i="4"/>
  <c r="M170" i="4"/>
  <c r="P169" i="4"/>
  <c r="Q169" i="4"/>
  <c r="J187" i="4"/>
  <c r="K187" i="4"/>
  <c r="E160" i="4"/>
  <c r="D160" i="4"/>
  <c r="P161" i="4"/>
  <c r="Q161" i="4"/>
  <c r="K186" i="4"/>
  <c r="J186" i="4"/>
  <c r="C172" i="4"/>
  <c r="B172" i="4"/>
  <c r="C187" i="4"/>
  <c r="B187" i="4"/>
  <c r="F163" i="4"/>
  <c r="G163" i="4"/>
  <c r="D188" i="4"/>
  <c r="E188" i="4"/>
  <c r="H160" i="4"/>
  <c r="I160" i="4"/>
  <c r="C183" i="4"/>
  <c r="B183" i="4"/>
  <c r="F164" i="4"/>
  <c r="G164" i="4"/>
  <c r="M182" i="4"/>
  <c r="L182" i="4"/>
  <c r="F169" i="4"/>
  <c r="G169" i="4"/>
  <c r="L184" i="4"/>
  <c r="M184" i="4"/>
  <c r="L168" i="4"/>
  <c r="M168" i="4"/>
  <c r="E168" i="4"/>
  <c r="D168" i="4"/>
  <c r="Q163" i="4"/>
  <c r="P163" i="4"/>
  <c r="K189" i="4"/>
  <c r="J189" i="4"/>
  <c r="B163" i="4"/>
  <c r="C163" i="4"/>
  <c r="K167" i="4"/>
  <c r="J167" i="4"/>
  <c r="P182" i="4"/>
  <c r="Q182" i="4"/>
  <c r="K181" i="4"/>
  <c r="J181" i="4"/>
  <c r="H185" i="4"/>
  <c r="I185" i="4"/>
  <c r="F182" i="4"/>
  <c r="G182" i="4"/>
  <c r="P172" i="4"/>
  <c r="Q172" i="4"/>
  <c r="K177" i="4"/>
  <c r="J177" i="4"/>
  <c r="K173" i="4"/>
  <c r="J173" i="4"/>
  <c r="D121" i="4"/>
  <c r="E198" i="4" s="1"/>
  <c r="G286" i="4" s="1"/>
  <c r="H286" i="4" s="1"/>
  <c r="D123" i="4"/>
  <c r="E200" i="4" s="1"/>
  <c r="G288" i="4" s="1"/>
  <c r="H288" i="4" s="1"/>
  <c r="D125" i="4"/>
  <c r="E202" i="4" s="1"/>
  <c r="G290" i="4" s="1"/>
  <c r="H290" i="4" s="1"/>
  <c r="D127" i="4"/>
  <c r="E204" i="4" s="1"/>
  <c r="G292" i="4" s="1"/>
  <c r="H292" i="4" s="1"/>
  <c r="D129" i="4"/>
  <c r="E206" i="4" s="1"/>
  <c r="G294" i="4" s="1"/>
  <c r="H294" i="4" s="1"/>
  <c r="D131" i="4"/>
  <c r="E208" i="4" s="1"/>
  <c r="G296" i="4" s="1"/>
  <c r="H296" i="4" s="1"/>
  <c r="D133" i="4"/>
  <c r="E210" i="4" s="1"/>
  <c r="G298" i="4" s="1"/>
  <c r="H298" i="4" s="1"/>
  <c r="D135" i="4"/>
  <c r="E212" i="4" s="1"/>
  <c r="G300" i="4" s="1"/>
  <c r="H300" i="4" s="1"/>
  <c r="D137" i="4"/>
  <c r="E214" i="4" s="1"/>
  <c r="G302" i="4" s="1"/>
  <c r="H302" i="4" s="1"/>
  <c r="D139" i="4"/>
  <c r="E216" i="4" s="1"/>
  <c r="G304" i="4" s="1"/>
  <c r="H304" i="4" s="1"/>
  <c r="D141" i="4"/>
  <c r="E218" i="4" s="1"/>
  <c r="G306" i="4" s="1"/>
  <c r="H306" i="4" s="1"/>
  <c r="D143" i="4"/>
  <c r="E220" i="4" s="1"/>
  <c r="G308" i="4" s="1"/>
  <c r="H308" i="4" s="1"/>
  <c r="D122" i="4"/>
  <c r="E199" i="4" s="1"/>
  <c r="G287" i="4" s="1"/>
  <c r="H287" i="4" s="1"/>
  <c r="D124" i="4"/>
  <c r="E201" i="4" s="1"/>
  <c r="G289" i="4" s="1"/>
  <c r="H289" i="4" s="1"/>
  <c r="D126" i="4"/>
  <c r="E203" i="4" s="1"/>
  <c r="G291" i="4" s="1"/>
  <c r="H291" i="4" s="1"/>
  <c r="D148" i="4"/>
  <c r="E225" i="4" s="1"/>
  <c r="G313" i="4" s="1"/>
  <c r="H313" i="4" s="1"/>
  <c r="D150" i="4"/>
  <c r="E227" i="4" s="1"/>
  <c r="G315" i="4" s="1"/>
  <c r="H315" i="4" s="1"/>
  <c r="D132" i="4"/>
  <c r="E209" i="4" s="1"/>
  <c r="G297" i="4" s="1"/>
  <c r="H297" i="4" s="1"/>
  <c r="D138" i="4"/>
  <c r="E215" i="4" s="1"/>
  <c r="G303" i="4" s="1"/>
  <c r="H303" i="4" s="1"/>
  <c r="D145" i="4"/>
  <c r="E222" i="4" s="1"/>
  <c r="G310" i="4" s="1"/>
  <c r="H310" i="4" s="1"/>
  <c r="D128" i="4"/>
  <c r="E205" i="4" s="1"/>
  <c r="G293" i="4" s="1"/>
  <c r="H293" i="4" s="1"/>
  <c r="D146" i="4"/>
  <c r="E223" i="4" s="1"/>
  <c r="G311" i="4" s="1"/>
  <c r="H311" i="4" s="1"/>
  <c r="D140" i="4"/>
  <c r="E217" i="4" s="1"/>
  <c r="G305" i="4" s="1"/>
  <c r="H305" i="4" s="1"/>
  <c r="D134" i="4"/>
  <c r="E211" i="4" s="1"/>
  <c r="G299" i="4" s="1"/>
  <c r="H299" i="4" s="1"/>
  <c r="D142" i="4"/>
  <c r="E219" i="4" s="1"/>
  <c r="G307" i="4" s="1"/>
  <c r="H307" i="4" s="1"/>
  <c r="D144" i="4"/>
  <c r="E221" i="4" s="1"/>
  <c r="G309" i="4" s="1"/>
  <c r="H309" i="4" s="1"/>
  <c r="D147" i="4"/>
  <c r="E224" i="4" s="1"/>
  <c r="G312" i="4" s="1"/>
  <c r="H312" i="4" s="1"/>
  <c r="D149" i="4"/>
  <c r="E226" i="4" s="1"/>
  <c r="G314" i="4" s="1"/>
  <c r="H314" i="4" s="1"/>
  <c r="E195" i="4"/>
  <c r="D130" i="4"/>
  <c r="E207" i="4" s="1"/>
  <c r="G295" i="4" s="1"/>
  <c r="H295" i="4" s="1"/>
  <c r="D136" i="4"/>
  <c r="E213" i="4" s="1"/>
  <c r="G301" i="4" s="1"/>
  <c r="H301" i="4" s="1"/>
  <c r="E121" i="4"/>
  <c r="F198" i="4" s="1"/>
  <c r="I286" i="4" s="1"/>
  <c r="J286" i="4" s="1"/>
  <c r="E123" i="4"/>
  <c r="F200" i="4" s="1"/>
  <c r="I288" i="4" s="1"/>
  <c r="J288" i="4" s="1"/>
  <c r="E125" i="4"/>
  <c r="F202" i="4" s="1"/>
  <c r="I290" i="4" s="1"/>
  <c r="J290" i="4" s="1"/>
  <c r="E127" i="4"/>
  <c r="F204" i="4" s="1"/>
  <c r="I292" i="4" s="1"/>
  <c r="J292" i="4" s="1"/>
  <c r="E129" i="4"/>
  <c r="F206" i="4" s="1"/>
  <c r="I294" i="4" s="1"/>
  <c r="J294" i="4" s="1"/>
  <c r="E131" i="4"/>
  <c r="F208" i="4" s="1"/>
  <c r="I296" i="4" s="1"/>
  <c r="J296" i="4" s="1"/>
  <c r="E133" i="4"/>
  <c r="F210" i="4" s="1"/>
  <c r="I298" i="4" s="1"/>
  <c r="J298" i="4" s="1"/>
  <c r="E135" i="4"/>
  <c r="F212" i="4" s="1"/>
  <c r="I300" i="4" s="1"/>
  <c r="J300" i="4" s="1"/>
  <c r="E137" i="4"/>
  <c r="F214" i="4" s="1"/>
  <c r="I302" i="4" s="1"/>
  <c r="J302" i="4" s="1"/>
  <c r="E139" i="4"/>
  <c r="F216" i="4" s="1"/>
  <c r="I304" i="4" s="1"/>
  <c r="J304" i="4" s="1"/>
  <c r="E141" i="4"/>
  <c r="F218" i="4" s="1"/>
  <c r="I306" i="4" s="1"/>
  <c r="J306" i="4" s="1"/>
  <c r="E143" i="4"/>
  <c r="F220" i="4" s="1"/>
  <c r="I308" i="4" s="1"/>
  <c r="J308" i="4" s="1"/>
  <c r="E145" i="4"/>
  <c r="F222" i="4" s="1"/>
  <c r="I310" i="4" s="1"/>
  <c r="J310" i="4" s="1"/>
  <c r="E122" i="4"/>
  <c r="F199" i="4" s="1"/>
  <c r="I287" i="4" s="1"/>
  <c r="J287" i="4" s="1"/>
  <c r="E124" i="4"/>
  <c r="F201" i="4" s="1"/>
  <c r="I289" i="4" s="1"/>
  <c r="J289" i="4" s="1"/>
  <c r="E126" i="4"/>
  <c r="F203" i="4" s="1"/>
  <c r="I291" i="4" s="1"/>
  <c r="J291" i="4" s="1"/>
  <c r="E128" i="4"/>
  <c r="F205" i="4" s="1"/>
  <c r="I293" i="4" s="1"/>
  <c r="J293" i="4" s="1"/>
  <c r="E130" i="4"/>
  <c r="F207" i="4" s="1"/>
  <c r="I295" i="4" s="1"/>
  <c r="J295" i="4" s="1"/>
  <c r="E132" i="4"/>
  <c r="F209" i="4" s="1"/>
  <c r="I297" i="4" s="1"/>
  <c r="J297" i="4" s="1"/>
  <c r="E134" i="4"/>
  <c r="F211" i="4" s="1"/>
  <c r="I299" i="4" s="1"/>
  <c r="J299" i="4" s="1"/>
  <c r="E136" i="4"/>
  <c r="F213" i="4" s="1"/>
  <c r="I301" i="4" s="1"/>
  <c r="J301" i="4" s="1"/>
  <c r="E138" i="4"/>
  <c r="F215" i="4" s="1"/>
  <c r="I303" i="4" s="1"/>
  <c r="J303" i="4" s="1"/>
  <c r="E140" i="4"/>
  <c r="F217" i="4" s="1"/>
  <c r="I305" i="4" s="1"/>
  <c r="J305" i="4" s="1"/>
  <c r="E142" i="4"/>
  <c r="F219" i="4" s="1"/>
  <c r="I307" i="4" s="1"/>
  <c r="J307" i="4" s="1"/>
  <c r="E144" i="4"/>
  <c r="F221" i="4" s="1"/>
  <c r="I309" i="4" s="1"/>
  <c r="J309" i="4" s="1"/>
  <c r="E146" i="4"/>
  <c r="F223" i="4" s="1"/>
  <c r="I311" i="4" s="1"/>
  <c r="J311" i="4" s="1"/>
  <c r="E148" i="4"/>
  <c r="F225" i="4" s="1"/>
  <c r="I313" i="4" s="1"/>
  <c r="J313" i="4" s="1"/>
  <c r="E150" i="4"/>
  <c r="F227" i="4" s="1"/>
  <c r="I315" i="4" s="1"/>
  <c r="J315" i="4" s="1"/>
  <c r="E151" i="4"/>
  <c r="F228" i="4" s="1"/>
  <c r="I316" i="4" s="1"/>
  <c r="J316" i="4" s="1"/>
  <c r="E147" i="4"/>
  <c r="F224" i="4" s="1"/>
  <c r="I312" i="4" s="1"/>
  <c r="J312" i="4" s="1"/>
  <c r="E149" i="4"/>
  <c r="F226" i="4" s="1"/>
  <c r="I314" i="4" s="1"/>
  <c r="J314" i="4" s="1"/>
  <c r="F195" i="4"/>
  <c r="C198" i="4"/>
  <c r="C286" i="4" s="1"/>
  <c r="D286" i="4" s="1"/>
  <c r="AK201" i="4"/>
  <c r="F121" i="4"/>
  <c r="G198" i="4" s="1"/>
  <c r="K286" i="4" s="1"/>
  <c r="L286" i="4" s="1"/>
  <c r="F123" i="4"/>
  <c r="G200" i="4" s="1"/>
  <c r="K288" i="4" s="1"/>
  <c r="L288" i="4" s="1"/>
  <c r="F125" i="4"/>
  <c r="G202" i="4" s="1"/>
  <c r="K290" i="4" s="1"/>
  <c r="L290" i="4" s="1"/>
  <c r="F127" i="4"/>
  <c r="G204" i="4" s="1"/>
  <c r="K292" i="4" s="1"/>
  <c r="L292" i="4" s="1"/>
  <c r="F129" i="4"/>
  <c r="G206" i="4" s="1"/>
  <c r="K294" i="4" s="1"/>
  <c r="L294" i="4" s="1"/>
  <c r="F131" i="4"/>
  <c r="G208" i="4" s="1"/>
  <c r="K296" i="4" s="1"/>
  <c r="L296" i="4" s="1"/>
  <c r="F133" i="4"/>
  <c r="G210" i="4" s="1"/>
  <c r="K298" i="4" s="1"/>
  <c r="L298" i="4" s="1"/>
  <c r="F135" i="4"/>
  <c r="G212" i="4" s="1"/>
  <c r="K300" i="4" s="1"/>
  <c r="L300" i="4" s="1"/>
  <c r="F137" i="4"/>
  <c r="G214" i="4" s="1"/>
  <c r="K302" i="4" s="1"/>
  <c r="L302" i="4" s="1"/>
  <c r="F139" i="4"/>
  <c r="G216" i="4" s="1"/>
  <c r="K304" i="4" s="1"/>
  <c r="L304" i="4" s="1"/>
  <c r="F141" i="4"/>
  <c r="G218" i="4" s="1"/>
  <c r="K306" i="4" s="1"/>
  <c r="L306" i="4" s="1"/>
  <c r="F143" i="4"/>
  <c r="G220" i="4" s="1"/>
  <c r="K308" i="4" s="1"/>
  <c r="L308" i="4" s="1"/>
  <c r="F122" i="4"/>
  <c r="G199" i="4" s="1"/>
  <c r="K287" i="4" s="1"/>
  <c r="L287" i="4" s="1"/>
  <c r="F124" i="4"/>
  <c r="G201" i="4" s="1"/>
  <c r="K289" i="4" s="1"/>
  <c r="L289" i="4" s="1"/>
  <c r="F126" i="4"/>
  <c r="G203" i="4" s="1"/>
  <c r="K291" i="4" s="1"/>
  <c r="L291" i="4" s="1"/>
  <c r="F128" i="4"/>
  <c r="G205" i="4" s="1"/>
  <c r="K293" i="4" s="1"/>
  <c r="L293" i="4" s="1"/>
  <c r="F130" i="4"/>
  <c r="G207" i="4" s="1"/>
  <c r="K295" i="4" s="1"/>
  <c r="L295" i="4" s="1"/>
  <c r="F132" i="4"/>
  <c r="G209" i="4" s="1"/>
  <c r="K297" i="4" s="1"/>
  <c r="L297" i="4" s="1"/>
  <c r="F134" i="4"/>
  <c r="G211" i="4" s="1"/>
  <c r="K299" i="4" s="1"/>
  <c r="L299" i="4" s="1"/>
  <c r="F136" i="4"/>
  <c r="G213" i="4" s="1"/>
  <c r="K301" i="4" s="1"/>
  <c r="L301" i="4" s="1"/>
  <c r="F138" i="4"/>
  <c r="G215" i="4" s="1"/>
  <c r="K303" i="4" s="1"/>
  <c r="L303" i="4" s="1"/>
  <c r="F147" i="4"/>
  <c r="G224" i="4" s="1"/>
  <c r="K312" i="4" s="1"/>
  <c r="L312" i="4" s="1"/>
  <c r="G195" i="4"/>
  <c r="F148" i="4"/>
  <c r="G225" i="4" s="1"/>
  <c r="K313" i="4" s="1"/>
  <c r="L313" i="4" s="1"/>
  <c r="F150" i="4"/>
  <c r="G227" i="4" s="1"/>
  <c r="K315" i="4" s="1"/>
  <c r="L315" i="4" s="1"/>
  <c r="F149" i="4"/>
  <c r="G226" i="4" s="1"/>
  <c r="K314" i="4" s="1"/>
  <c r="L314" i="4" s="1"/>
  <c r="F145" i="4"/>
  <c r="G222" i="4" s="1"/>
  <c r="K310" i="4" s="1"/>
  <c r="L310" i="4" s="1"/>
  <c r="F151" i="4"/>
  <c r="G228" i="4" s="1"/>
  <c r="K316" i="4" s="1"/>
  <c r="L316" i="4" s="1"/>
  <c r="F146" i="4"/>
  <c r="G223" i="4" s="1"/>
  <c r="K311" i="4" s="1"/>
  <c r="L311" i="4" s="1"/>
  <c r="F142" i="4"/>
  <c r="G219" i="4" s="1"/>
  <c r="K307" i="4" s="1"/>
  <c r="L307" i="4" s="1"/>
  <c r="F144" i="4"/>
  <c r="G221" i="4" s="1"/>
  <c r="K309" i="4" s="1"/>
  <c r="L309" i="4" s="1"/>
  <c r="F140" i="4"/>
  <c r="G217" i="4" s="1"/>
  <c r="K305" i="4" s="1"/>
  <c r="L305" i="4" s="1"/>
  <c r="C122" i="4"/>
  <c r="D199" i="4" s="1"/>
  <c r="E287" i="4" s="1"/>
  <c r="F287" i="4" s="1"/>
  <c r="C124" i="4"/>
  <c r="D201" i="4" s="1"/>
  <c r="E289" i="4" s="1"/>
  <c r="F289" i="4" s="1"/>
  <c r="C126" i="4"/>
  <c r="D203" i="4" s="1"/>
  <c r="E291" i="4" s="1"/>
  <c r="F291" i="4" s="1"/>
  <c r="C128" i="4"/>
  <c r="D205" i="4" s="1"/>
  <c r="E293" i="4" s="1"/>
  <c r="F293" i="4" s="1"/>
  <c r="C130" i="4"/>
  <c r="D207" i="4" s="1"/>
  <c r="E295" i="4" s="1"/>
  <c r="F295" i="4" s="1"/>
  <c r="C132" i="4"/>
  <c r="D209" i="4" s="1"/>
  <c r="E297" i="4" s="1"/>
  <c r="F297" i="4" s="1"/>
  <c r="C134" i="4"/>
  <c r="D211" i="4" s="1"/>
  <c r="E299" i="4" s="1"/>
  <c r="F299" i="4" s="1"/>
  <c r="C136" i="4"/>
  <c r="D213" i="4" s="1"/>
  <c r="E301" i="4" s="1"/>
  <c r="F301" i="4" s="1"/>
  <c r="C138" i="4"/>
  <c r="D215" i="4" s="1"/>
  <c r="E303" i="4" s="1"/>
  <c r="F303" i="4" s="1"/>
  <c r="C140" i="4"/>
  <c r="D217" i="4" s="1"/>
  <c r="E305" i="4" s="1"/>
  <c r="F305" i="4" s="1"/>
  <c r="C142" i="4"/>
  <c r="D219" i="4" s="1"/>
  <c r="E307" i="4" s="1"/>
  <c r="F307" i="4" s="1"/>
  <c r="C144" i="4"/>
  <c r="D221" i="4" s="1"/>
  <c r="E309" i="4" s="1"/>
  <c r="F309" i="4" s="1"/>
  <c r="C121" i="4"/>
  <c r="D198" i="4" s="1"/>
  <c r="E286" i="4" s="1"/>
  <c r="F286" i="4" s="1"/>
  <c r="C123" i="4"/>
  <c r="D200" i="4" s="1"/>
  <c r="E288" i="4" s="1"/>
  <c r="F288" i="4" s="1"/>
  <c r="C125" i="4"/>
  <c r="D202" i="4" s="1"/>
  <c r="E290" i="4" s="1"/>
  <c r="F290" i="4" s="1"/>
  <c r="C127" i="4"/>
  <c r="D204" i="4" s="1"/>
  <c r="E292" i="4" s="1"/>
  <c r="F292" i="4" s="1"/>
  <c r="C129" i="4"/>
  <c r="D206" i="4" s="1"/>
  <c r="E294" i="4" s="1"/>
  <c r="F294" i="4" s="1"/>
  <c r="C131" i="4"/>
  <c r="D208" i="4" s="1"/>
  <c r="E296" i="4" s="1"/>
  <c r="F296" i="4" s="1"/>
  <c r="C133" i="4"/>
  <c r="D210" i="4" s="1"/>
  <c r="E298" i="4" s="1"/>
  <c r="F298" i="4" s="1"/>
  <c r="C135" i="4"/>
  <c r="D212" i="4" s="1"/>
  <c r="E300" i="4" s="1"/>
  <c r="F300" i="4" s="1"/>
  <c r="C137" i="4"/>
  <c r="D214" i="4" s="1"/>
  <c r="E302" i="4" s="1"/>
  <c r="F302" i="4" s="1"/>
  <c r="C139" i="4"/>
  <c r="D216" i="4" s="1"/>
  <c r="E304" i="4" s="1"/>
  <c r="F304" i="4" s="1"/>
  <c r="C141" i="4"/>
  <c r="D218" i="4" s="1"/>
  <c r="E306" i="4" s="1"/>
  <c r="F306" i="4" s="1"/>
  <c r="C143" i="4"/>
  <c r="D220" i="4" s="1"/>
  <c r="E308" i="4" s="1"/>
  <c r="F308" i="4" s="1"/>
  <c r="C145" i="4"/>
  <c r="D222" i="4" s="1"/>
  <c r="E310" i="4" s="1"/>
  <c r="F310" i="4" s="1"/>
  <c r="C151" i="4"/>
  <c r="D228" i="4" s="1"/>
  <c r="E316" i="4" s="1"/>
  <c r="F316" i="4" s="1"/>
  <c r="C146" i="4"/>
  <c r="D223" i="4" s="1"/>
  <c r="E311" i="4" s="1"/>
  <c r="F311" i="4" s="1"/>
  <c r="C147" i="4"/>
  <c r="D224" i="4" s="1"/>
  <c r="E312" i="4" s="1"/>
  <c r="F312" i="4" s="1"/>
  <c r="C149" i="4"/>
  <c r="D226" i="4" s="1"/>
  <c r="E314" i="4" s="1"/>
  <c r="F314" i="4" s="1"/>
  <c r="D195" i="4"/>
  <c r="C148" i="4"/>
  <c r="D225" i="4" s="1"/>
  <c r="E313" i="4" s="1"/>
  <c r="F313" i="4" s="1"/>
  <c r="C150" i="4"/>
  <c r="D227" i="4" s="1"/>
  <c r="E315" i="4" s="1"/>
  <c r="F315" i="4" s="1"/>
  <c r="K179" i="2"/>
  <c r="J186" i="2"/>
  <c r="N174" i="2"/>
  <c r="M185" i="2"/>
  <c r="K183" i="2"/>
  <c r="K162" i="2"/>
  <c r="L178" i="2"/>
  <c r="J167" i="2"/>
  <c r="K174" i="2"/>
  <c r="J160" i="2"/>
  <c r="M182" i="2"/>
  <c r="M164" i="2"/>
  <c r="N167" i="2"/>
  <c r="M165" i="2"/>
  <c r="L158" i="2"/>
  <c r="N185" i="2"/>
  <c r="L157" i="2"/>
  <c r="M162" i="2"/>
  <c r="J157" i="2"/>
  <c r="L164" i="2"/>
  <c r="K176" i="2"/>
  <c r="L165" i="2"/>
  <c r="J165" i="2"/>
  <c r="J163" i="2"/>
  <c r="N182" i="2"/>
  <c r="N178" i="2"/>
  <c r="K170" i="2"/>
  <c r="L183" i="2"/>
  <c r="N166" i="2"/>
  <c r="L160" i="2"/>
  <c r="M158" i="2"/>
  <c r="M160" i="2"/>
  <c r="K184" i="2"/>
  <c r="L186" i="2"/>
  <c r="N165" i="2"/>
  <c r="N179" i="2"/>
  <c r="N177" i="2"/>
  <c r="K185" i="2"/>
  <c r="J184" i="2"/>
  <c r="M170" i="2"/>
  <c r="M174" i="2"/>
  <c r="M172" i="2"/>
  <c r="L166" i="2"/>
  <c r="M173" i="2"/>
  <c r="K182" i="2"/>
  <c r="K164" i="2"/>
  <c r="N180" i="2"/>
  <c r="N186" i="2"/>
  <c r="L172" i="2"/>
  <c r="M179" i="2"/>
  <c r="L175" i="2"/>
  <c r="L170" i="2"/>
  <c r="K168" i="2"/>
  <c r="K157" i="2"/>
  <c r="M177" i="2"/>
  <c r="J179" i="2"/>
  <c r="J174" i="2"/>
  <c r="M176" i="2"/>
  <c r="N181" i="2"/>
  <c r="N158" i="2"/>
  <c r="K159" i="2"/>
  <c r="K187" i="2"/>
  <c r="J181" i="2"/>
  <c r="H118" i="4"/>
  <c r="I118" i="4"/>
  <c r="L118" i="4"/>
  <c r="M118" i="4"/>
  <c r="K118" i="4"/>
  <c r="J118" i="4"/>
  <c r="G118" i="4"/>
  <c r="R60" i="4"/>
  <c r="X48" i="4"/>
  <c r="X20" i="4"/>
  <c r="X22" i="4"/>
  <c r="X24" i="4"/>
  <c r="X26" i="4"/>
  <c r="X28" i="4"/>
  <c r="X30" i="4"/>
  <c r="X32" i="4"/>
  <c r="X34" i="4"/>
  <c r="X36" i="4"/>
  <c r="X38" i="4"/>
  <c r="X40" i="4"/>
  <c r="X42" i="4"/>
  <c r="X44" i="4"/>
  <c r="X46" i="4"/>
  <c r="X19" i="4"/>
  <c r="X21" i="4"/>
  <c r="X23" i="4"/>
  <c r="X25" i="4"/>
  <c r="X27" i="4"/>
  <c r="X29" i="4"/>
  <c r="X31" i="4"/>
  <c r="X33" i="4"/>
  <c r="X35" i="4"/>
  <c r="X37" i="4"/>
  <c r="X39" i="4"/>
  <c r="X41" i="4"/>
  <c r="X43" i="4"/>
  <c r="X45" i="4"/>
  <c r="X47" i="4"/>
  <c r="AA19" i="4"/>
  <c r="AA21" i="4"/>
  <c r="AA23" i="4"/>
  <c r="AA25" i="4"/>
  <c r="AA27" i="4"/>
  <c r="AA29" i="4"/>
  <c r="AA31" i="4"/>
  <c r="AA33" i="4"/>
  <c r="AA35" i="4"/>
  <c r="AA37" i="4"/>
  <c r="AA39" i="4"/>
  <c r="AA41" i="4"/>
  <c r="AA43" i="4"/>
  <c r="AA45" i="4"/>
  <c r="AA47" i="4"/>
  <c r="AA49" i="4"/>
  <c r="AA48" i="4"/>
  <c r="P104" i="4"/>
  <c r="AA20" i="4"/>
  <c r="AA22" i="4"/>
  <c r="AA24" i="4"/>
  <c r="AA26" i="4"/>
  <c r="AA28" i="4"/>
  <c r="AA30" i="4"/>
  <c r="AA32" i="4"/>
  <c r="AA34" i="4"/>
  <c r="AA36" i="4"/>
  <c r="AA38" i="4"/>
  <c r="AA40" i="4"/>
  <c r="AA42" i="4"/>
  <c r="AA44" i="4"/>
  <c r="AA46" i="4"/>
  <c r="V44" i="4"/>
  <c r="V43" i="4"/>
  <c r="V47" i="4"/>
  <c r="V88" i="4" s="1"/>
  <c r="V20" i="4"/>
  <c r="V22" i="4"/>
  <c r="V24" i="4"/>
  <c r="V26" i="4"/>
  <c r="V28" i="4"/>
  <c r="V30" i="4"/>
  <c r="V32" i="4"/>
  <c r="V34" i="4"/>
  <c r="V36" i="4"/>
  <c r="V38" i="4"/>
  <c r="V46" i="4"/>
  <c r="V19" i="4"/>
  <c r="V21" i="4"/>
  <c r="V23" i="4"/>
  <c r="V25" i="4"/>
  <c r="V27" i="4"/>
  <c r="V29" i="4"/>
  <c r="V31" i="4"/>
  <c r="V33" i="4"/>
  <c r="V35" i="4"/>
  <c r="V37" i="4"/>
  <c r="V39" i="4"/>
  <c r="V41" i="4"/>
  <c r="V45" i="4"/>
  <c r="V40" i="4"/>
  <c r="V42" i="4"/>
  <c r="Z19" i="4"/>
  <c r="Z21" i="4"/>
  <c r="Z23" i="4"/>
  <c r="Z25" i="4"/>
  <c r="Z27" i="4"/>
  <c r="Z29" i="4"/>
  <c r="Z31" i="4"/>
  <c r="Z33" i="4"/>
  <c r="Z35" i="4"/>
  <c r="Z41" i="4"/>
  <c r="Z43" i="4"/>
  <c r="Z46" i="4"/>
  <c r="Z48" i="4"/>
  <c r="Z20" i="4"/>
  <c r="Z22" i="4"/>
  <c r="Z24" i="4"/>
  <c r="Z26" i="4"/>
  <c r="Z28" i="4"/>
  <c r="Z30" i="4"/>
  <c r="Z32" i="4"/>
  <c r="Z34" i="4"/>
  <c r="Z36" i="4"/>
  <c r="Z38" i="4"/>
  <c r="Z40" i="4"/>
  <c r="Z42" i="4"/>
  <c r="Z47" i="4"/>
  <c r="Z37" i="4"/>
  <c r="Z39" i="4"/>
  <c r="Z45" i="4"/>
  <c r="Z44" i="4"/>
  <c r="W20" i="4"/>
  <c r="W22" i="4"/>
  <c r="W24" i="4"/>
  <c r="W26" i="4"/>
  <c r="W28" i="4"/>
  <c r="W30" i="4"/>
  <c r="W32" i="4"/>
  <c r="W34" i="4"/>
  <c r="W36" i="4"/>
  <c r="W38" i="4"/>
  <c r="W40" i="4"/>
  <c r="W42" i="4"/>
  <c r="W44" i="4"/>
  <c r="W46" i="4"/>
  <c r="W49" i="4"/>
  <c r="W19" i="4"/>
  <c r="W21" i="4"/>
  <c r="W23" i="4"/>
  <c r="W25" i="4"/>
  <c r="W27" i="4"/>
  <c r="W29" i="4"/>
  <c r="W31" i="4"/>
  <c r="W33" i="4"/>
  <c r="W35" i="4"/>
  <c r="W37" i="4"/>
  <c r="W39" i="4"/>
  <c r="W41" i="4"/>
  <c r="W43" i="4"/>
  <c r="W45" i="4"/>
  <c r="W47" i="4"/>
  <c r="W48" i="4"/>
  <c r="AB19" i="4"/>
  <c r="AB21" i="4"/>
  <c r="AB23" i="4"/>
  <c r="AB25" i="4"/>
  <c r="AB27" i="4"/>
  <c r="AB29" i="4"/>
  <c r="AB31" i="4"/>
  <c r="AB33" i="4"/>
  <c r="AB35" i="4"/>
  <c r="AB37" i="4"/>
  <c r="AB39" i="4"/>
  <c r="AB41" i="4"/>
  <c r="AB43" i="4"/>
  <c r="AB45" i="4"/>
  <c r="AB47" i="4"/>
  <c r="P105" i="4"/>
  <c r="AB49" i="4"/>
  <c r="AB48" i="4"/>
  <c r="AB20" i="4"/>
  <c r="AB22" i="4"/>
  <c r="AB24" i="4"/>
  <c r="AB26" i="4"/>
  <c r="AB28" i="4"/>
  <c r="AB30" i="4"/>
  <c r="AB32" i="4"/>
  <c r="AB34" i="4"/>
  <c r="AB36" i="4"/>
  <c r="AB38" i="4"/>
  <c r="AB40" i="4"/>
  <c r="AB42" i="4"/>
  <c r="AB44" i="4"/>
  <c r="AB46" i="4"/>
  <c r="P103" i="4"/>
  <c r="Y19" i="4"/>
  <c r="Y21" i="4"/>
  <c r="Y23" i="4"/>
  <c r="Y25" i="4"/>
  <c r="Y27" i="4"/>
  <c r="Y29" i="4"/>
  <c r="Y31" i="4"/>
  <c r="Y33" i="4"/>
  <c r="Y35" i="4"/>
  <c r="Y37" i="4"/>
  <c r="Y39" i="4"/>
  <c r="Y49" i="4"/>
  <c r="Y48" i="4"/>
  <c r="Y20" i="4"/>
  <c r="Y22" i="4"/>
  <c r="Y24" i="4"/>
  <c r="Y26" i="4"/>
  <c r="Y28" i="4"/>
  <c r="Y30" i="4"/>
  <c r="Y32" i="4"/>
  <c r="Y34" i="4"/>
  <c r="Y36" i="4"/>
  <c r="Y38" i="4"/>
  <c r="Y40" i="4"/>
  <c r="Y42" i="4"/>
  <c r="Y44" i="4"/>
  <c r="Y46" i="4"/>
  <c r="P102" i="4"/>
  <c r="Y41" i="4"/>
  <c r="Y47" i="4"/>
  <c r="Y43" i="4"/>
  <c r="Y45" i="4"/>
  <c r="P109" i="4"/>
  <c r="L167" i="2"/>
  <c r="H159" i="2"/>
  <c r="K173" i="2"/>
  <c r="J166" i="2"/>
  <c r="J178" i="2"/>
  <c r="H174" i="2"/>
  <c r="H173" i="2"/>
  <c r="H175" i="2"/>
  <c r="H169" i="2"/>
  <c r="I181" i="2"/>
  <c r="I186" i="2"/>
  <c r="I185" i="2"/>
  <c r="J164" i="2"/>
  <c r="I179" i="2"/>
  <c r="I169" i="2"/>
  <c r="K165" i="2"/>
  <c r="M184" i="2"/>
  <c r="M159" i="2"/>
  <c r="J170" i="2"/>
  <c r="H163" i="2"/>
  <c r="H178" i="2"/>
  <c r="I171" i="2"/>
  <c r="I157" i="2"/>
  <c r="I167" i="2"/>
  <c r="I161" i="2"/>
  <c r="H167" i="2"/>
  <c r="J171" i="2"/>
  <c r="H184" i="2"/>
  <c r="H170" i="2"/>
  <c r="H172" i="2"/>
  <c r="I184" i="2"/>
  <c r="I178" i="2"/>
  <c r="I159" i="2"/>
  <c r="I182" i="2"/>
  <c r="H165" i="2"/>
  <c r="H161" i="2"/>
  <c r="I163" i="2"/>
  <c r="I173" i="2"/>
  <c r="I177" i="2"/>
  <c r="I165" i="2"/>
  <c r="M163" i="2"/>
  <c r="H166" i="2"/>
  <c r="H176" i="2"/>
  <c r="H162" i="2"/>
  <c r="H164" i="2"/>
  <c r="I176" i="2"/>
  <c r="I170" i="2"/>
  <c r="I180" i="2"/>
  <c r="I174" i="2"/>
  <c r="H179" i="2"/>
  <c r="H157" i="2"/>
  <c r="J162" i="2"/>
  <c r="I175" i="2"/>
  <c r="J176" i="2"/>
  <c r="J158" i="2"/>
  <c r="L161" i="2"/>
  <c r="J168" i="2"/>
  <c r="J172" i="2"/>
  <c r="J175" i="2"/>
  <c r="H158" i="2"/>
  <c r="H168" i="2"/>
  <c r="H181" i="2"/>
  <c r="H185" i="2"/>
  <c r="L179" i="2"/>
  <c r="I168" i="2"/>
  <c r="I162" i="2"/>
  <c r="I172" i="2"/>
  <c r="I166" i="2"/>
  <c r="I183" i="2"/>
  <c r="H171" i="2"/>
  <c r="K171" i="2"/>
  <c r="K175" i="2"/>
  <c r="K167" i="2"/>
  <c r="K163" i="2"/>
  <c r="J169" i="2"/>
  <c r="M167" i="2"/>
  <c r="M171" i="2"/>
  <c r="M169" i="2"/>
  <c r="M183" i="2"/>
  <c r="M180" i="2"/>
  <c r="L159" i="2"/>
  <c r="L184" i="2"/>
  <c r="H180" i="2"/>
  <c r="H182" i="2"/>
  <c r="H160" i="2"/>
  <c r="H183" i="2"/>
  <c r="H177" i="2"/>
  <c r="I160" i="2"/>
  <c r="I187" i="2"/>
  <c r="I164" i="2"/>
  <c r="I158" i="2"/>
  <c r="M157" i="2"/>
  <c r="V71" i="4"/>
  <c r="Z57" i="4"/>
  <c r="W57" i="4"/>
  <c r="AA57" i="4"/>
  <c r="Y57" i="4"/>
  <c r="X57" i="4"/>
  <c r="V57" i="4"/>
  <c r="AB57" i="4"/>
  <c r="T120" i="2"/>
  <c r="V120" i="2" s="1"/>
  <c r="X120" i="2" s="1"/>
  <c r="Z120" i="2" s="1"/>
  <c r="H76" i="4"/>
  <c r="M65" i="4"/>
  <c r="J71" i="4"/>
  <c r="H65" i="4"/>
  <c r="M74" i="4"/>
  <c r="L76" i="4"/>
  <c r="K87" i="4"/>
  <c r="K61" i="4"/>
  <c r="K76" i="4"/>
  <c r="K73" i="4"/>
  <c r="J77" i="4"/>
  <c r="H77" i="4"/>
  <c r="H73" i="4"/>
  <c r="H60" i="4"/>
  <c r="H82" i="4"/>
  <c r="M90" i="4"/>
  <c r="M63" i="4"/>
  <c r="M61" i="4"/>
  <c r="M88" i="4"/>
  <c r="L72" i="4"/>
  <c r="L61" i="4"/>
  <c r="L65" i="4"/>
  <c r="L60" i="4"/>
  <c r="J75" i="4"/>
  <c r="J80" i="4"/>
  <c r="K89" i="4"/>
  <c r="M70" i="4"/>
  <c r="L68" i="4"/>
  <c r="J64" i="4"/>
  <c r="K70" i="4"/>
  <c r="H90" i="4"/>
  <c r="L73" i="4"/>
  <c r="K79" i="4"/>
  <c r="H80" i="4"/>
  <c r="M60" i="4"/>
  <c r="M83" i="4"/>
  <c r="M80" i="4"/>
  <c r="L81" i="4"/>
  <c r="L80" i="4"/>
  <c r="L85" i="4"/>
  <c r="L90" i="4"/>
  <c r="J68" i="4"/>
  <c r="J88" i="4"/>
  <c r="K66" i="4"/>
  <c r="H81" i="4"/>
  <c r="M85" i="4"/>
  <c r="L70" i="4"/>
  <c r="K81" i="4"/>
  <c r="M81" i="4"/>
  <c r="J84" i="4"/>
  <c r="K65" i="4"/>
  <c r="H74" i="4"/>
  <c r="K68" i="4"/>
  <c r="H64" i="4"/>
  <c r="H72" i="4"/>
  <c r="H69" i="4"/>
  <c r="H66" i="4"/>
  <c r="M67" i="4"/>
  <c r="M69" i="4"/>
  <c r="M71" i="4"/>
  <c r="M72" i="4"/>
  <c r="L71" i="4"/>
  <c r="L88" i="4"/>
  <c r="L75" i="4"/>
  <c r="L82" i="4"/>
  <c r="J79" i="4"/>
  <c r="J72" i="4"/>
  <c r="J65" i="4"/>
  <c r="H67" i="4"/>
  <c r="M87" i="4"/>
  <c r="L87" i="4"/>
  <c r="J85" i="4"/>
  <c r="H75" i="4"/>
  <c r="L83" i="4"/>
  <c r="K86" i="4"/>
  <c r="H83" i="4"/>
  <c r="K82" i="4"/>
  <c r="J60" i="4"/>
  <c r="K84" i="4"/>
  <c r="K71" i="4"/>
  <c r="K88" i="4"/>
  <c r="K85" i="4"/>
  <c r="J69" i="4"/>
  <c r="H84" i="4"/>
  <c r="H61" i="4"/>
  <c r="H86" i="4"/>
  <c r="J74" i="4"/>
  <c r="M89" i="4"/>
  <c r="M86" i="4"/>
  <c r="M84" i="4"/>
  <c r="M64" i="4"/>
  <c r="L69" i="4"/>
  <c r="L77" i="4"/>
  <c r="L64" i="4"/>
  <c r="L74" i="4"/>
  <c r="J67" i="4"/>
  <c r="J61" i="4"/>
  <c r="J90" i="4"/>
  <c r="J63" i="4"/>
  <c r="M77" i="4"/>
  <c r="L62" i="4"/>
  <c r="K60" i="4"/>
  <c r="H85" i="4"/>
  <c r="K64" i="4"/>
  <c r="K74" i="4"/>
  <c r="K75" i="4"/>
  <c r="K78" i="4"/>
  <c r="K77" i="4"/>
  <c r="H88" i="4"/>
  <c r="H63" i="4"/>
  <c r="H89" i="4"/>
  <c r="H78" i="4"/>
  <c r="J86" i="4"/>
  <c r="M78" i="4"/>
  <c r="M75" i="4"/>
  <c r="M76" i="4"/>
  <c r="J66" i="4"/>
  <c r="L89" i="4"/>
  <c r="L67" i="4"/>
  <c r="L86" i="4"/>
  <c r="L66" i="4"/>
  <c r="J83" i="4"/>
  <c r="J73" i="4"/>
  <c r="K80" i="4"/>
  <c r="H62" i="4"/>
  <c r="L84" i="4"/>
  <c r="J70" i="4"/>
  <c r="K72" i="4"/>
  <c r="H71" i="4"/>
  <c r="M73" i="4"/>
  <c r="J76" i="4"/>
  <c r="J82" i="4"/>
  <c r="M79" i="4"/>
  <c r="K63" i="4"/>
  <c r="K62" i="4"/>
  <c r="K83" i="4"/>
  <c r="K67" i="4"/>
  <c r="K69" i="4"/>
  <c r="H87" i="4"/>
  <c r="H79" i="4"/>
  <c r="H68" i="4"/>
  <c r="H70" i="4"/>
  <c r="M82" i="4"/>
  <c r="M66" i="4"/>
  <c r="M62" i="4"/>
  <c r="M68" i="4"/>
  <c r="J78" i="4"/>
  <c r="L79" i="4"/>
  <c r="L63" i="4"/>
  <c r="L78" i="4"/>
  <c r="J89" i="4"/>
  <c r="J87" i="4"/>
  <c r="J62" i="4"/>
  <c r="G57" i="4"/>
  <c r="L156" i="4" s="1"/>
  <c r="M156" i="4" s="1"/>
  <c r="D57" i="4"/>
  <c r="F156" i="4" s="1"/>
  <c r="G156" i="4" s="1"/>
  <c r="B57" i="4"/>
  <c r="B156" i="4" s="1"/>
  <c r="C156" i="4" s="1"/>
  <c r="F57" i="4"/>
  <c r="J156" i="4" s="1"/>
  <c r="K156" i="4" s="1"/>
  <c r="C57" i="4"/>
  <c r="D156" i="4" s="1"/>
  <c r="E156" i="4" s="1"/>
  <c r="E57" i="4"/>
  <c r="H156" i="4" s="1"/>
  <c r="I156" i="4" s="1"/>
  <c r="J57" i="4"/>
  <c r="R156" i="4" s="1"/>
  <c r="S156" i="4" s="1"/>
  <c r="L57" i="4"/>
  <c r="V156" i="4" s="1"/>
  <c r="W156" i="4" s="1"/>
  <c r="K57" i="4"/>
  <c r="T156" i="4" s="1"/>
  <c r="U156" i="4" s="1"/>
  <c r="M57" i="4"/>
  <c r="X156" i="4" s="1"/>
  <c r="Y156" i="4" s="1"/>
  <c r="I57" i="4"/>
  <c r="P156" i="4" s="1"/>
  <c r="Q156" i="4" s="1"/>
  <c r="H57" i="4"/>
  <c r="N156" i="4" s="1"/>
  <c r="O156" i="4" s="1"/>
  <c r="G239" i="4" l="1"/>
  <c r="H239" i="4" s="1"/>
  <c r="G283" i="4"/>
  <c r="H283" i="4" s="1"/>
  <c r="K239" i="4"/>
  <c r="L239" i="4" s="1"/>
  <c r="K283" i="4"/>
  <c r="L283" i="4" s="1"/>
  <c r="E239" i="4"/>
  <c r="F239" i="4" s="1"/>
  <c r="E283" i="4"/>
  <c r="F283" i="4" s="1"/>
  <c r="I239" i="4"/>
  <c r="J239" i="4" s="1"/>
  <c r="I283" i="4"/>
  <c r="J283" i="4" s="1"/>
  <c r="Y65" i="4"/>
  <c r="AB73" i="4"/>
  <c r="Z61" i="4"/>
  <c r="Y87" i="4"/>
  <c r="Y80" i="4"/>
  <c r="AB79" i="4"/>
  <c r="AB82" i="4"/>
  <c r="W82" i="4"/>
  <c r="W81" i="4"/>
  <c r="Z83" i="4"/>
  <c r="Z76" i="4"/>
  <c r="V74" i="4"/>
  <c r="V65" i="4"/>
  <c r="AA83" i="4"/>
  <c r="AA86" i="4"/>
  <c r="AA70" i="4"/>
  <c r="X68" i="4"/>
  <c r="X81" i="4"/>
  <c r="X65" i="4"/>
  <c r="Y83" i="4"/>
  <c r="Y67" i="4"/>
  <c r="Y76" i="4"/>
  <c r="Y60" i="4"/>
  <c r="AB75" i="4"/>
  <c r="AB89" i="4"/>
  <c r="AB78" i="4"/>
  <c r="AB62" i="4"/>
  <c r="W78" i="4"/>
  <c r="W62" i="4"/>
  <c r="W77" i="4"/>
  <c r="W61" i="4"/>
  <c r="Z79" i="4"/>
  <c r="Z63" i="4"/>
  <c r="Z72" i="4"/>
  <c r="V81" i="4"/>
  <c r="V70" i="4"/>
  <c r="V77" i="4"/>
  <c r="V61" i="4"/>
  <c r="AA79" i="4"/>
  <c r="AA63" i="4"/>
  <c r="AA82" i="4"/>
  <c r="AA66" i="4"/>
  <c r="X80" i="4"/>
  <c r="X64" i="4"/>
  <c r="X77" i="4"/>
  <c r="X61" i="4"/>
  <c r="Y86" i="4"/>
  <c r="W76" i="4"/>
  <c r="Z77" i="4"/>
  <c r="V75" i="4"/>
  <c r="X78" i="4"/>
  <c r="Y84" i="4"/>
  <c r="Y79" i="4"/>
  <c r="Y63" i="4"/>
  <c r="Y72" i="4"/>
  <c r="AB87" i="4"/>
  <c r="AB71" i="4"/>
  <c r="AB74" i="4"/>
  <c r="W89" i="4"/>
  <c r="W74" i="4"/>
  <c r="W90" i="4"/>
  <c r="W73" i="4"/>
  <c r="Z86" i="4"/>
  <c r="Z75" i="4"/>
  <c r="Z89" i="4"/>
  <c r="Z68" i="4"/>
  <c r="V82" i="4"/>
  <c r="V66" i="4"/>
  <c r="V73" i="4"/>
  <c r="V84" i="4"/>
  <c r="AA75" i="4"/>
  <c r="AA78" i="4"/>
  <c r="AA62" i="4"/>
  <c r="X76" i="4"/>
  <c r="X60" i="4"/>
  <c r="X73" i="4"/>
  <c r="Y74" i="4"/>
  <c r="AB76" i="4"/>
  <c r="W75" i="4"/>
  <c r="V68" i="4"/>
  <c r="AA64" i="4"/>
  <c r="X89" i="4"/>
  <c r="Y88" i="4"/>
  <c r="Y77" i="4"/>
  <c r="Y61" i="4"/>
  <c r="Y70" i="4"/>
  <c r="AB85" i="4"/>
  <c r="AB69" i="4"/>
  <c r="AB88" i="4"/>
  <c r="AB72" i="4"/>
  <c r="W88" i="4"/>
  <c r="W72" i="4"/>
  <c r="W87" i="4"/>
  <c r="W71" i="4"/>
  <c r="Z80" i="4"/>
  <c r="Z73" i="4"/>
  <c r="Z87" i="4"/>
  <c r="Z66" i="4"/>
  <c r="V80" i="4"/>
  <c r="V64" i="4"/>
  <c r="V85" i="4"/>
  <c r="AA73" i="4"/>
  <c r="AA89" i="4"/>
  <c r="AA76" i="4"/>
  <c r="AA60" i="4"/>
  <c r="X74" i="4"/>
  <c r="X87" i="4"/>
  <c r="X71" i="4"/>
  <c r="Y81" i="4"/>
  <c r="AB90" i="4"/>
  <c r="W60" i="4"/>
  <c r="Z70" i="4"/>
  <c r="AA77" i="4"/>
  <c r="X62" i="4"/>
  <c r="Y82" i="4"/>
  <c r="Y75" i="4"/>
  <c r="Y89" i="4"/>
  <c r="Y68" i="4"/>
  <c r="AB83" i="4"/>
  <c r="AB67" i="4"/>
  <c r="AB86" i="4"/>
  <c r="AB70" i="4"/>
  <c r="W86" i="4"/>
  <c r="W70" i="4"/>
  <c r="W85" i="4"/>
  <c r="W69" i="4"/>
  <c r="Z78" i="4"/>
  <c r="Z71" i="4"/>
  <c r="Z84" i="4"/>
  <c r="Z64" i="4"/>
  <c r="V78" i="4"/>
  <c r="V62" i="4"/>
  <c r="V69" i="4"/>
  <c r="AA87" i="4"/>
  <c r="AA71" i="4"/>
  <c r="AA90" i="4"/>
  <c r="AA74" i="4"/>
  <c r="X88" i="4"/>
  <c r="X72" i="4"/>
  <c r="X85" i="4"/>
  <c r="X69" i="4"/>
  <c r="AB60" i="4"/>
  <c r="Z85" i="4"/>
  <c r="V86" i="4"/>
  <c r="AA80" i="4"/>
  <c r="Y73" i="4"/>
  <c r="Y90" i="4"/>
  <c r="Y66" i="4"/>
  <c r="AB81" i="4"/>
  <c r="AB65" i="4"/>
  <c r="AB84" i="4"/>
  <c r="AB68" i="4"/>
  <c r="W84" i="4"/>
  <c r="W68" i="4"/>
  <c r="W83" i="4"/>
  <c r="W67" i="4"/>
  <c r="Z88" i="4"/>
  <c r="Z69" i="4"/>
  <c r="Z82" i="4"/>
  <c r="Z62" i="4"/>
  <c r="V76" i="4"/>
  <c r="V60" i="4"/>
  <c r="V67" i="4"/>
  <c r="AA85" i="4"/>
  <c r="AA69" i="4"/>
  <c r="AA88" i="4"/>
  <c r="AA72" i="4"/>
  <c r="X86" i="4"/>
  <c r="X70" i="4"/>
  <c r="X83" i="4"/>
  <c r="X67" i="4"/>
  <c r="AA61" i="4"/>
  <c r="X75" i="4"/>
  <c r="Y71" i="4"/>
  <c r="Y64" i="4"/>
  <c r="AB63" i="4"/>
  <c r="AB66" i="4"/>
  <c r="W66" i="4"/>
  <c r="W65" i="4"/>
  <c r="Z67" i="4"/>
  <c r="Z60" i="4"/>
  <c r="V87" i="4"/>
  <c r="AA67" i="4"/>
  <c r="X84" i="4"/>
  <c r="Y85" i="4"/>
  <c r="Y69" i="4"/>
  <c r="Y78" i="4"/>
  <c r="Y62" i="4"/>
  <c r="AB77" i="4"/>
  <c r="AB61" i="4"/>
  <c r="AB80" i="4"/>
  <c r="AB64" i="4"/>
  <c r="W80" i="4"/>
  <c r="W64" i="4"/>
  <c r="W79" i="4"/>
  <c r="W63" i="4"/>
  <c r="Z81" i="4"/>
  <c r="Z65" i="4"/>
  <c r="Z74" i="4"/>
  <c r="V83" i="4"/>
  <c r="V72" i="4"/>
  <c r="V79" i="4"/>
  <c r="V63" i="4"/>
  <c r="AA81" i="4"/>
  <c r="AA65" i="4"/>
  <c r="AA84" i="4"/>
  <c r="AA68" i="4"/>
  <c r="X82" i="4"/>
  <c r="X66" i="4"/>
  <c r="X79" i="4"/>
  <c r="X63" i="4"/>
  <c r="X167" i="4"/>
  <c r="Y167" i="4"/>
  <c r="U174" i="4"/>
  <c r="T174" i="4"/>
  <c r="U166" i="4"/>
  <c r="T166" i="4"/>
  <c r="X185" i="4"/>
  <c r="Y185" i="4"/>
  <c r="X180" i="4"/>
  <c r="Y180" i="4"/>
  <c r="S186" i="4"/>
  <c r="R186" i="4"/>
  <c r="V185" i="4"/>
  <c r="W185" i="4"/>
  <c r="X188" i="4"/>
  <c r="Y188" i="4"/>
  <c r="V174" i="4"/>
  <c r="W174" i="4"/>
  <c r="U180" i="4"/>
  <c r="T180" i="4"/>
  <c r="V172" i="4"/>
  <c r="W172" i="4"/>
  <c r="X189" i="4"/>
  <c r="Y189" i="4"/>
  <c r="X181" i="4"/>
  <c r="Y181" i="4"/>
  <c r="R169" i="4"/>
  <c r="S169" i="4"/>
  <c r="N188" i="4"/>
  <c r="O188" i="4"/>
  <c r="U183" i="4"/>
  <c r="T183" i="4"/>
  <c r="V187" i="4"/>
  <c r="W187" i="4"/>
  <c r="V177" i="4"/>
  <c r="W177" i="4"/>
  <c r="V183" i="4"/>
  <c r="W183" i="4"/>
  <c r="N162" i="4"/>
  <c r="O162" i="4"/>
  <c r="N185" i="4"/>
  <c r="O185" i="4"/>
  <c r="V162" i="4"/>
  <c r="W162" i="4"/>
  <c r="N167" i="4"/>
  <c r="O167" i="4"/>
  <c r="X178" i="4"/>
  <c r="Y178" i="4"/>
  <c r="N161" i="4"/>
  <c r="O161" i="4"/>
  <c r="R165" i="4"/>
  <c r="S165" i="4"/>
  <c r="N187" i="4"/>
  <c r="O187" i="4"/>
  <c r="V161" i="4"/>
  <c r="W161" i="4"/>
  <c r="V176" i="4"/>
  <c r="W176" i="4"/>
  <c r="O160" i="4"/>
  <c r="N160" i="4"/>
  <c r="U181" i="4"/>
  <c r="T181" i="4"/>
  <c r="N166" i="4"/>
  <c r="O166" i="4"/>
  <c r="X171" i="4"/>
  <c r="Y171" i="4"/>
  <c r="T167" i="4"/>
  <c r="U167" i="4"/>
  <c r="N180" i="4"/>
  <c r="O180" i="4"/>
  <c r="X179" i="4"/>
  <c r="Y179" i="4"/>
  <c r="R163" i="4"/>
  <c r="S163" i="4"/>
  <c r="V160" i="4"/>
  <c r="W160" i="4"/>
  <c r="N172" i="4"/>
  <c r="O172" i="4"/>
  <c r="X173" i="4"/>
  <c r="Y173" i="4"/>
  <c r="X177" i="4"/>
  <c r="Y177" i="4"/>
  <c r="V165" i="4"/>
  <c r="W165" i="4"/>
  <c r="U187" i="4"/>
  <c r="T187" i="4"/>
  <c r="U178" i="4"/>
  <c r="T178" i="4"/>
  <c r="U182" i="4"/>
  <c r="T182" i="4"/>
  <c r="N177" i="4"/>
  <c r="O177" i="4"/>
  <c r="U170" i="4"/>
  <c r="T170" i="4"/>
  <c r="N168" i="4"/>
  <c r="O168" i="4"/>
  <c r="S174" i="4"/>
  <c r="R174" i="4"/>
  <c r="U160" i="4"/>
  <c r="T160" i="4"/>
  <c r="R188" i="4"/>
  <c r="S188" i="4"/>
  <c r="V166" i="4"/>
  <c r="W166" i="4"/>
  <c r="N184" i="4"/>
  <c r="O184" i="4"/>
  <c r="V186" i="4"/>
  <c r="W186" i="4"/>
  <c r="V179" i="4"/>
  <c r="W179" i="4"/>
  <c r="U162" i="4"/>
  <c r="T162" i="4"/>
  <c r="V178" i="4"/>
  <c r="W178" i="4"/>
  <c r="N178" i="4"/>
  <c r="O178" i="4"/>
  <c r="S181" i="4"/>
  <c r="R181" i="4"/>
  <c r="T179" i="4"/>
  <c r="U179" i="4"/>
  <c r="X175" i="4"/>
  <c r="Y175" i="4"/>
  <c r="U176" i="4"/>
  <c r="T176" i="4"/>
  <c r="X176" i="4"/>
  <c r="Y176" i="4"/>
  <c r="V168" i="4"/>
  <c r="W168" i="4"/>
  <c r="N183" i="4"/>
  <c r="O183" i="4"/>
  <c r="N182" i="4"/>
  <c r="O182" i="4"/>
  <c r="S164" i="4"/>
  <c r="R164" i="4"/>
  <c r="Y170" i="4"/>
  <c r="X170" i="4"/>
  <c r="N173" i="4"/>
  <c r="O173" i="4"/>
  <c r="U165" i="4"/>
  <c r="T165" i="4"/>
  <c r="Y182" i="4"/>
  <c r="X182" i="4"/>
  <c r="V167" i="4"/>
  <c r="W167" i="4"/>
  <c r="V171" i="4"/>
  <c r="W171" i="4"/>
  <c r="N176" i="4"/>
  <c r="O176" i="4"/>
  <c r="N164" i="4"/>
  <c r="O164" i="4"/>
  <c r="R175" i="4"/>
  <c r="S175" i="4"/>
  <c r="S172" i="4"/>
  <c r="R172" i="4"/>
  <c r="X174" i="4"/>
  <c r="Y174" i="4"/>
  <c r="T177" i="4"/>
  <c r="U177" i="4"/>
  <c r="S162" i="4"/>
  <c r="R162" i="4"/>
  <c r="X163" i="4"/>
  <c r="Y163" i="4"/>
  <c r="S168" i="4"/>
  <c r="R168" i="4"/>
  <c r="U185" i="4"/>
  <c r="T185" i="4"/>
  <c r="R171" i="4"/>
  <c r="S171" i="4"/>
  <c r="Y168" i="4"/>
  <c r="X168" i="4"/>
  <c r="U164" i="4"/>
  <c r="T164" i="4"/>
  <c r="S187" i="4"/>
  <c r="R187" i="4"/>
  <c r="Y159" i="4"/>
  <c r="X159" i="4"/>
  <c r="X169" i="4"/>
  <c r="Y169" i="4"/>
  <c r="X187" i="4"/>
  <c r="Y187" i="4"/>
  <c r="S176" i="4"/>
  <c r="R176" i="4"/>
  <c r="S170" i="4"/>
  <c r="R170" i="4"/>
  <c r="R189" i="4"/>
  <c r="S189" i="4"/>
  <c r="X183" i="4"/>
  <c r="Y183" i="4"/>
  <c r="U184" i="4"/>
  <c r="T184" i="4"/>
  <c r="V182" i="4"/>
  <c r="W182" i="4"/>
  <c r="S178" i="4"/>
  <c r="R178" i="4"/>
  <c r="X166" i="4"/>
  <c r="Y166" i="4"/>
  <c r="S183" i="4"/>
  <c r="R183" i="4"/>
  <c r="R167" i="4"/>
  <c r="S167" i="4"/>
  <c r="N179" i="4"/>
  <c r="O179" i="4"/>
  <c r="T188" i="4"/>
  <c r="U188" i="4"/>
  <c r="Y160" i="4"/>
  <c r="X160" i="4"/>
  <c r="U172" i="4"/>
  <c r="T172" i="4"/>
  <c r="X164" i="4"/>
  <c r="Y164" i="4"/>
  <c r="Y172" i="4"/>
  <c r="X172" i="4"/>
  <c r="S160" i="4"/>
  <c r="R160" i="4"/>
  <c r="N165" i="4"/>
  <c r="O165" i="4"/>
  <c r="R179" i="4"/>
  <c r="S179" i="4"/>
  <c r="X162" i="4"/>
  <c r="Y162" i="4"/>
  <c r="T175" i="4"/>
  <c r="U175" i="4"/>
  <c r="N175" i="4"/>
  <c r="O175" i="4"/>
  <c r="S182" i="4"/>
  <c r="R182" i="4"/>
  <c r="X161" i="4"/>
  <c r="Y161" i="4"/>
  <c r="T173" i="4"/>
  <c r="U173" i="4"/>
  <c r="V181" i="4"/>
  <c r="W181" i="4"/>
  <c r="U163" i="4"/>
  <c r="T163" i="4"/>
  <c r="R177" i="4"/>
  <c r="S177" i="4"/>
  <c r="U168" i="4"/>
  <c r="T168" i="4"/>
  <c r="N170" i="4"/>
  <c r="O170" i="4"/>
  <c r="W189" i="4"/>
  <c r="V189" i="4"/>
  <c r="U171" i="4"/>
  <c r="T171" i="4"/>
  <c r="S166" i="4"/>
  <c r="R166" i="4"/>
  <c r="S184" i="4"/>
  <c r="R184" i="4"/>
  <c r="V184" i="4"/>
  <c r="W184" i="4"/>
  <c r="R173" i="4"/>
  <c r="S173" i="4"/>
  <c r="N171" i="4"/>
  <c r="O171" i="4"/>
  <c r="N189" i="4"/>
  <c r="O189" i="4"/>
  <c r="V159" i="4"/>
  <c r="W159" i="4"/>
  <c r="N181" i="4"/>
  <c r="O181" i="4"/>
  <c r="U186" i="4"/>
  <c r="T186" i="4"/>
  <c r="N186" i="4"/>
  <c r="O186" i="4"/>
  <c r="R161" i="4"/>
  <c r="S161" i="4"/>
  <c r="S185" i="4"/>
  <c r="R185" i="4"/>
  <c r="N174" i="4"/>
  <c r="O174" i="4"/>
  <c r="X165" i="4"/>
  <c r="Y165" i="4"/>
  <c r="T161" i="4"/>
  <c r="U161" i="4"/>
  <c r="V173" i="4"/>
  <c r="W173" i="4"/>
  <c r="V169" i="4"/>
  <c r="W169" i="4"/>
  <c r="N169" i="4"/>
  <c r="O169" i="4"/>
  <c r="V188" i="4"/>
  <c r="W188" i="4"/>
  <c r="T159" i="4"/>
  <c r="U159" i="4"/>
  <c r="V163" i="4"/>
  <c r="W163" i="4"/>
  <c r="S159" i="4"/>
  <c r="R159" i="4"/>
  <c r="Y186" i="4"/>
  <c r="X186" i="4"/>
  <c r="V170" i="4"/>
  <c r="W170" i="4"/>
  <c r="N163" i="4"/>
  <c r="O163" i="4"/>
  <c r="Y184" i="4"/>
  <c r="X184" i="4"/>
  <c r="V180" i="4"/>
  <c r="W180" i="4"/>
  <c r="T169" i="4"/>
  <c r="U169" i="4"/>
  <c r="V164" i="4"/>
  <c r="W164" i="4"/>
  <c r="N159" i="4"/>
  <c r="O159" i="4"/>
  <c r="V175" i="4"/>
  <c r="W175" i="4"/>
  <c r="G121" i="4"/>
  <c r="H198" i="4" s="1"/>
  <c r="M286" i="4" s="1"/>
  <c r="N286" i="4" s="1"/>
  <c r="G123" i="4"/>
  <c r="H200" i="4" s="1"/>
  <c r="M288" i="4" s="1"/>
  <c r="N288" i="4" s="1"/>
  <c r="G125" i="4"/>
  <c r="H202" i="4" s="1"/>
  <c r="M290" i="4" s="1"/>
  <c r="N290" i="4" s="1"/>
  <c r="G127" i="4"/>
  <c r="H204" i="4" s="1"/>
  <c r="M292" i="4" s="1"/>
  <c r="N292" i="4" s="1"/>
  <c r="G129" i="4"/>
  <c r="H206" i="4" s="1"/>
  <c r="M294" i="4" s="1"/>
  <c r="N294" i="4" s="1"/>
  <c r="G131" i="4"/>
  <c r="H208" i="4" s="1"/>
  <c r="M296" i="4" s="1"/>
  <c r="N296" i="4" s="1"/>
  <c r="G133" i="4"/>
  <c r="H210" i="4" s="1"/>
  <c r="M298" i="4" s="1"/>
  <c r="N298" i="4" s="1"/>
  <c r="G135" i="4"/>
  <c r="H212" i="4" s="1"/>
  <c r="M300" i="4" s="1"/>
  <c r="N300" i="4" s="1"/>
  <c r="G137" i="4"/>
  <c r="H214" i="4" s="1"/>
  <c r="M302" i="4" s="1"/>
  <c r="N302" i="4" s="1"/>
  <c r="G139" i="4"/>
  <c r="H216" i="4" s="1"/>
  <c r="M304" i="4" s="1"/>
  <c r="N304" i="4" s="1"/>
  <c r="G141" i="4"/>
  <c r="H218" i="4" s="1"/>
  <c r="M306" i="4" s="1"/>
  <c r="N306" i="4" s="1"/>
  <c r="G143" i="4"/>
  <c r="H220" i="4" s="1"/>
  <c r="M308" i="4" s="1"/>
  <c r="N308" i="4" s="1"/>
  <c r="G122" i="4"/>
  <c r="H199" i="4" s="1"/>
  <c r="M287" i="4" s="1"/>
  <c r="N287" i="4" s="1"/>
  <c r="G124" i="4"/>
  <c r="H201" i="4" s="1"/>
  <c r="M289" i="4" s="1"/>
  <c r="N289" i="4" s="1"/>
  <c r="G126" i="4"/>
  <c r="H203" i="4" s="1"/>
  <c r="M291" i="4" s="1"/>
  <c r="N291" i="4" s="1"/>
  <c r="G128" i="4"/>
  <c r="H205" i="4" s="1"/>
  <c r="M293" i="4" s="1"/>
  <c r="N293" i="4" s="1"/>
  <c r="G130" i="4"/>
  <c r="H207" i="4" s="1"/>
  <c r="M295" i="4" s="1"/>
  <c r="N295" i="4" s="1"/>
  <c r="G132" i="4"/>
  <c r="H209" i="4" s="1"/>
  <c r="M297" i="4" s="1"/>
  <c r="N297" i="4" s="1"/>
  <c r="G134" i="4"/>
  <c r="H211" i="4" s="1"/>
  <c r="M299" i="4" s="1"/>
  <c r="N299" i="4" s="1"/>
  <c r="G136" i="4"/>
  <c r="H213" i="4" s="1"/>
  <c r="M301" i="4" s="1"/>
  <c r="N301" i="4" s="1"/>
  <c r="G138" i="4"/>
  <c r="H215" i="4" s="1"/>
  <c r="M303" i="4" s="1"/>
  <c r="N303" i="4" s="1"/>
  <c r="G140" i="4"/>
  <c r="H217" i="4" s="1"/>
  <c r="M305" i="4" s="1"/>
  <c r="N305" i="4" s="1"/>
  <c r="G142" i="4"/>
  <c r="H219" i="4" s="1"/>
  <c r="M307" i="4" s="1"/>
  <c r="N307" i="4" s="1"/>
  <c r="G144" i="4"/>
  <c r="H221" i="4" s="1"/>
  <c r="M309" i="4" s="1"/>
  <c r="N309" i="4" s="1"/>
  <c r="G148" i="4"/>
  <c r="H225" i="4" s="1"/>
  <c r="M313" i="4" s="1"/>
  <c r="N313" i="4" s="1"/>
  <c r="G145" i="4"/>
  <c r="H222" i="4" s="1"/>
  <c r="M310" i="4" s="1"/>
  <c r="N310" i="4" s="1"/>
  <c r="G146" i="4"/>
  <c r="H223" i="4" s="1"/>
  <c r="M311" i="4" s="1"/>
  <c r="N311" i="4" s="1"/>
  <c r="G147" i="4"/>
  <c r="H224" i="4" s="1"/>
  <c r="M312" i="4" s="1"/>
  <c r="N312" i="4" s="1"/>
  <c r="G149" i="4"/>
  <c r="H226" i="4" s="1"/>
  <c r="M314" i="4" s="1"/>
  <c r="N314" i="4" s="1"/>
  <c r="H195" i="4"/>
  <c r="J122" i="4"/>
  <c r="K199" i="4" s="1"/>
  <c r="S287" i="4" s="1"/>
  <c r="T287" i="4" s="1"/>
  <c r="J124" i="4"/>
  <c r="K201" i="4" s="1"/>
  <c r="S289" i="4" s="1"/>
  <c r="T289" i="4" s="1"/>
  <c r="J126" i="4"/>
  <c r="K203" i="4" s="1"/>
  <c r="S291" i="4" s="1"/>
  <c r="T291" i="4" s="1"/>
  <c r="J128" i="4"/>
  <c r="K205" i="4" s="1"/>
  <c r="S293" i="4" s="1"/>
  <c r="T293" i="4" s="1"/>
  <c r="J130" i="4"/>
  <c r="K207" i="4" s="1"/>
  <c r="S295" i="4" s="1"/>
  <c r="T295" i="4" s="1"/>
  <c r="J132" i="4"/>
  <c r="K209" i="4" s="1"/>
  <c r="S297" i="4" s="1"/>
  <c r="T297" i="4" s="1"/>
  <c r="J134" i="4"/>
  <c r="K211" i="4" s="1"/>
  <c r="S299" i="4" s="1"/>
  <c r="T299" i="4" s="1"/>
  <c r="J136" i="4"/>
  <c r="K213" i="4" s="1"/>
  <c r="S301" i="4" s="1"/>
  <c r="T301" i="4" s="1"/>
  <c r="J138" i="4"/>
  <c r="K215" i="4" s="1"/>
  <c r="S303" i="4" s="1"/>
  <c r="T303" i="4" s="1"/>
  <c r="J140" i="4"/>
  <c r="K217" i="4" s="1"/>
  <c r="S305" i="4" s="1"/>
  <c r="T305" i="4" s="1"/>
  <c r="J142" i="4"/>
  <c r="K219" i="4" s="1"/>
  <c r="S307" i="4" s="1"/>
  <c r="T307" i="4" s="1"/>
  <c r="J144" i="4"/>
  <c r="K221" i="4" s="1"/>
  <c r="S309" i="4" s="1"/>
  <c r="T309" i="4" s="1"/>
  <c r="J121" i="4"/>
  <c r="K198" i="4" s="1"/>
  <c r="S286" i="4" s="1"/>
  <c r="T286" i="4" s="1"/>
  <c r="J123" i="4"/>
  <c r="K200" i="4" s="1"/>
  <c r="S288" i="4" s="1"/>
  <c r="T288" i="4" s="1"/>
  <c r="J125" i="4"/>
  <c r="K202" i="4" s="1"/>
  <c r="S290" i="4" s="1"/>
  <c r="T290" i="4" s="1"/>
  <c r="J127" i="4"/>
  <c r="K204" i="4" s="1"/>
  <c r="S292" i="4" s="1"/>
  <c r="T292" i="4" s="1"/>
  <c r="J129" i="4"/>
  <c r="K206" i="4" s="1"/>
  <c r="S294" i="4" s="1"/>
  <c r="T294" i="4" s="1"/>
  <c r="J131" i="4"/>
  <c r="K208" i="4" s="1"/>
  <c r="S296" i="4" s="1"/>
  <c r="T296" i="4" s="1"/>
  <c r="J133" i="4"/>
  <c r="K210" i="4" s="1"/>
  <c r="S298" i="4" s="1"/>
  <c r="T298" i="4" s="1"/>
  <c r="J135" i="4"/>
  <c r="K212" i="4" s="1"/>
  <c r="S300" i="4" s="1"/>
  <c r="T300" i="4" s="1"/>
  <c r="J137" i="4"/>
  <c r="K214" i="4" s="1"/>
  <c r="S302" i="4" s="1"/>
  <c r="T302" i="4" s="1"/>
  <c r="J148" i="4"/>
  <c r="K225" i="4" s="1"/>
  <c r="S313" i="4" s="1"/>
  <c r="T313" i="4" s="1"/>
  <c r="J143" i="4"/>
  <c r="K220" i="4" s="1"/>
  <c r="S308" i="4" s="1"/>
  <c r="T308" i="4" s="1"/>
  <c r="J147" i="4"/>
  <c r="K224" i="4" s="1"/>
  <c r="S312" i="4" s="1"/>
  <c r="T312" i="4" s="1"/>
  <c r="J149" i="4"/>
  <c r="K226" i="4" s="1"/>
  <c r="S314" i="4" s="1"/>
  <c r="T314" i="4" s="1"/>
  <c r="K195" i="4"/>
  <c r="J145" i="4"/>
  <c r="K222" i="4" s="1"/>
  <c r="S310" i="4" s="1"/>
  <c r="T310" i="4" s="1"/>
  <c r="J141" i="4"/>
  <c r="K218" i="4" s="1"/>
  <c r="S306" i="4" s="1"/>
  <c r="T306" i="4" s="1"/>
  <c r="J139" i="4"/>
  <c r="K216" i="4" s="1"/>
  <c r="S304" i="4" s="1"/>
  <c r="T304" i="4" s="1"/>
  <c r="J150" i="4"/>
  <c r="K227" i="4" s="1"/>
  <c r="S315" i="4" s="1"/>
  <c r="T315" i="4" s="1"/>
  <c r="J151" i="4"/>
  <c r="K228" i="4" s="1"/>
  <c r="S316" i="4" s="1"/>
  <c r="T316" i="4" s="1"/>
  <c r="J146" i="4"/>
  <c r="K223" i="4" s="1"/>
  <c r="S311" i="4" s="1"/>
  <c r="T311" i="4" s="1"/>
  <c r="K122" i="4"/>
  <c r="L199" i="4" s="1"/>
  <c r="U287" i="4" s="1"/>
  <c r="V287" i="4" s="1"/>
  <c r="K124" i="4"/>
  <c r="L201" i="4" s="1"/>
  <c r="U289" i="4" s="1"/>
  <c r="V289" i="4" s="1"/>
  <c r="K126" i="4"/>
  <c r="L203" i="4" s="1"/>
  <c r="U291" i="4" s="1"/>
  <c r="V291" i="4" s="1"/>
  <c r="K128" i="4"/>
  <c r="L205" i="4" s="1"/>
  <c r="U293" i="4" s="1"/>
  <c r="V293" i="4" s="1"/>
  <c r="K130" i="4"/>
  <c r="L207" i="4" s="1"/>
  <c r="U295" i="4" s="1"/>
  <c r="V295" i="4" s="1"/>
  <c r="K132" i="4"/>
  <c r="L209" i="4" s="1"/>
  <c r="U297" i="4" s="1"/>
  <c r="V297" i="4" s="1"/>
  <c r="K134" i="4"/>
  <c r="L211" i="4" s="1"/>
  <c r="U299" i="4" s="1"/>
  <c r="V299" i="4" s="1"/>
  <c r="K136" i="4"/>
  <c r="L213" i="4" s="1"/>
  <c r="U301" i="4" s="1"/>
  <c r="V301" i="4" s="1"/>
  <c r="K138" i="4"/>
  <c r="L215" i="4" s="1"/>
  <c r="U303" i="4" s="1"/>
  <c r="V303" i="4" s="1"/>
  <c r="K140" i="4"/>
  <c r="L217" i="4" s="1"/>
  <c r="U305" i="4" s="1"/>
  <c r="V305" i="4" s="1"/>
  <c r="K142" i="4"/>
  <c r="L219" i="4" s="1"/>
  <c r="U307" i="4" s="1"/>
  <c r="V307" i="4" s="1"/>
  <c r="K144" i="4"/>
  <c r="L221" i="4" s="1"/>
  <c r="U309" i="4" s="1"/>
  <c r="V309" i="4" s="1"/>
  <c r="K121" i="4"/>
  <c r="L198" i="4" s="1"/>
  <c r="U286" i="4" s="1"/>
  <c r="V286" i="4" s="1"/>
  <c r="K123" i="4"/>
  <c r="L200" i="4" s="1"/>
  <c r="U288" i="4" s="1"/>
  <c r="V288" i="4" s="1"/>
  <c r="K125" i="4"/>
  <c r="L202" i="4" s="1"/>
  <c r="U290" i="4" s="1"/>
  <c r="V290" i="4" s="1"/>
  <c r="K127" i="4"/>
  <c r="L204" i="4" s="1"/>
  <c r="U292" i="4" s="1"/>
  <c r="V292" i="4" s="1"/>
  <c r="K129" i="4"/>
  <c r="L206" i="4" s="1"/>
  <c r="U294" i="4" s="1"/>
  <c r="V294" i="4" s="1"/>
  <c r="K131" i="4"/>
  <c r="L208" i="4" s="1"/>
  <c r="U296" i="4" s="1"/>
  <c r="V296" i="4" s="1"/>
  <c r="K133" i="4"/>
  <c r="L210" i="4" s="1"/>
  <c r="U298" i="4" s="1"/>
  <c r="V298" i="4" s="1"/>
  <c r="K135" i="4"/>
  <c r="L212" i="4" s="1"/>
  <c r="U300" i="4" s="1"/>
  <c r="V300" i="4" s="1"/>
  <c r="K137" i="4"/>
  <c r="L214" i="4" s="1"/>
  <c r="U302" i="4" s="1"/>
  <c r="V302" i="4" s="1"/>
  <c r="K139" i="4"/>
  <c r="L216" i="4" s="1"/>
  <c r="U304" i="4" s="1"/>
  <c r="V304" i="4" s="1"/>
  <c r="K141" i="4"/>
  <c r="L218" i="4" s="1"/>
  <c r="U306" i="4" s="1"/>
  <c r="V306" i="4" s="1"/>
  <c r="K146" i="4"/>
  <c r="L223" i="4" s="1"/>
  <c r="U311" i="4" s="1"/>
  <c r="V311" i="4" s="1"/>
  <c r="K150" i="4"/>
  <c r="L227" i="4" s="1"/>
  <c r="U315" i="4" s="1"/>
  <c r="V315" i="4" s="1"/>
  <c r="K143" i="4"/>
  <c r="L220" i="4" s="1"/>
  <c r="U308" i="4" s="1"/>
  <c r="V308" i="4" s="1"/>
  <c r="K147" i="4"/>
  <c r="L224" i="4" s="1"/>
  <c r="U312" i="4" s="1"/>
  <c r="V312" i="4" s="1"/>
  <c r="K149" i="4"/>
  <c r="L226" i="4" s="1"/>
  <c r="U314" i="4" s="1"/>
  <c r="V314" i="4" s="1"/>
  <c r="L195" i="4"/>
  <c r="K145" i="4"/>
  <c r="L222" i="4" s="1"/>
  <c r="U310" i="4" s="1"/>
  <c r="V310" i="4" s="1"/>
  <c r="K148" i="4"/>
  <c r="L225" i="4" s="1"/>
  <c r="U313" i="4" s="1"/>
  <c r="V313" i="4" s="1"/>
  <c r="M121" i="4"/>
  <c r="N198" i="4" s="1"/>
  <c r="Y286" i="4" s="1"/>
  <c r="Z286" i="4" s="1"/>
  <c r="M123" i="4"/>
  <c r="N200" i="4" s="1"/>
  <c r="Y288" i="4" s="1"/>
  <c r="Z288" i="4" s="1"/>
  <c r="M125" i="4"/>
  <c r="N202" i="4" s="1"/>
  <c r="Y290" i="4" s="1"/>
  <c r="Z290" i="4" s="1"/>
  <c r="M127" i="4"/>
  <c r="N204" i="4" s="1"/>
  <c r="Y292" i="4" s="1"/>
  <c r="Z292" i="4" s="1"/>
  <c r="M129" i="4"/>
  <c r="N206" i="4" s="1"/>
  <c r="Y294" i="4" s="1"/>
  <c r="Z294" i="4" s="1"/>
  <c r="M131" i="4"/>
  <c r="N208" i="4" s="1"/>
  <c r="Y296" i="4" s="1"/>
  <c r="Z296" i="4" s="1"/>
  <c r="M133" i="4"/>
  <c r="N210" i="4" s="1"/>
  <c r="Y298" i="4" s="1"/>
  <c r="Z298" i="4" s="1"/>
  <c r="M135" i="4"/>
  <c r="N212" i="4" s="1"/>
  <c r="Y300" i="4" s="1"/>
  <c r="Z300" i="4" s="1"/>
  <c r="M137" i="4"/>
  <c r="N214" i="4" s="1"/>
  <c r="Y302" i="4" s="1"/>
  <c r="Z302" i="4" s="1"/>
  <c r="M139" i="4"/>
  <c r="N216" i="4" s="1"/>
  <c r="Y304" i="4" s="1"/>
  <c r="Z304" i="4" s="1"/>
  <c r="M141" i="4"/>
  <c r="N218" i="4" s="1"/>
  <c r="Y306" i="4" s="1"/>
  <c r="Z306" i="4" s="1"/>
  <c r="M143" i="4"/>
  <c r="N220" i="4" s="1"/>
  <c r="Y308" i="4" s="1"/>
  <c r="Z308" i="4" s="1"/>
  <c r="M145" i="4"/>
  <c r="N222" i="4" s="1"/>
  <c r="Y310" i="4" s="1"/>
  <c r="Z310" i="4" s="1"/>
  <c r="M122" i="4"/>
  <c r="N199" i="4" s="1"/>
  <c r="Y287" i="4" s="1"/>
  <c r="Z287" i="4" s="1"/>
  <c r="M124" i="4"/>
  <c r="N201" i="4" s="1"/>
  <c r="Y289" i="4" s="1"/>
  <c r="Z289" i="4" s="1"/>
  <c r="M126" i="4"/>
  <c r="N203" i="4" s="1"/>
  <c r="Y291" i="4" s="1"/>
  <c r="Z291" i="4" s="1"/>
  <c r="M128" i="4"/>
  <c r="N205" i="4" s="1"/>
  <c r="Y293" i="4" s="1"/>
  <c r="Z293" i="4" s="1"/>
  <c r="M130" i="4"/>
  <c r="N207" i="4" s="1"/>
  <c r="Y295" i="4" s="1"/>
  <c r="Z295" i="4" s="1"/>
  <c r="M132" i="4"/>
  <c r="N209" i="4" s="1"/>
  <c r="Y297" i="4" s="1"/>
  <c r="Z297" i="4" s="1"/>
  <c r="M134" i="4"/>
  <c r="N211" i="4" s="1"/>
  <c r="Y299" i="4" s="1"/>
  <c r="Z299" i="4" s="1"/>
  <c r="M136" i="4"/>
  <c r="N213" i="4" s="1"/>
  <c r="Y301" i="4" s="1"/>
  <c r="Z301" i="4" s="1"/>
  <c r="M138" i="4"/>
  <c r="N215" i="4" s="1"/>
  <c r="Y303" i="4" s="1"/>
  <c r="Z303" i="4" s="1"/>
  <c r="M140" i="4"/>
  <c r="N217" i="4" s="1"/>
  <c r="Y305" i="4" s="1"/>
  <c r="Z305" i="4" s="1"/>
  <c r="M142" i="4"/>
  <c r="N219" i="4" s="1"/>
  <c r="Y307" i="4" s="1"/>
  <c r="Z307" i="4" s="1"/>
  <c r="M144" i="4"/>
  <c r="N221" i="4" s="1"/>
  <c r="Y309" i="4" s="1"/>
  <c r="Z309" i="4" s="1"/>
  <c r="M146" i="4"/>
  <c r="N223" i="4" s="1"/>
  <c r="Y311" i="4" s="1"/>
  <c r="Z311" i="4" s="1"/>
  <c r="M150" i="4"/>
  <c r="N227" i="4" s="1"/>
  <c r="Y315" i="4" s="1"/>
  <c r="Z315" i="4" s="1"/>
  <c r="M148" i="4"/>
  <c r="N225" i="4" s="1"/>
  <c r="Y313" i="4" s="1"/>
  <c r="Z313" i="4" s="1"/>
  <c r="M147" i="4"/>
  <c r="N224" i="4" s="1"/>
  <c r="Y312" i="4" s="1"/>
  <c r="Z312" i="4" s="1"/>
  <c r="M149" i="4"/>
  <c r="N226" i="4" s="1"/>
  <c r="Y314" i="4" s="1"/>
  <c r="Z314" i="4" s="1"/>
  <c r="N195" i="4"/>
  <c r="M151" i="4"/>
  <c r="N228" i="4" s="1"/>
  <c r="Y316" i="4" s="1"/>
  <c r="Z316" i="4" s="1"/>
  <c r="L121" i="4"/>
  <c r="M198" i="4" s="1"/>
  <c r="W286" i="4" s="1"/>
  <c r="X286" i="4" s="1"/>
  <c r="L123" i="4"/>
  <c r="M200" i="4" s="1"/>
  <c r="W288" i="4" s="1"/>
  <c r="X288" i="4" s="1"/>
  <c r="L125" i="4"/>
  <c r="M202" i="4" s="1"/>
  <c r="W290" i="4" s="1"/>
  <c r="X290" i="4" s="1"/>
  <c r="L127" i="4"/>
  <c r="M204" i="4" s="1"/>
  <c r="W292" i="4" s="1"/>
  <c r="X292" i="4" s="1"/>
  <c r="L129" i="4"/>
  <c r="M206" i="4" s="1"/>
  <c r="W294" i="4" s="1"/>
  <c r="X294" i="4" s="1"/>
  <c r="L131" i="4"/>
  <c r="M208" i="4" s="1"/>
  <c r="W296" i="4" s="1"/>
  <c r="X296" i="4" s="1"/>
  <c r="L133" i="4"/>
  <c r="M210" i="4" s="1"/>
  <c r="W298" i="4" s="1"/>
  <c r="X298" i="4" s="1"/>
  <c r="L135" i="4"/>
  <c r="M212" i="4" s="1"/>
  <c r="W300" i="4" s="1"/>
  <c r="X300" i="4" s="1"/>
  <c r="L137" i="4"/>
  <c r="M214" i="4" s="1"/>
  <c r="W302" i="4" s="1"/>
  <c r="X302" i="4" s="1"/>
  <c r="L139" i="4"/>
  <c r="M216" i="4" s="1"/>
  <c r="W304" i="4" s="1"/>
  <c r="X304" i="4" s="1"/>
  <c r="L141" i="4"/>
  <c r="M218" i="4" s="1"/>
  <c r="W306" i="4" s="1"/>
  <c r="X306" i="4" s="1"/>
  <c r="L143" i="4"/>
  <c r="M220" i="4" s="1"/>
  <c r="W308" i="4" s="1"/>
  <c r="X308" i="4" s="1"/>
  <c r="L122" i="4"/>
  <c r="M199" i="4" s="1"/>
  <c r="W287" i="4" s="1"/>
  <c r="X287" i="4" s="1"/>
  <c r="L124" i="4"/>
  <c r="M201" i="4" s="1"/>
  <c r="W289" i="4" s="1"/>
  <c r="X289" i="4" s="1"/>
  <c r="L136" i="4"/>
  <c r="M213" i="4" s="1"/>
  <c r="W301" i="4" s="1"/>
  <c r="X301" i="4" s="1"/>
  <c r="L140" i="4"/>
  <c r="M217" i="4" s="1"/>
  <c r="W305" i="4" s="1"/>
  <c r="X305" i="4" s="1"/>
  <c r="L145" i="4"/>
  <c r="M222" i="4" s="1"/>
  <c r="W310" i="4" s="1"/>
  <c r="X310" i="4" s="1"/>
  <c r="L148" i="4"/>
  <c r="M225" i="4" s="1"/>
  <c r="W313" i="4" s="1"/>
  <c r="X313" i="4" s="1"/>
  <c r="L126" i="4"/>
  <c r="M203" i="4" s="1"/>
  <c r="W291" i="4" s="1"/>
  <c r="X291" i="4" s="1"/>
  <c r="L146" i="4"/>
  <c r="M223" i="4" s="1"/>
  <c r="W311" i="4" s="1"/>
  <c r="X311" i="4" s="1"/>
  <c r="L142" i="4"/>
  <c r="M219" i="4" s="1"/>
  <c r="W307" i="4" s="1"/>
  <c r="X307" i="4" s="1"/>
  <c r="L132" i="4"/>
  <c r="M209" i="4" s="1"/>
  <c r="W297" i="4" s="1"/>
  <c r="X297" i="4" s="1"/>
  <c r="L151" i="4"/>
  <c r="M228" i="4" s="1"/>
  <c r="W316" i="4" s="1"/>
  <c r="X316" i="4" s="1"/>
  <c r="L138" i="4"/>
  <c r="M215" i="4" s="1"/>
  <c r="W303" i="4" s="1"/>
  <c r="X303" i="4" s="1"/>
  <c r="L128" i="4"/>
  <c r="M205" i="4" s="1"/>
  <c r="W293" i="4" s="1"/>
  <c r="X293" i="4" s="1"/>
  <c r="L147" i="4"/>
  <c r="M224" i="4" s="1"/>
  <c r="W312" i="4" s="1"/>
  <c r="X312" i="4" s="1"/>
  <c r="L149" i="4"/>
  <c r="M226" i="4" s="1"/>
  <c r="W314" i="4" s="1"/>
  <c r="X314" i="4" s="1"/>
  <c r="M195" i="4"/>
  <c r="L134" i="4"/>
  <c r="M211" i="4" s="1"/>
  <c r="W299" i="4" s="1"/>
  <c r="X299" i="4" s="1"/>
  <c r="L130" i="4"/>
  <c r="M207" i="4" s="1"/>
  <c r="W295" i="4" s="1"/>
  <c r="X295" i="4" s="1"/>
  <c r="L144" i="4"/>
  <c r="M221" i="4" s="1"/>
  <c r="W309" i="4" s="1"/>
  <c r="X309" i="4" s="1"/>
  <c r="L150" i="4"/>
  <c r="M227" i="4" s="1"/>
  <c r="W315" i="4" s="1"/>
  <c r="X315" i="4" s="1"/>
  <c r="I122" i="4"/>
  <c r="J199" i="4" s="1"/>
  <c r="Q287" i="4" s="1"/>
  <c r="R287" i="4" s="1"/>
  <c r="I124" i="4"/>
  <c r="J201" i="4" s="1"/>
  <c r="Q289" i="4" s="1"/>
  <c r="R289" i="4" s="1"/>
  <c r="I126" i="4"/>
  <c r="J203" i="4" s="1"/>
  <c r="Q291" i="4" s="1"/>
  <c r="R291" i="4" s="1"/>
  <c r="I128" i="4"/>
  <c r="J205" i="4" s="1"/>
  <c r="Q293" i="4" s="1"/>
  <c r="R293" i="4" s="1"/>
  <c r="I130" i="4"/>
  <c r="J207" i="4" s="1"/>
  <c r="Q295" i="4" s="1"/>
  <c r="R295" i="4" s="1"/>
  <c r="I132" i="4"/>
  <c r="J209" i="4" s="1"/>
  <c r="Q297" i="4" s="1"/>
  <c r="R297" i="4" s="1"/>
  <c r="I134" i="4"/>
  <c r="J211" i="4" s="1"/>
  <c r="Q299" i="4" s="1"/>
  <c r="R299" i="4" s="1"/>
  <c r="I136" i="4"/>
  <c r="J213" i="4" s="1"/>
  <c r="Q301" i="4" s="1"/>
  <c r="R301" i="4" s="1"/>
  <c r="I138" i="4"/>
  <c r="J215" i="4" s="1"/>
  <c r="Q303" i="4" s="1"/>
  <c r="R303" i="4" s="1"/>
  <c r="I140" i="4"/>
  <c r="J217" i="4" s="1"/>
  <c r="Q305" i="4" s="1"/>
  <c r="R305" i="4" s="1"/>
  <c r="I142" i="4"/>
  <c r="J219" i="4" s="1"/>
  <c r="Q307" i="4" s="1"/>
  <c r="R307" i="4" s="1"/>
  <c r="I144" i="4"/>
  <c r="J221" i="4" s="1"/>
  <c r="Q309" i="4" s="1"/>
  <c r="R309" i="4" s="1"/>
  <c r="I146" i="4"/>
  <c r="J223" i="4" s="1"/>
  <c r="Q311" i="4" s="1"/>
  <c r="R311" i="4" s="1"/>
  <c r="I121" i="4"/>
  <c r="J198" i="4" s="1"/>
  <c r="Q286" i="4" s="1"/>
  <c r="R286" i="4" s="1"/>
  <c r="I123" i="4"/>
  <c r="J200" i="4" s="1"/>
  <c r="Q288" i="4" s="1"/>
  <c r="R288" i="4" s="1"/>
  <c r="I125" i="4"/>
  <c r="J202" i="4" s="1"/>
  <c r="Q290" i="4" s="1"/>
  <c r="R290" i="4" s="1"/>
  <c r="I127" i="4"/>
  <c r="J204" i="4" s="1"/>
  <c r="Q292" i="4" s="1"/>
  <c r="R292" i="4" s="1"/>
  <c r="I129" i="4"/>
  <c r="J206" i="4" s="1"/>
  <c r="Q294" i="4" s="1"/>
  <c r="R294" i="4" s="1"/>
  <c r="I131" i="4"/>
  <c r="J208" i="4" s="1"/>
  <c r="Q296" i="4" s="1"/>
  <c r="R296" i="4" s="1"/>
  <c r="I133" i="4"/>
  <c r="J210" i="4" s="1"/>
  <c r="Q298" i="4" s="1"/>
  <c r="R298" i="4" s="1"/>
  <c r="I135" i="4"/>
  <c r="J212" i="4" s="1"/>
  <c r="Q300" i="4" s="1"/>
  <c r="R300" i="4" s="1"/>
  <c r="I137" i="4"/>
  <c r="J214" i="4" s="1"/>
  <c r="Q302" i="4" s="1"/>
  <c r="R302" i="4" s="1"/>
  <c r="I139" i="4"/>
  <c r="J216" i="4" s="1"/>
  <c r="Q304" i="4" s="1"/>
  <c r="R304" i="4" s="1"/>
  <c r="I141" i="4"/>
  <c r="J218" i="4" s="1"/>
  <c r="Q306" i="4" s="1"/>
  <c r="R306" i="4" s="1"/>
  <c r="I143" i="4"/>
  <c r="J220" i="4" s="1"/>
  <c r="Q308" i="4" s="1"/>
  <c r="R308" i="4" s="1"/>
  <c r="I145" i="4"/>
  <c r="J222" i="4" s="1"/>
  <c r="Q310" i="4" s="1"/>
  <c r="R310" i="4" s="1"/>
  <c r="I147" i="4"/>
  <c r="J224" i="4" s="1"/>
  <c r="Q312" i="4" s="1"/>
  <c r="R312" i="4" s="1"/>
  <c r="I149" i="4"/>
  <c r="J226" i="4" s="1"/>
  <c r="Q314" i="4" s="1"/>
  <c r="R314" i="4" s="1"/>
  <c r="J195" i="4"/>
  <c r="I150" i="4"/>
  <c r="J227" i="4" s="1"/>
  <c r="Q315" i="4" s="1"/>
  <c r="R315" i="4" s="1"/>
  <c r="I148" i="4"/>
  <c r="J225" i="4" s="1"/>
  <c r="Q313" i="4" s="1"/>
  <c r="R313" i="4" s="1"/>
  <c r="H122" i="4"/>
  <c r="I199" i="4" s="1"/>
  <c r="O287" i="4" s="1"/>
  <c r="P287" i="4" s="1"/>
  <c r="H124" i="4"/>
  <c r="I201" i="4" s="1"/>
  <c r="O289" i="4" s="1"/>
  <c r="P289" i="4" s="1"/>
  <c r="H126" i="4"/>
  <c r="I203" i="4" s="1"/>
  <c r="O291" i="4" s="1"/>
  <c r="P291" i="4" s="1"/>
  <c r="H128" i="4"/>
  <c r="I205" i="4" s="1"/>
  <c r="O293" i="4" s="1"/>
  <c r="P293" i="4" s="1"/>
  <c r="H130" i="4"/>
  <c r="I207" i="4" s="1"/>
  <c r="O295" i="4" s="1"/>
  <c r="P295" i="4" s="1"/>
  <c r="H132" i="4"/>
  <c r="I209" i="4" s="1"/>
  <c r="O297" i="4" s="1"/>
  <c r="P297" i="4" s="1"/>
  <c r="H134" i="4"/>
  <c r="I211" i="4" s="1"/>
  <c r="O299" i="4" s="1"/>
  <c r="P299" i="4" s="1"/>
  <c r="H136" i="4"/>
  <c r="I213" i="4" s="1"/>
  <c r="O301" i="4" s="1"/>
  <c r="P301" i="4" s="1"/>
  <c r="H138" i="4"/>
  <c r="I215" i="4" s="1"/>
  <c r="O303" i="4" s="1"/>
  <c r="P303" i="4" s="1"/>
  <c r="H140" i="4"/>
  <c r="I217" i="4" s="1"/>
  <c r="O305" i="4" s="1"/>
  <c r="P305" i="4" s="1"/>
  <c r="H142" i="4"/>
  <c r="I219" i="4" s="1"/>
  <c r="O307" i="4" s="1"/>
  <c r="P307" i="4" s="1"/>
  <c r="H144" i="4"/>
  <c r="I221" i="4" s="1"/>
  <c r="O309" i="4" s="1"/>
  <c r="P309" i="4" s="1"/>
  <c r="H121" i="4"/>
  <c r="I198" i="4" s="1"/>
  <c r="O286" i="4" s="1"/>
  <c r="P286" i="4" s="1"/>
  <c r="H123" i="4"/>
  <c r="I200" i="4" s="1"/>
  <c r="O288" i="4" s="1"/>
  <c r="P288" i="4" s="1"/>
  <c r="H125" i="4"/>
  <c r="I202" i="4" s="1"/>
  <c r="O290" i="4" s="1"/>
  <c r="P290" i="4" s="1"/>
  <c r="H131" i="4"/>
  <c r="I208" i="4" s="1"/>
  <c r="O296" i="4" s="1"/>
  <c r="P296" i="4" s="1"/>
  <c r="H147" i="4"/>
  <c r="I224" i="4" s="1"/>
  <c r="O312" i="4" s="1"/>
  <c r="P312" i="4" s="1"/>
  <c r="H149" i="4"/>
  <c r="I226" i="4" s="1"/>
  <c r="O314" i="4" s="1"/>
  <c r="P314" i="4" s="1"/>
  <c r="I195" i="4"/>
  <c r="H137" i="4"/>
  <c r="I214" i="4" s="1"/>
  <c r="O302" i="4" s="1"/>
  <c r="P302" i="4" s="1"/>
  <c r="H143" i="4"/>
  <c r="I220" i="4" s="1"/>
  <c r="O308" i="4" s="1"/>
  <c r="P308" i="4" s="1"/>
  <c r="H127" i="4"/>
  <c r="I204" i="4" s="1"/>
  <c r="O292" i="4" s="1"/>
  <c r="P292" i="4" s="1"/>
  <c r="H141" i="4"/>
  <c r="I218" i="4" s="1"/>
  <c r="O306" i="4" s="1"/>
  <c r="P306" i="4" s="1"/>
  <c r="H133" i="4"/>
  <c r="I210" i="4" s="1"/>
  <c r="O298" i="4" s="1"/>
  <c r="P298" i="4" s="1"/>
  <c r="H150" i="4"/>
  <c r="I227" i="4" s="1"/>
  <c r="O315" i="4" s="1"/>
  <c r="P315" i="4" s="1"/>
  <c r="H139" i="4"/>
  <c r="I216" i="4" s="1"/>
  <c r="O304" i="4" s="1"/>
  <c r="P304" i="4" s="1"/>
  <c r="H148" i="4"/>
  <c r="I225" i="4" s="1"/>
  <c r="O313" i="4" s="1"/>
  <c r="P313" i="4" s="1"/>
  <c r="H151" i="4"/>
  <c r="I228" i="4" s="1"/>
  <c r="O316" i="4" s="1"/>
  <c r="P316" i="4" s="1"/>
  <c r="H135" i="4"/>
  <c r="I212" i="4" s="1"/>
  <c r="O300" i="4" s="1"/>
  <c r="P300" i="4" s="1"/>
  <c r="H129" i="4"/>
  <c r="I206" i="4" s="1"/>
  <c r="O294" i="4" s="1"/>
  <c r="P294" i="4" s="1"/>
  <c r="H145" i="4"/>
  <c r="I222" i="4" s="1"/>
  <c r="O310" i="4" s="1"/>
  <c r="P310" i="4" s="1"/>
  <c r="H146" i="4"/>
  <c r="I223" i="4" s="1"/>
  <c r="O311" i="4" s="1"/>
  <c r="P311" i="4" s="1"/>
  <c r="D108" i="2" a="1"/>
  <c r="D108" i="2" s="1"/>
  <c r="P112" i="4"/>
  <c r="P110" i="4"/>
  <c r="D243" i="4" s="1"/>
  <c r="P111" i="4"/>
  <c r="C1" i="2"/>
  <c r="W269" i="4" l="1"/>
  <c r="I264" i="4"/>
  <c r="T248" i="4"/>
  <c r="D265" i="4"/>
  <c r="D261" i="4"/>
  <c r="U239" i="4"/>
  <c r="V239" i="4" s="1"/>
  <c r="U283" i="4"/>
  <c r="V283" i="4" s="1"/>
  <c r="K258" i="4"/>
  <c r="Q267" i="4"/>
  <c r="Q239" i="4"/>
  <c r="R239" i="4" s="1"/>
  <c r="Q283" i="4"/>
  <c r="R283" i="4" s="1"/>
  <c r="K260" i="4"/>
  <c r="M258" i="4"/>
  <c r="W239" i="4"/>
  <c r="X239" i="4" s="1"/>
  <c r="W283" i="4"/>
  <c r="X283" i="4" s="1"/>
  <c r="N245" i="4"/>
  <c r="I268" i="4"/>
  <c r="R246" i="4"/>
  <c r="S239" i="4"/>
  <c r="T239" i="4" s="1"/>
  <c r="S283" i="4"/>
  <c r="T283" i="4" s="1"/>
  <c r="W270" i="4"/>
  <c r="Y239" i="4"/>
  <c r="Z239" i="4" s="1"/>
  <c r="Y283" i="4"/>
  <c r="Z283" i="4" s="1"/>
  <c r="O239" i="4"/>
  <c r="P239" i="4" s="1"/>
  <c r="O283" i="4"/>
  <c r="P283" i="4" s="1"/>
  <c r="D263" i="4"/>
  <c r="M239" i="4"/>
  <c r="N239" i="4" s="1"/>
  <c r="M283" i="4"/>
  <c r="N283" i="4" s="1"/>
  <c r="K272" i="4"/>
  <c r="G259" i="4"/>
  <c r="Z268" i="4"/>
  <c r="Q256" i="4"/>
  <c r="D253" i="4"/>
  <c r="P271" i="4"/>
  <c r="T268" i="4"/>
  <c r="P243" i="4"/>
  <c r="N256" i="4"/>
  <c r="G255" i="4"/>
  <c r="L243" i="4"/>
  <c r="L250" i="4"/>
  <c r="F258" i="4"/>
  <c r="L245" i="4"/>
  <c r="R248" i="4"/>
  <c r="W266" i="4"/>
  <c r="L252" i="4"/>
  <c r="J271" i="4"/>
  <c r="H251" i="4"/>
  <c r="I257" i="4"/>
  <c r="M262" i="4"/>
  <c r="K249" i="4"/>
  <c r="D267" i="4"/>
  <c r="E248" i="4"/>
  <c r="G264" i="4"/>
  <c r="J247" i="4"/>
  <c r="G258" i="4"/>
  <c r="Q248" i="4"/>
  <c r="X266" i="4"/>
  <c r="O245" i="4"/>
  <c r="Z262" i="4"/>
  <c r="V249" i="4"/>
  <c r="T246" i="4"/>
  <c r="H266" i="4"/>
  <c r="K254" i="4"/>
  <c r="O266" i="4"/>
  <c r="K257" i="4"/>
  <c r="O251" i="4"/>
  <c r="L271" i="4"/>
  <c r="F256" i="4"/>
  <c r="M266" i="4"/>
  <c r="H271" i="4"/>
  <c r="F250" i="4"/>
  <c r="M252" i="4"/>
  <c r="S242" i="4"/>
  <c r="S269" i="4"/>
  <c r="L259" i="4"/>
  <c r="J266" i="4"/>
  <c r="D254" i="4"/>
  <c r="K263" i="4"/>
  <c r="C250" i="4"/>
  <c r="N254" i="4"/>
  <c r="P245" i="4"/>
  <c r="S267" i="4"/>
  <c r="U249" i="4"/>
  <c r="I246" i="4"/>
  <c r="I267" i="4"/>
  <c r="R252" i="4"/>
  <c r="X267" i="4"/>
  <c r="H252" i="4"/>
  <c r="W259" i="4"/>
  <c r="E271" i="4"/>
  <c r="O270" i="4"/>
  <c r="O257" i="4"/>
  <c r="I244" i="4"/>
  <c r="C261" i="4"/>
  <c r="E243" i="4"/>
  <c r="T262" i="4"/>
  <c r="V265" i="4"/>
  <c r="M247" i="4"/>
  <c r="R263" i="4"/>
  <c r="T249" i="4"/>
  <c r="Y260" i="4"/>
  <c r="P244" i="4"/>
  <c r="V254" i="4"/>
  <c r="N259" i="4"/>
  <c r="W248" i="4"/>
  <c r="Q259" i="4"/>
  <c r="F263" i="4"/>
  <c r="E251" i="4"/>
  <c r="K268" i="4"/>
  <c r="E261" i="4"/>
  <c r="N257" i="4"/>
  <c r="F246" i="4"/>
  <c r="S266" i="4"/>
  <c r="Y253" i="4"/>
  <c r="O256" i="4"/>
  <c r="U271" i="4"/>
  <c r="M248" i="4"/>
  <c r="X244" i="4"/>
  <c r="Q255" i="4"/>
  <c r="G261" i="4"/>
  <c r="E244" i="4"/>
  <c r="K269" i="4"/>
  <c r="E265" i="4"/>
  <c r="S256" i="4"/>
  <c r="M250" i="4"/>
  <c r="J245" i="4"/>
  <c r="S252" i="4"/>
  <c r="Z270" i="4"/>
  <c r="O253" i="4"/>
  <c r="U269" i="4"/>
  <c r="W258" i="4"/>
  <c r="I261" i="4"/>
  <c r="F244" i="4"/>
  <c r="L269" i="4"/>
  <c r="F265" i="4"/>
  <c r="O242" i="4"/>
  <c r="Q244" i="4"/>
  <c r="I255" i="4"/>
  <c r="S257" i="4"/>
  <c r="Z265" i="4"/>
  <c r="O252" i="4"/>
  <c r="U260" i="4"/>
  <c r="M244" i="4"/>
  <c r="X253" i="4"/>
  <c r="Q270" i="4"/>
  <c r="D250" i="4"/>
  <c r="L264" i="4"/>
  <c r="G250" i="4"/>
  <c r="I252" i="4"/>
  <c r="M268" i="4"/>
  <c r="D257" i="4"/>
  <c r="T255" i="4"/>
  <c r="Y266" i="4"/>
  <c r="P250" i="4"/>
  <c r="V264" i="4"/>
  <c r="N242" i="4"/>
  <c r="W254" i="4"/>
  <c r="Q265" i="4"/>
  <c r="F247" i="4"/>
  <c r="K265" i="4"/>
  <c r="G267" i="4"/>
  <c r="E245" i="4"/>
  <c r="W243" i="4"/>
  <c r="H245" i="4"/>
  <c r="G265" i="4"/>
  <c r="F255" i="4"/>
  <c r="F245" i="4"/>
  <c r="R257" i="4"/>
  <c r="P248" i="4"/>
  <c r="V242" i="4"/>
  <c r="S251" i="4"/>
  <c r="Z259" i="4"/>
  <c r="P246" i="4"/>
  <c r="V263" i="4"/>
  <c r="M261" i="4"/>
  <c r="X247" i="4"/>
  <c r="Q261" i="4"/>
  <c r="L248" i="4"/>
  <c r="U243" i="4"/>
  <c r="S262" i="4"/>
  <c r="O264" i="4"/>
  <c r="N247" i="4"/>
  <c r="W252" i="4"/>
  <c r="S249" i="4"/>
  <c r="Z257" i="4"/>
  <c r="O244" i="4"/>
  <c r="U261" i="4"/>
  <c r="M259" i="4"/>
  <c r="X245" i="4"/>
  <c r="R259" i="4"/>
  <c r="G244" i="4"/>
  <c r="C252" i="4"/>
  <c r="F248" i="4"/>
  <c r="H254" i="4"/>
  <c r="P258" i="4"/>
  <c r="E272" i="4"/>
  <c r="T266" i="4"/>
  <c r="T254" i="4"/>
  <c r="P256" i="4"/>
  <c r="U268" i="4"/>
  <c r="N248" i="4"/>
  <c r="X257" i="4"/>
  <c r="R255" i="4"/>
  <c r="K246" i="4"/>
  <c r="D266" i="4"/>
  <c r="J253" i="4"/>
  <c r="J256" i="4"/>
  <c r="N250" i="4"/>
  <c r="L251" i="4"/>
  <c r="T259" i="4"/>
  <c r="Y270" i="4"/>
  <c r="O254" i="4"/>
  <c r="V269" i="4"/>
  <c r="M246" i="4"/>
  <c r="X255" i="4"/>
  <c r="R269" i="4"/>
  <c r="C247" i="4"/>
  <c r="E268" i="4"/>
  <c r="I250" i="4"/>
  <c r="H257" i="4"/>
  <c r="T263" i="4"/>
  <c r="R244" i="4"/>
  <c r="F261" i="4"/>
  <c r="Y265" i="4"/>
  <c r="Z252" i="4"/>
  <c r="V260" i="4"/>
  <c r="U246" i="4"/>
  <c r="W253" i="4"/>
  <c r="R270" i="4"/>
  <c r="Q251" i="4"/>
  <c r="H260" i="4"/>
  <c r="I249" i="4"/>
  <c r="H267" i="4"/>
  <c r="I271" i="4"/>
  <c r="Z242" i="4"/>
  <c r="L268" i="4"/>
  <c r="S255" i="4"/>
  <c r="Z263" i="4"/>
  <c r="O250" i="4"/>
  <c r="U270" i="4"/>
  <c r="M242" i="4"/>
  <c r="X251" i="4"/>
  <c r="R265" i="4"/>
  <c r="D246" i="4"/>
  <c r="J249" i="4"/>
  <c r="K252" i="4"/>
  <c r="D248" i="4"/>
  <c r="E249" i="4"/>
  <c r="L262" i="4"/>
  <c r="K250" i="4"/>
  <c r="K243" i="4"/>
  <c r="D255" i="4"/>
  <c r="D244" i="4"/>
  <c r="Z245" i="4"/>
  <c r="U242" i="4"/>
  <c r="Q266" i="4"/>
  <c r="Y259" i="4"/>
  <c r="Z246" i="4"/>
  <c r="U263" i="4"/>
  <c r="M265" i="4"/>
  <c r="W247" i="4"/>
  <c r="Q264" i="4"/>
  <c r="V243" i="4"/>
  <c r="P264" i="4"/>
  <c r="U258" i="4"/>
  <c r="X252" i="4"/>
  <c r="Q247" i="4"/>
  <c r="Y257" i="4"/>
  <c r="Z244" i="4"/>
  <c r="V261" i="4"/>
  <c r="M263" i="4"/>
  <c r="W245" i="4"/>
  <c r="Q262" i="4"/>
  <c r="L263" i="4"/>
  <c r="H264" i="4"/>
  <c r="F272" i="4"/>
  <c r="L272" i="4"/>
  <c r="O258" i="4"/>
  <c r="Q260" i="4"/>
  <c r="H253" i="4"/>
  <c r="S254" i="4"/>
  <c r="Z256" i="4"/>
  <c r="V268" i="4"/>
  <c r="U250" i="4"/>
  <c r="W257" i="4"/>
  <c r="Q258" i="4"/>
  <c r="D251" i="4"/>
  <c r="J263" i="4"/>
  <c r="H249" i="4"/>
  <c r="E269" i="4"/>
  <c r="G271" i="4"/>
  <c r="Z258" i="4"/>
  <c r="E267" i="4"/>
  <c r="S259" i="4"/>
  <c r="Z267" i="4"/>
  <c r="P254" i="4"/>
  <c r="U262" i="4"/>
  <c r="N246" i="4"/>
  <c r="W255" i="4"/>
  <c r="X242" i="4"/>
  <c r="Q269" i="4"/>
  <c r="G260" i="4"/>
  <c r="C253" i="4"/>
  <c r="F269" i="4"/>
  <c r="E264" i="4"/>
  <c r="S263" i="4"/>
  <c r="U252" i="4"/>
  <c r="H261" i="4"/>
  <c r="E252" i="4"/>
  <c r="T271" i="4"/>
  <c r="Y252" i="4"/>
  <c r="P267" i="4"/>
  <c r="V246" i="4"/>
  <c r="N251" i="4"/>
  <c r="R251" i="4"/>
  <c r="K247" i="4"/>
  <c r="F268" i="4"/>
  <c r="J250" i="4"/>
  <c r="G257" i="4"/>
  <c r="Y242" i="4"/>
  <c r="X262" i="4"/>
  <c r="K242" i="4"/>
  <c r="Y263" i="4"/>
  <c r="Z250" i="4"/>
  <c r="V270" i="4"/>
  <c r="U244" i="4"/>
  <c r="W251" i="4"/>
  <c r="Q268" i="4"/>
  <c r="L247" i="4"/>
  <c r="E262" i="4"/>
  <c r="J269" i="4"/>
  <c r="L257" i="4"/>
  <c r="D247" i="4"/>
  <c r="I247" i="4"/>
  <c r="J267" i="4"/>
  <c r="C242" i="4"/>
  <c r="H255" i="4"/>
  <c r="Y245" i="4"/>
  <c r="O247" i="4"/>
  <c r="R266" i="4"/>
  <c r="T260" i="4"/>
  <c r="Y246" i="4"/>
  <c r="P261" i="4"/>
  <c r="N265" i="4"/>
  <c r="T247" i="4"/>
  <c r="I262" i="4"/>
  <c r="Z261" i="4"/>
  <c r="V258" i="4"/>
  <c r="X265" i="4"/>
  <c r="R247" i="4"/>
  <c r="S258" i="4"/>
  <c r="Y244" i="4"/>
  <c r="P259" i="4"/>
  <c r="N263" i="4"/>
  <c r="N243" i="4"/>
  <c r="R262" i="4"/>
  <c r="Q243" i="4"/>
  <c r="J244" i="4"/>
  <c r="K251" i="4"/>
  <c r="C243" i="4"/>
  <c r="I270" i="4"/>
  <c r="R260" i="4"/>
  <c r="L270" i="4"/>
  <c r="T261" i="4"/>
  <c r="Y256" i="4"/>
  <c r="O272" i="4"/>
  <c r="V250" i="4"/>
  <c r="M255" i="4"/>
  <c r="R258" i="4"/>
  <c r="G243" i="4"/>
  <c r="F249" i="4"/>
  <c r="L266" i="4"/>
  <c r="L242" i="4"/>
  <c r="K256" i="4"/>
  <c r="Y258" i="4"/>
  <c r="X246" i="4"/>
  <c r="D271" i="4"/>
  <c r="Y267" i="4"/>
  <c r="Z254" i="4"/>
  <c r="V262" i="4"/>
  <c r="U248" i="4"/>
  <c r="N253" i="4"/>
  <c r="W272" i="4"/>
  <c r="L246" i="4"/>
  <c r="G249" i="4"/>
  <c r="G256" i="4"/>
  <c r="D270" i="4"/>
  <c r="V252" i="4"/>
  <c r="I263" i="4"/>
  <c r="S271" i="4"/>
  <c r="Z249" i="4"/>
  <c r="O267" i="4"/>
  <c r="U253" i="4"/>
  <c r="M251" i="4"/>
  <c r="X272" i="4"/>
  <c r="Q254" i="4"/>
  <c r="H242" i="4"/>
  <c r="I260" i="4"/>
  <c r="G248" i="4"/>
  <c r="I269" i="4"/>
  <c r="F264" i="4"/>
  <c r="W262" i="4"/>
  <c r="J270" i="4"/>
  <c r="T272" i="4"/>
  <c r="Y250" i="4"/>
  <c r="P265" i="4"/>
  <c r="V244" i="4"/>
  <c r="M249" i="4"/>
  <c r="R268" i="4"/>
  <c r="Q249" i="4"/>
  <c r="K262" i="4"/>
  <c r="H248" i="4"/>
  <c r="E255" i="4"/>
  <c r="I254" i="4"/>
  <c r="H258" i="4"/>
  <c r="E258" i="4"/>
  <c r="E253" i="4"/>
  <c r="G268" i="4"/>
  <c r="J254" i="4"/>
  <c r="T253" i="4"/>
  <c r="P247" i="4"/>
  <c r="N269" i="4"/>
  <c r="S260" i="4"/>
  <c r="Z243" i="4"/>
  <c r="O261" i="4"/>
  <c r="V247" i="4"/>
  <c r="M245" i="4"/>
  <c r="S247" i="4"/>
  <c r="Y261" i="4"/>
  <c r="O263" i="4"/>
  <c r="W265" i="4"/>
  <c r="Q250" i="4"/>
  <c r="T258" i="4"/>
  <c r="Z271" i="4"/>
  <c r="O259" i="4"/>
  <c r="U245" i="4"/>
  <c r="M243" i="4"/>
  <c r="X264" i="4"/>
  <c r="R243" i="4"/>
  <c r="L258" i="4"/>
  <c r="J264" i="4"/>
  <c r="L255" i="4"/>
  <c r="F259" i="4"/>
  <c r="U259" i="4"/>
  <c r="K261" i="4"/>
  <c r="I256" i="4"/>
  <c r="S261" i="4"/>
  <c r="Z269" i="4"/>
  <c r="P272" i="4"/>
  <c r="U257" i="4"/>
  <c r="N255" i="4"/>
  <c r="W260" i="4"/>
  <c r="L261" i="4"/>
  <c r="D252" i="4"/>
  <c r="I251" i="4"/>
  <c r="D258" i="4"/>
  <c r="F252" i="4"/>
  <c r="W246" i="4"/>
  <c r="F266" i="4"/>
  <c r="T243" i="4"/>
  <c r="Y254" i="4"/>
  <c r="P269" i="4"/>
  <c r="V248" i="4"/>
  <c r="M253" i="4"/>
  <c r="X271" i="4"/>
  <c r="W242" i="4"/>
  <c r="R253" i="4"/>
  <c r="J260" i="4"/>
  <c r="K267" i="4"/>
  <c r="F254" i="4"/>
  <c r="H270" i="4"/>
  <c r="Z272" i="4"/>
  <c r="D249" i="4"/>
  <c r="T264" i="4"/>
  <c r="Y249" i="4"/>
  <c r="P268" i="4"/>
  <c r="V253" i="4"/>
  <c r="N260" i="4"/>
  <c r="R254" i="4"/>
  <c r="H259" i="4"/>
  <c r="E242" i="4"/>
  <c r="L267" i="4"/>
  <c r="H256" i="4"/>
  <c r="D245" i="4"/>
  <c r="U267" i="4"/>
  <c r="H243" i="4"/>
  <c r="C251" i="4"/>
  <c r="S272" i="4"/>
  <c r="Z247" i="4"/>
  <c r="O265" i="4"/>
  <c r="U251" i="4"/>
  <c r="N249" i="4"/>
  <c r="X270" i="4"/>
  <c r="R249" i="4"/>
  <c r="F242" i="4"/>
  <c r="H265" i="4"/>
  <c r="G269" i="4"/>
  <c r="F243" i="4"/>
  <c r="K245" i="4"/>
  <c r="H246" i="4"/>
  <c r="D242" i="4"/>
  <c r="L254" i="4"/>
  <c r="I272" i="4"/>
  <c r="S253" i="4"/>
  <c r="Z248" i="4"/>
  <c r="M269" i="4"/>
  <c r="T267" i="4"/>
  <c r="Y243" i="4"/>
  <c r="O262" i="4"/>
  <c r="U247" i="4"/>
  <c r="M254" i="4"/>
  <c r="T269" i="4"/>
  <c r="P263" i="4"/>
  <c r="M256" i="4"/>
  <c r="R250" i="4"/>
  <c r="T265" i="4"/>
  <c r="Y271" i="4"/>
  <c r="P260" i="4"/>
  <c r="V245" i="4"/>
  <c r="N252" i="4"/>
  <c r="W264" i="4"/>
  <c r="Q246" i="4"/>
  <c r="D262" i="4"/>
  <c r="G263" i="4"/>
  <c r="E246" i="4"/>
  <c r="K270" i="4"/>
  <c r="V259" i="4"/>
  <c r="H244" i="4"/>
  <c r="G254" i="4"/>
  <c r="Y269" i="4"/>
  <c r="O271" i="4"/>
  <c r="V257" i="4"/>
  <c r="M264" i="4"/>
  <c r="X260" i="4"/>
  <c r="R242" i="4"/>
  <c r="I242" i="4"/>
  <c r="G262" i="4"/>
  <c r="F267" i="4"/>
  <c r="G253" i="4"/>
  <c r="I259" i="4"/>
  <c r="P257" i="4"/>
  <c r="S243" i="4"/>
  <c r="Z251" i="4"/>
  <c r="O269" i="4"/>
  <c r="V255" i="4"/>
  <c r="W271" i="4"/>
  <c r="Q253" i="4"/>
  <c r="D268" i="4"/>
  <c r="J251" i="4"/>
  <c r="G252" i="4"/>
  <c r="L256" i="4"/>
  <c r="Y272" i="4"/>
  <c r="X259" i="4"/>
  <c r="F251" i="4"/>
  <c r="S264" i="4"/>
  <c r="S250" i="4"/>
  <c r="O268" i="4"/>
  <c r="P251" i="4"/>
  <c r="M260" i="4"/>
  <c r="X269" i="4"/>
  <c r="X256" i="4"/>
  <c r="K244" i="4"/>
  <c r="E260" i="4"/>
  <c r="I248" i="4"/>
  <c r="E254" i="4"/>
  <c r="G270" i="4"/>
  <c r="V267" i="4"/>
  <c r="E256" i="4"/>
  <c r="D260" i="4"/>
  <c r="Y247" i="4"/>
  <c r="P266" i="4"/>
  <c r="V251" i="4"/>
  <c r="Y255" i="4"/>
  <c r="Y264" i="4"/>
  <c r="U265" i="4"/>
  <c r="X268" i="4"/>
  <c r="Q263" i="4"/>
  <c r="T242" i="4"/>
  <c r="Z260" i="4"/>
  <c r="O243" i="4"/>
  <c r="U254" i="4"/>
  <c r="W261" i="4"/>
  <c r="X248" i="4"/>
  <c r="I245" i="4"/>
  <c r="J265" i="4"/>
  <c r="L253" i="4"/>
  <c r="E266" i="4"/>
  <c r="S268" i="4"/>
  <c r="M257" i="4"/>
  <c r="H262" i="4"/>
  <c r="S245" i="4"/>
  <c r="Z253" i="4"/>
  <c r="P255" i="4"/>
  <c r="V271" i="4"/>
  <c r="N266" i="4"/>
  <c r="W244" i="4"/>
  <c r="C249" i="4"/>
  <c r="J262" i="4"/>
  <c r="G251" i="4"/>
  <c r="J255" i="4"/>
  <c r="T256" i="4"/>
  <c r="R271" i="4"/>
  <c r="S270" i="4"/>
  <c r="T252" i="4"/>
  <c r="P270" i="4"/>
  <c r="P253" i="4"/>
  <c r="N262" i="4"/>
  <c r="M267" i="4"/>
  <c r="X258" i="4"/>
  <c r="R256" i="4"/>
  <c r="J242" i="4"/>
  <c r="K264" i="4"/>
  <c r="H250" i="4"/>
  <c r="J252" i="4"/>
  <c r="J259" i="4"/>
  <c r="P242" i="4"/>
  <c r="I253" i="4"/>
  <c r="T257" i="4"/>
  <c r="Y268" i="4"/>
  <c r="P252" i="4"/>
  <c r="V266" i="4"/>
  <c r="N244" i="4"/>
  <c r="R267" i="4"/>
  <c r="E247" i="4"/>
  <c r="H247" i="4"/>
  <c r="I243" i="4"/>
  <c r="H269" i="4"/>
  <c r="J257" i="4"/>
  <c r="N268" i="4"/>
  <c r="K266" i="4"/>
  <c r="S248" i="4"/>
  <c r="Z266" i="4"/>
  <c r="O249" i="4"/>
  <c r="U264" i="4"/>
  <c r="W267" i="4"/>
  <c r="X254" i="4"/>
  <c r="I258" i="4"/>
  <c r="G247" i="4"/>
  <c r="J243" i="4"/>
  <c r="E257" i="4"/>
  <c r="X243" i="4"/>
  <c r="C244" i="4"/>
  <c r="F262" i="4"/>
  <c r="I266" i="4"/>
  <c r="K259" i="4"/>
  <c r="Q257" i="4"/>
  <c r="S246" i="4"/>
  <c r="O248" i="4"/>
  <c r="W249" i="4"/>
  <c r="T251" i="4"/>
  <c r="Y262" i="4"/>
  <c r="O246" i="4"/>
  <c r="V256" i="4"/>
  <c r="N261" i="4"/>
  <c r="E250" i="4"/>
  <c r="K253" i="4"/>
  <c r="I265" i="4"/>
  <c r="G245" i="4"/>
  <c r="Q245" i="4"/>
  <c r="R264" i="4"/>
  <c r="L265" i="4"/>
  <c r="J248" i="4"/>
  <c r="Q252" i="4"/>
  <c r="C248" i="4"/>
  <c r="F271" i="4"/>
  <c r="W256" i="4"/>
  <c r="T250" i="4"/>
  <c r="L249" i="4"/>
  <c r="Q242" i="4"/>
  <c r="O255" i="4"/>
  <c r="K248" i="4"/>
  <c r="O260" i="4"/>
  <c r="W268" i="4"/>
  <c r="J268" i="4"/>
  <c r="G266" i="4"/>
  <c r="J246" i="4"/>
  <c r="D256" i="4"/>
  <c r="R245" i="4"/>
  <c r="W263" i="4"/>
  <c r="F270" i="4"/>
  <c r="D269" i="4"/>
  <c r="D259" i="4"/>
  <c r="C246" i="4"/>
  <c r="G242" i="4"/>
  <c r="U255" i="4"/>
  <c r="T270" i="4"/>
  <c r="L260" i="4"/>
  <c r="Z255" i="4"/>
  <c r="E259" i="4"/>
  <c r="K255" i="4"/>
  <c r="D264" i="4"/>
  <c r="H263" i="4"/>
  <c r="E263" i="4"/>
  <c r="W250" i="4"/>
  <c r="X263" i="4"/>
  <c r="U256" i="4"/>
  <c r="S244" i="4"/>
  <c r="X249" i="4"/>
  <c r="C245" i="4"/>
  <c r="J258" i="4"/>
  <c r="F260" i="4"/>
  <c r="P249" i="4"/>
  <c r="J261" i="4"/>
  <c r="U266" i="4"/>
  <c r="N267" i="4"/>
  <c r="N264" i="4"/>
  <c r="T245" i="4"/>
  <c r="X261" i="4"/>
  <c r="S265" i="4"/>
  <c r="Z264" i="4"/>
  <c r="J272" i="4"/>
  <c r="H268" i="4"/>
  <c r="F253" i="4"/>
  <c r="G246" i="4"/>
  <c r="E270" i="4"/>
  <c r="R261" i="4"/>
  <c r="X250" i="4"/>
  <c r="P262" i="4"/>
  <c r="T244" i="4"/>
  <c r="Y248" i="4"/>
  <c r="F257" i="4"/>
  <c r="L244" i="4"/>
  <c r="N258" i="4"/>
  <c r="Y251" i="4"/>
  <c r="Q271" i="4"/>
  <c r="K271" i="4"/>
  <c r="C271" i="4"/>
  <c r="C268" i="4"/>
  <c r="C254" i="4"/>
  <c r="C258" i="4"/>
  <c r="C262" i="4"/>
  <c r="C270" i="4"/>
  <c r="C257" i="4"/>
  <c r="C269" i="4"/>
  <c r="C266" i="4"/>
  <c r="C256" i="4"/>
  <c r="C267" i="4"/>
  <c r="C263" i="4"/>
  <c r="C260" i="4"/>
  <c r="C265" i="4"/>
  <c r="C264" i="4"/>
  <c r="C255" i="4"/>
  <c r="C259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léo russo</author>
  </authors>
  <commentList>
    <comment ref="L2" authorId="0" shapeId="0" xr:uid="{C5DB2A28-F89B-492D-A95B-1F229D3CC78E}">
      <text>
        <r>
          <rPr>
            <b/>
            <sz val="9"/>
            <color indexed="81"/>
            <rFont val="Tahoma"/>
            <family val="2"/>
          </rPr>
          <t>léo russo:</t>
        </r>
        <r>
          <rPr>
            <sz val="9"/>
            <color indexed="81"/>
            <rFont val="Tahoma"/>
            <family val="2"/>
          </rPr>
          <t xml:space="preserve">
* NOTE IMPORTANTE: pour ces 2 mois, utiliser l'année précédente a -1, donc a* = a - 1 et non a</t>
        </r>
      </text>
    </comment>
    <comment ref="R4" authorId="0" shapeId="0" xr:uid="{010531CE-311B-4E94-9EB1-D9FFC4322747}">
      <text>
        <r>
          <rPr>
            <b/>
            <sz val="9"/>
            <color indexed="81"/>
            <rFont val="Tahoma"/>
            <family val="2"/>
          </rPr>
          <t>léo bebronne,
détermine si il y a un 29 fevrier sur les calendriers.
formule a vérifier, ne prend visiblement pas en compte la règle éxacte du calendrier gregorien
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1" authorId="0" shapeId="0" xr:uid="{2458F63F-C978-4EA4-8F6C-4F4F62896A85}">
      <text>
        <r>
          <rPr>
            <b/>
            <sz val="9"/>
            <color indexed="81"/>
            <rFont val="Tahoma"/>
            <family val="2"/>
          </rPr>
          <t>léo russo:</t>
        </r>
        <r>
          <rPr>
            <sz val="9"/>
            <color indexed="81"/>
            <rFont val="Tahoma"/>
            <family val="2"/>
          </rPr>
          <t xml:space="preserve">
du jour de l'an à noel, les dates sont fixe
</t>
        </r>
      </text>
    </comment>
    <comment ref="B105" authorId="0" shapeId="0" xr:uid="{9BEF2952-EF88-4B77-AE16-21B740EDC60A}">
      <text>
        <r>
          <rPr>
            <b/>
            <sz val="9"/>
            <color indexed="81"/>
            <rFont val="Tahoma"/>
            <family val="2"/>
          </rPr>
          <t>léo russo:</t>
        </r>
        <r>
          <rPr>
            <sz val="9"/>
            <color indexed="81"/>
            <rFont val="Tahoma"/>
            <family val="2"/>
          </rPr>
          <t xml:space="preserve">
tableau pris en compte pour l'apparition des vacances sur le calendrier</t>
        </r>
      </text>
    </comment>
    <comment ref="P109" authorId="0" shapeId="0" xr:uid="{72B29046-3B47-49A5-8BF8-72F505163213}">
      <text>
        <r>
          <rPr>
            <b/>
            <sz val="9"/>
            <color indexed="81"/>
            <rFont val="Tahoma"/>
            <family val="2"/>
          </rPr>
          <t>léo russo:</t>
        </r>
        <r>
          <rPr>
            <sz val="9"/>
            <color indexed="81"/>
            <rFont val="Tahoma"/>
            <family val="2"/>
          </rPr>
          <t xml:space="preserve">
formule trouvé ici  https://www.excel-exercice.com/les-formules-des-jours-feries/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léo russo</author>
  </authors>
  <commentList>
    <comment ref="I15" authorId="0" shapeId="0" xr:uid="{E9008470-2F92-4E6E-ABCA-1143CD0CFD7B}">
      <text>
        <r>
          <rPr>
            <b/>
            <sz val="9"/>
            <color indexed="81"/>
            <rFont val="Tahoma"/>
            <family val="2"/>
          </rPr>
          <t>léo russo:</t>
        </r>
        <r>
          <rPr>
            <sz val="9"/>
            <color indexed="81"/>
            <rFont val="Tahoma"/>
            <family val="2"/>
          </rPr>
          <t xml:space="preserve">
bloc de formules originelle pour convertir date texte en format date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<sst xmlns="http://schemas.openxmlformats.org/spreadsheetml/2006/main" count="621" uniqueCount="286">
  <si>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</si>
  <si>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</si>
  <si>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</si>
  <si>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</si>
  <si>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</si>
  <si>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</si>
  <si>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</si>
  <si>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</si>
  <si>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</si>
  <si>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</si>
  <si>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</si>
  <si>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</si>
  <si>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P</t>
  </si>
  <si>
    <t>R</t>
  </si>
  <si>
    <t>q est le jour du mois (1 à 31)</t>
  </si>
  <si>
    <t>m est le mois (3 = mars, 4 = avril, ..., 12 = décembre, janvier et février étant considérés comme les mois 13 et 14 de l'année précédente)</t>
  </si>
  <si>
    <t>K est l'année de la siècle (c'est-à-dire l'année modulo 100)</t>
  </si>
  <si>
    <t>J est le siècle (c'est-à-dire l'année divisée par 100, en ignorant la partie décimale)</t>
  </si>
  <si>
    <t>q</t>
  </si>
  <si>
    <t>m</t>
  </si>
  <si>
    <t>k</t>
  </si>
  <si>
    <t>j</t>
  </si>
  <si>
    <t>k = ((q + [2,6(m + 1)] + [s/4] + 5s + d + [d/4])%7)</t>
  </si>
  <si>
    <t>Pour mieux comprendre on va la remanier un petit-peu!!</t>
  </si>
  <si>
    <t>k = jour+(2.6*(mois+1))+(debutAnnee/4)+(5*debutAnnee+finAnnee)+(finAnnee/4); k = k%7</t>
  </si>
  <si>
    <t>q et jour sont le quantième, c'est à dire le numéro du jour.</t>
  </si>
  <si>
    <t>m et mois sont le numéro du mois sauf pour janvier et février qui sont les 13ème et 14ème mois de l’année précédente.</t>
  </si>
  <si>
    <t>s et debutAnnee sont les deux premiers chiffres de l’année.</t>
  </si>
  <si>
    <t>d et finAnnee sont les deux derniers chiffres de l’année.</t>
  </si>
  <si>
    <t>k est le reste du résultat obtnue divisé par 7.</t>
  </si>
  <si>
    <t>Les jours de la semaine (k) sont numérotés selon leur rang.</t>
  </si>
  <si>
    <t>ex: Le samedi = 0</t>
  </si>
  <si>
    <t>     Le dimanche = 1</t>
  </si>
  <si>
    <t>     Le lundi = 2</t>
  </si>
  <si>
    <t>     Le mardi = 3</t>
  </si>
  <si>
    <t>     Le jeudi = 5</t>
  </si>
  <si>
    <t>     Le vendredi = 6</t>
  </si>
  <si>
    <t>s</t>
  </si>
  <si>
    <t>d</t>
  </si>
  <si>
    <t>Q</t>
  </si>
  <si>
    <t>M</t>
  </si>
  <si>
    <t>dividende</t>
  </si>
  <si>
    <t>diviseur</t>
  </si>
  <si>
    <t>quotient</t>
  </si>
  <si>
    <t>reste</t>
  </si>
  <si>
    <t>a</t>
  </si>
  <si>
    <t>année</t>
  </si>
  <si>
    <t>rang mois</t>
  </si>
  <si>
    <t>quantieme mois</t>
  </si>
  <si>
    <t>rang du jour</t>
  </si>
  <si>
    <t>0 = samedi</t>
  </si>
  <si>
    <t>6= vendredi</t>
  </si>
  <si>
    <t>janvier = 13</t>
  </si>
  <si>
    <t>fevrier = 14</t>
  </si>
  <si>
    <t>mars = 1</t>
  </si>
  <si>
    <t>Rang de chacun des mois de l'année: m</t>
  </si>
  <si>
    <t>Mois M</t>
  </si>
  <si>
    <t>Jan</t>
  </si>
  <si>
    <t>Fév</t>
  </si>
  <si>
    <t>Mars</t>
  </si>
  <si>
    <t>Avr</t>
  </si>
  <si>
    <t>Mai</t>
  </si>
  <si>
    <t>Juin</t>
  </si>
  <si>
    <t>Juil</t>
  </si>
  <si>
    <t>Août</t>
  </si>
  <si>
    <t>Sep</t>
  </si>
  <si>
    <t>Oct</t>
  </si>
  <si>
    <t>Nov</t>
  </si>
  <si>
    <t>Déc</t>
  </si>
  <si>
    <t>Rang N</t>
  </si>
  <si>
    <r>
      <t>13</t>
    </r>
    <r>
      <rPr>
        <b/>
        <vertAlign val="superscript"/>
        <sz val="8"/>
        <color rgb="FFFFFFFF"/>
        <rFont val="Verdana"/>
        <family val="2"/>
      </rPr>
      <t>*</t>
    </r>
  </si>
  <si>
    <r>
      <t>14</t>
    </r>
    <r>
      <rPr>
        <b/>
        <vertAlign val="superscript"/>
        <sz val="8"/>
        <color rgb="FFFFFFFF"/>
        <rFont val="Verdana"/>
        <family val="2"/>
      </rPr>
      <t>*</t>
    </r>
  </si>
  <si>
    <t>* NOTE IMPORTANTE: pour ces 2 mois, utiliser l'année précédente a -1,</t>
  </si>
  <si>
    <t>donc a* = a - 1 et non a</t>
  </si>
  <si>
    <t>Rang du jour de la semaine : j</t>
  </si>
  <si>
    <t>Jour</t>
  </si>
  <si>
    <t>Dimanche</t>
  </si>
  <si>
    <t>Lundi</t>
  </si>
  <si>
    <t>Mardi</t>
  </si>
  <si>
    <t>Mercredi</t>
  </si>
  <si>
    <t>Jeudi</t>
  </si>
  <si>
    <t>Vendredi</t>
  </si>
  <si>
    <t>Samedi</t>
  </si>
  <si>
    <r>
      <t>j</t>
    </r>
    <r>
      <rPr>
        <b/>
        <sz val="12"/>
        <color rgb="FFFF0000"/>
        <rFont val="Times New Roman"/>
        <family val="1"/>
      </rPr>
      <t> = {q + 2m + [3(m + 1)/5] + a + [a/4] - [a/100] + [a/400] + 2} mod 7</t>
    </r>
  </si>
  <si>
    <r>
      <t>q = 18   m = 13   a</t>
    </r>
    <r>
      <rPr>
        <vertAlign val="superscript"/>
        <sz val="14"/>
        <color rgb="FF000000"/>
        <rFont val="Times New Roman"/>
        <family val="1"/>
      </rPr>
      <t>*</t>
    </r>
    <r>
      <rPr>
        <sz val="14"/>
        <color rgb="FF000000"/>
        <rFont val="Times New Roman"/>
        <family val="1"/>
      </rPr>
      <t> = 1952</t>
    </r>
  </si>
  <si>
    <r>
      <t>j = 2479 mod 7 = </t>
    </r>
    <r>
      <rPr>
        <b/>
        <sz val="14"/>
        <color rgb="FFFF0000"/>
        <rFont val="Times New Roman"/>
        <family val="1"/>
      </rPr>
      <t>1</t>
    </r>
    <r>
      <rPr>
        <sz val="14"/>
        <color rgb="FF000000"/>
        <rFont val="Times New Roman"/>
        <family val="1"/>
      </rPr>
      <t>    car 2479 = 7 x 354 + 1 = 2478 + 1</t>
    </r>
  </si>
  <si>
    <r>
      <t>j = </t>
    </r>
    <r>
      <rPr>
        <b/>
        <sz val="14"/>
        <color rgb="FFFF0000"/>
        <rFont val="Times New Roman"/>
        <family val="1"/>
      </rPr>
      <t>Dimanche</t>
    </r>
    <r>
      <rPr>
        <b/>
        <sz val="14"/>
        <color rgb="FF000000"/>
        <rFont val="Times New Roman"/>
        <family val="1"/>
      </rPr>
      <t> = 18 janvier 1953</t>
    </r>
  </si>
  <si>
    <t>janv</t>
  </si>
  <si>
    <t>fev</t>
  </si>
  <si>
    <t>mars</t>
  </si>
  <si>
    <t>avril</t>
  </si>
  <si>
    <t>1 à 31</t>
  </si>
  <si>
    <t>3 à 14</t>
  </si>
  <si>
    <t>0 à 6</t>
  </si>
  <si>
    <t>TEST</t>
  </si>
  <si>
    <r>
      <t>j</t>
    </r>
    <r>
      <rPr>
        <b/>
        <sz val="12"/>
        <color rgb="FFFF0000"/>
        <rFont val="Times New Roman"/>
        <family val="1"/>
      </rPr>
      <t xml:space="preserve"> = </t>
    </r>
    <r>
      <rPr>
        <b/>
        <sz val="12"/>
        <color theme="4" tint="-0.249977111117893"/>
        <rFont val="Times New Roman"/>
        <family val="1"/>
      </rPr>
      <t>{q + 2m</t>
    </r>
    <r>
      <rPr>
        <b/>
        <sz val="12"/>
        <color rgb="FFFF0000"/>
        <rFont val="Times New Roman"/>
        <family val="1"/>
      </rPr>
      <t xml:space="preserve"> + </t>
    </r>
    <r>
      <rPr>
        <b/>
        <sz val="12"/>
        <color theme="9"/>
        <rFont val="Times New Roman"/>
        <family val="1"/>
      </rPr>
      <t>[3(m + 1)/5]</t>
    </r>
    <r>
      <rPr>
        <b/>
        <sz val="12"/>
        <color rgb="FFFF0000"/>
        <rFont val="Times New Roman"/>
        <family val="1"/>
      </rPr>
      <t xml:space="preserve"> + </t>
    </r>
    <r>
      <rPr>
        <b/>
        <sz val="12"/>
        <color theme="1"/>
        <rFont val="Times New Roman"/>
        <family val="1"/>
      </rPr>
      <t xml:space="preserve">a </t>
    </r>
    <r>
      <rPr>
        <b/>
        <sz val="12"/>
        <color rgb="FFFF0000"/>
        <rFont val="Times New Roman"/>
        <family val="1"/>
      </rPr>
      <t xml:space="preserve">+ </t>
    </r>
    <r>
      <rPr>
        <b/>
        <sz val="12"/>
        <color rgb="FF7030A0"/>
        <rFont val="Times New Roman"/>
        <family val="1"/>
      </rPr>
      <t>[a/4]</t>
    </r>
    <r>
      <rPr>
        <b/>
        <sz val="12"/>
        <color rgb="FFFF0000"/>
        <rFont val="Times New Roman"/>
        <family val="1"/>
      </rPr>
      <t xml:space="preserve"> - [a/100] + [a/400] + 2} mod 7</t>
    </r>
  </si>
  <si>
    <r>
      <t>j = {</t>
    </r>
    <r>
      <rPr>
        <sz val="14"/>
        <color theme="4" tint="-0.249977111117893"/>
        <rFont val="Times New Roman"/>
        <family val="1"/>
      </rPr>
      <t xml:space="preserve">18 + 2x13 </t>
    </r>
    <r>
      <rPr>
        <sz val="14"/>
        <color rgb="FF000000"/>
        <rFont val="Times New Roman"/>
        <family val="1"/>
      </rPr>
      <t>+</t>
    </r>
    <r>
      <rPr>
        <sz val="14"/>
        <color theme="9"/>
        <rFont val="Times New Roman"/>
        <family val="1"/>
      </rPr>
      <t xml:space="preserve"> [3(13 + 1)/5]</t>
    </r>
    <r>
      <rPr>
        <sz val="14"/>
        <color rgb="FF000000"/>
        <rFont val="Times New Roman"/>
        <family val="1"/>
      </rPr>
      <t xml:space="preserve"> + 1952 + </t>
    </r>
    <r>
      <rPr>
        <sz val="14"/>
        <color rgb="FF7030A0"/>
        <rFont val="Times New Roman"/>
        <family val="1"/>
      </rPr>
      <t>[1952/4]</t>
    </r>
    <r>
      <rPr>
        <sz val="14"/>
        <color rgb="FF000000"/>
        <rFont val="Times New Roman"/>
        <family val="1"/>
      </rPr>
      <t xml:space="preserve"> - </t>
    </r>
    <r>
      <rPr>
        <sz val="14"/>
        <color rgb="FFFF0000"/>
        <rFont val="Times New Roman"/>
        <family val="1"/>
      </rPr>
      <t>[1952/100]</t>
    </r>
    <r>
      <rPr>
        <sz val="14"/>
        <color rgb="FF000000"/>
        <rFont val="Times New Roman"/>
        <family val="1"/>
      </rPr>
      <t xml:space="preserve"> + [1952/400] + 2} mod 7</t>
    </r>
  </si>
  <si>
    <r>
      <t>j = {</t>
    </r>
    <r>
      <rPr>
        <sz val="14"/>
        <color theme="4" tint="-0.249977111117893"/>
        <rFont val="Times New Roman"/>
        <family val="1"/>
      </rPr>
      <t xml:space="preserve">18 + 26 </t>
    </r>
    <r>
      <rPr>
        <sz val="14"/>
        <color rgb="FF000000"/>
        <rFont val="Times New Roman"/>
        <family val="1"/>
      </rPr>
      <t>+</t>
    </r>
    <r>
      <rPr>
        <sz val="14"/>
        <color theme="9"/>
        <rFont val="Times New Roman"/>
        <family val="1"/>
      </rPr>
      <t xml:space="preserve"> [42/5]</t>
    </r>
    <r>
      <rPr>
        <sz val="14"/>
        <color rgb="FF000000"/>
        <rFont val="Times New Roman"/>
        <family val="1"/>
      </rPr>
      <t xml:space="preserve"> + 1952 + </t>
    </r>
    <r>
      <rPr>
        <sz val="14"/>
        <color rgb="FF7030A0"/>
        <rFont val="Times New Roman"/>
        <family val="1"/>
      </rPr>
      <t>488</t>
    </r>
    <r>
      <rPr>
        <sz val="14"/>
        <color rgb="FF000000"/>
        <rFont val="Times New Roman"/>
        <family val="1"/>
      </rPr>
      <t xml:space="preserve"> - </t>
    </r>
    <r>
      <rPr>
        <sz val="14"/>
        <color rgb="FFFF0000"/>
        <rFont val="Times New Roman"/>
        <family val="1"/>
      </rPr>
      <t>19</t>
    </r>
    <r>
      <rPr>
        <sz val="14"/>
        <color rgb="FF000000"/>
        <rFont val="Times New Roman"/>
        <family val="1"/>
      </rPr>
      <t xml:space="preserve"> + 4 + 2} mod 7</t>
    </r>
  </si>
  <si>
    <r>
      <t>j = (</t>
    </r>
    <r>
      <rPr>
        <sz val="14"/>
        <color theme="4" tint="-0.249977111117893"/>
        <rFont val="Times New Roman"/>
        <family val="1"/>
      </rPr>
      <t>18 + 26</t>
    </r>
    <r>
      <rPr>
        <sz val="14"/>
        <color rgb="FF000000"/>
        <rFont val="Times New Roman"/>
        <family val="1"/>
      </rPr>
      <t xml:space="preserve"> + </t>
    </r>
    <r>
      <rPr>
        <sz val="14"/>
        <color theme="9"/>
        <rFont val="Times New Roman"/>
        <family val="1"/>
      </rPr>
      <t>8</t>
    </r>
    <r>
      <rPr>
        <sz val="14"/>
        <color rgb="FF000000"/>
        <rFont val="Times New Roman"/>
        <family val="1"/>
      </rPr>
      <t xml:space="preserve"> + 1952 + </t>
    </r>
    <r>
      <rPr>
        <sz val="14"/>
        <color rgb="FF7030A0"/>
        <rFont val="Times New Roman"/>
        <family val="1"/>
      </rPr>
      <t>488</t>
    </r>
    <r>
      <rPr>
        <sz val="14"/>
        <color rgb="FF000000"/>
        <rFont val="Times New Roman"/>
        <family val="1"/>
      </rPr>
      <t xml:space="preserve"> - </t>
    </r>
    <r>
      <rPr>
        <sz val="14"/>
        <color rgb="FFFF0000"/>
        <rFont val="Times New Roman"/>
        <family val="1"/>
      </rPr>
      <t>19</t>
    </r>
    <r>
      <rPr>
        <sz val="14"/>
        <color rgb="FF000000"/>
        <rFont val="Times New Roman"/>
        <family val="1"/>
      </rPr>
      <t xml:space="preserve"> + 4 + 2) mod 7</t>
    </r>
  </si>
  <si>
    <t>Prévu</t>
  </si>
  <si>
    <t>Réalisé</t>
  </si>
  <si>
    <t>Ferié</t>
  </si>
  <si>
    <t>Congé payé</t>
  </si>
  <si>
    <t>Jour 0h</t>
  </si>
  <si>
    <t>Autre absence</t>
  </si>
  <si>
    <t>Vacances</t>
  </si>
  <si>
    <t>Algorithme de Christian Zeller (1822-1899)</t>
  </si>
  <si>
    <t xml:space="preserve"> q / m</t>
  </si>
  <si>
    <t>j = {q + 2m + [3(m + 1)/5] + a + [a/4] - [a/100] + [a/400] + 2} mod 7</t>
  </si>
  <si>
    <t>http://cosmos2000.chez.com/Vendredi13/ZellerMethode.html</t>
  </si>
  <si>
    <t>rang du jour (j)</t>
  </si>
  <si>
    <t xml:space="preserve">source : </t>
  </si>
  <si>
    <t>&gt;1582</t>
  </si>
  <si>
    <t xml:space="preserve">date du jour excel : </t>
  </si>
  <si>
    <t>algorithme ZELLER</t>
  </si>
  <si>
    <t>ALGORITHME EXCEL</t>
  </si>
  <si>
    <t>q/m</t>
  </si>
  <si>
    <t>jour de l'an</t>
  </si>
  <si>
    <t>lundi de paques</t>
  </si>
  <si>
    <t>victoire 1945</t>
  </si>
  <si>
    <t>ascension</t>
  </si>
  <si>
    <t>fete national</t>
  </si>
  <si>
    <t>assomption</t>
  </si>
  <si>
    <t>toussaint</t>
  </si>
  <si>
    <t>armistice</t>
  </si>
  <si>
    <t>noel</t>
  </si>
  <si>
    <t>jour ferié</t>
  </si>
  <si>
    <t>jour fixe</t>
  </si>
  <si>
    <t>fete travail</t>
  </si>
  <si>
    <t>jour variable</t>
  </si>
  <si>
    <t>paques</t>
  </si>
  <si>
    <t>pentecote</t>
  </si>
  <si>
    <t>=ARRONDI(DATE(Année;4;MOD(234-11*MOD(Année;19);30))/7;0)*7-6</t>
  </si>
  <si>
    <t>=Pâques + 39</t>
  </si>
  <si>
    <t>=Pâques + 49</t>
  </si>
  <si>
    <t>aide</t>
  </si>
  <si>
    <t>https://www.bonbache.fr/calendriers-automatiques-des-vacances-scolaires-486.html</t>
  </si>
  <si>
    <t>https://www.excel-exercice.com/les-formules-des-jours-feries/</t>
  </si>
  <si>
    <t>=Pâques + 1</t>
  </si>
  <si>
    <t>année :</t>
  </si>
  <si>
    <t>jours fériés</t>
  </si>
  <si>
    <t>ALGORITHME affichage date</t>
  </si>
  <si>
    <t>13*</t>
  </si>
  <si>
    <t>14*</t>
  </si>
  <si>
    <t>hiver</t>
  </si>
  <si>
    <t>printemps</t>
  </si>
  <si>
    <t>été</t>
  </si>
  <si>
    <t>du</t>
  </si>
  <si>
    <t>Lundi 4 septembre 2023</t>
  </si>
  <si>
    <t>lundi 4 septembre 2023</t>
  </si>
  <si>
    <t>ZONE A</t>
  </si>
  <si>
    <t>ZONE B</t>
  </si>
  <si>
    <t>ZONE C</t>
  </si>
  <si>
    <t>Rentrée scolaire des élèves</t>
  </si>
  <si>
    <t>Toussaint</t>
  </si>
  <si>
    <t>Samedi 21 octobre 2023</t>
  </si>
  <si>
    <t>Lundi 6 novembre 2023</t>
  </si>
  <si>
    <t>Noël</t>
  </si>
  <si>
    <t>Samedi 23 décembre 2023</t>
  </si>
  <si>
    <t>Lundi 8 janvier 2024</t>
  </si>
  <si>
    <t>Hiver</t>
  </si>
  <si>
    <t>Samedi 17 février 2024</t>
  </si>
  <si>
    <t>Lundi 4 mars 2024</t>
  </si>
  <si>
    <t>Samedi 24 février 2024</t>
  </si>
  <si>
    <t>Lundi 11 mars 2024</t>
  </si>
  <si>
    <t>Samedi 10 février 2024</t>
  </si>
  <si>
    <t>Lundi 26 février 2024</t>
  </si>
  <si>
    <t>Printemps</t>
  </si>
  <si>
    <t>Samedi 13 avril 2024</t>
  </si>
  <si>
    <t>Lundi 29 avril 2024</t>
  </si>
  <si>
    <t>Samedi 20 avril 2024</t>
  </si>
  <si>
    <t>Lundi 6 mai 2024</t>
  </si>
  <si>
    <t>Samedi 6 avril 2024</t>
  </si>
  <si>
    <t>Lundi 22 avril 2024</t>
  </si>
  <si>
    <t>Début des vacances d'été (*)</t>
  </si>
  <si>
    <t>Samedi 6 juillet 2024</t>
  </si>
  <si>
    <t>ANNÉE SCOLAIRE 2023-2024</t>
  </si>
  <si>
    <t>Prérentrée des enseignants</t>
  </si>
  <si>
    <t>Vendredi 1er septembre 2023</t>
  </si>
  <si>
    <t>ANNÉE SCOLAIRE 2024-2025</t>
  </si>
  <si>
    <t>Vendredi 30 août 2024</t>
  </si>
  <si>
    <t>Lundi 2 septembre 2024</t>
  </si>
  <si>
    <t>Samedi 19 octobre 2024</t>
  </si>
  <si>
    <t>Lundi 4 novembre 2024</t>
  </si>
  <si>
    <t>Samedi 21 décembre 2024</t>
  </si>
  <si>
    <t>Lundi 6 janvier 2025</t>
  </si>
  <si>
    <t>Samedi 22 février 2025</t>
  </si>
  <si>
    <t>Lundi 10 mars 2025</t>
  </si>
  <si>
    <t>Samedi 8 février 2025</t>
  </si>
  <si>
    <t>Lundi 24 février 2025</t>
  </si>
  <si>
    <t>Samedi 15 février 2025 Lundi 3 mars 2025</t>
  </si>
  <si>
    <t>Samedi 19 avril 2025</t>
  </si>
  <si>
    <t>Lundi 5 mai 2025</t>
  </si>
  <si>
    <t>Samedi 5 avril 2025 Mardi 22 avril 2025</t>
  </si>
  <si>
    <t>Samedi 12 avril 2025</t>
  </si>
  <si>
    <t>Lundi 28 avril 2025</t>
  </si>
  <si>
    <t>Samedi 5 juillet 2025</t>
  </si>
  <si>
    <t>ANNÉE SCOLAIRE 2025-2026</t>
  </si>
  <si>
    <t>Vendredi 29 août 2025</t>
  </si>
  <si>
    <t>Lundi 1er septembre 2025</t>
  </si>
  <si>
    <t>Samedi 18 octobre 2025</t>
  </si>
  <si>
    <t>Lundi 3 novembre 2025</t>
  </si>
  <si>
    <t>Samedi 20 décembre 2025</t>
  </si>
  <si>
    <t>Lundi 5 janvier 2026</t>
  </si>
  <si>
    <t>Samedi 14 février 2026 Lundi 2 mars 2026</t>
  </si>
  <si>
    <t>Samedi 21 février 2026 Lundi 9 mars 2026</t>
  </si>
  <si>
    <t>Samedi 4 avril 2026</t>
  </si>
  <si>
    <t>Lundi 20 avril 2026</t>
  </si>
  <si>
    <t>Samedi 11 avril 2026 Lundi 27 avril 2026</t>
  </si>
  <si>
    <t>Samedi 18 avril 2026 Lundi 4 mai 2026</t>
  </si>
  <si>
    <t>Samedi 4 juillet 2026</t>
  </si>
  <si>
    <t>https://www.legifrance.gouv.fr/jorf/id/JORFTEXT000046704476</t>
  </si>
  <si>
    <t>rentré scolaire</t>
  </si>
  <si>
    <t xml:space="preserve">au </t>
  </si>
  <si>
    <t>rentré inclus</t>
  </si>
  <si>
    <t xml:space="preserve">vacance stricte (-1)"au" </t>
  </si>
  <si>
    <t>COPIER</t>
  </si>
  <si>
    <t>A</t>
  </si>
  <si>
    <t>PARTIR</t>
  </si>
  <si>
    <t>D'ICI</t>
  </si>
  <si>
    <t>Samedi 7 février 2026</t>
  </si>
  <si>
    <t xml:space="preserve"> Lundi 23 février 2026</t>
  </si>
  <si>
    <t>prérentré prof</t>
  </si>
  <si>
    <t>VRAI rentré</t>
  </si>
  <si>
    <t>toussaint du</t>
  </si>
  <si>
    <t>toussaint au</t>
  </si>
  <si>
    <t>noel du</t>
  </si>
  <si>
    <t>noel au</t>
  </si>
  <si>
    <t>hiver du</t>
  </si>
  <si>
    <t>hiver au</t>
  </si>
  <si>
    <t>printemps du</t>
  </si>
  <si>
    <t>printemps au</t>
  </si>
  <si>
    <t>début été</t>
  </si>
  <si>
    <t>note : le ctrl c ctrl v n'a pas marché pour celui la</t>
  </si>
  <si>
    <t>aide vacance</t>
  </si>
  <si>
    <t>source tableau</t>
  </si>
  <si>
    <t>Les jours fériés légaux en France : 11+1</t>
  </si>
  <si>
    <t>VACANCES SCOLAIRE</t>
  </si>
  <si>
    <t>=ET(parametre!$Q$19&gt;=DATE(parametre!$C$107), parametre!Q19&lt;=DATE(parametre!$D$107))</t>
  </si>
  <si>
    <t>formule test de mise en forme vacances toussaint pour calendrier</t>
  </si>
  <si>
    <t>=DATE(parametre!$D$107)</t>
  </si>
  <si>
    <t>=ET(parametre!$Q$19&gt;=parametre!$C$107;parametre!Q19&lt;=parametre!$D$107))</t>
  </si>
  <si>
    <t>formule entiere correcte : =OU(ET(A1&lt;=$G$11);ET(A1&gt;=$F$13;A1&lt;=$G$13);ET(A1&gt;=$F$12;A1&lt;=$G$12);ET(A1&gt;=$F$14;A1&lt;=$G$14);ET(A1&gt;=$F$15;A1&lt;=$G$15);ET(A1&gt;=$F$16))</t>
  </si>
  <si>
    <t>dates vacances</t>
  </si>
  <si>
    <t>TABLEAU A MODIFIER POUR LES NOUVELLES VACANCES</t>
  </si>
  <si>
    <t>1)=OU(ET(B121&gt;=$K$106;B121&lt;=$L$106);ET(B121&gt;=$K$107;B121&lt;=$L$107);ET(B121&gt;=$K$108;B121&lt;=$L$108);ET(B121&gt;=$K$109;B121&lt;=$L$109);ET(B121&gt;=$K$110;B121&lt;=$L$110);ET(B121&gt;=$K$111;B121&lt;=$L$111))</t>
  </si>
  <si>
    <t>2)=OU(ET(B121&gt;=$G$106;B121&lt;=$H$106);ET(B121&gt;=$G$107;B121&lt;=$H$107);ET(B121&gt;=$G$108;B121&lt;=$H$108);ET(B121&gt;=$G$109;B121&lt;=$H$109);ET(B121&gt;=$G$110;B121&lt;=$H$110);ET(B121&gt;=$G$111;B121&lt;=$H$111))</t>
  </si>
  <si>
    <t>3)=OU(ET(B121&gt;=$C$106;B121&lt;=$D$106);ET(B121&gt;=$C$107;B121&lt;=$D$107);ET(B121&gt;=$C$108;B121&lt;=$D$108);ET(B121&gt;=$C$109;B121&lt;=$D$109);ET(B121&gt;=$C$110;B121&lt;=$D$110);ET(B121&gt;=$C$111;B121&lt;=$D$111))</t>
  </si>
  <si>
    <t>=OU(    // Fonction qui renvoie VRAI si au moins une des conditions est remplie</t>
  </si>
  <si>
    <t xml:space="preserve">    ET(B121&gt;=$G$106;B121&lt;=$H$106);    // Si B121 est entre les dates G106 et H106</t>
  </si>
  <si>
    <t xml:space="preserve">    ET(B121&gt;=$G$107;B121&lt;=$H$107);    // Si B121 est entre les dates G107 et H107</t>
  </si>
  <si>
    <t xml:space="preserve">    ET(B121&gt;=$G$108;B121&lt;=$H$108);    // Si B121 est entre les dates G108 et H108</t>
  </si>
  <si>
    <t xml:space="preserve">    ET(B121&gt;=$G$109;B121&lt;=$H$109);    // Si B121 est entre les dates G109 et H109</t>
  </si>
  <si>
    <t xml:space="preserve">    ET(B121&gt;=$G$110;B121&lt;=$H$110);    // Si B121 est entre les dates G110 et H110</t>
  </si>
  <si>
    <t xml:space="preserve">    ET(B121&gt;=$G$111;B121&lt;=$H$111)     // Si B121 est entre les dates G111 et H111</t>
  </si>
  <si>
    <t>);</t>
  </si>
  <si>
    <t xml:space="preserve">    ET(B121&gt;=$K$106;B121&lt;=$L$106);    // Si B121 est entre les dates K106 et L106</t>
  </si>
  <si>
    <t xml:space="preserve">    ET(B121&gt;=$K$107;B121&lt;=$L$107);    // Si B121 est entre les dates K107 et L107</t>
  </si>
  <si>
    <t xml:space="preserve">    ET(B121&gt;=$K$108;B121&lt;=$L$108);    // Si B121 est entre les dates K108 et L108</t>
  </si>
  <si>
    <t xml:space="preserve">    ET(B121&gt;=$K$109;B121&lt;=$L$109);    // Si B121 est entre les dates K109 et L109</t>
  </si>
  <si>
    <t xml:space="preserve">    ET(B121&gt;=$K$110;B121&lt;=$L$110);    // Si B121 est entre les dates K110 et L110</t>
  </si>
  <si>
    <t xml:space="preserve">    ET(B121&gt;=$K$111;B121&lt;=$L$111)     // Si B121 est entre les dates K111 et L111</t>
  </si>
  <si>
    <t xml:space="preserve">    ET(B121&gt;=$C$106;B121&lt;=$D$106);    // Si B121 est entre les dates C106 et D106</t>
  </si>
  <si>
    <t xml:space="preserve">    ET(B121&gt;=$C$107;B121&lt;=$D$107);    // Si B121 est entre les dates C107 et D107</t>
  </si>
  <si>
    <t xml:space="preserve">    ET(B121&gt;=$C$108;B121&lt;=$D$108);    // Si B121 est entre les dates C108 et D108</t>
  </si>
  <si>
    <t xml:space="preserve">    ET(B121&gt;=$C$109;B121&lt;=$D$109);    // Si B121 est entre les dates C109 et D109</t>
  </si>
  <si>
    <t xml:space="preserve">    ET(B121&gt;=$C$110;B121&lt;=$D$110);    // Si B121 est entre les dates C110 et D110</t>
  </si>
  <si>
    <t xml:space="preserve">    ET(B121&gt;=$C$111;B121&lt;=$D$111)     // Si B121 est entre les dates C111 et D111</t>
  </si>
  <si>
    <t>henri</t>
  </si>
  <si>
    <t>damien</t>
  </si>
  <si>
    <t>coralie</t>
  </si>
  <si>
    <t>chantal</t>
  </si>
  <si>
    <t>steph</t>
  </si>
  <si>
    <t>leo</t>
  </si>
  <si>
    <t>caroline</t>
  </si>
  <si>
    <t>jean</t>
  </si>
  <si>
    <t>rémi</t>
  </si>
  <si>
    <t>thierry masson</t>
  </si>
  <si>
    <t>jean mi</t>
  </si>
  <si>
    <t>michel</t>
  </si>
  <si>
    <t>tristan</t>
  </si>
  <si>
    <t>sdf</t>
  </si>
  <si>
    <t>=OU( ET(B121&gt;=$K$106;B121&lt;=$L$106);ET(B121&gt;=$K$107;B121&lt;=$L$107);ET(B121&gt;=$K$108;B121&lt;=$L$108);ET(B121&gt;=$K$109;B121&lt;=$L$109);ET(B121&gt;=$K$110;B121&lt;=$L$110);ET(B121&gt;=$K$111;B121&lt;=$L$111); ET(B121&gt;=$G$106;B121&lt;=$H$106);ET(B121&gt;=$G$107;B121&lt;=$H$107);ET(B121&gt;=$G$108;B121&lt;=$H$108);ET(B121&gt;=$G$109;B121&lt;=$H$109);ET(B121&gt;=$G$110;B121&lt;=$H$110);ET(B121&gt;=$G$111;B121&lt;=$H$111); ET(B121&gt;=$C$106;B121&lt;=$D$106);ET(B121&gt;=$C$107;B121&lt;=$D$107);ET(B121&gt;=$C$108;B121&lt;=$D$108);ET(B121&gt;=$C$109;B121&lt;=$D$109);ET(B121&gt;=$C$110;B121&lt;=$D$110);ET(B121&gt;=$C$111;B121&lt;=$D$111) )</t>
  </si>
  <si>
    <t>mercredi</t>
  </si>
  <si>
    <t>tableau utilisé pour colorier la feuille "calendrier"</t>
  </si>
  <si>
    <t>tableau jour ferié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</si>
</sst>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00"/>
    <numFmt numFmtId="165" formatCode="0.0000"/>
    <numFmt numFmtId="166" formatCode="[$-F800]dddd\,\ mmmm\ dd\,\ yyyy"/>
    <numFmt numFmtId="167" formatCode="dd"/>
    <numFmt numFmtId="168" formatCode="d/m/yy;@"/>
  </numFmts>
  <fonts count="4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02122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rgb="FFFFFFFF"/>
      <name val="Verdana"/>
      <family val="2"/>
    </font>
    <font>
      <b/>
      <sz val="12"/>
      <color rgb="FFFFFFFF"/>
      <name val="Verdana"/>
      <family val="2"/>
    </font>
    <font>
      <b/>
      <sz val="8"/>
      <color theme="1"/>
      <name val="Verdana"/>
      <family val="2"/>
    </font>
    <font>
      <b/>
      <vertAlign val="superscript"/>
      <sz val="8"/>
      <color rgb="FFFFFFFF"/>
      <name val="Verdana"/>
      <family val="2"/>
    </font>
    <font>
      <sz val="14"/>
      <color rgb="FF000000"/>
      <name val="Times New Roman"/>
      <family val="1"/>
    </font>
    <font>
      <vertAlign val="superscript"/>
      <sz val="14"/>
      <color rgb="FF000000"/>
      <name val="Times New Roman"/>
      <family val="1"/>
    </font>
    <font>
      <b/>
      <sz val="14"/>
      <color rgb="FF000000"/>
      <name val="Times New Roman"/>
      <family val="1"/>
    </font>
    <font>
      <sz val="14"/>
      <color rgb="FFFF0000"/>
      <name val="Times New Roman"/>
      <family val="1"/>
    </font>
    <font>
      <b/>
      <sz val="14"/>
      <color rgb="FFFF0000"/>
      <name val="Times New Roman"/>
      <family val="1"/>
    </font>
    <font>
      <b/>
      <sz val="13.5"/>
      <color rgb="FFFF0000"/>
      <name val="Times New Roman"/>
      <family val="1"/>
    </font>
    <font>
      <b/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b/>
      <sz val="12"/>
      <color theme="4" tint="-0.249977111117893"/>
      <name val="Times New Roman"/>
      <family val="1"/>
    </font>
    <font>
      <b/>
      <sz val="11"/>
      <color theme="4" tint="-0.249977111117893"/>
      <name val="Calibri"/>
      <family val="2"/>
      <scheme val="minor"/>
    </font>
    <font>
      <sz val="14"/>
      <color theme="4" tint="-0.249977111117893"/>
      <name val="Times New Roman"/>
      <family val="1"/>
    </font>
    <font>
      <b/>
      <sz val="11"/>
      <color theme="9"/>
      <name val="Calibri"/>
      <family val="2"/>
      <scheme val="minor"/>
    </font>
    <font>
      <sz val="14"/>
      <color theme="9"/>
      <name val="Times New Roman"/>
      <family val="1"/>
    </font>
    <font>
      <b/>
      <sz val="12"/>
      <color theme="9"/>
      <name val="Times New Roman"/>
      <family val="1"/>
    </font>
    <font>
      <b/>
      <sz val="12"/>
      <color rgb="FF7030A0"/>
      <name val="Times New Roman"/>
      <family val="1"/>
    </font>
    <font>
      <b/>
      <sz val="11"/>
      <color rgb="FF7030A0"/>
      <name val="Calibri"/>
      <family val="2"/>
      <scheme val="minor"/>
    </font>
    <font>
      <sz val="14"/>
      <color rgb="FF7030A0"/>
      <name val="Times New Roman"/>
      <family val="1"/>
    </font>
    <font>
      <sz val="11"/>
      <name val="Calibri"/>
      <family val="2"/>
      <scheme val="minor"/>
    </font>
    <font>
      <sz val="12"/>
      <color rgb="FF1E1E1E"/>
      <name val="Segoe UI"/>
      <family val="2"/>
    </font>
    <font>
      <sz val="11"/>
      <color rgb="FF363636"/>
      <name val="Segoe UI"/>
      <family val="2"/>
    </font>
    <font>
      <sz val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6"/>
      <color theme="1"/>
      <name val="Calibri"/>
      <family val="2"/>
      <scheme val="minor"/>
    </font>
    <font>
      <sz val="12"/>
      <color rgb="FFD1D5DB"/>
      <name val="Segoe UI"/>
      <family val="2"/>
    </font>
    <font>
      <sz val="11"/>
      <color rgb="FFFFFFFF"/>
      <name val="Courier New"/>
      <family val="3"/>
    </font>
    <font>
      <sz val="11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5C75A2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10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rgb="FFC0C0C0"/>
      </left>
      <right style="thick">
        <color rgb="FFC0C0C0"/>
      </right>
      <top style="thick">
        <color rgb="FFC0C0C0"/>
      </top>
      <bottom style="thick">
        <color rgb="FFC0C0C0"/>
      </bottom>
      <diagonal/>
    </border>
    <border>
      <left style="thick">
        <color rgb="FFC0C0C0"/>
      </left>
      <right/>
      <top style="thick">
        <color rgb="FFC0C0C0"/>
      </top>
      <bottom style="thick">
        <color rgb="FFC0C0C0"/>
      </bottom>
      <diagonal/>
    </border>
    <border>
      <left/>
      <right/>
      <top style="thick">
        <color rgb="FFC0C0C0"/>
      </top>
      <bottom style="thick">
        <color rgb="FFC0C0C0"/>
      </bottom>
      <diagonal/>
    </border>
    <border>
      <left/>
      <right style="thick">
        <color rgb="FFC0C0C0"/>
      </right>
      <top style="thick">
        <color rgb="FFC0C0C0"/>
      </top>
      <bottom style="thick">
        <color rgb="FFC0C0C0"/>
      </bottom>
      <diagonal/>
    </border>
    <border>
      <left style="thick">
        <color rgb="FFC0C0C0"/>
      </left>
      <right/>
      <top style="thick">
        <color rgb="FFC0C0C0"/>
      </top>
      <bottom/>
      <diagonal/>
    </border>
    <border>
      <left/>
      <right/>
      <top style="thick">
        <color rgb="FFC0C0C0"/>
      </top>
      <bottom/>
      <diagonal/>
    </border>
    <border>
      <left/>
      <right style="thick">
        <color rgb="FFC0C0C0"/>
      </right>
      <top style="thick">
        <color rgb="FFC0C0C0"/>
      </top>
      <bottom/>
      <diagonal/>
    </border>
    <border>
      <left/>
      <right style="thick">
        <color rgb="FFC0C0C0"/>
      </right>
      <top/>
      <bottom style="thick">
        <color rgb="FFC0C0C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medium">
        <color rgb="FFD8D8D8"/>
      </right>
      <top style="thin">
        <color rgb="FF000000"/>
      </top>
      <bottom style="medium">
        <color rgb="FFD8D8D8"/>
      </bottom>
      <diagonal/>
    </border>
    <border>
      <left/>
      <right/>
      <top/>
      <bottom style="medium">
        <color rgb="FFD8D8D8"/>
      </bottom>
      <diagonal/>
    </border>
    <border>
      <left style="thin">
        <color rgb="FF000000"/>
      </left>
      <right style="medium">
        <color rgb="FFD8D8D8"/>
      </right>
      <top style="thin">
        <color rgb="FF000000"/>
      </top>
      <bottom/>
      <diagonal/>
    </border>
    <border>
      <left style="thin">
        <color rgb="FF000000"/>
      </left>
      <right style="medium">
        <color rgb="FFD8D8D8"/>
      </right>
      <top/>
      <bottom/>
      <diagonal/>
    </border>
    <border>
      <left style="thin">
        <color rgb="FF000000"/>
      </left>
      <right style="medium">
        <color rgb="FFD8D8D8"/>
      </right>
      <top/>
      <bottom style="medium">
        <color rgb="FFD8D8D8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medium">
        <color rgb="FFD8D8D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D8D8D8"/>
      </bottom>
      <diagonal/>
    </border>
    <border>
      <left style="thin">
        <color rgb="FF000000"/>
      </left>
      <right style="medium">
        <color rgb="FFD8D8D8"/>
      </right>
      <top style="thin">
        <color rgb="FF000000"/>
      </top>
      <bottom style="thin">
        <color rgb="FF000000"/>
      </bottom>
      <diagonal/>
    </border>
    <border>
      <left style="medium">
        <color rgb="FFD8D8D8"/>
      </left>
      <right/>
      <top/>
      <bottom style="medium">
        <color rgb="FFD8D8D8"/>
      </bottom>
      <diagonal/>
    </border>
    <border>
      <left style="medium">
        <color rgb="FFD8D8D8"/>
      </left>
      <right/>
      <top style="medium">
        <color rgb="FFD8D8D8"/>
      </top>
      <bottom style="medium">
        <color rgb="FFD8D8D8"/>
      </bottom>
      <diagonal/>
    </border>
    <border>
      <left/>
      <right/>
      <top style="medium">
        <color rgb="FFD8D8D8"/>
      </top>
      <bottom style="medium">
        <color rgb="FFD8D8D8"/>
      </bottom>
      <diagonal/>
    </border>
    <border>
      <left/>
      <right style="thin">
        <color rgb="FF000000"/>
      </right>
      <top style="medium">
        <color rgb="FFD8D8D8"/>
      </top>
      <bottom style="medium">
        <color rgb="FFD8D8D8"/>
      </bottom>
      <diagonal/>
    </border>
    <border>
      <left style="thin">
        <color rgb="FF000000"/>
      </left>
      <right style="medium">
        <color rgb="FFD8D8D8"/>
      </right>
      <top style="medium">
        <color rgb="FFD8D8D8"/>
      </top>
      <bottom/>
      <diagonal/>
    </border>
    <border>
      <left style="medium">
        <color rgb="FFD8D8D8"/>
      </left>
      <right/>
      <top style="medium">
        <color rgb="FFD8D8D8"/>
      </top>
      <bottom/>
      <diagonal/>
    </border>
    <border>
      <left/>
      <right/>
      <top style="medium">
        <color rgb="FFD8D8D8"/>
      </top>
      <bottom/>
      <diagonal/>
    </border>
    <border>
      <left/>
      <right style="thin">
        <color rgb="FF000000"/>
      </right>
      <top style="medium">
        <color rgb="FFD8D8D8"/>
      </top>
      <bottom/>
      <diagonal/>
    </border>
    <border>
      <left style="medium">
        <color rgb="FFD8D8D8"/>
      </left>
      <right/>
      <top/>
      <bottom/>
      <diagonal/>
    </border>
    <border>
      <left style="medium">
        <color rgb="FFD8D8D8"/>
      </left>
      <right/>
      <top style="medium">
        <color rgb="FFD8D8D8"/>
      </top>
      <bottom style="thin">
        <color rgb="FF000000"/>
      </bottom>
      <diagonal/>
    </border>
    <border>
      <left/>
      <right/>
      <top style="medium">
        <color rgb="FFD8D8D8"/>
      </top>
      <bottom style="thin">
        <color rgb="FF000000"/>
      </bottom>
      <diagonal/>
    </border>
    <border>
      <left/>
      <right style="thin">
        <color rgb="FF000000"/>
      </right>
      <top style="medium">
        <color rgb="FFD8D8D8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D8D8D8"/>
      </bottom>
      <diagonal/>
    </border>
    <border>
      <left style="medium">
        <color rgb="FFD8D8D8"/>
      </left>
      <right style="thin">
        <color rgb="FF000000"/>
      </right>
      <top style="medium">
        <color rgb="FFD8D8D8"/>
      </top>
      <bottom/>
      <diagonal/>
    </border>
    <border>
      <left style="medium">
        <color rgb="FFD8D8D8"/>
      </left>
      <right style="thin">
        <color rgb="FF000000"/>
      </right>
      <top/>
      <bottom/>
      <diagonal/>
    </border>
    <border>
      <left style="medium">
        <color rgb="FFD8D8D8"/>
      </left>
      <right style="thin">
        <color rgb="FF000000"/>
      </right>
      <top/>
      <bottom style="medium">
        <color rgb="FFD8D8D8"/>
      </bottom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/>
      <diagonal/>
    </border>
    <border>
      <left style="medium">
        <color rgb="FFD8D8D8"/>
      </left>
      <right style="medium">
        <color rgb="FFD8D8D8"/>
      </right>
      <top/>
      <bottom/>
      <diagonal/>
    </border>
    <border>
      <left style="medium">
        <color rgb="FFD8D8D8"/>
      </left>
      <right style="medium">
        <color rgb="FFD8D8D8"/>
      </right>
      <top/>
      <bottom style="medium">
        <color rgb="FFD8D8D8"/>
      </bottom>
      <diagonal/>
    </border>
    <border>
      <left style="thin">
        <color rgb="FF000000"/>
      </left>
      <right/>
      <top style="thin">
        <color rgb="FF000000"/>
      </top>
      <bottom style="medium">
        <color rgb="FFD8D8D8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medium">
        <color rgb="FFD8D8D8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rgb="FFD8D8D8"/>
      </top>
      <bottom style="medium">
        <color rgb="FFD8D8D8"/>
      </bottom>
      <diagonal/>
    </border>
    <border>
      <left/>
      <right style="thin">
        <color indexed="64"/>
      </right>
      <top style="medium">
        <color rgb="FFD8D8D8"/>
      </top>
      <bottom/>
      <diagonal/>
    </border>
    <border>
      <left/>
      <right style="thin">
        <color indexed="64"/>
      </right>
      <top/>
      <bottom style="medium">
        <color rgb="FFD8D8D8"/>
      </bottom>
      <diagonal/>
    </border>
    <border>
      <left style="medium">
        <color rgb="FFD8D8D8"/>
      </left>
      <right style="thin">
        <color indexed="64"/>
      </right>
      <top style="medium">
        <color rgb="FFD8D8D8"/>
      </top>
      <bottom/>
      <diagonal/>
    </border>
    <border>
      <left style="medium">
        <color rgb="FFD8D8D8"/>
      </left>
      <right style="thin">
        <color indexed="64"/>
      </right>
      <top/>
      <bottom/>
      <diagonal/>
    </border>
    <border>
      <left style="medium">
        <color rgb="FFD8D8D8"/>
      </left>
      <right style="thin">
        <color indexed="64"/>
      </right>
      <top/>
      <bottom style="medium">
        <color rgb="FFD8D8D8"/>
      </bottom>
      <diagonal/>
    </border>
    <border>
      <left/>
      <right style="thin">
        <color indexed="64"/>
      </right>
      <top style="medium">
        <color rgb="FFD8D8D8"/>
      </top>
      <bottom style="thin">
        <color rgb="FF000000"/>
      </bottom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thin">
        <color theme="1"/>
      </right>
      <top style="medium">
        <color rgb="FFFF0000"/>
      </top>
      <bottom/>
      <diagonal/>
    </border>
    <border>
      <left style="thin">
        <color theme="1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 style="thin">
        <color theme="1"/>
      </top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theme="1"/>
      </left>
      <right/>
      <top/>
      <bottom style="medium">
        <color rgb="FFFF0000"/>
      </bottom>
      <diagonal/>
    </border>
    <border>
      <left/>
      <right style="thin">
        <color theme="1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2" fillId="0" borderId="1" applyBorder="0">
      <alignment horizontal="center" vertical="center"/>
    </xf>
  </cellStyleXfs>
  <cellXfs count="27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center"/>
    </xf>
    <xf numFmtId="15" fontId="3" fillId="0" borderId="0" xfId="0" applyNumberFormat="1" applyFont="1"/>
    <xf numFmtId="0" fontId="0" fillId="0" borderId="1" xfId="0" applyBorder="1" applyAlignment="1">
      <alignment horizontal="center"/>
    </xf>
    <xf numFmtId="0" fontId="7" fillId="6" borderId="11" xfId="0" applyFont="1" applyFill="1" applyBorder="1" applyAlignment="1">
      <alignment vertical="center" wrapText="1"/>
    </xf>
    <xf numFmtId="0" fontId="7" fillId="7" borderId="11" xfId="0" applyFont="1" applyFill="1" applyBorder="1" applyAlignment="1">
      <alignment vertical="center" wrapText="1"/>
    </xf>
    <xf numFmtId="0" fontId="5" fillId="8" borderId="11" xfId="0" applyFont="1" applyFill="1" applyBorder="1" applyAlignment="1">
      <alignment vertical="center" wrapTex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9" fillId="0" borderId="0" xfId="0" applyFont="1"/>
    <xf numFmtId="0" fontId="14" fillId="0" borderId="0" xfId="0" applyFont="1"/>
    <xf numFmtId="166" fontId="13" fillId="0" borderId="0" xfId="0" applyNumberFormat="1" applyFont="1"/>
    <xf numFmtId="15" fontId="0" fillId="0" borderId="1" xfId="0" applyNumberFormat="1" applyBorder="1" applyAlignment="1">
      <alignment horizontal="center"/>
    </xf>
    <xf numFmtId="0" fontId="18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0" fillId="9" borderId="1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26" fillId="11" borderId="1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4" fillId="0" borderId="0" xfId="1"/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0" xfId="0" applyNumberFormat="1"/>
    <xf numFmtId="166" fontId="28" fillId="0" borderId="0" xfId="0" applyNumberFormat="1" applyFont="1"/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167" fontId="0" fillId="0" borderId="1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30" fillId="0" borderId="0" xfId="1" applyFont="1"/>
    <xf numFmtId="0" fontId="0" fillId="0" borderId="1" xfId="0" applyBorder="1" applyAlignment="1">
      <alignment horizontal="left" vertical="center"/>
    </xf>
    <xf numFmtId="0" fontId="0" fillId="0" borderId="19" xfId="0" applyBorder="1" applyAlignment="1">
      <alignment horizontal="left"/>
    </xf>
    <xf numFmtId="16" fontId="0" fillId="0" borderId="0" xfId="0" applyNumberFormat="1"/>
    <xf numFmtId="16" fontId="0" fillId="0" borderId="0" xfId="0" applyNumberFormat="1" applyAlignment="1">
      <alignment horizontal="center"/>
    </xf>
    <xf numFmtId="0" fontId="2" fillId="0" borderId="0" xfId="0" applyFont="1"/>
    <xf numFmtId="0" fontId="0" fillId="0" borderId="0" xfId="0" quotePrefix="1"/>
    <xf numFmtId="167" fontId="0" fillId="0" borderId="19" xfId="0" applyNumberFormat="1" applyBorder="1" applyAlignment="1">
      <alignment horizontal="center" vertical="center"/>
    </xf>
    <xf numFmtId="168" fontId="0" fillId="0" borderId="0" xfId="0" quotePrefix="1" applyNumberFormat="1"/>
    <xf numFmtId="14" fontId="0" fillId="0" borderId="0" xfId="0" quotePrefix="1" applyNumberFormat="1" applyAlignment="1">
      <alignment horizontal="center"/>
    </xf>
    <xf numFmtId="1" fontId="0" fillId="0" borderId="0" xfId="0" applyNumberFormat="1"/>
    <xf numFmtId="1" fontId="0" fillId="0" borderId="0" xfId="0" quotePrefix="1" applyNumberFormat="1"/>
    <xf numFmtId="1" fontId="0" fillId="0" borderId="0" xfId="0" applyNumberFormat="1" applyAlignment="1">
      <alignment horizontal="center"/>
    </xf>
    <xf numFmtId="1" fontId="4" fillId="0" borderId="0" xfId="1" applyNumberFormat="1"/>
    <xf numFmtId="1" fontId="0" fillId="0" borderId="1" xfId="0" applyNumberFormat="1" applyBorder="1" applyAlignment="1">
      <alignment horizontal="center"/>
    </xf>
    <xf numFmtId="1" fontId="0" fillId="0" borderId="1" xfId="0" quotePrefix="1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" fontId="0" fillId="14" borderId="1" xfId="0" quotePrefix="1" applyNumberFormat="1" applyFill="1" applyBorder="1"/>
    <xf numFmtId="0" fontId="34" fillId="15" borderId="20" xfId="0" applyFont="1" applyFill="1" applyBorder="1" applyAlignment="1">
      <alignment horizontal="center" vertical="center" wrapText="1"/>
    </xf>
    <xf numFmtId="0" fontId="33" fillId="0" borderId="0" xfId="0" applyFont="1" applyAlignment="1">
      <alignment horizontal="left" vertical="center" wrapText="1"/>
    </xf>
    <xf numFmtId="0" fontId="33" fillId="0" borderId="0" xfId="0" applyFont="1" applyAlignment="1">
      <alignment horizontal="center" vertical="center" wrapText="1"/>
    </xf>
    <xf numFmtId="0" fontId="0" fillId="16" borderId="22" xfId="0" applyFill="1" applyBorder="1" applyAlignment="1">
      <alignment horizontal="center" vertical="center" wrapText="1"/>
    </xf>
    <xf numFmtId="0" fontId="0" fillId="17" borderId="22" xfId="0" applyFill="1" applyBorder="1" applyAlignment="1">
      <alignment horizontal="center" vertical="center" wrapText="1"/>
    </xf>
    <xf numFmtId="0" fontId="34" fillId="15" borderId="43" xfId="0" applyFont="1" applyFill="1" applyBorder="1" applyAlignment="1">
      <alignment horizontal="center" vertical="center" wrapText="1"/>
    </xf>
    <xf numFmtId="0" fontId="0" fillId="17" borderId="27" xfId="0" applyFill="1" applyBorder="1" applyAlignment="1">
      <alignment horizontal="center" vertical="center" wrapText="1"/>
    </xf>
    <xf numFmtId="0" fontId="0" fillId="16" borderId="51" xfId="0" applyFill="1" applyBorder="1" applyAlignment="1">
      <alignment horizontal="center" vertical="center" wrapText="1"/>
    </xf>
    <xf numFmtId="0" fontId="38" fillId="16" borderId="52" xfId="0" applyFont="1" applyFill="1" applyBorder="1" applyAlignment="1">
      <alignment horizontal="center" vertical="center" wrapText="1"/>
    </xf>
    <xf numFmtId="0" fontId="38" fillId="16" borderId="53" xfId="0" applyFont="1" applyFill="1" applyBorder="1" applyAlignment="1">
      <alignment horizontal="center" vertical="center" wrapText="1"/>
    </xf>
    <xf numFmtId="0" fontId="0" fillId="17" borderId="51" xfId="0" applyFill="1" applyBorder="1" applyAlignment="1">
      <alignment horizontal="center" vertical="center" wrapText="1"/>
    </xf>
    <xf numFmtId="0" fontId="38" fillId="17" borderId="52" xfId="0" applyFont="1" applyFill="1" applyBorder="1" applyAlignment="1">
      <alignment horizontal="center" vertical="center" wrapText="1"/>
    </xf>
    <xf numFmtId="0" fontId="38" fillId="17" borderId="53" xfId="0" applyFont="1" applyFill="1" applyBorder="1" applyAlignment="1">
      <alignment horizontal="center" vertical="center" wrapText="1"/>
    </xf>
    <xf numFmtId="0" fontId="38" fillId="16" borderId="23" xfId="0" applyFont="1" applyFill="1" applyBorder="1" applyAlignment="1">
      <alignment horizontal="center" vertical="center" wrapText="1"/>
    </xf>
    <xf numFmtId="0" fontId="38" fillId="16" borderId="24" xfId="0" applyFont="1" applyFill="1" applyBorder="1" applyAlignment="1">
      <alignment horizontal="center" vertical="center" wrapText="1"/>
    </xf>
    <xf numFmtId="0" fontId="38" fillId="17" borderId="23" xfId="0" applyFont="1" applyFill="1" applyBorder="1" applyAlignment="1">
      <alignment horizontal="center" vertical="center" wrapText="1"/>
    </xf>
    <xf numFmtId="0" fontId="38" fillId="17" borderId="24" xfId="0" applyFont="1" applyFill="1" applyBorder="1" applyAlignment="1">
      <alignment horizontal="center" vertical="center" wrapText="1"/>
    </xf>
    <xf numFmtId="0" fontId="38" fillId="16" borderId="20" xfId="0" applyFont="1" applyFill="1" applyBorder="1" applyAlignment="1">
      <alignment horizontal="left" vertical="center" wrapText="1" indent="1"/>
    </xf>
    <xf numFmtId="0" fontId="38" fillId="17" borderId="20" xfId="0" applyFont="1" applyFill="1" applyBorder="1" applyAlignment="1">
      <alignment horizontal="left" vertical="center" wrapText="1" indent="1"/>
    </xf>
    <xf numFmtId="0" fontId="38" fillId="17" borderId="28" xfId="0" applyFont="1" applyFill="1" applyBorder="1" applyAlignment="1">
      <alignment horizontal="center" vertical="center" wrapText="1"/>
    </xf>
    <xf numFmtId="0" fontId="38" fillId="17" borderId="29" xfId="0" applyFont="1" applyFill="1" applyBorder="1" applyAlignment="1">
      <alignment horizontal="center" vertical="center" wrapText="1"/>
    </xf>
    <xf numFmtId="0" fontId="38" fillId="16" borderId="30" xfId="0" applyFont="1" applyFill="1" applyBorder="1" applyAlignment="1">
      <alignment horizontal="left" vertical="center" wrapText="1" indent="1"/>
    </xf>
    <xf numFmtId="0" fontId="38" fillId="17" borderId="21" xfId="0" applyFont="1" applyFill="1" applyBorder="1" applyAlignment="1">
      <alignment horizontal="center" vertical="center" wrapText="1"/>
    </xf>
    <xf numFmtId="0" fontId="37" fillId="0" borderId="0" xfId="0" applyFont="1"/>
    <xf numFmtId="14" fontId="37" fillId="0" borderId="0" xfId="0" applyNumberFormat="1" applyFont="1"/>
    <xf numFmtId="0" fontId="38" fillId="16" borderId="20" xfId="0" applyFont="1" applyFill="1" applyBorder="1" applyAlignment="1">
      <alignment horizontal="center" vertical="center" wrapText="1"/>
    </xf>
    <xf numFmtId="0" fontId="38" fillId="16" borderId="43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54" xfId="0" applyBorder="1"/>
    <xf numFmtId="14" fontId="0" fillId="0" borderId="5" xfId="0" applyNumberFormat="1" applyBorder="1"/>
    <xf numFmtId="0" fontId="0" fillId="0" borderId="10" xfId="0" applyBorder="1"/>
    <xf numFmtId="14" fontId="0" fillId="0" borderId="6" xfId="0" applyNumberFormat="1" applyBorder="1"/>
    <xf numFmtId="0" fontId="37" fillId="0" borderId="10" xfId="0" applyFont="1" applyBorder="1"/>
    <xf numFmtId="14" fontId="37" fillId="0" borderId="6" xfId="0" applyNumberFormat="1" applyFont="1" applyBorder="1"/>
    <xf numFmtId="0" fontId="0" fillId="0" borderId="55" xfId="0" applyBorder="1"/>
    <xf numFmtId="0" fontId="0" fillId="0" borderId="56" xfId="0" applyBorder="1"/>
    <xf numFmtId="14" fontId="0" fillId="0" borderId="57" xfId="0" applyNumberFormat="1" applyBorder="1"/>
    <xf numFmtId="14" fontId="0" fillId="0" borderId="1" xfId="0" applyNumberFormat="1" applyBorder="1" applyAlignment="1">
      <alignment horizontal="center"/>
    </xf>
    <xf numFmtId="0" fontId="0" fillId="0" borderId="58" xfId="0" applyBorder="1"/>
    <xf numFmtId="0" fontId="0" fillId="0" borderId="59" xfId="0" applyBorder="1"/>
    <xf numFmtId="0" fontId="0" fillId="0" borderId="60" xfId="0" applyBorder="1"/>
    <xf numFmtId="14" fontId="0" fillId="0" borderId="61" xfId="0" applyNumberFormat="1" applyBorder="1"/>
    <xf numFmtId="0" fontId="0" fillId="0" borderId="62" xfId="0" applyBorder="1"/>
    <xf numFmtId="0" fontId="0" fillId="0" borderId="63" xfId="0" applyBorder="1"/>
    <xf numFmtId="0" fontId="34" fillId="15" borderId="50" xfId="0" applyFont="1" applyFill="1" applyBorder="1" applyAlignment="1">
      <alignment horizontal="center" vertical="center" wrapText="1"/>
    </xf>
    <xf numFmtId="0" fontId="36" fillId="8" borderId="2" xfId="0" applyFont="1" applyFill="1" applyBorder="1"/>
    <xf numFmtId="0" fontId="36" fillId="8" borderId="64" xfId="0" applyFont="1" applyFill="1" applyBorder="1"/>
    <xf numFmtId="14" fontId="36" fillId="8" borderId="65" xfId="0" applyNumberFormat="1" applyFont="1" applyFill="1" applyBorder="1"/>
    <xf numFmtId="0" fontId="36" fillId="18" borderId="1" xfId="0" applyFont="1" applyFill="1" applyBorder="1"/>
    <xf numFmtId="0" fontId="36" fillId="8" borderId="9" xfId="0" applyFont="1" applyFill="1" applyBorder="1"/>
    <xf numFmtId="0" fontId="0" fillId="0" borderId="73" xfId="0" applyBorder="1"/>
    <xf numFmtId="0" fontId="0" fillId="0" borderId="0" xfId="0" applyAlignment="1">
      <alignment vertical="top" wrapText="1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74" xfId="0" applyFont="1" applyBorder="1"/>
    <xf numFmtId="0" fontId="0" fillId="0" borderId="74" xfId="0" applyBorder="1"/>
    <xf numFmtId="16" fontId="0" fillId="0" borderId="74" xfId="0" applyNumberFormat="1" applyBorder="1" applyAlignment="1">
      <alignment horizontal="center"/>
    </xf>
    <xf numFmtId="0" fontId="0" fillId="0" borderId="74" xfId="0" quotePrefix="1" applyBorder="1"/>
    <xf numFmtId="0" fontId="4" fillId="0" borderId="74" xfId="1" applyBorder="1"/>
    <xf numFmtId="0" fontId="2" fillId="19" borderId="75" xfId="0" applyFont="1" applyFill="1" applyBorder="1"/>
    <xf numFmtId="0" fontId="2" fillId="19" borderId="76" xfId="0" applyFont="1" applyFill="1" applyBorder="1"/>
    <xf numFmtId="0" fontId="2" fillId="19" borderId="77" xfId="0" applyFont="1" applyFill="1" applyBorder="1"/>
    <xf numFmtId="0" fontId="0" fillId="20" borderId="2" xfId="0" applyFill="1" applyBorder="1" applyAlignment="1">
      <alignment horizontal="center" vertical="center"/>
    </xf>
    <xf numFmtId="0" fontId="0" fillId="0" borderId="81" xfId="0" applyBorder="1" applyAlignment="1">
      <alignment horizontal="center"/>
    </xf>
    <xf numFmtId="14" fontId="0" fillId="0" borderId="82" xfId="0" applyNumberFormat="1" applyBorder="1" applyAlignment="1">
      <alignment horizontal="center"/>
    </xf>
    <xf numFmtId="14" fontId="0" fillId="0" borderId="78" xfId="0" applyNumberFormat="1" applyBorder="1" applyAlignment="1">
      <alignment horizontal="center"/>
    </xf>
    <xf numFmtId="14" fontId="0" fillId="0" borderId="80" xfId="0" applyNumberFormat="1" applyBorder="1" applyAlignment="1">
      <alignment horizontal="center"/>
    </xf>
    <xf numFmtId="14" fontId="0" fillId="0" borderId="81" xfId="0" applyNumberFormat="1" applyBorder="1" applyAlignment="1">
      <alignment horizontal="center"/>
    </xf>
    <xf numFmtId="0" fontId="0" fillId="2" borderId="81" xfId="0" applyFill="1" applyBorder="1"/>
    <xf numFmtId="0" fontId="0" fillId="2" borderId="82" xfId="0" applyFill="1" applyBorder="1" applyAlignment="1">
      <alignment horizontal="center"/>
    </xf>
    <xf numFmtId="0" fontId="0" fillId="22" borderId="81" xfId="0" applyFill="1" applyBorder="1"/>
    <xf numFmtId="0" fontId="0" fillId="22" borderId="0" xfId="0" applyFill="1"/>
    <xf numFmtId="0" fontId="0" fillId="22" borderId="82" xfId="0" applyFill="1" applyBorder="1"/>
    <xf numFmtId="0" fontId="0" fillId="0" borderId="56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0" fillId="0" borderId="0" xfId="0" quotePrefix="1" applyAlignment="1">
      <alignment horizontal="center" wrapText="1"/>
    </xf>
    <xf numFmtId="0" fontId="0" fillId="21" borderId="86" xfId="0" applyFill="1" applyBorder="1" applyAlignment="1">
      <alignment horizontal="center"/>
    </xf>
    <xf numFmtId="14" fontId="0" fillId="21" borderId="87" xfId="0" applyNumberFormat="1" applyFill="1" applyBorder="1" applyAlignment="1">
      <alignment horizontal="center"/>
    </xf>
    <xf numFmtId="14" fontId="0" fillId="21" borderId="88" xfId="0" applyNumberFormat="1" applyFill="1" applyBorder="1" applyAlignment="1">
      <alignment horizontal="center"/>
    </xf>
    <xf numFmtId="0" fontId="0" fillId="0" borderId="87" xfId="0" applyBorder="1"/>
    <xf numFmtId="0" fontId="0" fillId="21" borderId="89" xfId="0" applyFill="1" applyBorder="1" applyAlignment="1">
      <alignment horizontal="center"/>
    </xf>
    <xf numFmtId="14" fontId="0" fillId="21" borderId="90" xfId="0" applyNumberFormat="1" applyFill="1" applyBorder="1" applyAlignment="1">
      <alignment horizontal="center"/>
    </xf>
    <xf numFmtId="0" fontId="0" fillId="0" borderId="91" xfId="0" applyBorder="1" applyAlignment="1">
      <alignment horizontal="center"/>
    </xf>
    <xf numFmtId="14" fontId="0" fillId="0" borderId="92" xfId="0" applyNumberFormat="1" applyBorder="1" applyAlignment="1">
      <alignment horizontal="center"/>
    </xf>
    <xf numFmtId="14" fontId="0" fillId="0" borderId="93" xfId="0" applyNumberFormat="1" applyBorder="1" applyAlignment="1">
      <alignment horizontal="center"/>
    </xf>
    <xf numFmtId="0" fontId="0" fillId="0" borderId="94" xfId="0" applyBorder="1" applyAlignment="1">
      <alignment horizontal="center"/>
    </xf>
    <xf numFmtId="14" fontId="0" fillId="0" borderId="95" xfId="0" applyNumberFormat="1" applyBorder="1" applyAlignment="1">
      <alignment horizontal="center"/>
    </xf>
    <xf numFmtId="0" fontId="40" fillId="0" borderId="0" xfId="0" quotePrefix="1" applyFont="1"/>
    <xf numFmtId="14" fontId="0" fillId="0" borderId="1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9" xfId="0" applyNumberFormat="1" applyBorder="1"/>
    <xf numFmtId="14" fontId="0" fillId="0" borderId="74" xfId="0" applyNumberFormat="1" applyBorder="1"/>
    <xf numFmtId="0" fontId="41" fillId="0" borderId="0" xfId="0" applyFont="1"/>
    <xf numFmtId="14" fontId="0" fillId="0" borderId="97" xfId="0" applyNumberFormat="1" applyBorder="1"/>
    <xf numFmtId="14" fontId="0" fillId="25" borderId="78" xfId="0" applyNumberFormat="1" applyFill="1" applyBorder="1" applyAlignment="1">
      <alignment horizontal="center"/>
    </xf>
    <xf numFmtId="14" fontId="0" fillId="25" borderId="96" xfId="0" applyNumberFormat="1" applyFill="1" applyBorder="1" applyAlignment="1">
      <alignment horizontal="center"/>
    </xf>
    <xf numFmtId="14" fontId="0" fillId="25" borderId="98" xfId="0" applyNumberFormat="1" applyFill="1" applyBorder="1" applyAlignment="1">
      <alignment horizontal="center"/>
    </xf>
    <xf numFmtId="0" fontId="0" fillId="0" borderId="10" xfId="0" applyBorder="1" applyAlignment="1">
      <alignment vertical="center"/>
    </xf>
    <xf numFmtId="14" fontId="0" fillId="24" borderId="74" xfId="0" applyNumberFormat="1" applyFill="1" applyBorder="1"/>
    <xf numFmtId="0" fontId="0" fillId="14" borderId="1" xfId="0" applyFill="1" applyBorder="1" applyAlignment="1">
      <alignment horizontal="center" vertical="center"/>
    </xf>
    <xf numFmtId="0" fontId="0" fillId="0" borderId="103" xfId="0" applyBorder="1" applyAlignment="1">
      <alignment horizontal="center" vertical="center"/>
    </xf>
    <xf numFmtId="0" fontId="0" fillId="0" borderId="104" xfId="0" applyBorder="1"/>
    <xf numFmtId="0" fontId="0" fillId="0" borderId="104" xfId="0" applyBorder="1" applyAlignment="1">
      <alignment horizontal="center" vertical="center"/>
    </xf>
    <xf numFmtId="0" fontId="0" fillId="0" borderId="105" xfId="0" applyBorder="1" applyAlignment="1">
      <alignment horizontal="center" vertical="center"/>
    </xf>
    <xf numFmtId="0" fontId="0" fillId="0" borderId="106" xfId="0" applyBorder="1"/>
    <xf numFmtId="0" fontId="0" fillId="0" borderId="9" xfId="0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9" fillId="23" borderId="81" xfId="0" applyFont="1" applyFill="1" applyBorder="1" applyAlignment="1">
      <alignment horizontal="center" vertical="center"/>
    </xf>
    <xf numFmtId="0" fontId="39" fillId="23" borderId="0" xfId="0" applyFont="1" applyFill="1" applyAlignment="1">
      <alignment horizontal="center" vertical="center"/>
    </xf>
    <xf numFmtId="0" fontId="39" fillId="23" borderId="82" xfId="0" applyFont="1" applyFill="1" applyBorder="1" applyAlignment="1">
      <alignment horizontal="center" vertical="center"/>
    </xf>
    <xf numFmtId="0" fontId="39" fillId="23" borderId="83" xfId="0" applyFont="1" applyFill="1" applyBorder="1" applyAlignment="1">
      <alignment horizontal="center" vertical="center"/>
    </xf>
    <xf numFmtId="0" fontId="39" fillId="23" borderId="84" xfId="0" applyFont="1" applyFill="1" applyBorder="1" applyAlignment="1">
      <alignment horizontal="center" vertical="center"/>
    </xf>
    <xf numFmtId="0" fontId="39" fillId="23" borderId="85" xfId="0" applyFont="1" applyFill="1" applyBorder="1" applyAlignment="1">
      <alignment horizontal="center" vertical="center"/>
    </xf>
    <xf numFmtId="166" fontId="27" fillId="0" borderId="0" xfId="0" applyNumberFormat="1" applyFont="1" applyAlignment="1">
      <alignment horizontal="center"/>
    </xf>
    <xf numFmtId="0" fontId="0" fillId="0" borderId="100" xfId="0" applyBorder="1" applyAlignment="1">
      <alignment horizontal="center"/>
    </xf>
    <xf numFmtId="0" fontId="0" fillId="0" borderId="101" xfId="0" applyBorder="1" applyAlignment="1">
      <alignment horizontal="center"/>
    </xf>
    <xf numFmtId="0" fontId="0" fillId="0" borderId="102" xfId="0" applyBorder="1" applyAlignment="1">
      <alignment horizontal="center"/>
    </xf>
    <xf numFmtId="0" fontId="38" fillId="16" borderId="32" xfId="0" applyFont="1" applyFill="1" applyBorder="1" applyAlignment="1">
      <alignment horizontal="center" vertical="center" wrapText="1"/>
    </xf>
    <xf numFmtId="0" fontId="38" fillId="16" borderId="33" xfId="0" applyFont="1" applyFill="1" applyBorder="1" applyAlignment="1">
      <alignment horizontal="center" vertical="center" wrapText="1"/>
    </xf>
    <xf numFmtId="0" fontId="38" fillId="17" borderId="32" xfId="0" applyFont="1" applyFill="1" applyBorder="1" applyAlignment="1">
      <alignment horizontal="center" vertical="center" wrapText="1"/>
    </xf>
    <xf numFmtId="0" fontId="38" fillId="17" borderId="33" xfId="0" applyFont="1" applyFill="1" applyBorder="1" applyAlignment="1">
      <alignment horizontal="center" vertical="center" wrapText="1"/>
    </xf>
    <xf numFmtId="0" fontId="38" fillId="16" borderId="35" xfId="0" applyFont="1" applyFill="1" applyBorder="1" applyAlignment="1">
      <alignment horizontal="left" vertical="center" wrapText="1" indent="1"/>
    </xf>
    <xf numFmtId="0" fontId="38" fillId="16" borderId="23" xfId="0" applyFont="1" applyFill="1" applyBorder="1" applyAlignment="1">
      <alignment horizontal="left" vertical="center" wrapText="1" indent="1"/>
    </xf>
    <xf numFmtId="0" fontId="38" fillId="16" borderId="24" xfId="0" applyFont="1" applyFill="1" applyBorder="1" applyAlignment="1">
      <alignment horizontal="left" vertical="center" wrapText="1" indent="1"/>
    </xf>
    <xf numFmtId="0" fontId="0" fillId="16" borderId="36" xfId="0" applyFill="1" applyBorder="1" applyAlignment="1">
      <alignment horizontal="center" vertical="center" wrapText="1"/>
    </xf>
    <xf numFmtId="0" fontId="0" fillId="16" borderId="37" xfId="0" applyFill="1" applyBorder="1" applyAlignment="1">
      <alignment horizontal="center" vertical="center" wrapText="1"/>
    </xf>
    <xf numFmtId="0" fontId="38" fillId="16" borderId="39" xfId="0" applyFont="1" applyFill="1" applyBorder="1" applyAlignment="1">
      <alignment horizontal="center" vertical="center" wrapText="1"/>
    </xf>
    <xf numFmtId="0" fontId="38" fillId="16" borderId="0" xfId="0" applyFont="1" applyFill="1" applyAlignment="1">
      <alignment horizontal="center" vertical="center" wrapText="1"/>
    </xf>
    <xf numFmtId="0" fontId="38" fillId="16" borderId="31" xfId="0" applyFont="1" applyFill="1" applyBorder="1" applyAlignment="1">
      <alignment horizontal="center" vertical="center" wrapText="1"/>
    </xf>
    <xf numFmtId="0" fontId="38" fillId="16" borderId="21" xfId="0" applyFont="1" applyFill="1" applyBorder="1" applyAlignment="1">
      <alignment horizontal="center" vertical="center" wrapText="1"/>
    </xf>
    <xf numFmtId="0" fontId="38" fillId="17" borderId="35" xfId="0" applyFont="1" applyFill="1" applyBorder="1" applyAlignment="1">
      <alignment horizontal="left" vertical="center" wrapText="1" indent="1"/>
    </xf>
    <xf numFmtId="0" fontId="38" fillId="17" borderId="23" xfId="0" applyFont="1" applyFill="1" applyBorder="1" applyAlignment="1">
      <alignment horizontal="left" vertical="center" wrapText="1" indent="1"/>
    </xf>
    <xf numFmtId="0" fontId="38" fillId="17" borderId="24" xfId="0" applyFont="1" applyFill="1" applyBorder="1" applyAlignment="1">
      <alignment horizontal="left" vertical="center" wrapText="1" indent="1"/>
    </xf>
    <xf numFmtId="0" fontId="0" fillId="17" borderId="36" xfId="0" applyFill="1" applyBorder="1" applyAlignment="1">
      <alignment horizontal="center" vertical="center" wrapText="1"/>
    </xf>
    <xf numFmtId="0" fontId="0" fillId="17" borderId="37" xfId="0" applyFill="1" applyBorder="1" applyAlignment="1">
      <alignment horizontal="center" vertical="center" wrapText="1"/>
    </xf>
    <xf numFmtId="0" fontId="38" fillId="17" borderId="39" xfId="0" applyFont="1" applyFill="1" applyBorder="1" applyAlignment="1">
      <alignment horizontal="center" vertical="center" wrapText="1"/>
    </xf>
    <xf numFmtId="0" fontId="38" fillId="17" borderId="0" xfId="0" applyFont="1" applyFill="1" applyAlignment="1">
      <alignment horizontal="center" vertical="center" wrapText="1"/>
    </xf>
    <xf numFmtId="0" fontId="38" fillId="17" borderId="31" xfId="0" applyFont="1" applyFill="1" applyBorder="1" applyAlignment="1">
      <alignment horizontal="center" vertical="center" wrapText="1"/>
    </xf>
    <xf numFmtId="0" fontId="38" fillId="17" borderId="21" xfId="0" applyFont="1" applyFill="1" applyBorder="1" applyAlignment="1">
      <alignment horizontal="center" vertical="center" wrapText="1"/>
    </xf>
    <xf numFmtId="0" fontId="38" fillId="16" borderId="40" xfId="0" applyFont="1" applyFill="1" applyBorder="1" applyAlignment="1">
      <alignment horizontal="center" vertical="center" wrapText="1"/>
    </xf>
    <xf numFmtId="0" fontId="38" fillId="16" borderId="41" xfId="0" applyFont="1" applyFill="1" applyBorder="1" applyAlignment="1">
      <alignment horizontal="center" vertical="center" wrapText="1"/>
    </xf>
    <xf numFmtId="0" fontId="38" fillId="16" borderId="34" xfId="0" applyFont="1" applyFill="1" applyBorder="1" applyAlignment="1">
      <alignment horizontal="center" vertical="center" wrapText="1"/>
    </xf>
    <xf numFmtId="0" fontId="38" fillId="17" borderId="34" xfId="0" applyFont="1" applyFill="1" applyBorder="1" applyAlignment="1">
      <alignment horizontal="center" vertical="center" wrapText="1"/>
    </xf>
    <xf numFmtId="0" fontId="0" fillId="16" borderId="38" xfId="0" applyFill="1" applyBorder="1" applyAlignment="1">
      <alignment horizontal="center" vertical="center" wrapText="1"/>
    </xf>
    <xf numFmtId="0" fontId="38" fillId="16" borderId="25" xfId="0" applyFont="1" applyFill="1" applyBorder="1" applyAlignment="1">
      <alignment horizontal="center" vertical="center" wrapText="1"/>
    </xf>
    <xf numFmtId="0" fontId="38" fillId="16" borderId="26" xfId="0" applyFont="1" applyFill="1" applyBorder="1" applyAlignment="1">
      <alignment horizontal="center" vertical="center" wrapText="1"/>
    </xf>
    <xf numFmtId="0" fontId="38" fillId="16" borderId="42" xfId="0" applyFont="1" applyFill="1" applyBorder="1" applyAlignment="1">
      <alignment horizontal="center" vertical="center" wrapText="1"/>
    </xf>
    <xf numFmtId="0" fontId="38" fillId="16" borderId="66" xfId="0" applyFont="1" applyFill="1" applyBorder="1" applyAlignment="1">
      <alignment horizontal="center" vertical="center" wrapText="1"/>
    </xf>
    <xf numFmtId="0" fontId="38" fillId="17" borderId="66" xfId="0" applyFont="1" applyFill="1" applyBorder="1" applyAlignment="1">
      <alignment horizontal="center" vertical="center" wrapText="1"/>
    </xf>
    <xf numFmtId="0" fontId="0" fillId="17" borderId="38" xfId="0" applyFill="1" applyBorder="1" applyAlignment="1">
      <alignment horizontal="center" vertical="center" wrapText="1"/>
    </xf>
    <xf numFmtId="0" fontId="38" fillId="17" borderId="25" xfId="0" applyFont="1" applyFill="1" applyBorder="1" applyAlignment="1">
      <alignment horizontal="center" vertical="center" wrapText="1"/>
    </xf>
    <xf numFmtId="0" fontId="35" fillId="17" borderId="31" xfId="0" applyFont="1" applyFill="1" applyBorder="1" applyAlignment="1">
      <alignment horizontal="center" vertical="center" wrapText="1"/>
    </xf>
    <xf numFmtId="0" fontId="38" fillId="17" borderId="26" xfId="0" applyFont="1" applyFill="1" applyBorder="1" applyAlignment="1">
      <alignment horizontal="center" vertical="center" wrapText="1"/>
    </xf>
    <xf numFmtId="0" fontId="38" fillId="16" borderId="44" xfId="0" applyFont="1" applyFill="1" applyBorder="1" applyAlignment="1">
      <alignment horizontal="center" vertical="center" wrapText="1"/>
    </xf>
    <xf numFmtId="0" fontId="38" fillId="16" borderId="45" xfId="0" applyFont="1" applyFill="1" applyBorder="1" applyAlignment="1">
      <alignment horizontal="center" vertical="center" wrapText="1"/>
    </xf>
    <xf numFmtId="0" fontId="38" fillId="16" borderId="46" xfId="0" applyFont="1" applyFill="1" applyBorder="1" applyAlignment="1">
      <alignment horizontal="center" vertical="center" wrapText="1"/>
    </xf>
    <xf numFmtId="0" fontId="35" fillId="16" borderId="39" xfId="0" applyFont="1" applyFill="1" applyBorder="1" applyAlignment="1">
      <alignment horizontal="center" vertical="center" wrapText="1"/>
    </xf>
    <xf numFmtId="0" fontId="35" fillId="16" borderId="0" xfId="0" applyFont="1" applyFill="1" applyAlignment="1">
      <alignment horizontal="center" vertical="center" wrapText="1"/>
    </xf>
    <xf numFmtId="0" fontId="35" fillId="16" borderId="25" xfId="0" applyFont="1" applyFill="1" applyBorder="1" applyAlignment="1">
      <alignment horizontal="center" vertical="center" wrapText="1"/>
    </xf>
    <xf numFmtId="0" fontId="38" fillId="17" borderId="47" xfId="0" applyFont="1" applyFill="1" applyBorder="1" applyAlignment="1">
      <alignment horizontal="center" vertical="center" wrapText="1"/>
    </xf>
    <xf numFmtId="0" fontId="38" fillId="17" borderId="48" xfId="0" applyFont="1" applyFill="1" applyBorder="1" applyAlignment="1">
      <alignment horizontal="center" vertical="center" wrapText="1"/>
    </xf>
    <xf numFmtId="0" fontId="38" fillId="17" borderId="49" xfId="0" applyFont="1" applyFill="1" applyBorder="1" applyAlignment="1">
      <alignment horizontal="center" vertical="center" wrapText="1"/>
    </xf>
    <xf numFmtId="0" fontId="38" fillId="17" borderId="69" xfId="0" applyFont="1" applyFill="1" applyBorder="1" applyAlignment="1">
      <alignment horizontal="center" vertical="center" wrapText="1"/>
    </xf>
    <xf numFmtId="0" fontId="38" fillId="17" borderId="70" xfId="0" applyFont="1" applyFill="1" applyBorder="1" applyAlignment="1">
      <alignment horizontal="center" vertical="center" wrapText="1"/>
    </xf>
    <xf numFmtId="0" fontId="38" fillId="17" borderId="71" xfId="0" applyFont="1" applyFill="1" applyBorder="1" applyAlignment="1">
      <alignment horizontal="center" vertical="center" wrapText="1"/>
    </xf>
    <xf numFmtId="0" fontId="38" fillId="16" borderId="72" xfId="0" applyFont="1" applyFill="1" applyBorder="1" applyAlignment="1">
      <alignment horizontal="center" vertical="center" wrapText="1"/>
    </xf>
    <xf numFmtId="0" fontId="38" fillId="16" borderId="35" xfId="0" applyFont="1" applyFill="1" applyBorder="1" applyAlignment="1">
      <alignment horizontal="center" vertical="center" wrapText="1"/>
    </xf>
    <xf numFmtId="0" fontId="38" fillId="16" borderId="24" xfId="0" applyFont="1" applyFill="1" applyBorder="1" applyAlignment="1">
      <alignment horizontal="center" vertical="center" wrapText="1"/>
    </xf>
    <xf numFmtId="0" fontId="0" fillId="16" borderId="67" xfId="0" applyFill="1" applyBorder="1" applyAlignment="1">
      <alignment horizontal="center" vertical="center" wrapText="1"/>
    </xf>
    <xf numFmtId="0" fontId="38" fillId="16" borderId="6" xfId="0" applyFont="1" applyFill="1" applyBorder="1" applyAlignment="1">
      <alignment horizontal="center" vertical="center" wrapText="1"/>
    </xf>
    <xf numFmtId="0" fontId="38" fillId="16" borderId="68" xfId="0" applyFont="1" applyFill="1" applyBorder="1" applyAlignment="1">
      <alignment horizontal="center" vertical="center" wrapText="1"/>
    </xf>
    <xf numFmtId="0" fontId="0" fillId="17" borderId="67" xfId="0" applyFill="1" applyBorder="1" applyAlignment="1">
      <alignment horizontal="center" vertical="center" wrapText="1"/>
    </xf>
    <xf numFmtId="0" fontId="38" fillId="17" borderId="6" xfId="0" applyFont="1" applyFill="1" applyBorder="1" applyAlignment="1">
      <alignment horizontal="center" vertical="center" wrapText="1"/>
    </xf>
    <xf numFmtId="0" fontId="38" fillId="17" borderId="6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5" borderId="12" xfId="0" applyFont="1" applyFill="1" applyBorder="1" applyAlignment="1">
      <alignment vertical="center" wrapText="1"/>
    </xf>
    <xf numFmtId="0" fontId="6" fillId="5" borderId="13" xfId="0" applyFont="1" applyFill="1" applyBorder="1" applyAlignment="1">
      <alignment vertical="center" wrapText="1"/>
    </xf>
    <xf numFmtId="0" fontId="6" fillId="5" borderId="14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28" fillId="0" borderId="0" xfId="0" applyFont="1" applyAlignment="1">
      <alignment horizontal="center"/>
    </xf>
    <xf numFmtId="166" fontId="28" fillId="0" borderId="0" xfId="0" applyNumberFormat="1" applyFont="1" applyAlignment="1">
      <alignment horizontal="center"/>
    </xf>
  </cellXfs>
  <cellStyles count="3">
    <cellStyle name="Lien hypertexte" xfId="1" builtinId="8"/>
    <cellStyle name="Normal" xfId="0" builtinId="0"/>
    <cellStyle name="test de style 1" xfId="2" xr:uid="{9CB36EFB-96B0-4E80-B0D3-1AB09EAD5D7E}"/>
  </cellStyles>
  <dxfs count="194">
    <dxf>
      <fill>
        <patternFill>
          <bgColor rgb="FFFF7C8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rgb="FFFF7C8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  <border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 patternType="solid"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Structure" Target="richData/rdrichvaluestructure.xml"/><Relationship Id="rId5" Type="http://schemas.openxmlformats.org/officeDocument/2006/relationships/worksheet" Target="worksheets/sheet5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11</v>
    <v>8</v>
    <v>30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bonbache.fr/calendriers-automatiques-des-vacances-scolaires-486.html" TargetMode="External"/><Relationship Id="rId1" Type="http://schemas.openxmlformats.org/officeDocument/2006/relationships/hyperlink" Target="http://cosmos2000.chez.com/Vendredi13/ZellerMethode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s://www.excel-exercice.com/les-formules-des-jours-feries/" TargetMode="External"/><Relationship Id="rId1" Type="http://schemas.openxmlformats.org/officeDocument/2006/relationships/hyperlink" Target="https://www.bonbache.fr/calendriers-automatiques-des-vacances-scolaires-486.html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35642-E20B-4B15-A932-91718E84519D}">
  <sheetPr>
    <pageSetUpPr fitToPage="1"/>
  </sheetPr>
  <dimension ref="A1:Y43"/>
  <sheetViews>
    <sheetView showGridLines="0" tabSelected="1" zoomScaleNormal="100" workbookViewId="0">
      <pane ySplit="4" topLeftCell="A5" activePane="bottomLeft" state="frozen"/>
      <selection pane="bottomLeft" activeCell="AA11" sqref="AA11"/>
    </sheetView>
  </sheetViews>
  <sheetFormatPr baseColWidth="10" defaultColWidth="9" defaultRowHeight="15" x14ac:dyDescent="0.25"/>
  <cols>
    <col min="1" max="16384" width="9" style="3"/>
  </cols>
  <sheetData>
    <row r="1" spans="1:25" x14ac:dyDescent="0.25">
      <c r="B1" s="195">
        <f>parametre!B15</f>
        <v>2024</v>
      </c>
      <c r="C1" s="195"/>
      <c r="D1" s="195"/>
      <c r="E1" s="195"/>
      <c r="F1" s="195"/>
      <c r="G1" s="195"/>
      <c r="H1" s="195"/>
      <c r="I1" s="195"/>
      <c r="J1" s="196">
        <f>B1+1</f>
        <v>2025</v>
      </c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8"/>
    </row>
    <row r="2" spans="1:25" x14ac:dyDescent="0.25">
      <c r="B2" s="195" t="s">
        <v>0</v>
      </c>
      <c r="C2" s="195"/>
      <c r="D2" s="195" t="s">
        <v>1</v>
      </c>
      <c r="E2" s="195"/>
      <c r="F2" s="195" t="s">
        <v>2</v>
      </c>
      <c r="G2" s="195"/>
      <c r="H2" s="195" t="s">
        <v>3</v>
      </c>
      <c r="I2" s="195"/>
      <c r="J2" s="195" t="s">
        <v>4</v>
      </c>
      <c r="K2" s="195"/>
      <c r="L2" s="195" t="s">
        <v>5</v>
      </c>
      <c r="M2" s="195"/>
      <c r="N2" s="195" t="s">
        <v>6</v>
      </c>
      <c r="O2" s="195"/>
      <c r="P2" s="195" t="s">
        <v>7</v>
      </c>
      <c r="Q2" s="195"/>
      <c r="R2" s="195" t="s">
        <v>8</v>
      </c>
      <c r="S2" s="195"/>
      <c r="T2" s="195" t="s">
        <v>9</v>
      </c>
      <c r="U2" s="195"/>
      <c r="V2" s="195" t="s">
        <v>10</v>
      </c>
      <c r="W2" s="195"/>
      <c r="X2" s="195" t="s">
        <v>11</v>
      </c>
      <c r="Y2" s="195"/>
    </row>
    <row r="3" spans="1:25" x14ac:dyDescent="0.25">
      <c r="B3" s="195"/>
      <c r="C3" s="195"/>
      <c r="D3" s="195"/>
      <c r="E3" s="195"/>
      <c r="F3" s="195"/>
      <c r="G3" s="195"/>
      <c r="H3" s="195"/>
      <c r="I3" s="195"/>
      <c r="J3" s="195"/>
      <c r="K3" s="195"/>
      <c r="L3" s="195"/>
      <c r="M3" s="195"/>
      <c r="N3" s="195"/>
      <c r="O3" s="195"/>
      <c r="P3" s="195"/>
      <c r="Q3" s="195"/>
      <c r="R3" s="195"/>
      <c r="S3" s="195"/>
      <c r="T3" s="195"/>
      <c r="U3" s="195"/>
      <c r="V3" s="195"/>
      <c r="W3" s="195"/>
      <c r="X3" s="195"/>
      <c r="Y3" s="195"/>
    </row>
    <row r="4" spans="1:25" s="8" customFormat="1" x14ac:dyDescent="0.25">
      <c r="B4" s="7" t="s">
        <v>12</v>
      </c>
      <c r="C4" s="7" t="s">
        <v>13</v>
      </c>
      <c r="D4" s="7" t="s">
        <v>12</v>
      </c>
      <c r="E4" s="7" t="s">
        <v>13</v>
      </c>
      <c r="F4" s="7" t="s">
        <v>12</v>
      </c>
      <c r="G4" s="7" t="s">
        <v>13</v>
      </c>
      <c r="H4" s="7" t="s">
        <v>12</v>
      </c>
      <c r="I4" s="7" t="s">
        <v>13</v>
      </c>
      <c r="J4" s="7" t="s">
        <v>12</v>
      </c>
      <c r="K4" s="7" t="s">
        <v>13</v>
      </c>
      <c r="L4" s="7" t="s">
        <v>12</v>
      </c>
      <c r="M4" s="7" t="s">
        <v>13</v>
      </c>
      <c r="N4" s="7" t="s">
        <v>12</v>
      </c>
      <c r="O4" s="7" t="s">
        <v>13</v>
      </c>
      <c r="P4" s="7" t="s">
        <v>12</v>
      </c>
      <c r="Q4" s="7" t="s">
        <v>13</v>
      </c>
      <c r="R4" s="7" t="s">
        <v>12</v>
      </c>
      <c r="S4" s="7" t="s">
        <v>13</v>
      </c>
      <c r="T4" s="7" t="s">
        <v>12</v>
      </c>
      <c r="U4" s="7" t="s">
        <v>13</v>
      </c>
      <c r="V4" s="7" t="s">
        <v>12</v>
      </c>
      <c r="W4" s="7" t="s">
        <v>13</v>
      </c>
      <c r="X4" s="7" t="s">
        <v>12</v>
      </c>
      <c r="Y4" s="7" t="s">
        <v>13</v>
      </c>
    </row>
    <row r="5" spans="1:25" x14ac:dyDescent="0.25">
      <c r="A5" s="7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</row>
    <row r="6" spans="1:25" x14ac:dyDescent="0.25">
      <c r="A6" s="7">
        <v>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x14ac:dyDescent="0.25">
      <c r="A7" s="7">
        <v>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</row>
    <row r="8" spans="1:25" x14ac:dyDescent="0.25">
      <c r="A8" s="7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 spans="1:25" x14ac:dyDescent="0.25">
      <c r="A9" s="7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x14ac:dyDescent="0.25">
      <c r="A10" s="7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 spans="1:25" x14ac:dyDescent="0.25">
      <c r="A11" s="7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 spans="1:25" x14ac:dyDescent="0.25">
      <c r="A12" s="7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 spans="1:25" x14ac:dyDescent="0.25">
      <c r="A13" s="7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 spans="1:25" x14ac:dyDescent="0.25">
      <c r="A14" s="7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 spans="1:25" x14ac:dyDescent="0.25">
      <c r="A15" s="7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 spans="1:25" x14ac:dyDescent="0.25">
      <c r="A16" s="7">
        <v>12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 spans="1:25" x14ac:dyDescent="0.25">
      <c r="A17" s="7">
        <v>13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 spans="1:25" x14ac:dyDescent="0.25">
      <c r="A18" s="7">
        <v>14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 spans="1:25" x14ac:dyDescent="0.25">
      <c r="A19" s="7">
        <v>15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 spans="1:25" x14ac:dyDescent="0.25">
      <c r="A20" s="7">
        <v>16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  <row r="21" spans="1:25" x14ac:dyDescent="0.25">
      <c r="A21" s="7">
        <v>17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</row>
    <row r="22" spans="1:25" x14ac:dyDescent="0.25">
      <c r="A22" s="7">
        <v>18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</row>
    <row r="23" spans="1:25" x14ac:dyDescent="0.25">
      <c r="A23" s="7">
        <v>19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</row>
    <row r="24" spans="1:25" x14ac:dyDescent="0.25">
      <c r="A24" s="7">
        <v>20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</row>
    <row r="25" spans="1:25" x14ac:dyDescent="0.25">
      <c r="A25" s="7">
        <v>21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</row>
    <row r="26" spans="1:25" x14ac:dyDescent="0.25">
      <c r="A26" s="7">
        <v>22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</row>
    <row r="27" spans="1:25" x14ac:dyDescent="0.25">
      <c r="A27" s="7">
        <v>23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</row>
    <row r="28" spans="1:25" x14ac:dyDescent="0.25">
      <c r="A28" s="7">
        <v>24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</row>
    <row r="29" spans="1:25" x14ac:dyDescent="0.25">
      <c r="A29" s="7">
        <v>25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</row>
    <row r="30" spans="1:25" x14ac:dyDescent="0.25">
      <c r="A30" s="7">
        <v>26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</row>
    <row r="31" spans="1:25" x14ac:dyDescent="0.25">
      <c r="A31" s="7">
        <v>27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</row>
    <row r="32" spans="1:25" x14ac:dyDescent="0.25">
      <c r="A32" s="7">
        <v>28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</row>
    <row r="33" spans="1:25" x14ac:dyDescent="0.25">
      <c r="A33" s="7">
        <v>29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</row>
    <row r="34" spans="1:25" x14ac:dyDescent="0.25">
      <c r="A34" s="10">
        <v>30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191"/>
      <c r="M34" s="19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</row>
    <row r="35" spans="1:25" x14ac:dyDescent="0.25">
      <c r="A35" s="10">
        <v>31</v>
      </c>
      <c r="B35" s="158"/>
      <c r="C35" s="159"/>
      <c r="D35" s="4"/>
      <c r="E35" s="4"/>
      <c r="F35" s="191"/>
      <c r="G35" s="194"/>
      <c r="H35" s="4"/>
      <c r="I35" s="4"/>
      <c r="J35" s="4"/>
      <c r="K35" s="4"/>
      <c r="L35" s="15"/>
      <c r="M35" s="9"/>
      <c r="N35" s="4"/>
      <c r="O35" s="4"/>
      <c r="P35" s="191"/>
      <c r="Q35" s="194"/>
      <c r="R35" s="4"/>
      <c r="S35" s="4"/>
      <c r="T35" s="191"/>
      <c r="U35" s="194"/>
      <c r="V35" s="4"/>
      <c r="W35" s="4"/>
      <c r="X35" s="4"/>
      <c r="Y35" s="4"/>
    </row>
    <row r="36" spans="1:25" x14ac:dyDescent="0.25">
      <c r="C36" s="157"/>
      <c r="D36" s="157"/>
      <c r="F36" s="157"/>
      <c r="G36" s="157"/>
      <c r="P36" s="157"/>
      <c r="Q36" s="157"/>
      <c r="T36" s="157"/>
      <c r="U36" s="157"/>
    </row>
    <row r="37" spans="1:25" x14ac:dyDescent="0.25">
      <c r="B37" s="12">
        <f t="shared" ref="B37:Y37" si="0">SUM(B5:B36)</f>
        <v>0</v>
      </c>
      <c r="C37" s="12">
        <f t="shared" si="0"/>
        <v>0</v>
      </c>
      <c r="D37" s="12">
        <f t="shared" si="0"/>
        <v>0</v>
      </c>
      <c r="E37" s="12">
        <f t="shared" si="0"/>
        <v>0</v>
      </c>
      <c r="F37" s="12">
        <f t="shared" si="0"/>
        <v>0</v>
      </c>
      <c r="G37" s="12">
        <f t="shared" si="0"/>
        <v>0</v>
      </c>
      <c r="H37" s="12">
        <f t="shared" si="0"/>
        <v>0</v>
      </c>
      <c r="I37" s="12">
        <f t="shared" si="0"/>
        <v>0</v>
      </c>
      <c r="J37" s="12">
        <f t="shared" si="0"/>
        <v>0</v>
      </c>
      <c r="K37" s="12">
        <f t="shared" si="0"/>
        <v>0</v>
      </c>
      <c r="L37" s="12">
        <f t="shared" si="0"/>
        <v>0</v>
      </c>
      <c r="M37" s="12">
        <f t="shared" si="0"/>
        <v>0</v>
      </c>
      <c r="N37" s="12">
        <f t="shared" si="0"/>
        <v>0</v>
      </c>
      <c r="O37" s="12">
        <f t="shared" si="0"/>
        <v>0</v>
      </c>
      <c r="P37" s="12">
        <f t="shared" si="0"/>
        <v>0</v>
      </c>
      <c r="Q37" s="12">
        <f t="shared" si="0"/>
        <v>0</v>
      </c>
      <c r="R37" s="12">
        <f t="shared" si="0"/>
        <v>0</v>
      </c>
      <c r="S37" s="12">
        <f t="shared" si="0"/>
        <v>0</v>
      </c>
      <c r="T37" s="12">
        <f t="shared" si="0"/>
        <v>0</v>
      </c>
      <c r="U37" s="12">
        <f t="shared" si="0"/>
        <v>0</v>
      </c>
      <c r="V37" s="12">
        <f t="shared" si="0"/>
        <v>0</v>
      </c>
      <c r="W37" s="12">
        <f t="shared" si="0"/>
        <v>0</v>
      </c>
      <c r="X37" s="12">
        <f t="shared" si="0"/>
        <v>0</v>
      </c>
      <c r="Y37" s="12">
        <f t="shared" si="0"/>
        <v>0</v>
      </c>
    </row>
    <row r="40" spans="1:25" x14ac:dyDescent="0.25">
      <c r="B40" s="7" t="s">
        <v>12</v>
      </c>
      <c r="C40" s="37" t="s">
        <v>99</v>
      </c>
      <c r="E40" s="185"/>
      <c r="F40" s="3" t="s">
        <v>283</v>
      </c>
      <c r="H40" s="39"/>
      <c r="I40" s="2" t="s">
        <v>102</v>
      </c>
      <c r="K40" s="41"/>
      <c r="L40" s="2" t="s">
        <v>104</v>
      </c>
    </row>
    <row r="41" spans="1:25" x14ac:dyDescent="0.25">
      <c r="B41" s="7" t="s">
        <v>13</v>
      </c>
      <c r="C41" s="37" t="s">
        <v>100</v>
      </c>
      <c r="E41" s="13"/>
      <c r="F41" s="37" t="s">
        <v>82</v>
      </c>
      <c r="H41" s="40"/>
      <c r="I41" s="2" t="s">
        <v>103</v>
      </c>
      <c r="K41" s="42"/>
      <c r="L41" s="2" t="s">
        <v>105</v>
      </c>
    </row>
    <row r="42" spans="1:25" x14ac:dyDescent="0.25">
      <c r="E42" s="14"/>
      <c r="F42" s="37" t="s">
        <v>76</v>
      </c>
    </row>
    <row r="43" spans="1:25" x14ac:dyDescent="0.25">
      <c r="E43" s="38"/>
      <c r="F43" s="37" t="s">
        <v>101</v>
      </c>
    </row>
  </sheetData>
  <mergeCells count="14">
    <mergeCell ref="B1:I1"/>
    <mergeCell ref="J1:Y1"/>
    <mergeCell ref="N2:O3"/>
    <mergeCell ref="P2:Q3"/>
    <mergeCell ref="R2:S3"/>
    <mergeCell ref="T2:U3"/>
    <mergeCell ref="V2:W3"/>
    <mergeCell ref="X2:Y3"/>
    <mergeCell ref="B2:C3"/>
    <mergeCell ref="D2:E3"/>
    <mergeCell ref="F2:G3"/>
    <mergeCell ref="H2:I3"/>
    <mergeCell ref="J2:K3"/>
    <mergeCell ref="L2:M3"/>
  </mergeCells>
  <pageMargins left="0.25" right="0.25" top="0.75" bottom="0.75" header="0.3" footer="0.3"/>
  <pageSetup paperSize="9" scale="64" orientation="landscape" horizontalDpi="200" verticalDpi="2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7CE0D9DB-13F7-4A33-AE16-63CC938F21C0}">
            <xm:f>parametre!$R$4="Non bissextile"</xm:f>
            <x14:dxf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 style="thin">
                  <color auto="1"/>
                </top>
                <bottom/>
                <vertical/>
                <horizontal/>
              </border>
            </x14:dxf>
          </x14:cfRule>
          <xm:sqref>L33</xm:sqref>
        </x14:conditionalFormatting>
        <x14:conditionalFormatting xmlns:xm="http://schemas.microsoft.com/office/excel/2006/main">
          <x14:cfRule type="expression" priority="1" id="{BE477E39-B760-45CC-A7FF-F653037651E3}">
            <xm:f>parametre!$R$4="Non bissextile"</xm:f>
            <x14:dxf>
              <fill>
                <patternFill>
                  <bgColor theme="0"/>
                </patternFill>
              </fill>
              <border>
                <left/>
                <right style="thin">
                  <color auto="1"/>
                </right>
                <top style="thin">
                  <color auto="1"/>
                </top>
                <bottom/>
                <vertical/>
                <horizontal/>
              </border>
            </x14:dxf>
          </x14:cfRule>
          <xm:sqref>M33</xm:sqref>
        </x14:conditionalFormatting>
        <x14:conditionalFormatting xmlns:xm="http://schemas.microsoft.com/office/excel/2006/main">
          <x14:cfRule type="expression" priority="37" id="{17E67780-6D50-43AA-A234-110543D44F2F}">
            <xm:f>parametre!B159="Dimanche"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55" id="{3D2C6686-B786-46A3-A238-CFC95ABECAEA}">
            <xm:f>parametre!B159="Mercredi"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953" id="{B322D4F9-D52C-4A57-90A7-630B4F15182B}">
            <xm:f>parametre!B159="Samedi"</xm:f>
            <x14:dxf>
              <fill>
                <patternFill>
                  <bgColor rgb="FFFFFF00"/>
                </patternFill>
              </fill>
            </x14:dxf>
          </x14:cfRule>
          <x14:cfRule type="expression" priority="954" id="{55AAC6C9-0D18-472B-8DA1-74C15053A5BC}">
            <xm:f>parametre!C286=TRUE</xm:f>
            <x14:dxf>
              <fill>
                <patternFill>
                  <bgColor theme="0" tint="-0.24994659260841701"/>
                </patternFill>
              </fill>
            </x14:dxf>
          </x14:cfRule>
          <xm:sqref>B5:Y35</xm:sqref>
        </x14:conditionalFormatting>
        <x14:conditionalFormatting xmlns:xm="http://schemas.microsoft.com/office/excel/2006/main">
          <x14:cfRule type="expression" priority="36" id="{1FE18DF1-1732-4DF2-AF6C-74F5C3BF176D}">
            <xm:f>parametre!C242=TRUE</xm:f>
            <x14:dxf>
              <fill>
                <patternFill>
                  <bgColor rgb="FFFF7C80"/>
                </patternFill>
              </fill>
            </x14:dxf>
          </x14:cfRule>
          <xm:sqref>V35:Y35 R35:S35 N35:O35 D35:E35 N34:Y34 B34:K34 B5:Y33 H35:K35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97043-27C0-461A-9D29-2C47BB9CF341}">
  <dimension ref="A1:AR351"/>
  <sheetViews>
    <sheetView zoomScale="70" zoomScaleNormal="70" workbookViewId="0">
      <selection activeCell="B16" sqref="B16"/>
    </sheetView>
  </sheetViews>
  <sheetFormatPr baseColWidth="10" defaultRowHeight="15" x14ac:dyDescent="0.25"/>
  <cols>
    <col min="3" max="3" width="11.85546875" customWidth="1"/>
    <col min="4" max="4" width="11.85546875" bestFit="1" customWidth="1"/>
    <col min="7" max="7" width="11.85546875" bestFit="1" customWidth="1"/>
    <col min="8" max="8" width="12.140625" customWidth="1"/>
    <col min="11" max="12" width="11.85546875" bestFit="1" customWidth="1"/>
    <col min="13" max="13" width="11.42578125" customWidth="1"/>
    <col min="15" max="15" width="13.28515625" customWidth="1"/>
    <col min="16" max="16" width="12" customWidth="1"/>
    <col min="17" max="17" width="11.42578125" customWidth="1"/>
    <col min="18" max="18" width="13.28515625" customWidth="1"/>
    <col min="25" max="25" width="11.42578125" customWidth="1"/>
  </cols>
  <sheetData>
    <row r="1" spans="1:44" ht="17.25" x14ac:dyDescent="0.3">
      <c r="B1" s="53" t="s">
        <v>113</v>
      </c>
      <c r="C1" s="53"/>
      <c r="D1" s="205">
        <f ca="1">TODAY()</f>
        <v>45028</v>
      </c>
      <c r="E1" s="205"/>
      <c r="F1" s="205"/>
      <c r="J1" s="78" t="s">
        <v>56</v>
      </c>
      <c r="K1" s="78" t="s">
        <v>69</v>
      </c>
      <c r="L1" s="20" t="s">
        <v>19</v>
      </c>
    </row>
    <row r="2" spans="1:44" x14ac:dyDescent="0.25">
      <c r="A2" t="s">
        <v>106</v>
      </c>
      <c r="J2" s="78" t="s">
        <v>57</v>
      </c>
      <c r="K2" s="78">
        <v>1</v>
      </c>
      <c r="L2" s="20" t="s">
        <v>142</v>
      </c>
      <c r="R2" s="69"/>
    </row>
    <row r="3" spans="1:44" x14ac:dyDescent="0.25">
      <c r="A3" t="s">
        <v>111</v>
      </c>
      <c r="B3" s="64" t="s">
        <v>109</v>
      </c>
      <c r="J3" s="79" t="s">
        <v>58</v>
      </c>
      <c r="K3" s="20">
        <v>2</v>
      </c>
      <c r="L3" s="20" t="s">
        <v>143</v>
      </c>
      <c r="M3" s="16"/>
      <c r="S3" s="70"/>
      <c r="Y3" s="72"/>
    </row>
    <row r="4" spans="1:44" x14ac:dyDescent="0.25">
      <c r="B4" s="64"/>
      <c r="H4" s="48" t="s">
        <v>110</v>
      </c>
      <c r="J4" s="78" t="s">
        <v>59</v>
      </c>
      <c r="K4" s="78">
        <v>3</v>
      </c>
      <c r="L4" s="20">
        <v>3</v>
      </c>
      <c r="Q4" t="s">
        <v>139</v>
      </c>
      <c r="R4" s="69" t="str">
        <f>IF(OR(MOD(F15,4)=0, AND(MOD(F15,100)&lt;&gt;0, MOD(F15,400)=0)),"Bissextile","Non bissextile")</f>
        <v>Non bissextile</v>
      </c>
      <c r="S4" s="75"/>
      <c r="T4" s="74"/>
      <c r="U4" s="74"/>
      <c r="V4" s="74"/>
      <c r="W4" s="74"/>
      <c r="X4" s="76"/>
      <c r="Y4" s="74"/>
      <c r="Z4" s="74"/>
      <c r="AA4" s="74"/>
      <c r="AB4" s="74"/>
      <c r="AC4" s="74"/>
    </row>
    <row r="5" spans="1:44" x14ac:dyDescent="0.25">
      <c r="A5" s="48" t="s">
        <v>108</v>
      </c>
      <c r="B5" s="48"/>
      <c r="C5" s="48"/>
      <c r="D5" s="48"/>
      <c r="E5" s="48"/>
      <c r="G5" s="47" t="s">
        <v>77</v>
      </c>
      <c r="H5" s="20">
        <v>2</v>
      </c>
      <c r="J5" s="78" t="s">
        <v>60</v>
      </c>
      <c r="K5" s="20">
        <v>4</v>
      </c>
      <c r="L5" s="20">
        <v>4</v>
      </c>
      <c r="AB5" s="74"/>
      <c r="AC5" s="74"/>
    </row>
    <row r="6" spans="1:44" x14ac:dyDescent="0.25">
      <c r="G6" s="47" t="s">
        <v>78</v>
      </c>
      <c r="H6" s="20">
        <v>3</v>
      </c>
      <c r="J6" s="78" t="s">
        <v>61</v>
      </c>
      <c r="K6" s="78">
        <v>5</v>
      </c>
      <c r="L6" s="20">
        <v>5</v>
      </c>
      <c r="AB6" s="74"/>
      <c r="AC6" s="74"/>
      <c r="AF6" s="74"/>
      <c r="AG6" s="74"/>
      <c r="AH6" s="75"/>
      <c r="AI6" s="74"/>
      <c r="AJ6" s="74"/>
      <c r="AK6" s="74"/>
      <c r="AL6" s="74"/>
      <c r="AM6" s="76"/>
      <c r="AN6" s="74"/>
      <c r="AO6" s="74"/>
      <c r="AP6" s="74"/>
      <c r="AQ6" s="74"/>
      <c r="AR6" s="74"/>
    </row>
    <row r="7" spans="1:44" x14ac:dyDescent="0.25">
      <c r="G7" s="47" t="s">
        <v>79</v>
      </c>
      <c r="H7" s="20">
        <v>4</v>
      </c>
      <c r="J7" s="78" t="s">
        <v>62</v>
      </c>
      <c r="K7" s="20">
        <v>6</v>
      </c>
      <c r="L7" s="20">
        <v>6</v>
      </c>
      <c r="AB7" s="74"/>
      <c r="AC7" s="74"/>
      <c r="AF7" s="74"/>
      <c r="AG7" s="74"/>
      <c r="AH7" s="75"/>
      <c r="AI7" s="74"/>
      <c r="AJ7" s="74"/>
      <c r="AK7" s="74"/>
      <c r="AL7" s="74"/>
      <c r="AM7" s="76"/>
      <c r="AN7" s="74"/>
      <c r="AO7" s="74"/>
      <c r="AP7" s="74"/>
      <c r="AQ7" s="74"/>
      <c r="AR7" s="74"/>
    </row>
    <row r="8" spans="1:44" x14ac:dyDescent="0.25">
      <c r="A8" s="1" t="s">
        <v>21</v>
      </c>
      <c r="B8" s="16" t="s">
        <v>49</v>
      </c>
      <c r="C8" s="1" t="s">
        <v>93</v>
      </c>
      <c r="G8" s="47" t="s">
        <v>80</v>
      </c>
      <c r="H8" s="20">
        <v>5</v>
      </c>
      <c r="J8" s="78" t="s">
        <v>63</v>
      </c>
      <c r="K8" s="78">
        <v>7</v>
      </c>
      <c r="L8" s="20">
        <v>7</v>
      </c>
      <c r="AF8" s="74"/>
      <c r="AG8" s="74"/>
      <c r="AH8" s="75"/>
      <c r="AI8" s="74"/>
      <c r="AJ8" s="74"/>
      <c r="AK8" s="74"/>
      <c r="AL8" s="74"/>
      <c r="AM8" s="76"/>
      <c r="AN8" s="74"/>
      <c r="AO8" s="74"/>
      <c r="AP8" s="74"/>
      <c r="AQ8" s="74"/>
      <c r="AR8" s="74"/>
    </row>
    <row r="9" spans="1:44" x14ac:dyDescent="0.25">
      <c r="A9" s="1" t="s">
        <v>45</v>
      </c>
      <c r="B9" s="16" t="s">
        <v>46</v>
      </c>
      <c r="C9" s="1" t="s">
        <v>112</v>
      </c>
      <c r="G9" s="47" t="s">
        <v>81</v>
      </c>
      <c r="H9" s="20">
        <v>6</v>
      </c>
      <c r="J9" s="78" t="s">
        <v>64</v>
      </c>
      <c r="K9" s="20">
        <v>8</v>
      </c>
      <c r="L9" s="20">
        <v>8</v>
      </c>
      <c r="AF9" s="74"/>
      <c r="AG9" s="74"/>
      <c r="AH9" s="74"/>
      <c r="AI9" s="77"/>
      <c r="AJ9" s="74"/>
      <c r="AK9" s="74"/>
      <c r="AL9" s="74"/>
      <c r="AM9" s="76"/>
      <c r="AN9" s="74"/>
      <c r="AO9" s="74"/>
      <c r="AP9" s="74"/>
      <c r="AQ9" s="74"/>
      <c r="AR9" s="74"/>
    </row>
    <row r="10" spans="1:44" x14ac:dyDescent="0.25">
      <c r="A10" s="1" t="s">
        <v>19</v>
      </c>
      <c r="B10" s="16" t="s">
        <v>47</v>
      </c>
      <c r="C10" s="1" t="s">
        <v>92</v>
      </c>
      <c r="G10" s="47" t="s">
        <v>82</v>
      </c>
      <c r="H10" s="20">
        <v>0</v>
      </c>
      <c r="J10" s="78" t="s">
        <v>65</v>
      </c>
      <c r="K10" s="78">
        <v>9</v>
      </c>
      <c r="L10" s="20">
        <v>9</v>
      </c>
      <c r="Q10" s="1"/>
      <c r="X10" s="68"/>
      <c r="AJ10" s="67"/>
      <c r="AM10" s="68"/>
    </row>
    <row r="11" spans="1:44" x14ac:dyDescent="0.25">
      <c r="A11" s="1" t="s">
        <v>18</v>
      </c>
      <c r="B11" s="16" t="s">
        <v>48</v>
      </c>
      <c r="C11" s="1" t="s">
        <v>91</v>
      </c>
      <c r="G11" s="47" t="s">
        <v>76</v>
      </c>
      <c r="H11" s="20">
        <v>1</v>
      </c>
      <c r="J11" s="78" t="s">
        <v>66</v>
      </c>
      <c r="K11" s="20">
        <v>10</v>
      </c>
      <c r="L11" s="20">
        <v>10</v>
      </c>
      <c r="X11" s="68"/>
    </row>
    <row r="12" spans="1:44" x14ac:dyDescent="0.25">
      <c r="J12" s="78" t="s">
        <v>67</v>
      </c>
      <c r="K12" s="78">
        <v>11</v>
      </c>
      <c r="L12" s="20">
        <v>11</v>
      </c>
      <c r="R12" s="49"/>
    </row>
    <row r="13" spans="1:44" x14ac:dyDescent="0.25">
      <c r="B13" t="s">
        <v>114</v>
      </c>
      <c r="J13" s="78" t="s">
        <v>68</v>
      </c>
      <c r="K13" s="20">
        <v>12</v>
      </c>
      <c r="L13" s="20">
        <v>12</v>
      </c>
    </row>
    <row r="14" spans="1:44" x14ac:dyDescent="0.25">
      <c r="J14" s="80"/>
      <c r="K14" s="81"/>
      <c r="L14" s="81"/>
    </row>
    <row r="15" spans="1:44" x14ac:dyDescent="0.25">
      <c r="B15" s="146">
        <v>2024</v>
      </c>
      <c r="C15" s="56"/>
      <c r="D15" s="56"/>
      <c r="E15" s="57"/>
      <c r="F15" s="5">
        <f>B15+1</f>
        <v>2025</v>
      </c>
      <c r="G15" s="51"/>
      <c r="H15" s="51"/>
      <c r="I15" s="51"/>
      <c r="J15" s="51"/>
      <c r="K15" s="51"/>
      <c r="L15" s="51"/>
      <c r="M15" s="6"/>
      <c r="Q15" t="s">
        <v>141</v>
      </c>
    </row>
    <row r="16" spans="1:44" x14ac:dyDescent="0.25">
      <c r="A16" s="43" t="s">
        <v>45</v>
      </c>
      <c r="B16" s="45">
        <f>B15</f>
        <v>2024</v>
      </c>
      <c r="C16" s="45">
        <f>B15</f>
        <v>2024</v>
      </c>
      <c r="D16" s="45">
        <f>B15</f>
        <v>2024</v>
      </c>
      <c r="E16" s="45">
        <f>B15</f>
        <v>2024</v>
      </c>
      <c r="F16" s="45">
        <f>B15</f>
        <v>2024</v>
      </c>
      <c r="G16" s="45">
        <f>B15</f>
        <v>2024</v>
      </c>
      <c r="H16" s="45">
        <f>F15</f>
        <v>2025</v>
      </c>
      <c r="I16" s="45">
        <f>F15</f>
        <v>2025</v>
      </c>
      <c r="J16" s="45">
        <f>F15</f>
        <v>2025</v>
      </c>
      <c r="K16" s="45">
        <f>F15</f>
        <v>2025</v>
      </c>
      <c r="L16" s="45">
        <f>F15</f>
        <v>2025</v>
      </c>
      <c r="M16" s="45">
        <f>F15</f>
        <v>2025</v>
      </c>
      <c r="P16" s="1"/>
      <c r="Q16" s="4">
        <f>B15</f>
        <v>2024</v>
      </c>
      <c r="R16" s="4">
        <f>Q16</f>
        <v>2024</v>
      </c>
      <c r="S16" s="4">
        <f>Q16</f>
        <v>2024</v>
      </c>
      <c r="T16" s="4">
        <f>Q16</f>
        <v>2024</v>
      </c>
      <c r="U16" s="4">
        <f>Q16+1</f>
        <v>2025</v>
      </c>
      <c r="V16" s="4">
        <f>U16</f>
        <v>2025</v>
      </c>
      <c r="W16" s="4">
        <f>U16</f>
        <v>2025</v>
      </c>
      <c r="X16" s="4">
        <f>U16</f>
        <v>2025</v>
      </c>
      <c r="Y16" s="4">
        <f>U16</f>
        <v>2025</v>
      </c>
      <c r="Z16" s="4">
        <f>U16</f>
        <v>2025</v>
      </c>
      <c r="AA16" s="4">
        <f>U16</f>
        <v>2025</v>
      </c>
      <c r="AB16" s="4">
        <f>U16</f>
        <v>2025</v>
      </c>
    </row>
    <row r="17" spans="1:28" x14ac:dyDescent="0.25">
      <c r="A17" s="3"/>
      <c r="B17" s="4" t="s">
        <v>0</v>
      </c>
      <c r="C17" s="4" t="s">
        <v>1</v>
      </c>
      <c r="D17" s="4" t="s">
        <v>2</v>
      </c>
      <c r="E17" s="52" t="s">
        <v>3</v>
      </c>
      <c r="F17" s="4" t="s">
        <v>4</v>
      </c>
      <c r="G17" s="4" t="s">
        <v>5</v>
      </c>
      <c r="H17" s="4" t="s">
        <v>6</v>
      </c>
      <c r="I17" s="4" t="s">
        <v>7</v>
      </c>
      <c r="J17" s="4" t="s">
        <v>8</v>
      </c>
      <c r="K17" s="4" t="s">
        <v>9</v>
      </c>
      <c r="L17" s="4" t="s">
        <v>10</v>
      </c>
      <c r="M17" s="4" t="s">
        <v>11</v>
      </c>
      <c r="P17" s="1"/>
      <c r="Q17" s="55" t="s">
        <v>0</v>
      </c>
      <c r="R17" s="55" t="s">
        <v>1</v>
      </c>
      <c r="S17" s="55" t="s">
        <v>2</v>
      </c>
      <c r="T17" s="55" t="s">
        <v>3</v>
      </c>
      <c r="U17" s="55" t="s">
        <v>4</v>
      </c>
      <c r="V17" s="55" t="s">
        <v>5</v>
      </c>
      <c r="W17" s="55" t="s">
        <v>6</v>
      </c>
      <c r="X17" s="55" t="s">
        <v>7</v>
      </c>
      <c r="Y17" s="55" t="s">
        <v>8</v>
      </c>
      <c r="Z17" s="55" t="s">
        <v>9</v>
      </c>
      <c r="AA17" s="55" t="s">
        <v>10</v>
      </c>
      <c r="AB17" s="55" t="s">
        <v>11</v>
      </c>
    </row>
    <row r="18" spans="1:28" x14ac:dyDescent="0.25">
      <c r="A18" s="8" t="s">
        <v>107</v>
      </c>
      <c r="B18" s="7">
        <v>9</v>
      </c>
      <c r="C18" s="7">
        <v>10</v>
      </c>
      <c r="D18" s="7">
        <v>11</v>
      </c>
      <c r="E18" s="7">
        <v>12</v>
      </c>
      <c r="F18" s="7">
        <v>13</v>
      </c>
      <c r="G18" s="7">
        <v>14</v>
      </c>
      <c r="H18" s="7">
        <v>3</v>
      </c>
      <c r="I18" s="7">
        <v>4</v>
      </c>
      <c r="J18" s="7">
        <v>5</v>
      </c>
      <c r="K18" s="7">
        <v>6</v>
      </c>
      <c r="L18" s="7">
        <v>7</v>
      </c>
      <c r="M18" s="7">
        <v>8</v>
      </c>
      <c r="P18" s="1"/>
      <c r="Q18" s="7">
        <v>9</v>
      </c>
      <c r="R18" s="7">
        <v>10</v>
      </c>
      <c r="S18" s="7">
        <v>11</v>
      </c>
      <c r="T18" s="7">
        <v>12</v>
      </c>
      <c r="U18" s="7">
        <v>1</v>
      </c>
      <c r="V18" s="7">
        <v>2</v>
      </c>
      <c r="W18" s="7">
        <v>3</v>
      </c>
      <c r="X18" s="7">
        <v>4</v>
      </c>
      <c r="Y18" s="7">
        <v>5</v>
      </c>
      <c r="Z18" s="7">
        <v>6</v>
      </c>
      <c r="AA18" s="7">
        <v>7</v>
      </c>
      <c r="AB18" s="7">
        <v>8</v>
      </c>
    </row>
    <row r="19" spans="1:28" x14ac:dyDescent="0.25">
      <c r="A19" s="7">
        <v>1</v>
      </c>
      <c r="B19" s="4">
        <f t="shared" ref="B19:M28" si="0">(($A19+2*B$18)+INT(3*(B$18+1)/5)+B$16+INT(B$16/4)-INT(B$16/100)+INT(B$16/400)+2)-((INT((($A19+2*B$18)+INT(3*(B$18+1)/5)+B$16+INT(B$16/4)-INT(B$16/100)+INT(B$16/400)+2)/7))*7)</f>
        <v>1</v>
      </c>
      <c r="C19" s="4">
        <f t="shared" si="0"/>
        <v>3</v>
      </c>
      <c r="D19" s="4">
        <f t="shared" si="0"/>
        <v>6</v>
      </c>
      <c r="E19" s="4">
        <f t="shared" si="0"/>
        <v>1</v>
      </c>
      <c r="F19" s="4">
        <f t="shared" si="0"/>
        <v>4</v>
      </c>
      <c r="G19" s="4">
        <f t="shared" si="0"/>
        <v>0</v>
      </c>
      <c r="H19" s="4">
        <f t="shared" si="0"/>
        <v>0</v>
      </c>
      <c r="I19" s="4">
        <f t="shared" si="0"/>
        <v>3</v>
      </c>
      <c r="J19" s="4">
        <f t="shared" si="0"/>
        <v>5</v>
      </c>
      <c r="K19" s="4">
        <f t="shared" si="0"/>
        <v>1</v>
      </c>
      <c r="L19" s="4">
        <f t="shared" si="0"/>
        <v>3</v>
      </c>
      <c r="M19" s="4">
        <f t="shared" si="0"/>
        <v>6</v>
      </c>
      <c r="P19" s="7">
        <v>1</v>
      </c>
      <c r="Q19" s="173" t="str">
        <f t="shared" ref="Q19:AB28" si="1">$P19&amp;"/"&amp;Q$18&amp;"/"&amp;Q$16</f>
        <v>1/9/2024</v>
      </c>
      <c r="R19" s="173" t="str">
        <f t="shared" si="1"/>
        <v>1/10/2024</v>
      </c>
      <c r="S19" s="173" t="str">
        <f t="shared" si="1"/>
        <v>1/11/2024</v>
      </c>
      <c r="T19" s="173" t="str">
        <f t="shared" si="1"/>
        <v>1/12/2024</v>
      </c>
      <c r="U19" s="173" t="str">
        <f t="shared" si="1"/>
        <v>1/1/2025</v>
      </c>
      <c r="V19" s="173" t="str">
        <f t="shared" si="1"/>
        <v>1/2/2025</v>
      </c>
      <c r="W19" s="173" t="str">
        <f t="shared" si="1"/>
        <v>1/3/2025</v>
      </c>
      <c r="X19" s="173" t="str">
        <f t="shared" si="1"/>
        <v>1/4/2025</v>
      </c>
      <c r="Y19" s="173" t="str">
        <f t="shared" si="1"/>
        <v>1/5/2025</v>
      </c>
      <c r="Z19" s="173" t="str">
        <f t="shared" si="1"/>
        <v>1/6/2025</v>
      </c>
      <c r="AA19" s="173" t="str">
        <f t="shared" si="1"/>
        <v>1/7/2025</v>
      </c>
      <c r="AB19" s="173" t="str">
        <f t="shared" si="1"/>
        <v>1/8/2025</v>
      </c>
    </row>
    <row r="20" spans="1:28" x14ac:dyDescent="0.25">
      <c r="A20" s="7">
        <v>2</v>
      </c>
      <c r="B20" s="4">
        <f t="shared" si="0"/>
        <v>2</v>
      </c>
      <c r="C20" s="4">
        <f t="shared" si="0"/>
        <v>4</v>
      </c>
      <c r="D20" s="4">
        <f t="shared" si="0"/>
        <v>0</v>
      </c>
      <c r="E20" s="4">
        <f t="shared" si="0"/>
        <v>2</v>
      </c>
      <c r="F20" s="4">
        <f t="shared" si="0"/>
        <v>5</v>
      </c>
      <c r="G20" s="4">
        <f t="shared" si="0"/>
        <v>1</v>
      </c>
      <c r="H20" s="4">
        <f t="shared" si="0"/>
        <v>1</v>
      </c>
      <c r="I20" s="4">
        <f t="shared" si="0"/>
        <v>4</v>
      </c>
      <c r="J20" s="4">
        <f t="shared" si="0"/>
        <v>6</v>
      </c>
      <c r="K20" s="4">
        <f t="shared" si="0"/>
        <v>2</v>
      </c>
      <c r="L20" s="4">
        <f t="shared" si="0"/>
        <v>4</v>
      </c>
      <c r="M20" s="4">
        <f t="shared" si="0"/>
        <v>0</v>
      </c>
      <c r="P20" s="7">
        <v>2</v>
      </c>
      <c r="Q20" s="173" t="str">
        <f t="shared" si="1"/>
        <v>2/9/2024</v>
      </c>
      <c r="R20" s="173" t="str">
        <f t="shared" si="1"/>
        <v>2/10/2024</v>
      </c>
      <c r="S20" s="173" t="str">
        <f t="shared" si="1"/>
        <v>2/11/2024</v>
      </c>
      <c r="T20" s="173" t="str">
        <f t="shared" si="1"/>
        <v>2/12/2024</v>
      </c>
      <c r="U20" s="173" t="str">
        <f t="shared" si="1"/>
        <v>2/1/2025</v>
      </c>
      <c r="V20" s="173" t="str">
        <f t="shared" si="1"/>
        <v>2/2/2025</v>
      </c>
      <c r="W20" s="173" t="str">
        <f t="shared" si="1"/>
        <v>2/3/2025</v>
      </c>
      <c r="X20" s="173" t="str">
        <f t="shared" si="1"/>
        <v>2/4/2025</v>
      </c>
      <c r="Y20" s="173" t="str">
        <f t="shared" si="1"/>
        <v>2/5/2025</v>
      </c>
      <c r="Z20" s="173" t="str">
        <f t="shared" si="1"/>
        <v>2/6/2025</v>
      </c>
      <c r="AA20" s="173" t="str">
        <f t="shared" si="1"/>
        <v>2/7/2025</v>
      </c>
      <c r="AB20" s="173" t="str">
        <f t="shared" si="1"/>
        <v>2/8/2025</v>
      </c>
    </row>
    <row r="21" spans="1:28" x14ac:dyDescent="0.25">
      <c r="A21" s="7">
        <v>3</v>
      </c>
      <c r="B21" s="4">
        <f t="shared" si="0"/>
        <v>3</v>
      </c>
      <c r="C21" s="4">
        <f t="shared" si="0"/>
        <v>5</v>
      </c>
      <c r="D21" s="4">
        <f t="shared" si="0"/>
        <v>1</v>
      </c>
      <c r="E21" s="4">
        <f t="shared" si="0"/>
        <v>3</v>
      </c>
      <c r="F21" s="4">
        <f t="shared" si="0"/>
        <v>6</v>
      </c>
      <c r="G21" s="4">
        <f t="shared" si="0"/>
        <v>2</v>
      </c>
      <c r="H21" s="4">
        <f t="shared" si="0"/>
        <v>2</v>
      </c>
      <c r="I21" s="4">
        <f t="shared" si="0"/>
        <v>5</v>
      </c>
      <c r="J21" s="4">
        <f t="shared" si="0"/>
        <v>0</v>
      </c>
      <c r="K21" s="4">
        <f t="shared" si="0"/>
        <v>3</v>
      </c>
      <c r="L21" s="4">
        <f t="shared" si="0"/>
        <v>5</v>
      </c>
      <c r="M21" s="4">
        <f t="shared" si="0"/>
        <v>1</v>
      </c>
      <c r="P21" s="7">
        <v>3</v>
      </c>
      <c r="Q21" s="173" t="str">
        <f t="shared" si="1"/>
        <v>3/9/2024</v>
      </c>
      <c r="R21" s="173" t="str">
        <f t="shared" si="1"/>
        <v>3/10/2024</v>
      </c>
      <c r="S21" s="173" t="str">
        <f t="shared" si="1"/>
        <v>3/11/2024</v>
      </c>
      <c r="T21" s="173" t="str">
        <f t="shared" si="1"/>
        <v>3/12/2024</v>
      </c>
      <c r="U21" s="173" t="str">
        <f t="shared" si="1"/>
        <v>3/1/2025</v>
      </c>
      <c r="V21" s="173" t="str">
        <f t="shared" si="1"/>
        <v>3/2/2025</v>
      </c>
      <c r="W21" s="173" t="str">
        <f t="shared" si="1"/>
        <v>3/3/2025</v>
      </c>
      <c r="X21" s="173" t="str">
        <f t="shared" si="1"/>
        <v>3/4/2025</v>
      </c>
      <c r="Y21" s="173" t="str">
        <f t="shared" si="1"/>
        <v>3/5/2025</v>
      </c>
      <c r="Z21" s="173" t="str">
        <f t="shared" si="1"/>
        <v>3/6/2025</v>
      </c>
      <c r="AA21" s="173" t="str">
        <f t="shared" si="1"/>
        <v>3/7/2025</v>
      </c>
      <c r="AB21" s="173" t="str">
        <f t="shared" si="1"/>
        <v>3/8/2025</v>
      </c>
    </row>
    <row r="22" spans="1:28" x14ac:dyDescent="0.25">
      <c r="A22" s="7">
        <v>4</v>
      </c>
      <c r="B22" s="4">
        <f t="shared" si="0"/>
        <v>4</v>
      </c>
      <c r="C22" s="4">
        <f t="shared" si="0"/>
        <v>6</v>
      </c>
      <c r="D22" s="4">
        <f t="shared" si="0"/>
        <v>2</v>
      </c>
      <c r="E22" s="4">
        <f t="shared" si="0"/>
        <v>4</v>
      </c>
      <c r="F22" s="4">
        <f t="shared" si="0"/>
        <v>0</v>
      </c>
      <c r="G22" s="4">
        <f t="shared" si="0"/>
        <v>3</v>
      </c>
      <c r="H22" s="4">
        <f t="shared" si="0"/>
        <v>3</v>
      </c>
      <c r="I22" s="4">
        <f t="shared" si="0"/>
        <v>6</v>
      </c>
      <c r="J22" s="4">
        <f t="shared" si="0"/>
        <v>1</v>
      </c>
      <c r="K22" s="4">
        <f t="shared" si="0"/>
        <v>4</v>
      </c>
      <c r="L22" s="4">
        <f t="shared" si="0"/>
        <v>6</v>
      </c>
      <c r="M22" s="4">
        <f t="shared" si="0"/>
        <v>2</v>
      </c>
      <c r="P22" s="7">
        <v>4</v>
      </c>
      <c r="Q22" s="173" t="str">
        <f t="shared" si="1"/>
        <v>4/9/2024</v>
      </c>
      <c r="R22" s="173" t="str">
        <f t="shared" si="1"/>
        <v>4/10/2024</v>
      </c>
      <c r="S22" s="173" t="str">
        <f t="shared" si="1"/>
        <v>4/11/2024</v>
      </c>
      <c r="T22" s="173" t="str">
        <f t="shared" si="1"/>
        <v>4/12/2024</v>
      </c>
      <c r="U22" s="173" t="str">
        <f t="shared" si="1"/>
        <v>4/1/2025</v>
      </c>
      <c r="V22" s="173" t="str">
        <f t="shared" si="1"/>
        <v>4/2/2025</v>
      </c>
      <c r="W22" s="173" t="str">
        <f t="shared" si="1"/>
        <v>4/3/2025</v>
      </c>
      <c r="X22" s="173" t="str">
        <f t="shared" si="1"/>
        <v>4/4/2025</v>
      </c>
      <c r="Y22" s="173" t="str">
        <f t="shared" si="1"/>
        <v>4/5/2025</v>
      </c>
      <c r="Z22" s="173" t="str">
        <f t="shared" si="1"/>
        <v>4/6/2025</v>
      </c>
      <c r="AA22" s="173" t="str">
        <f t="shared" si="1"/>
        <v>4/7/2025</v>
      </c>
      <c r="AB22" s="173" t="str">
        <f t="shared" si="1"/>
        <v>4/8/2025</v>
      </c>
    </row>
    <row r="23" spans="1:28" x14ac:dyDescent="0.25">
      <c r="A23" s="7">
        <v>5</v>
      </c>
      <c r="B23" s="4">
        <f t="shared" si="0"/>
        <v>5</v>
      </c>
      <c r="C23" s="4">
        <f t="shared" si="0"/>
        <v>0</v>
      </c>
      <c r="D23" s="4">
        <f t="shared" si="0"/>
        <v>3</v>
      </c>
      <c r="E23" s="4">
        <f t="shared" si="0"/>
        <v>5</v>
      </c>
      <c r="F23" s="4">
        <f t="shared" si="0"/>
        <v>1</v>
      </c>
      <c r="G23" s="4">
        <f t="shared" si="0"/>
        <v>4</v>
      </c>
      <c r="H23" s="4">
        <f t="shared" si="0"/>
        <v>4</v>
      </c>
      <c r="I23" s="4">
        <f t="shared" si="0"/>
        <v>0</v>
      </c>
      <c r="J23" s="4">
        <f t="shared" si="0"/>
        <v>2</v>
      </c>
      <c r="K23" s="4">
        <f t="shared" si="0"/>
        <v>5</v>
      </c>
      <c r="L23" s="4">
        <f t="shared" si="0"/>
        <v>0</v>
      </c>
      <c r="M23" s="4">
        <f t="shared" si="0"/>
        <v>3</v>
      </c>
      <c r="P23" s="7">
        <v>5</v>
      </c>
      <c r="Q23" s="173" t="str">
        <f t="shared" si="1"/>
        <v>5/9/2024</v>
      </c>
      <c r="R23" s="173" t="str">
        <f t="shared" si="1"/>
        <v>5/10/2024</v>
      </c>
      <c r="S23" s="173" t="str">
        <f t="shared" si="1"/>
        <v>5/11/2024</v>
      </c>
      <c r="T23" s="173" t="str">
        <f t="shared" si="1"/>
        <v>5/12/2024</v>
      </c>
      <c r="U23" s="173" t="str">
        <f t="shared" si="1"/>
        <v>5/1/2025</v>
      </c>
      <c r="V23" s="173" t="str">
        <f t="shared" si="1"/>
        <v>5/2/2025</v>
      </c>
      <c r="W23" s="173" t="str">
        <f t="shared" si="1"/>
        <v>5/3/2025</v>
      </c>
      <c r="X23" s="173" t="str">
        <f t="shared" si="1"/>
        <v>5/4/2025</v>
      </c>
      <c r="Y23" s="173" t="str">
        <f t="shared" si="1"/>
        <v>5/5/2025</v>
      </c>
      <c r="Z23" s="173" t="str">
        <f t="shared" si="1"/>
        <v>5/6/2025</v>
      </c>
      <c r="AA23" s="173" t="str">
        <f t="shared" si="1"/>
        <v>5/7/2025</v>
      </c>
      <c r="AB23" s="173" t="str">
        <f t="shared" si="1"/>
        <v>5/8/2025</v>
      </c>
    </row>
    <row r="24" spans="1:28" x14ac:dyDescent="0.25">
      <c r="A24" s="7">
        <v>6</v>
      </c>
      <c r="B24" s="4">
        <f t="shared" si="0"/>
        <v>6</v>
      </c>
      <c r="C24" s="4">
        <f t="shared" si="0"/>
        <v>1</v>
      </c>
      <c r="D24" s="4">
        <f t="shared" si="0"/>
        <v>4</v>
      </c>
      <c r="E24" s="4">
        <f t="shared" si="0"/>
        <v>6</v>
      </c>
      <c r="F24" s="4">
        <f t="shared" si="0"/>
        <v>2</v>
      </c>
      <c r="G24" s="4">
        <f t="shared" si="0"/>
        <v>5</v>
      </c>
      <c r="H24" s="4">
        <f t="shared" si="0"/>
        <v>5</v>
      </c>
      <c r="I24" s="4">
        <f t="shared" si="0"/>
        <v>1</v>
      </c>
      <c r="J24" s="4">
        <f t="shared" si="0"/>
        <v>3</v>
      </c>
      <c r="K24" s="4">
        <f t="shared" si="0"/>
        <v>6</v>
      </c>
      <c r="L24" s="4">
        <f t="shared" si="0"/>
        <v>1</v>
      </c>
      <c r="M24" s="4">
        <f t="shared" si="0"/>
        <v>4</v>
      </c>
      <c r="P24" s="7">
        <v>6</v>
      </c>
      <c r="Q24" s="173" t="str">
        <f t="shared" si="1"/>
        <v>6/9/2024</v>
      </c>
      <c r="R24" s="173" t="str">
        <f t="shared" si="1"/>
        <v>6/10/2024</v>
      </c>
      <c r="S24" s="173" t="str">
        <f t="shared" si="1"/>
        <v>6/11/2024</v>
      </c>
      <c r="T24" s="173" t="str">
        <f t="shared" si="1"/>
        <v>6/12/2024</v>
      </c>
      <c r="U24" s="173" t="str">
        <f t="shared" si="1"/>
        <v>6/1/2025</v>
      </c>
      <c r="V24" s="173" t="str">
        <f t="shared" si="1"/>
        <v>6/2/2025</v>
      </c>
      <c r="W24" s="173" t="str">
        <f t="shared" si="1"/>
        <v>6/3/2025</v>
      </c>
      <c r="X24" s="173" t="str">
        <f t="shared" si="1"/>
        <v>6/4/2025</v>
      </c>
      <c r="Y24" s="173" t="str">
        <f t="shared" si="1"/>
        <v>6/5/2025</v>
      </c>
      <c r="Z24" s="173" t="str">
        <f t="shared" si="1"/>
        <v>6/6/2025</v>
      </c>
      <c r="AA24" s="173" t="str">
        <f t="shared" si="1"/>
        <v>6/7/2025</v>
      </c>
      <c r="AB24" s="173" t="str">
        <f t="shared" si="1"/>
        <v>6/8/2025</v>
      </c>
    </row>
    <row r="25" spans="1:28" x14ac:dyDescent="0.25">
      <c r="A25" s="7">
        <v>7</v>
      </c>
      <c r="B25" s="4">
        <f t="shared" si="0"/>
        <v>0</v>
      </c>
      <c r="C25" s="4">
        <f t="shared" si="0"/>
        <v>2</v>
      </c>
      <c r="D25" s="4">
        <f t="shared" si="0"/>
        <v>5</v>
      </c>
      <c r="E25" s="4">
        <f t="shared" si="0"/>
        <v>0</v>
      </c>
      <c r="F25" s="4">
        <f t="shared" si="0"/>
        <v>3</v>
      </c>
      <c r="G25" s="4">
        <f t="shared" si="0"/>
        <v>6</v>
      </c>
      <c r="H25" s="4">
        <f t="shared" si="0"/>
        <v>6</v>
      </c>
      <c r="I25" s="4">
        <f t="shared" si="0"/>
        <v>2</v>
      </c>
      <c r="J25" s="4">
        <f t="shared" si="0"/>
        <v>4</v>
      </c>
      <c r="K25" s="4">
        <f t="shared" si="0"/>
        <v>0</v>
      </c>
      <c r="L25" s="4">
        <f t="shared" si="0"/>
        <v>2</v>
      </c>
      <c r="M25" s="4">
        <f t="shared" si="0"/>
        <v>5</v>
      </c>
      <c r="P25" s="7">
        <v>7</v>
      </c>
      <c r="Q25" s="173" t="str">
        <f t="shared" si="1"/>
        <v>7/9/2024</v>
      </c>
      <c r="R25" s="173" t="str">
        <f t="shared" si="1"/>
        <v>7/10/2024</v>
      </c>
      <c r="S25" s="173" t="str">
        <f t="shared" si="1"/>
        <v>7/11/2024</v>
      </c>
      <c r="T25" s="173" t="str">
        <f t="shared" si="1"/>
        <v>7/12/2024</v>
      </c>
      <c r="U25" s="173" t="str">
        <f t="shared" si="1"/>
        <v>7/1/2025</v>
      </c>
      <c r="V25" s="173" t="str">
        <f t="shared" si="1"/>
        <v>7/2/2025</v>
      </c>
      <c r="W25" s="173" t="str">
        <f t="shared" si="1"/>
        <v>7/3/2025</v>
      </c>
      <c r="X25" s="173" t="str">
        <f t="shared" si="1"/>
        <v>7/4/2025</v>
      </c>
      <c r="Y25" s="173" t="str">
        <f t="shared" si="1"/>
        <v>7/5/2025</v>
      </c>
      <c r="Z25" s="173" t="str">
        <f t="shared" si="1"/>
        <v>7/6/2025</v>
      </c>
      <c r="AA25" s="173" t="str">
        <f t="shared" si="1"/>
        <v>7/7/2025</v>
      </c>
      <c r="AB25" s="173" t="str">
        <f t="shared" si="1"/>
        <v>7/8/2025</v>
      </c>
    </row>
    <row r="26" spans="1:28" x14ac:dyDescent="0.25">
      <c r="A26" s="7">
        <v>8</v>
      </c>
      <c r="B26" s="4">
        <f t="shared" si="0"/>
        <v>1</v>
      </c>
      <c r="C26" s="4">
        <f t="shared" si="0"/>
        <v>3</v>
      </c>
      <c r="D26" s="4">
        <f t="shared" si="0"/>
        <v>6</v>
      </c>
      <c r="E26" s="4">
        <f t="shared" si="0"/>
        <v>1</v>
      </c>
      <c r="F26" s="4">
        <f t="shared" si="0"/>
        <v>4</v>
      </c>
      <c r="G26" s="4">
        <f t="shared" si="0"/>
        <v>0</v>
      </c>
      <c r="H26" s="4">
        <f t="shared" si="0"/>
        <v>0</v>
      </c>
      <c r="I26" s="4">
        <f t="shared" si="0"/>
        <v>3</v>
      </c>
      <c r="J26" s="4">
        <f t="shared" si="0"/>
        <v>5</v>
      </c>
      <c r="K26" s="4">
        <f t="shared" si="0"/>
        <v>1</v>
      </c>
      <c r="L26" s="4">
        <f t="shared" si="0"/>
        <v>3</v>
      </c>
      <c r="M26" s="4">
        <f t="shared" si="0"/>
        <v>6</v>
      </c>
      <c r="P26" s="7">
        <v>8</v>
      </c>
      <c r="Q26" s="173" t="str">
        <f t="shared" si="1"/>
        <v>8/9/2024</v>
      </c>
      <c r="R26" s="173" t="str">
        <f t="shared" si="1"/>
        <v>8/10/2024</v>
      </c>
      <c r="S26" s="173" t="str">
        <f t="shared" si="1"/>
        <v>8/11/2024</v>
      </c>
      <c r="T26" s="173" t="str">
        <f t="shared" si="1"/>
        <v>8/12/2024</v>
      </c>
      <c r="U26" s="173" t="str">
        <f t="shared" si="1"/>
        <v>8/1/2025</v>
      </c>
      <c r="V26" s="173" t="str">
        <f t="shared" si="1"/>
        <v>8/2/2025</v>
      </c>
      <c r="W26" s="173" t="str">
        <f t="shared" si="1"/>
        <v>8/3/2025</v>
      </c>
      <c r="X26" s="173" t="str">
        <f t="shared" si="1"/>
        <v>8/4/2025</v>
      </c>
      <c r="Y26" s="173" t="str">
        <f t="shared" si="1"/>
        <v>8/5/2025</v>
      </c>
      <c r="Z26" s="173" t="str">
        <f t="shared" si="1"/>
        <v>8/6/2025</v>
      </c>
      <c r="AA26" s="173" t="str">
        <f t="shared" si="1"/>
        <v>8/7/2025</v>
      </c>
      <c r="AB26" s="173" t="str">
        <f t="shared" si="1"/>
        <v>8/8/2025</v>
      </c>
    </row>
    <row r="27" spans="1:28" x14ac:dyDescent="0.25">
      <c r="A27" s="7">
        <v>9</v>
      </c>
      <c r="B27" s="4">
        <f t="shared" si="0"/>
        <v>2</v>
      </c>
      <c r="C27" s="4">
        <f t="shared" si="0"/>
        <v>4</v>
      </c>
      <c r="D27" s="4">
        <f t="shared" si="0"/>
        <v>0</v>
      </c>
      <c r="E27" s="4">
        <f t="shared" si="0"/>
        <v>2</v>
      </c>
      <c r="F27" s="4">
        <f t="shared" si="0"/>
        <v>5</v>
      </c>
      <c r="G27" s="4">
        <f t="shared" si="0"/>
        <v>1</v>
      </c>
      <c r="H27" s="4">
        <f t="shared" si="0"/>
        <v>1</v>
      </c>
      <c r="I27" s="4">
        <f t="shared" si="0"/>
        <v>4</v>
      </c>
      <c r="J27" s="4">
        <f t="shared" si="0"/>
        <v>6</v>
      </c>
      <c r="K27" s="4">
        <f t="shared" si="0"/>
        <v>2</v>
      </c>
      <c r="L27" s="4">
        <f t="shared" si="0"/>
        <v>4</v>
      </c>
      <c r="M27" s="4">
        <f t="shared" si="0"/>
        <v>0</v>
      </c>
      <c r="P27" s="7">
        <v>9</v>
      </c>
      <c r="Q27" s="173" t="str">
        <f t="shared" si="1"/>
        <v>9/9/2024</v>
      </c>
      <c r="R27" s="173" t="str">
        <f t="shared" si="1"/>
        <v>9/10/2024</v>
      </c>
      <c r="S27" s="173" t="str">
        <f t="shared" si="1"/>
        <v>9/11/2024</v>
      </c>
      <c r="T27" s="173" t="str">
        <f t="shared" si="1"/>
        <v>9/12/2024</v>
      </c>
      <c r="U27" s="173" t="str">
        <f t="shared" si="1"/>
        <v>9/1/2025</v>
      </c>
      <c r="V27" s="173" t="str">
        <f t="shared" si="1"/>
        <v>9/2/2025</v>
      </c>
      <c r="W27" s="173" t="str">
        <f t="shared" si="1"/>
        <v>9/3/2025</v>
      </c>
      <c r="X27" s="173" t="str">
        <f t="shared" si="1"/>
        <v>9/4/2025</v>
      </c>
      <c r="Y27" s="173" t="str">
        <f t="shared" si="1"/>
        <v>9/5/2025</v>
      </c>
      <c r="Z27" s="173" t="str">
        <f t="shared" si="1"/>
        <v>9/6/2025</v>
      </c>
      <c r="AA27" s="173" t="str">
        <f t="shared" si="1"/>
        <v>9/7/2025</v>
      </c>
      <c r="AB27" s="173" t="str">
        <f t="shared" si="1"/>
        <v>9/8/2025</v>
      </c>
    </row>
    <row r="28" spans="1:28" x14ac:dyDescent="0.25">
      <c r="A28" s="7">
        <v>10</v>
      </c>
      <c r="B28" s="4">
        <f t="shared" si="0"/>
        <v>3</v>
      </c>
      <c r="C28" s="4">
        <f t="shared" si="0"/>
        <v>5</v>
      </c>
      <c r="D28" s="4">
        <f t="shared" si="0"/>
        <v>1</v>
      </c>
      <c r="E28" s="4">
        <f t="shared" si="0"/>
        <v>3</v>
      </c>
      <c r="F28" s="4">
        <f t="shared" si="0"/>
        <v>6</v>
      </c>
      <c r="G28" s="4">
        <f t="shared" si="0"/>
        <v>2</v>
      </c>
      <c r="H28" s="4">
        <f t="shared" si="0"/>
        <v>2</v>
      </c>
      <c r="I28" s="4">
        <f t="shared" si="0"/>
        <v>5</v>
      </c>
      <c r="J28" s="4">
        <f t="shared" si="0"/>
        <v>0</v>
      </c>
      <c r="K28" s="4">
        <f t="shared" si="0"/>
        <v>3</v>
      </c>
      <c r="L28" s="4">
        <f t="shared" si="0"/>
        <v>5</v>
      </c>
      <c r="M28" s="4">
        <f t="shared" si="0"/>
        <v>1</v>
      </c>
      <c r="P28" s="7">
        <v>10</v>
      </c>
      <c r="Q28" s="173" t="str">
        <f t="shared" si="1"/>
        <v>10/9/2024</v>
      </c>
      <c r="R28" s="173" t="str">
        <f t="shared" si="1"/>
        <v>10/10/2024</v>
      </c>
      <c r="S28" s="173" t="str">
        <f t="shared" si="1"/>
        <v>10/11/2024</v>
      </c>
      <c r="T28" s="173" t="str">
        <f t="shared" si="1"/>
        <v>10/12/2024</v>
      </c>
      <c r="U28" s="173" t="str">
        <f t="shared" si="1"/>
        <v>10/1/2025</v>
      </c>
      <c r="V28" s="173" t="str">
        <f t="shared" si="1"/>
        <v>10/2/2025</v>
      </c>
      <c r="W28" s="173" t="str">
        <f t="shared" si="1"/>
        <v>10/3/2025</v>
      </c>
      <c r="X28" s="173" t="str">
        <f t="shared" si="1"/>
        <v>10/4/2025</v>
      </c>
      <c r="Y28" s="173" t="str">
        <f t="shared" si="1"/>
        <v>10/5/2025</v>
      </c>
      <c r="Z28" s="173" t="str">
        <f t="shared" si="1"/>
        <v>10/6/2025</v>
      </c>
      <c r="AA28" s="173" t="str">
        <f t="shared" si="1"/>
        <v>10/7/2025</v>
      </c>
      <c r="AB28" s="173" t="str">
        <f t="shared" si="1"/>
        <v>10/8/2025</v>
      </c>
    </row>
    <row r="29" spans="1:28" x14ac:dyDescent="0.25">
      <c r="A29" s="7">
        <v>11</v>
      </c>
      <c r="B29" s="4">
        <f t="shared" ref="B29:M38" si="2">(($A29+2*B$18)+INT(3*(B$18+1)/5)+B$16+INT(B$16/4)-INT(B$16/100)+INT(B$16/400)+2)-((INT((($A29+2*B$18)+INT(3*(B$18+1)/5)+B$16+INT(B$16/4)-INT(B$16/100)+INT(B$16/400)+2)/7))*7)</f>
        <v>4</v>
      </c>
      <c r="C29" s="4">
        <f t="shared" si="2"/>
        <v>6</v>
      </c>
      <c r="D29" s="4">
        <f t="shared" si="2"/>
        <v>2</v>
      </c>
      <c r="E29" s="4">
        <f t="shared" si="2"/>
        <v>4</v>
      </c>
      <c r="F29" s="4">
        <f t="shared" si="2"/>
        <v>0</v>
      </c>
      <c r="G29" s="4">
        <f t="shared" si="2"/>
        <v>3</v>
      </c>
      <c r="H29" s="4">
        <f t="shared" si="2"/>
        <v>3</v>
      </c>
      <c r="I29" s="4">
        <f t="shared" si="2"/>
        <v>6</v>
      </c>
      <c r="J29" s="4">
        <f t="shared" si="2"/>
        <v>1</v>
      </c>
      <c r="K29" s="4">
        <f t="shared" si="2"/>
        <v>4</v>
      </c>
      <c r="L29" s="4">
        <f t="shared" si="2"/>
        <v>6</v>
      </c>
      <c r="M29" s="4">
        <f t="shared" si="2"/>
        <v>2</v>
      </c>
      <c r="O29" s="53"/>
      <c r="P29" s="7">
        <v>11</v>
      </c>
      <c r="Q29" s="173" t="str">
        <f t="shared" ref="Q29:AB38" si="3">$P29&amp;"/"&amp;Q$18&amp;"/"&amp;Q$16</f>
        <v>11/9/2024</v>
      </c>
      <c r="R29" s="173" t="str">
        <f t="shared" si="3"/>
        <v>11/10/2024</v>
      </c>
      <c r="S29" s="173" t="str">
        <f t="shared" si="3"/>
        <v>11/11/2024</v>
      </c>
      <c r="T29" s="173" t="str">
        <f t="shared" si="3"/>
        <v>11/12/2024</v>
      </c>
      <c r="U29" s="173" t="str">
        <f t="shared" si="3"/>
        <v>11/1/2025</v>
      </c>
      <c r="V29" s="173" t="str">
        <f t="shared" si="3"/>
        <v>11/2/2025</v>
      </c>
      <c r="W29" s="173" t="str">
        <f t="shared" si="3"/>
        <v>11/3/2025</v>
      </c>
      <c r="X29" s="173" t="str">
        <f t="shared" si="3"/>
        <v>11/4/2025</v>
      </c>
      <c r="Y29" s="173" t="str">
        <f t="shared" si="3"/>
        <v>11/5/2025</v>
      </c>
      <c r="Z29" s="173" t="str">
        <f t="shared" si="3"/>
        <v>11/6/2025</v>
      </c>
      <c r="AA29" s="173" t="str">
        <f t="shared" si="3"/>
        <v>11/7/2025</v>
      </c>
      <c r="AB29" s="173" t="str">
        <f t="shared" si="3"/>
        <v>11/8/2025</v>
      </c>
    </row>
    <row r="30" spans="1:28" x14ac:dyDescent="0.25">
      <c r="A30" s="7">
        <v>12</v>
      </c>
      <c r="B30" s="4">
        <f t="shared" si="2"/>
        <v>5</v>
      </c>
      <c r="C30" s="4">
        <f t="shared" si="2"/>
        <v>0</v>
      </c>
      <c r="D30" s="4">
        <f t="shared" si="2"/>
        <v>3</v>
      </c>
      <c r="E30" s="4">
        <f t="shared" si="2"/>
        <v>5</v>
      </c>
      <c r="F30" s="4">
        <f t="shared" si="2"/>
        <v>1</v>
      </c>
      <c r="G30" s="4">
        <f t="shared" si="2"/>
        <v>4</v>
      </c>
      <c r="H30" s="4">
        <f t="shared" si="2"/>
        <v>4</v>
      </c>
      <c r="I30" s="4">
        <f t="shared" si="2"/>
        <v>0</v>
      </c>
      <c r="J30" s="4">
        <f t="shared" si="2"/>
        <v>2</v>
      </c>
      <c r="K30" s="4">
        <f t="shared" si="2"/>
        <v>5</v>
      </c>
      <c r="L30" s="4">
        <f t="shared" si="2"/>
        <v>0</v>
      </c>
      <c r="M30" s="4">
        <f t="shared" si="2"/>
        <v>3</v>
      </c>
      <c r="O30" s="53"/>
      <c r="P30" s="7">
        <v>12</v>
      </c>
      <c r="Q30" s="173" t="str">
        <f t="shared" si="3"/>
        <v>12/9/2024</v>
      </c>
      <c r="R30" s="173" t="str">
        <f t="shared" si="3"/>
        <v>12/10/2024</v>
      </c>
      <c r="S30" s="173" t="str">
        <f t="shared" si="3"/>
        <v>12/11/2024</v>
      </c>
      <c r="T30" s="173" t="str">
        <f t="shared" si="3"/>
        <v>12/12/2024</v>
      </c>
      <c r="U30" s="173" t="str">
        <f t="shared" si="3"/>
        <v>12/1/2025</v>
      </c>
      <c r="V30" s="173" t="str">
        <f t="shared" si="3"/>
        <v>12/2/2025</v>
      </c>
      <c r="W30" s="173" t="str">
        <f t="shared" si="3"/>
        <v>12/3/2025</v>
      </c>
      <c r="X30" s="173" t="str">
        <f t="shared" si="3"/>
        <v>12/4/2025</v>
      </c>
      <c r="Y30" s="173" t="str">
        <f t="shared" si="3"/>
        <v>12/5/2025</v>
      </c>
      <c r="Z30" s="173" t="str">
        <f t="shared" si="3"/>
        <v>12/6/2025</v>
      </c>
      <c r="AA30" s="173" t="str">
        <f t="shared" si="3"/>
        <v>12/7/2025</v>
      </c>
      <c r="AB30" s="173" t="str">
        <f t="shared" si="3"/>
        <v>12/8/2025</v>
      </c>
    </row>
    <row r="31" spans="1:28" x14ac:dyDescent="0.25">
      <c r="A31" s="7">
        <v>13</v>
      </c>
      <c r="B31" s="4">
        <f t="shared" si="2"/>
        <v>6</v>
      </c>
      <c r="C31" s="4">
        <f t="shared" si="2"/>
        <v>1</v>
      </c>
      <c r="D31" s="4">
        <f t="shared" si="2"/>
        <v>4</v>
      </c>
      <c r="E31" s="4">
        <f t="shared" si="2"/>
        <v>6</v>
      </c>
      <c r="F31" s="4">
        <f t="shared" si="2"/>
        <v>2</v>
      </c>
      <c r="G31" s="4">
        <f t="shared" si="2"/>
        <v>5</v>
      </c>
      <c r="H31" s="4">
        <f t="shared" si="2"/>
        <v>5</v>
      </c>
      <c r="I31" s="4">
        <f t="shared" si="2"/>
        <v>1</v>
      </c>
      <c r="J31" s="4">
        <f t="shared" si="2"/>
        <v>3</v>
      </c>
      <c r="K31" s="4">
        <f t="shared" si="2"/>
        <v>6</v>
      </c>
      <c r="L31" s="4">
        <f t="shared" si="2"/>
        <v>1</v>
      </c>
      <c r="M31" s="4">
        <f t="shared" si="2"/>
        <v>4</v>
      </c>
      <c r="O31" s="53"/>
      <c r="P31" s="7">
        <v>13</v>
      </c>
      <c r="Q31" s="173" t="str">
        <f t="shared" si="3"/>
        <v>13/9/2024</v>
      </c>
      <c r="R31" s="173" t="str">
        <f t="shared" si="3"/>
        <v>13/10/2024</v>
      </c>
      <c r="S31" s="173" t="str">
        <f t="shared" si="3"/>
        <v>13/11/2024</v>
      </c>
      <c r="T31" s="173" t="str">
        <f t="shared" si="3"/>
        <v>13/12/2024</v>
      </c>
      <c r="U31" s="173" t="str">
        <f t="shared" si="3"/>
        <v>13/1/2025</v>
      </c>
      <c r="V31" s="173" t="str">
        <f t="shared" si="3"/>
        <v>13/2/2025</v>
      </c>
      <c r="W31" s="173" t="str">
        <f t="shared" si="3"/>
        <v>13/3/2025</v>
      </c>
      <c r="X31" s="173" t="str">
        <f t="shared" si="3"/>
        <v>13/4/2025</v>
      </c>
      <c r="Y31" s="173" t="str">
        <f t="shared" si="3"/>
        <v>13/5/2025</v>
      </c>
      <c r="Z31" s="173" t="str">
        <f t="shared" si="3"/>
        <v>13/6/2025</v>
      </c>
      <c r="AA31" s="173" t="str">
        <f t="shared" si="3"/>
        <v>13/7/2025</v>
      </c>
      <c r="AB31" s="173" t="str">
        <f t="shared" si="3"/>
        <v>13/8/2025</v>
      </c>
    </row>
    <row r="32" spans="1:28" x14ac:dyDescent="0.25">
      <c r="A32" s="7">
        <v>14</v>
      </c>
      <c r="B32" s="4">
        <f t="shared" si="2"/>
        <v>0</v>
      </c>
      <c r="C32" s="4">
        <f t="shared" si="2"/>
        <v>2</v>
      </c>
      <c r="D32" s="4">
        <f t="shared" si="2"/>
        <v>5</v>
      </c>
      <c r="E32" s="4">
        <f t="shared" si="2"/>
        <v>0</v>
      </c>
      <c r="F32" s="4">
        <f t="shared" si="2"/>
        <v>3</v>
      </c>
      <c r="G32" s="4">
        <f t="shared" si="2"/>
        <v>6</v>
      </c>
      <c r="H32" s="4">
        <f t="shared" si="2"/>
        <v>6</v>
      </c>
      <c r="I32" s="4">
        <f t="shared" si="2"/>
        <v>2</v>
      </c>
      <c r="J32" s="4">
        <f t="shared" si="2"/>
        <v>4</v>
      </c>
      <c r="K32" s="4">
        <f t="shared" si="2"/>
        <v>0</v>
      </c>
      <c r="L32" s="4">
        <f t="shared" si="2"/>
        <v>2</v>
      </c>
      <c r="M32" s="4">
        <f t="shared" si="2"/>
        <v>5</v>
      </c>
      <c r="O32" s="53"/>
      <c r="P32" s="7">
        <v>14</v>
      </c>
      <c r="Q32" s="173" t="str">
        <f t="shared" si="3"/>
        <v>14/9/2024</v>
      </c>
      <c r="R32" s="173" t="str">
        <f t="shared" si="3"/>
        <v>14/10/2024</v>
      </c>
      <c r="S32" s="173" t="str">
        <f t="shared" si="3"/>
        <v>14/11/2024</v>
      </c>
      <c r="T32" s="173" t="str">
        <f t="shared" si="3"/>
        <v>14/12/2024</v>
      </c>
      <c r="U32" s="173" t="str">
        <f t="shared" si="3"/>
        <v>14/1/2025</v>
      </c>
      <c r="V32" s="173" t="str">
        <f t="shared" si="3"/>
        <v>14/2/2025</v>
      </c>
      <c r="W32" s="173" t="str">
        <f t="shared" si="3"/>
        <v>14/3/2025</v>
      </c>
      <c r="X32" s="173" t="str">
        <f t="shared" si="3"/>
        <v>14/4/2025</v>
      </c>
      <c r="Y32" s="173" t="str">
        <f t="shared" si="3"/>
        <v>14/5/2025</v>
      </c>
      <c r="Z32" s="173" t="str">
        <f t="shared" si="3"/>
        <v>14/6/2025</v>
      </c>
      <c r="AA32" s="173" t="str">
        <f t="shared" si="3"/>
        <v>14/7/2025</v>
      </c>
      <c r="AB32" s="173" t="str">
        <f t="shared" si="3"/>
        <v>14/8/2025</v>
      </c>
    </row>
    <row r="33" spans="1:28" x14ac:dyDescent="0.25">
      <c r="A33" s="7">
        <v>15</v>
      </c>
      <c r="B33" s="4">
        <f t="shared" si="2"/>
        <v>1</v>
      </c>
      <c r="C33" s="4">
        <f t="shared" si="2"/>
        <v>3</v>
      </c>
      <c r="D33" s="4">
        <f t="shared" si="2"/>
        <v>6</v>
      </c>
      <c r="E33" s="4">
        <f t="shared" si="2"/>
        <v>1</v>
      </c>
      <c r="F33" s="4">
        <f t="shared" si="2"/>
        <v>4</v>
      </c>
      <c r="G33" s="4">
        <f t="shared" si="2"/>
        <v>0</v>
      </c>
      <c r="H33" s="4">
        <f t="shared" si="2"/>
        <v>0</v>
      </c>
      <c r="I33" s="4">
        <f t="shared" si="2"/>
        <v>3</v>
      </c>
      <c r="J33" s="4">
        <f t="shared" si="2"/>
        <v>5</v>
      </c>
      <c r="K33" s="4">
        <f t="shared" si="2"/>
        <v>1</v>
      </c>
      <c r="L33" s="4">
        <f t="shared" si="2"/>
        <v>3</v>
      </c>
      <c r="M33" s="4">
        <f t="shared" si="2"/>
        <v>6</v>
      </c>
      <c r="O33" s="53"/>
      <c r="P33" s="7">
        <v>15</v>
      </c>
      <c r="Q33" s="173" t="str">
        <f t="shared" si="3"/>
        <v>15/9/2024</v>
      </c>
      <c r="R33" s="173" t="str">
        <f t="shared" si="3"/>
        <v>15/10/2024</v>
      </c>
      <c r="S33" s="173" t="str">
        <f t="shared" si="3"/>
        <v>15/11/2024</v>
      </c>
      <c r="T33" s="173" t="str">
        <f t="shared" si="3"/>
        <v>15/12/2024</v>
      </c>
      <c r="U33" s="173" t="str">
        <f t="shared" si="3"/>
        <v>15/1/2025</v>
      </c>
      <c r="V33" s="173" t="str">
        <f t="shared" si="3"/>
        <v>15/2/2025</v>
      </c>
      <c r="W33" s="173" t="str">
        <f t="shared" si="3"/>
        <v>15/3/2025</v>
      </c>
      <c r="X33" s="173" t="str">
        <f t="shared" si="3"/>
        <v>15/4/2025</v>
      </c>
      <c r="Y33" s="173" t="str">
        <f t="shared" si="3"/>
        <v>15/5/2025</v>
      </c>
      <c r="Z33" s="173" t="str">
        <f t="shared" si="3"/>
        <v>15/6/2025</v>
      </c>
      <c r="AA33" s="173" t="str">
        <f t="shared" si="3"/>
        <v>15/7/2025</v>
      </c>
      <c r="AB33" s="173" t="str">
        <f t="shared" si="3"/>
        <v>15/8/2025</v>
      </c>
    </row>
    <row r="34" spans="1:28" x14ac:dyDescent="0.25">
      <c r="A34" s="7">
        <v>16</v>
      </c>
      <c r="B34" s="4">
        <f t="shared" si="2"/>
        <v>2</v>
      </c>
      <c r="C34" s="4">
        <f t="shared" si="2"/>
        <v>4</v>
      </c>
      <c r="D34" s="4">
        <f t="shared" si="2"/>
        <v>0</v>
      </c>
      <c r="E34" s="4">
        <f t="shared" si="2"/>
        <v>2</v>
      </c>
      <c r="F34" s="4">
        <f t="shared" si="2"/>
        <v>5</v>
      </c>
      <c r="G34" s="4">
        <f t="shared" si="2"/>
        <v>1</v>
      </c>
      <c r="H34" s="4">
        <f t="shared" si="2"/>
        <v>1</v>
      </c>
      <c r="I34" s="4">
        <f t="shared" si="2"/>
        <v>4</v>
      </c>
      <c r="J34" s="4">
        <f t="shared" si="2"/>
        <v>6</v>
      </c>
      <c r="K34" s="4">
        <f t="shared" si="2"/>
        <v>2</v>
      </c>
      <c r="L34" s="4">
        <f t="shared" si="2"/>
        <v>4</v>
      </c>
      <c r="M34" s="4">
        <f t="shared" si="2"/>
        <v>0</v>
      </c>
      <c r="O34" s="53"/>
      <c r="P34" s="7">
        <v>16</v>
      </c>
      <c r="Q34" s="173" t="str">
        <f t="shared" si="3"/>
        <v>16/9/2024</v>
      </c>
      <c r="R34" s="173" t="str">
        <f t="shared" si="3"/>
        <v>16/10/2024</v>
      </c>
      <c r="S34" s="173" t="str">
        <f t="shared" si="3"/>
        <v>16/11/2024</v>
      </c>
      <c r="T34" s="173" t="str">
        <f t="shared" si="3"/>
        <v>16/12/2024</v>
      </c>
      <c r="U34" s="173" t="str">
        <f t="shared" si="3"/>
        <v>16/1/2025</v>
      </c>
      <c r="V34" s="173" t="str">
        <f t="shared" si="3"/>
        <v>16/2/2025</v>
      </c>
      <c r="W34" s="173" t="str">
        <f t="shared" si="3"/>
        <v>16/3/2025</v>
      </c>
      <c r="X34" s="173" t="str">
        <f t="shared" si="3"/>
        <v>16/4/2025</v>
      </c>
      <c r="Y34" s="173" t="str">
        <f t="shared" si="3"/>
        <v>16/5/2025</v>
      </c>
      <c r="Z34" s="173" t="str">
        <f t="shared" si="3"/>
        <v>16/6/2025</v>
      </c>
      <c r="AA34" s="173" t="str">
        <f t="shared" si="3"/>
        <v>16/7/2025</v>
      </c>
      <c r="AB34" s="173" t="str">
        <f t="shared" si="3"/>
        <v>16/8/2025</v>
      </c>
    </row>
    <row r="35" spans="1:28" x14ac:dyDescent="0.25">
      <c r="A35" s="7">
        <v>17</v>
      </c>
      <c r="B35" s="4">
        <f t="shared" si="2"/>
        <v>3</v>
      </c>
      <c r="C35" s="4">
        <f t="shared" si="2"/>
        <v>5</v>
      </c>
      <c r="D35" s="4">
        <f t="shared" si="2"/>
        <v>1</v>
      </c>
      <c r="E35" s="4">
        <f t="shared" si="2"/>
        <v>3</v>
      </c>
      <c r="F35" s="4">
        <f t="shared" si="2"/>
        <v>6</v>
      </c>
      <c r="G35" s="4">
        <f t="shared" si="2"/>
        <v>2</v>
      </c>
      <c r="H35" s="4">
        <f t="shared" si="2"/>
        <v>2</v>
      </c>
      <c r="I35" s="4">
        <f t="shared" si="2"/>
        <v>5</v>
      </c>
      <c r="J35" s="4">
        <f t="shared" si="2"/>
        <v>0</v>
      </c>
      <c r="K35" s="4">
        <f t="shared" si="2"/>
        <v>3</v>
      </c>
      <c r="L35" s="4">
        <f t="shared" si="2"/>
        <v>5</v>
      </c>
      <c r="M35" s="4">
        <f t="shared" si="2"/>
        <v>1</v>
      </c>
      <c r="O35" s="53"/>
      <c r="P35" s="7">
        <v>17</v>
      </c>
      <c r="Q35" s="173" t="str">
        <f t="shared" si="3"/>
        <v>17/9/2024</v>
      </c>
      <c r="R35" s="173" t="str">
        <f t="shared" si="3"/>
        <v>17/10/2024</v>
      </c>
      <c r="S35" s="173" t="str">
        <f t="shared" si="3"/>
        <v>17/11/2024</v>
      </c>
      <c r="T35" s="173" t="str">
        <f t="shared" si="3"/>
        <v>17/12/2024</v>
      </c>
      <c r="U35" s="173" t="str">
        <f t="shared" si="3"/>
        <v>17/1/2025</v>
      </c>
      <c r="V35" s="173" t="str">
        <f t="shared" si="3"/>
        <v>17/2/2025</v>
      </c>
      <c r="W35" s="173" t="str">
        <f t="shared" si="3"/>
        <v>17/3/2025</v>
      </c>
      <c r="X35" s="173" t="str">
        <f t="shared" si="3"/>
        <v>17/4/2025</v>
      </c>
      <c r="Y35" s="173" t="str">
        <f t="shared" si="3"/>
        <v>17/5/2025</v>
      </c>
      <c r="Z35" s="173" t="str">
        <f t="shared" si="3"/>
        <v>17/6/2025</v>
      </c>
      <c r="AA35" s="173" t="str">
        <f t="shared" si="3"/>
        <v>17/7/2025</v>
      </c>
      <c r="AB35" s="173" t="str">
        <f t="shared" si="3"/>
        <v>17/8/2025</v>
      </c>
    </row>
    <row r="36" spans="1:28" x14ac:dyDescent="0.25">
      <c r="A36" s="7">
        <v>18</v>
      </c>
      <c r="B36" s="4">
        <f t="shared" si="2"/>
        <v>4</v>
      </c>
      <c r="C36" s="4">
        <f t="shared" si="2"/>
        <v>6</v>
      </c>
      <c r="D36" s="4">
        <f t="shared" si="2"/>
        <v>2</v>
      </c>
      <c r="E36" s="4">
        <f t="shared" si="2"/>
        <v>4</v>
      </c>
      <c r="F36" s="4">
        <f t="shared" si="2"/>
        <v>0</v>
      </c>
      <c r="G36" s="4">
        <f t="shared" si="2"/>
        <v>3</v>
      </c>
      <c r="H36" s="4">
        <f t="shared" si="2"/>
        <v>3</v>
      </c>
      <c r="I36" s="4">
        <f t="shared" si="2"/>
        <v>6</v>
      </c>
      <c r="J36" s="4">
        <f t="shared" si="2"/>
        <v>1</v>
      </c>
      <c r="K36" s="4">
        <f t="shared" si="2"/>
        <v>4</v>
      </c>
      <c r="L36" s="4">
        <f t="shared" si="2"/>
        <v>6</v>
      </c>
      <c r="M36" s="4">
        <f t="shared" si="2"/>
        <v>2</v>
      </c>
      <c r="O36" s="53"/>
      <c r="P36" s="7">
        <v>18</v>
      </c>
      <c r="Q36" s="173" t="str">
        <f t="shared" si="3"/>
        <v>18/9/2024</v>
      </c>
      <c r="R36" s="173" t="str">
        <f t="shared" si="3"/>
        <v>18/10/2024</v>
      </c>
      <c r="S36" s="173" t="str">
        <f t="shared" si="3"/>
        <v>18/11/2024</v>
      </c>
      <c r="T36" s="173" t="str">
        <f t="shared" si="3"/>
        <v>18/12/2024</v>
      </c>
      <c r="U36" s="173" t="str">
        <f t="shared" si="3"/>
        <v>18/1/2025</v>
      </c>
      <c r="V36" s="173" t="str">
        <f t="shared" si="3"/>
        <v>18/2/2025</v>
      </c>
      <c r="W36" s="173" t="str">
        <f t="shared" si="3"/>
        <v>18/3/2025</v>
      </c>
      <c r="X36" s="173" t="str">
        <f t="shared" si="3"/>
        <v>18/4/2025</v>
      </c>
      <c r="Y36" s="173" t="str">
        <f t="shared" si="3"/>
        <v>18/5/2025</v>
      </c>
      <c r="Z36" s="173" t="str">
        <f t="shared" si="3"/>
        <v>18/6/2025</v>
      </c>
      <c r="AA36" s="173" t="str">
        <f t="shared" si="3"/>
        <v>18/7/2025</v>
      </c>
      <c r="AB36" s="173" t="str">
        <f t="shared" si="3"/>
        <v>18/8/2025</v>
      </c>
    </row>
    <row r="37" spans="1:28" x14ac:dyDescent="0.25">
      <c r="A37" s="7">
        <v>19</v>
      </c>
      <c r="B37" s="4">
        <f t="shared" si="2"/>
        <v>5</v>
      </c>
      <c r="C37" s="4">
        <f t="shared" si="2"/>
        <v>0</v>
      </c>
      <c r="D37" s="4">
        <f t="shared" si="2"/>
        <v>3</v>
      </c>
      <c r="E37" s="4">
        <f t="shared" si="2"/>
        <v>5</v>
      </c>
      <c r="F37" s="4">
        <f t="shared" si="2"/>
        <v>1</v>
      </c>
      <c r="G37" s="4">
        <f t="shared" si="2"/>
        <v>4</v>
      </c>
      <c r="H37" s="4">
        <f t="shared" si="2"/>
        <v>4</v>
      </c>
      <c r="I37" s="4">
        <f t="shared" si="2"/>
        <v>0</v>
      </c>
      <c r="J37" s="4">
        <f t="shared" si="2"/>
        <v>2</v>
      </c>
      <c r="K37" s="4">
        <f t="shared" si="2"/>
        <v>5</v>
      </c>
      <c r="L37" s="4">
        <f t="shared" si="2"/>
        <v>0</v>
      </c>
      <c r="M37" s="4">
        <f t="shared" si="2"/>
        <v>3</v>
      </c>
      <c r="O37" s="73"/>
      <c r="P37" s="7">
        <v>19</v>
      </c>
      <c r="Q37" s="173" t="str">
        <f t="shared" si="3"/>
        <v>19/9/2024</v>
      </c>
      <c r="R37" s="173" t="str">
        <f t="shared" si="3"/>
        <v>19/10/2024</v>
      </c>
      <c r="S37" s="173" t="str">
        <f t="shared" si="3"/>
        <v>19/11/2024</v>
      </c>
      <c r="T37" s="173" t="str">
        <f t="shared" si="3"/>
        <v>19/12/2024</v>
      </c>
      <c r="U37" s="173" t="str">
        <f t="shared" si="3"/>
        <v>19/1/2025</v>
      </c>
      <c r="V37" s="173" t="str">
        <f t="shared" si="3"/>
        <v>19/2/2025</v>
      </c>
      <c r="W37" s="173" t="str">
        <f t="shared" si="3"/>
        <v>19/3/2025</v>
      </c>
      <c r="X37" s="173" t="str">
        <f t="shared" si="3"/>
        <v>19/4/2025</v>
      </c>
      <c r="Y37" s="173" t="str">
        <f t="shared" si="3"/>
        <v>19/5/2025</v>
      </c>
      <c r="Z37" s="173" t="str">
        <f t="shared" si="3"/>
        <v>19/6/2025</v>
      </c>
      <c r="AA37" s="173" t="str">
        <f t="shared" si="3"/>
        <v>19/7/2025</v>
      </c>
      <c r="AB37" s="173" t="str">
        <f t="shared" si="3"/>
        <v>19/8/2025</v>
      </c>
    </row>
    <row r="38" spans="1:28" x14ac:dyDescent="0.25">
      <c r="A38" s="7">
        <v>20</v>
      </c>
      <c r="B38" s="4">
        <f t="shared" si="2"/>
        <v>6</v>
      </c>
      <c r="C38" s="4">
        <f t="shared" si="2"/>
        <v>1</v>
      </c>
      <c r="D38" s="4">
        <f t="shared" si="2"/>
        <v>4</v>
      </c>
      <c r="E38" s="4">
        <f t="shared" si="2"/>
        <v>6</v>
      </c>
      <c r="F38" s="4">
        <f t="shared" si="2"/>
        <v>2</v>
      </c>
      <c r="G38" s="4">
        <f t="shared" si="2"/>
        <v>5</v>
      </c>
      <c r="H38" s="4">
        <f t="shared" si="2"/>
        <v>5</v>
      </c>
      <c r="I38" s="4">
        <f t="shared" si="2"/>
        <v>1</v>
      </c>
      <c r="J38" s="4">
        <f t="shared" si="2"/>
        <v>3</v>
      </c>
      <c r="K38" s="4">
        <f t="shared" si="2"/>
        <v>6</v>
      </c>
      <c r="L38" s="4">
        <f t="shared" si="2"/>
        <v>1</v>
      </c>
      <c r="M38" s="4">
        <f t="shared" si="2"/>
        <v>4</v>
      </c>
      <c r="O38" s="53"/>
      <c r="P38" s="7">
        <v>20</v>
      </c>
      <c r="Q38" s="173" t="str">
        <f t="shared" si="3"/>
        <v>20/9/2024</v>
      </c>
      <c r="R38" s="173" t="str">
        <f t="shared" si="3"/>
        <v>20/10/2024</v>
      </c>
      <c r="S38" s="173" t="str">
        <f t="shared" si="3"/>
        <v>20/11/2024</v>
      </c>
      <c r="T38" s="173" t="str">
        <f t="shared" si="3"/>
        <v>20/12/2024</v>
      </c>
      <c r="U38" s="173" t="str">
        <f t="shared" si="3"/>
        <v>20/1/2025</v>
      </c>
      <c r="V38" s="173" t="str">
        <f t="shared" si="3"/>
        <v>20/2/2025</v>
      </c>
      <c r="W38" s="173" t="str">
        <f t="shared" si="3"/>
        <v>20/3/2025</v>
      </c>
      <c r="X38" s="173" t="str">
        <f t="shared" si="3"/>
        <v>20/4/2025</v>
      </c>
      <c r="Y38" s="173" t="str">
        <f t="shared" si="3"/>
        <v>20/5/2025</v>
      </c>
      <c r="Z38" s="173" t="str">
        <f t="shared" si="3"/>
        <v>20/6/2025</v>
      </c>
      <c r="AA38" s="173" t="str">
        <f t="shared" si="3"/>
        <v>20/7/2025</v>
      </c>
      <c r="AB38" s="173" t="str">
        <f t="shared" si="3"/>
        <v>20/8/2025</v>
      </c>
    </row>
    <row r="39" spans="1:28" x14ac:dyDescent="0.25">
      <c r="A39" s="7">
        <v>21</v>
      </c>
      <c r="B39" s="4">
        <f t="shared" ref="B39:M47" si="4">(($A39+2*B$18)+INT(3*(B$18+1)/5)+B$16+INT(B$16/4)-INT(B$16/100)+INT(B$16/400)+2)-((INT((($A39+2*B$18)+INT(3*(B$18+1)/5)+B$16+INT(B$16/4)-INT(B$16/100)+INT(B$16/400)+2)/7))*7)</f>
        <v>0</v>
      </c>
      <c r="C39" s="4">
        <f t="shared" si="4"/>
        <v>2</v>
      </c>
      <c r="D39" s="4">
        <f t="shared" si="4"/>
        <v>5</v>
      </c>
      <c r="E39" s="4">
        <f t="shared" si="4"/>
        <v>0</v>
      </c>
      <c r="F39" s="4">
        <f t="shared" si="4"/>
        <v>3</v>
      </c>
      <c r="G39" s="4">
        <f t="shared" si="4"/>
        <v>6</v>
      </c>
      <c r="H39" s="4">
        <f t="shared" si="4"/>
        <v>6</v>
      </c>
      <c r="I39" s="4">
        <f t="shared" si="4"/>
        <v>2</v>
      </c>
      <c r="J39" s="4">
        <f t="shared" si="4"/>
        <v>4</v>
      </c>
      <c r="K39" s="4">
        <f t="shared" si="4"/>
        <v>0</v>
      </c>
      <c r="L39" s="4">
        <f t="shared" si="4"/>
        <v>2</v>
      </c>
      <c r="M39" s="4">
        <f t="shared" si="4"/>
        <v>5</v>
      </c>
      <c r="O39" s="53"/>
      <c r="P39" s="7">
        <v>21</v>
      </c>
      <c r="Q39" s="173" t="str">
        <f t="shared" ref="Q39:AB47" si="5">$P39&amp;"/"&amp;Q$18&amp;"/"&amp;Q$16</f>
        <v>21/9/2024</v>
      </c>
      <c r="R39" s="173" t="str">
        <f t="shared" si="5"/>
        <v>21/10/2024</v>
      </c>
      <c r="S39" s="173" t="str">
        <f t="shared" si="5"/>
        <v>21/11/2024</v>
      </c>
      <c r="T39" s="173" t="str">
        <f t="shared" si="5"/>
        <v>21/12/2024</v>
      </c>
      <c r="U39" s="173" t="str">
        <f t="shared" si="5"/>
        <v>21/1/2025</v>
      </c>
      <c r="V39" s="173" t="str">
        <f t="shared" si="5"/>
        <v>21/2/2025</v>
      </c>
      <c r="W39" s="173" t="str">
        <f t="shared" si="5"/>
        <v>21/3/2025</v>
      </c>
      <c r="X39" s="173" t="str">
        <f t="shared" si="5"/>
        <v>21/4/2025</v>
      </c>
      <c r="Y39" s="173" t="str">
        <f t="shared" si="5"/>
        <v>21/5/2025</v>
      </c>
      <c r="Z39" s="173" t="str">
        <f t="shared" si="5"/>
        <v>21/6/2025</v>
      </c>
      <c r="AA39" s="173" t="str">
        <f t="shared" si="5"/>
        <v>21/7/2025</v>
      </c>
      <c r="AB39" s="173" t="str">
        <f t="shared" si="5"/>
        <v>21/8/2025</v>
      </c>
    </row>
    <row r="40" spans="1:28" x14ac:dyDescent="0.25">
      <c r="A40" s="7">
        <v>22</v>
      </c>
      <c r="B40" s="4">
        <f t="shared" si="4"/>
        <v>1</v>
      </c>
      <c r="C40" s="4">
        <f t="shared" si="4"/>
        <v>3</v>
      </c>
      <c r="D40" s="4">
        <f t="shared" si="4"/>
        <v>6</v>
      </c>
      <c r="E40" s="4">
        <f t="shared" si="4"/>
        <v>1</v>
      </c>
      <c r="F40" s="4">
        <f t="shared" si="4"/>
        <v>4</v>
      </c>
      <c r="G40" s="4">
        <f t="shared" si="4"/>
        <v>0</v>
      </c>
      <c r="H40" s="4">
        <f t="shared" si="4"/>
        <v>0</v>
      </c>
      <c r="I40" s="4">
        <f t="shared" si="4"/>
        <v>3</v>
      </c>
      <c r="J40" s="4">
        <f t="shared" si="4"/>
        <v>5</v>
      </c>
      <c r="K40" s="4">
        <f t="shared" si="4"/>
        <v>1</v>
      </c>
      <c r="L40" s="4">
        <f t="shared" si="4"/>
        <v>3</v>
      </c>
      <c r="M40" s="4">
        <f t="shared" si="4"/>
        <v>6</v>
      </c>
      <c r="O40" s="53"/>
      <c r="P40" s="7">
        <v>22</v>
      </c>
      <c r="Q40" s="173" t="str">
        <f t="shared" si="5"/>
        <v>22/9/2024</v>
      </c>
      <c r="R40" s="173" t="str">
        <f t="shared" si="5"/>
        <v>22/10/2024</v>
      </c>
      <c r="S40" s="173" t="str">
        <f t="shared" si="5"/>
        <v>22/11/2024</v>
      </c>
      <c r="T40" s="173" t="str">
        <f t="shared" si="5"/>
        <v>22/12/2024</v>
      </c>
      <c r="U40" s="173" t="str">
        <f t="shared" si="5"/>
        <v>22/1/2025</v>
      </c>
      <c r="V40" s="173" t="str">
        <f t="shared" si="5"/>
        <v>22/2/2025</v>
      </c>
      <c r="W40" s="173" t="str">
        <f t="shared" si="5"/>
        <v>22/3/2025</v>
      </c>
      <c r="X40" s="173" t="str">
        <f t="shared" si="5"/>
        <v>22/4/2025</v>
      </c>
      <c r="Y40" s="173" t="str">
        <f t="shared" si="5"/>
        <v>22/5/2025</v>
      </c>
      <c r="Z40" s="173" t="str">
        <f t="shared" si="5"/>
        <v>22/6/2025</v>
      </c>
      <c r="AA40" s="173" t="str">
        <f t="shared" si="5"/>
        <v>22/7/2025</v>
      </c>
      <c r="AB40" s="173" t="str">
        <f t="shared" si="5"/>
        <v>22/8/2025</v>
      </c>
    </row>
    <row r="41" spans="1:28" x14ac:dyDescent="0.25">
      <c r="A41" s="7">
        <v>23</v>
      </c>
      <c r="B41" s="4">
        <f t="shared" si="4"/>
        <v>2</v>
      </c>
      <c r="C41" s="4">
        <f t="shared" si="4"/>
        <v>4</v>
      </c>
      <c r="D41" s="4">
        <f t="shared" si="4"/>
        <v>0</v>
      </c>
      <c r="E41" s="4">
        <f t="shared" si="4"/>
        <v>2</v>
      </c>
      <c r="F41" s="4">
        <f t="shared" si="4"/>
        <v>5</v>
      </c>
      <c r="G41" s="4">
        <f t="shared" si="4"/>
        <v>1</v>
      </c>
      <c r="H41" s="4">
        <f t="shared" si="4"/>
        <v>1</v>
      </c>
      <c r="I41" s="4">
        <f t="shared" si="4"/>
        <v>4</v>
      </c>
      <c r="J41" s="4">
        <f t="shared" si="4"/>
        <v>6</v>
      </c>
      <c r="K41" s="4">
        <f t="shared" si="4"/>
        <v>2</v>
      </c>
      <c r="L41" s="4">
        <f t="shared" si="4"/>
        <v>4</v>
      </c>
      <c r="M41" s="4">
        <f t="shared" si="4"/>
        <v>0</v>
      </c>
      <c r="P41" s="7">
        <v>23</v>
      </c>
      <c r="Q41" s="173" t="str">
        <f t="shared" si="5"/>
        <v>23/9/2024</v>
      </c>
      <c r="R41" s="173" t="str">
        <f t="shared" si="5"/>
        <v>23/10/2024</v>
      </c>
      <c r="S41" s="173" t="str">
        <f t="shared" si="5"/>
        <v>23/11/2024</v>
      </c>
      <c r="T41" s="173" t="str">
        <f t="shared" si="5"/>
        <v>23/12/2024</v>
      </c>
      <c r="U41" s="173" t="str">
        <f t="shared" si="5"/>
        <v>23/1/2025</v>
      </c>
      <c r="V41" s="173" t="str">
        <f t="shared" si="5"/>
        <v>23/2/2025</v>
      </c>
      <c r="W41" s="173" t="str">
        <f t="shared" si="5"/>
        <v>23/3/2025</v>
      </c>
      <c r="X41" s="173" t="str">
        <f t="shared" si="5"/>
        <v>23/4/2025</v>
      </c>
      <c r="Y41" s="173" t="str">
        <f t="shared" si="5"/>
        <v>23/5/2025</v>
      </c>
      <c r="Z41" s="173" t="str">
        <f t="shared" si="5"/>
        <v>23/6/2025</v>
      </c>
      <c r="AA41" s="173" t="str">
        <f t="shared" si="5"/>
        <v>23/7/2025</v>
      </c>
      <c r="AB41" s="173" t="str">
        <f t="shared" si="5"/>
        <v>23/8/2025</v>
      </c>
    </row>
    <row r="42" spans="1:28" x14ac:dyDescent="0.25">
      <c r="A42" s="7">
        <v>24</v>
      </c>
      <c r="B42" s="4">
        <f t="shared" si="4"/>
        <v>3</v>
      </c>
      <c r="C42" s="4">
        <f t="shared" si="4"/>
        <v>5</v>
      </c>
      <c r="D42" s="4">
        <f t="shared" si="4"/>
        <v>1</v>
      </c>
      <c r="E42" s="4">
        <f t="shared" si="4"/>
        <v>3</v>
      </c>
      <c r="F42" s="4">
        <f t="shared" si="4"/>
        <v>6</v>
      </c>
      <c r="G42" s="4">
        <f t="shared" si="4"/>
        <v>2</v>
      </c>
      <c r="H42" s="4">
        <f t="shared" si="4"/>
        <v>2</v>
      </c>
      <c r="I42" s="4">
        <f t="shared" si="4"/>
        <v>5</v>
      </c>
      <c r="J42" s="4">
        <f t="shared" si="4"/>
        <v>0</v>
      </c>
      <c r="K42" s="4">
        <f t="shared" si="4"/>
        <v>3</v>
      </c>
      <c r="L42" s="4">
        <f t="shared" si="4"/>
        <v>5</v>
      </c>
      <c r="M42" s="4">
        <f t="shared" si="4"/>
        <v>1</v>
      </c>
      <c r="P42" s="7">
        <v>24</v>
      </c>
      <c r="Q42" s="173" t="str">
        <f t="shared" si="5"/>
        <v>24/9/2024</v>
      </c>
      <c r="R42" s="173" t="str">
        <f t="shared" si="5"/>
        <v>24/10/2024</v>
      </c>
      <c r="S42" s="173" t="str">
        <f t="shared" si="5"/>
        <v>24/11/2024</v>
      </c>
      <c r="T42" s="173" t="str">
        <f t="shared" si="5"/>
        <v>24/12/2024</v>
      </c>
      <c r="U42" s="173" t="str">
        <f t="shared" si="5"/>
        <v>24/1/2025</v>
      </c>
      <c r="V42" s="173" t="str">
        <f t="shared" si="5"/>
        <v>24/2/2025</v>
      </c>
      <c r="W42" s="173" t="str">
        <f t="shared" si="5"/>
        <v>24/3/2025</v>
      </c>
      <c r="X42" s="173" t="str">
        <f t="shared" si="5"/>
        <v>24/4/2025</v>
      </c>
      <c r="Y42" s="173" t="str">
        <f t="shared" si="5"/>
        <v>24/5/2025</v>
      </c>
      <c r="Z42" s="173" t="str">
        <f t="shared" si="5"/>
        <v>24/6/2025</v>
      </c>
      <c r="AA42" s="173" t="str">
        <f t="shared" si="5"/>
        <v>24/7/2025</v>
      </c>
      <c r="AB42" s="173" t="str">
        <f t="shared" si="5"/>
        <v>24/8/2025</v>
      </c>
    </row>
    <row r="43" spans="1:28" ht="16.5" x14ac:dyDescent="0.3">
      <c r="A43" s="7">
        <v>25</v>
      </c>
      <c r="B43" s="4">
        <f t="shared" si="4"/>
        <v>4</v>
      </c>
      <c r="C43" s="4">
        <f t="shared" si="4"/>
        <v>6</v>
      </c>
      <c r="D43" s="4">
        <f t="shared" si="4"/>
        <v>2</v>
      </c>
      <c r="E43" s="4">
        <f t="shared" si="4"/>
        <v>4</v>
      </c>
      <c r="F43" s="4">
        <f t="shared" si="4"/>
        <v>0</v>
      </c>
      <c r="G43" s="4">
        <f t="shared" si="4"/>
        <v>3</v>
      </c>
      <c r="H43" s="4">
        <f t="shared" si="4"/>
        <v>3</v>
      </c>
      <c r="I43" s="4">
        <f t="shared" si="4"/>
        <v>6</v>
      </c>
      <c r="J43" s="4">
        <f t="shared" si="4"/>
        <v>1</v>
      </c>
      <c r="K43" s="4">
        <f t="shared" si="4"/>
        <v>4</v>
      </c>
      <c r="L43" s="4">
        <f t="shared" si="4"/>
        <v>6</v>
      </c>
      <c r="M43" s="4">
        <f t="shared" si="4"/>
        <v>2</v>
      </c>
      <c r="O43" s="50"/>
      <c r="P43" s="7">
        <v>25</v>
      </c>
      <c r="Q43" s="173" t="str">
        <f t="shared" si="5"/>
        <v>25/9/2024</v>
      </c>
      <c r="R43" s="173" t="str">
        <f t="shared" si="5"/>
        <v>25/10/2024</v>
      </c>
      <c r="S43" s="173" t="str">
        <f t="shared" si="5"/>
        <v>25/11/2024</v>
      </c>
      <c r="T43" s="173" t="str">
        <f t="shared" si="5"/>
        <v>25/12/2024</v>
      </c>
      <c r="U43" s="173" t="str">
        <f t="shared" si="5"/>
        <v>25/1/2025</v>
      </c>
      <c r="V43" s="173" t="str">
        <f t="shared" si="5"/>
        <v>25/2/2025</v>
      </c>
      <c r="W43" s="173" t="str">
        <f t="shared" si="5"/>
        <v>25/3/2025</v>
      </c>
      <c r="X43" s="173" t="str">
        <f t="shared" si="5"/>
        <v>25/4/2025</v>
      </c>
      <c r="Y43" s="173" t="str">
        <f t="shared" si="5"/>
        <v>25/5/2025</v>
      </c>
      <c r="Z43" s="173" t="str">
        <f t="shared" si="5"/>
        <v>25/6/2025</v>
      </c>
      <c r="AA43" s="173" t="str">
        <f t="shared" si="5"/>
        <v>25/7/2025</v>
      </c>
      <c r="AB43" s="173" t="str">
        <f t="shared" si="5"/>
        <v>25/8/2025</v>
      </c>
    </row>
    <row r="44" spans="1:28" x14ac:dyDescent="0.25">
      <c r="A44" s="7">
        <v>26</v>
      </c>
      <c r="B44" s="4">
        <f t="shared" si="4"/>
        <v>5</v>
      </c>
      <c r="C44" s="4">
        <f t="shared" si="4"/>
        <v>0</v>
      </c>
      <c r="D44" s="4">
        <f t="shared" si="4"/>
        <v>3</v>
      </c>
      <c r="E44" s="4">
        <f t="shared" si="4"/>
        <v>5</v>
      </c>
      <c r="F44" s="4">
        <f t="shared" si="4"/>
        <v>1</v>
      </c>
      <c r="G44" s="4">
        <f t="shared" si="4"/>
        <v>4</v>
      </c>
      <c r="H44" s="4">
        <f t="shared" si="4"/>
        <v>4</v>
      </c>
      <c r="I44" s="4">
        <f t="shared" si="4"/>
        <v>0</v>
      </c>
      <c r="J44" s="4">
        <f t="shared" si="4"/>
        <v>2</v>
      </c>
      <c r="K44" s="4">
        <f t="shared" si="4"/>
        <v>5</v>
      </c>
      <c r="L44" s="4">
        <f t="shared" si="4"/>
        <v>0</v>
      </c>
      <c r="M44" s="4">
        <f t="shared" si="4"/>
        <v>3</v>
      </c>
      <c r="P44" s="7">
        <v>26</v>
      </c>
      <c r="Q44" s="173" t="str">
        <f t="shared" si="5"/>
        <v>26/9/2024</v>
      </c>
      <c r="R44" s="173" t="str">
        <f t="shared" si="5"/>
        <v>26/10/2024</v>
      </c>
      <c r="S44" s="173" t="str">
        <f t="shared" si="5"/>
        <v>26/11/2024</v>
      </c>
      <c r="T44" s="173" t="str">
        <f t="shared" si="5"/>
        <v>26/12/2024</v>
      </c>
      <c r="U44" s="173" t="str">
        <f t="shared" si="5"/>
        <v>26/1/2025</v>
      </c>
      <c r="V44" s="173" t="str">
        <f t="shared" si="5"/>
        <v>26/2/2025</v>
      </c>
      <c r="W44" s="173" t="str">
        <f t="shared" si="5"/>
        <v>26/3/2025</v>
      </c>
      <c r="X44" s="173" t="str">
        <f t="shared" si="5"/>
        <v>26/4/2025</v>
      </c>
      <c r="Y44" s="173" t="str">
        <f t="shared" si="5"/>
        <v>26/5/2025</v>
      </c>
      <c r="Z44" s="173" t="str">
        <f t="shared" si="5"/>
        <v>26/6/2025</v>
      </c>
      <c r="AA44" s="173" t="str">
        <f t="shared" si="5"/>
        <v>26/7/2025</v>
      </c>
      <c r="AB44" s="173" t="str">
        <f t="shared" si="5"/>
        <v>26/8/2025</v>
      </c>
    </row>
    <row r="45" spans="1:28" x14ac:dyDescent="0.25">
      <c r="A45" s="7">
        <v>27</v>
      </c>
      <c r="B45" s="4">
        <f t="shared" si="4"/>
        <v>6</v>
      </c>
      <c r="C45" s="4">
        <f t="shared" si="4"/>
        <v>1</v>
      </c>
      <c r="D45" s="4">
        <f t="shared" si="4"/>
        <v>4</v>
      </c>
      <c r="E45" s="4">
        <f t="shared" si="4"/>
        <v>6</v>
      </c>
      <c r="F45" s="4">
        <f t="shared" si="4"/>
        <v>2</v>
      </c>
      <c r="G45" s="4">
        <f t="shared" si="4"/>
        <v>5</v>
      </c>
      <c r="H45" s="4">
        <f t="shared" si="4"/>
        <v>5</v>
      </c>
      <c r="I45" s="4">
        <f t="shared" si="4"/>
        <v>1</v>
      </c>
      <c r="J45" s="4">
        <f t="shared" si="4"/>
        <v>3</v>
      </c>
      <c r="K45" s="4">
        <f t="shared" si="4"/>
        <v>6</v>
      </c>
      <c r="L45" s="4">
        <f t="shared" si="4"/>
        <v>1</v>
      </c>
      <c r="M45" s="4">
        <f t="shared" si="4"/>
        <v>4</v>
      </c>
      <c r="O45" s="3"/>
      <c r="P45" s="7">
        <v>27</v>
      </c>
      <c r="Q45" s="173" t="str">
        <f t="shared" si="5"/>
        <v>27/9/2024</v>
      </c>
      <c r="R45" s="173" t="str">
        <f t="shared" si="5"/>
        <v>27/10/2024</v>
      </c>
      <c r="S45" s="173" t="str">
        <f t="shared" si="5"/>
        <v>27/11/2024</v>
      </c>
      <c r="T45" s="173" t="str">
        <f t="shared" si="5"/>
        <v>27/12/2024</v>
      </c>
      <c r="U45" s="173" t="str">
        <f t="shared" si="5"/>
        <v>27/1/2025</v>
      </c>
      <c r="V45" s="173" t="str">
        <f t="shared" si="5"/>
        <v>27/2/2025</v>
      </c>
      <c r="W45" s="173" t="str">
        <f t="shared" si="5"/>
        <v>27/3/2025</v>
      </c>
      <c r="X45" s="173" t="str">
        <f t="shared" si="5"/>
        <v>27/4/2025</v>
      </c>
      <c r="Y45" s="173" t="str">
        <f t="shared" si="5"/>
        <v>27/5/2025</v>
      </c>
      <c r="Z45" s="173" t="str">
        <f t="shared" si="5"/>
        <v>27/6/2025</v>
      </c>
      <c r="AA45" s="173" t="str">
        <f t="shared" si="5"/>
        <v>27/7/2025</v>
      </c>
      <c r="AB45" s="173" t="str">
        <f t="shared" si="5"/>
        <v>27/8/2025</v>
      </c>
    </row>
    <row r="46" spans="1:28" x14ac:dyDescent="0.25">
      <c r="A46" s="7">
        <v>28</v>
      </c>
      <c r="B46" s="4">
        <f t="shared" si="4"/>
        <v>0</v>
      </c>
      <c r="C46" s="4">
        <f t="shared" si="4"/>
        <v>2</v>
      </c>
      <c r="D46" s="4">
        <f t="shared" si="4"/>
        <v>5</v>
      </c>
      <c r="E46" s="4">
        <f t="shared" si="4"/>
        <v>0</v>
      </c>
      <c r="F46" s="4">
        <f t="shared" si="4"/>
        <v>3</v>
      </c>
      <c r="G46" s="4">
        <f t="shared" si="4"/>
        <v>6</v>
      </c>
      <c r="H46" s="4">
        <f t="shared" si="4"/>
        <v>6</v>
      </c>
      <c r="I46" s="4">
        <f t="shared" si="4"/>
        <v>2</v>
      </c>
      <c r="J46" s="4">
        <f t="shared" si="4"/>
        <v>4</v>
      </c>
      <c r="K46" s="4">
        <f t="shared" si="4"/>
        <v>0</v>
      </c>
      <c r="L46" s="4">
        <f t="shared" si="4"/>
        <v>2</v>
      </c>
      <c r="M46" s="4">
        <f t="shared" si="4"/>
        <v>5</v>
      </c>
      <c r="P46" s="7">
        <v>28</v>
      </c>
      <c r="Q46" s="173" t="str">
        <f t="shared" si="5"/>
        <v>28/9/2024</v>
      </c>
      <c r="R46" s="173" t="str">
        <f t="shared" si="5"/>
        <v>28/10/2024</v>
      </c>
      <c r="S46" s="173" t="str">
        <f t="shared" si="5"/>
        <v>28/11/2024</v>
      </c>
      <c r="T46" s="173" t="str">
        <f t="shared" si="5"/>
        <v>28/12/2024</v>
      </c>
      <c r="U46" s="173" t="str">
        <f t="shared" si="5"/>
        <v>28/1/2025</v>
      </c>
      <c r="V46" s="173" t="str">
        <f t="shared" si="5"/>
        <v>28/2/2025</v>
      </c>
      <c r="W46" s="173" t="str">
        <f t="shared" si="5"/>
        <v>28/3/2025</v>
      </c>
      <c r="X46" s="173" t="str">
        <f t="shared" si="5"/>
        <v>28/4/2025</v>
      </c>
      <c r="Y46" s="173" t="str">
        <f t="shared" si="5"/>
        <v>28/5/2025</v>
      </c>
      <c r="Z46" s="173" t="str">
        <f t="shared" si="5"/>
        <v>28/6/2025</v>
      </c>
      <c r="AA46" s="173" t="str">
        <f t="shared" si="5"/>
        <v>28/7/2025</v>
      </c>
      <c r="AB46" s="173" t="str">
        <f t="shared" si="5"/>
        <v>28/8/2025</v>
      </c>
    </row>
    <row r="47" spans="1:28" x14ac:dyDescent="0.25">
      <c r="A47" s="7">
        <v>29</v>
      </c>
      <c r="B47" s="4">
        <f t="shared" si="4"/>
        <v>1</v>
      </c>
      <c r="C47" s="4">
        <f t="shared" si="4"/>
        <v>3</v>
      </c>
      <c r="D47" s="4">
        <f t="shared" si="4"/>
        <v>6</v>
      </c>
      <c r="E47" s="4">
        <f t="shared" si="4"/>
        <v>1</v>
      </c>
      <c r="F47" s="4">
        <f t="shared" si="4"/>
        <v>4</v>
      </c>
      <c r="G47" s="4">
        <f t="shared" si="4"/>
        <v>0</v>
      </c>
      <c r="H47" s="4">
        <f t="shared" si="4"/>
        <v>0</v>
      </c>
      <c r="I47" s="4">
        <f t="shared" si="4"/>
        <v>3</v>
      </c>
      <c r="J47" s="4">
        <f t="shared" si="4"/>
        <v>5</v>
      </c>
      <c r="K47" s="4">
        <f t="shared" si="4"/>
        <v>1</v>
      </c>
      <c r="L47" s="4">
        <f t="shared" si="4"/>
        <v>3</v>
      </c>
      <c r="M47" s="4">
        <f t="shared" si="4"/>
        <v>6</v>
      </c>
      <c r="P47" s="7">
        <v>29</v>
      </c>
      <c r="Q47" s="173" t="str">
        <f t="shared" si="5"/>
        <v>29/9/2024</v>
      </c>
      <c r="R47" s="173" t="str">
        <f t="shared" si="5"/>
        <v>29/10/2024</v>
      </c>
      <c r="S47" s="173" t="str">
        <f t="shared" si="5"/>
        <v>29/11/2024</v>
      </c>
      <c r="T47" s="173" t="str">
        <f t="shared" si="5"/>
        <v>29/12/2024</v>
      </c>
      <c r="U47" s="173" t="str">
        <f t="shared" si="5"/>
        <v>29/1/2025</v>
      </c>
      <c r="V47" s="173" t="str">
        <f t="shared" si="5"/>
        <v>29/2/2025</v>
      </c>
      <c r="W47" s="173" t="str">
        <f t="shared" si="5"/>
        <v>29/3/2025</v>
      </c>
      <c r="X47" s="173" t="str">
        <f t="shared" si="5"/>
        <v>29/4/2025</v>
      </c>
      <c r="Y47" s="173" t="str">
        <f t="shared" si="5"/>
        <v>29/5/2025</v>
      </c>
      <c r="Z47" s="173" t="str">
        <f t="shared" si="5"/>
        <v>29/6/2025</v>
      </c>
      <c r="AA47" s="173" t="str">
        <f t="shared" si="5"/>
        <v>29/7/2025</v>
      </c>
      <c r="AB47" s="173" t="str">
        <f t="shared" si="5"/>
        <v>29/8/2025</v>
      </c>
    </row>
    <row r="48" spans="1:28" x14ac:dyDescent="0.25">
      <c r="A48" s="10">
        <v>30</v>
      </c>
      <c r="B48" s="4">
        <f>(($A48+2*B$18)+INT(3*(B$18+1)/5)+B$16+INT(B$16/4)-INT(B$16/100)+INT(B$16/400)+2)-((INT((($A48+2*B$18)+INT(3*(B$18+1)/5)+B$16+INT(B$16/4)-INT(B$16/100)+INT(B$16/400)+2)/7))*7)</f>
        <v>2</v>
      </c>
      <c r="C48" s="4">
        <f>(($A48+2*C$18)+INT(3*(C$18+1)/5)+C$16+INT(C$16/4)-INT(C$16/100)+INT(C$16/400)+2)-((INT((($A48+2*C$18)+INT(3*(C$18+1)/5)+C$16+INT(C$16/4)-INT(C$16/100)+INT(C$16/400)+2)/7))*7)</f>
        <v>4</v>
      </c>
      <c r="D48" s="4">
        <f>(($A48+2*D$18)+INT(3*(D$18+1)/5)+D$16+INT(D$16/4)-INT(D$16/100)+INT(D$16/400)+2)-((INT((($A48+2*D$18)+INT(3*(D$18+1)/5)+D$16+INT(D$16/4)-INT(D$16/100)+INT(D$16/400)+2)/7))*7)</f>
        <v>0</v>
      </c>
      <c r="E48" s="4">
        <f>(($A48+2*E$18)+INT(3*(E$18+1)/5)+E$16+INT(E$16/4)-INT(E$16/100)+INT(E$16/400)+2)-((INT((($A48+2*E$18)+INT(3*(E$18+1)/5)+E$16+INT(E$16/4)-INT(E$16/100)+INT(E$16/400)+2)/7))*7)</f>
        <v>2</v>
      </c>
      <c r="F48" s="4">
        <f>(($A48+2*F$18)+INT(3*(F$18+1)/5)+F$16+INT(F$16/4)-INT(F$16/100)+INT(F$16/400)+2)-((INT((($A48+2*F$18)+INT(3*(F$18+1)/5)+F$16+INT(F$16/4)-INT(F$16/100)+INT(F$16/400)+2)/7))*7)</f>
        <v>5</v>
      </c>
      <c r="G48" s="44"/>
      <c r="H48" s="4">
        <f t="shared" ref="H48:M48" si="6">(($A48+2*H$18)+INT(3*(H$18+1)/5)+H$16+INT(H$16/4)-INT(H$16/100)+INT(H$16/400)+2)-((INT((($A48+2*H$18)+INT(3*(H$18+1)/5)+H$16+INT(H$16/4)-INT(H$16/100)+INT(H$16/400)+2)/7))*7)</f>
        <v>1</v>
      </c>
      <c r="I48" s="4">
        <f t="shared" si="6"/>
        <v>4</v>
      </c>
      <c r="J48" s="4">
        <f t="shared" si="6"/>
        <v>6</v>
      </c>
      <c r="K48" s="4">
        <f t="shared" si="6"/>
        <v>2</v>
      </c>
      <c r="L48" s="4">
        <f t="shared" si="6"/>
        <v>4</v>
      </c>
      <c r="M48" s="4">
        <f t="shared" si="6"/>
        <v>0</v>
      </c>
      <c r="P48" s="10">
        <v>30</v>
      </c>
      <c r="Q48" s="173" t="str">
        <f>$P48&amp;"/"&amp;Q$18&amp;"/"&amp;Q$16</f>
        <v>30/9/2024</v>
      </c>
      <c r="R48" s="173" t="str">
        <f>$P48&amp;"/"&amp;R$18&amp;"/"&amp;R$16</f>
        <v>30/10/2024</v>
      </c>
      <c r="S48" s="173" t="str">
        <f>$P48&amp;"/"&amp;S$18&amp;"/"&amp;S$16</f>
        <v>30/11/2024</v>
      </c>
      <c r="T48" s="173" t="str">
        <f>$P48&amp;"/"&amp;T$18&amp;"/"&amp;T$16</f>
        <v>30/12/2024</v>
      </c>
      <c r="U48" s="173" t="str">
        <f>$P48&amp;"/"&amp;U$18&amp;"/"&amp;U$16</f>
        <v>30/1/2025</v>
      </c>
      <c r="V48" s="174"/>
      <c r="W48" s="173" t="str">
        <f t="shared" ref="W48:AB48" si="7">$P48&amp;"/"&amp;W$18&amp;"/"&amp;W$16</f>
        <v>30/3/2025</v>
      </c>
      <c r="X48" s="173" t="str">
        <f t="shared" si="7"/>
        <v>30/4/2025</v>
      </c>
      <c r="Y48" s="173" t="str">
        <f t="shared" si="7"/>
        <v>30/5/2025</v>
      </c>
      <c r="Z48" s="173" t="str">
        <f t="shared" si="7"/>
        <v>30/6/2025</v>
      </c>
      <c r="AA48" s="173" t="str">
        <f t="shared" si="7"/>
        <v>30/7/2025</v>
      </c>
      <c r="AB48" s="173" t="str">
        <f t="shared" si="7"/>
        <v>30/8/2025</v>
      </c>
    </row>
    <row r="49" spans="1:28" x14ac:dyDescent="0.25">
      <c r="A49" s="7">
        <v>31</v>
      </c>
      <c r="B49" s="11"/>
      <c r="C49" s="4">
        <f>(($A49+2*C$18)+INT(3*(C$18+1)/5)+C$16+INT(C$16/4)-INT(C$16/100)+INT(C$16/400)+2)-((INT((($A49+2*C$18)+INT(3*(C$18+1)/5)+C$16+INT(C$16/4)-INT(C$16/100)+INT(C$16/400)+2)/7))*7)</f>
        <v>5</v>
      </c>
      <c r="D49" s="3"/>
      <c r="E49" s="4">
        <f>(($A49+2*E$18)+INT(3*(E$18+1)/5)+E$16+INT(E$16/4)-INT(E$16/100)+INT(E$16/400)+2)-((INT((($A49+2*E$18)+INT(3*(E$18+1)/5)+E$16+INT(E$16/4)-INT(E$16/100)+INT(E$16/400)+2)/7))*7)</f>
        <v>3</v>
      </c>
      <c r="F49" s="4">
        <f>(($A49+2*F$18)+INT(3*(F$18+1)/5)+F$16+INT(F$16/4)-INT(F$16/100)+INT(F$16/400)+2)-((INT((($A49+2*F$18)+INT(3*(F$18+1)/5)+F$16+INT(F$16/4)-INT(F$16/100)+INT(F$16/400)+2)/7))*7)</f>
        <v>6</v>
      </c>
      <c r="G49" s="15"/>
      <c r="H49" s="4">
        <f>(($A49+2*H$18)+INT(3*(H$18+1)/5)+H$16+INT(H$16/4)-INT(H$16/100)+INT(H$16/400)+2)-((INT((($A49+2*H$18)+INT(3*(H$18+1)/5)+H$16+INT(H$16/4)-INT(H$16/100)+INT(H$16/400)+2)/7))*7)</f>
        <v>2</v>
      </c>
      <c r="I49" s="3"/>
      <c r="J49" s="4">
        <f>(($A49+2*J$18)+INT(3*(J$18+1)/5)+J$16+INT(J$16/4)-INT(J$16/100)+INT(J$16/400)+2)-((INT((($A49+2*J$18)+INT(3*(J$18+1)/5)+J$16+INT(J$16/4)-INT(J$16/100)+INT(J$16/400)+2)/7))*7)</f>
        <v>0</v>
      </c>
      <c r="K49" s="3"/>
      <c r="L49" s="4">
        <f>(($A49+2*L$18)+INT(3*(L$18+1)/5)+L$16+INT(L$16/4)-INT(L$16/100)+INT(L$16/400)+2)-((INT((($A49+2*L$18)+INT(3*(L$18+1)/5)+L$16+INT(L$16/4)-INT(L$16/100)+INT(L$16/400)+2)/7))*7)</f>
        <v>5</v>
      </c>
      <c r="M49" s="4">
        <f>(($A49+2*M$18)+INT(3*(M$18+1)/5)+M$16+INT(M$16/4)-INT(M$16/100)+INT(M$16/400)+2)-((INT((($A49+2*M$18)+INT(3*(M$18+1)/5)+M$16+INT(M$16/4)-INT(M$16/100)+INT(M$16/400)+2)/7))*7)</f>
        <v>1</v>
      </c>
      <c r="P49" s="7">
        <v>31</v>
      </c>
      <c r="Q49" s="175"/>
      <c r="R49" s="173" t="str">
        <f>$P49&amp;"/"&amp;R$18&amp;"/"&amp;R$16</f>
        <v>31/10/2024</v>
      </c>
      <c r="S49" s="175"/>
      <c r="T49" s="173" t="str">
        <f>$P49&amp;"/"&amp;T$18&amp;"/"&amp;T$16</f>
        <v>31/12/2024</v>
      </c>
      <c r="U49" s="173" t="str">
        <f>$P49&amp;"/"&amp;U$18&amp;"/"&amp;U$16</f>
        <v>31/1/2025</v>
      </c>
      <c r="V49" s="174"/>
      <c r="W49" s="173" t="str">
        <f>$P49&amp;"/"&amp;W$18&amp;"/"&amp;W$16</f>
        <v>31/3/2025</v>
      </c>
      <c r="X49" s="175"/>
      <c r="Y49" s="173" t="str">
        <f>$P49&amp;"/"&amp;Y$18&amp;"/"&amp;Y$16</f>
        <v>31/5/2025</v>
      </c>
      <c r="Z49" s="175"/>
      <c r="AA49" s="173" t="str">
        <f>$P49&amp;"/"&amp;AA$18&amp;"/"&amp;AA$16</f>
        <v>31/7/2025</v>
      </c>
      <c r="AB49" s="173" t="str">
        <f>$P49&amp;"/"&amp;AB$18&amp;"/"&amp;AB$16</f>
        <v>31/8/2025</v>
      </c>
    </row>
    <row r="55" spans="1:28" x14ac:dyDescent="0.25">
      <c r="B55" t="s">
        <v>114</v>
      </c>
    </row>
    <row r="56" spans="1:28" x14ac:dyDescent="0.25">
      <c r="B56" s="5">
        <f>B15</f>
        <v>2024</v>
      </c>
      <c r="C56" s="51"/>
      <c r="D56" s="51"/>
      <c r="E56" s="6"/>
      <c r="F56" s="5">
        <f>F15</f>
        <v>2025</v>
      </c>
      <c r="G56" s="51"/>
      <c r="H56" s="51"/>
      <c r="I56" s="51"/>
      <c r="J56" s="51"/>
      <c r="K56" s="51"/>
      <c r="L56" s="51"/>
      <c r="M56" s="6"/>
      <c r="Q56" t="s">
        <v>115</v>
      </c>
    </row>
    <row r="57" spans="1:28" x14ac:dyDescent="0.25">
      <c r="A57" s="43" t="s">
        <v>45</v>
      </c>
      <c r="B57" s="45">
        <f>B56</f>
        <v>2024</v>
      </c>
      <c r="C57" s="45">
        <f>B56</f>
        <v>2024</v>
      </c>
      <c r="D57" s="45">
        <f>B56</f>
        <v>2024</v>
      </c>
      <c r="E57" s="45">
        <f>B56</f>
        <v>2024</v>
      </c>
      <c r="F57" s="45">
        <f>B56</f>
        <v>2024</v>
      </c>
      <c r="G57" s="45">
        <f>B56</f>
        <v>2024</v>
      </c>
      <c r="H57" s="45">
        <f>F56</f>
        <v>2025</v>
      </c>
      <c r="I57" s="45">
        <f>F56</f>
        <v>2025</v>
      </c>
      <c r="J57" s="45">
        <f>F56</f>
        <v>2025</v>
      </c>
      <c r="K57" s="45">
        <f>F56</f>
        <v>2025</v>
      </c>
      <c r="L57" s="45">
        <f>F56</f>
        <v>2025</v>
      </c>
      <c r="M57" s="45">
        <f>F56</f>
        <v>2025</v>
      </c>
      <c r="P57" s="1"/>
      <c r="Q57" s="4">
        <f>Q16</f>
        <v>2024</v>
      </c>
      <c r="R57" s="4">
        <f>Q57</f>
        <v>2024</v>
      </c>
      <c r="S57" s="4">
        <f>Q57</f>
        <v>2024</v>
      </c>
      <c r="T57" s="4">
        <f>Q57</f>
        <v>2024</v>
      </c>
      <c r="U57" s="4">
        <f>Q57+1</f>
        <v>2025</v>
      </c>
      <c r="V57" s="4">
        <f>U57</f>
        <v>2025</v>
      </c>
      <c r="W57" s="4">
        <f>U57</f>
        <v>2025</v>
      </c>
      <c r="X57" s="4">
        <f>U57</f>
        <v>2025</v>
      </c>
      <c r="Y57" s="4">
        <f>U57</f>
        <v>2025</v>
      </c>
      <c r="Z57" s="4">
        <f>U57</f>
        <v>2025</v>
      </c>
      <c r="AA57" s="4">
        <f>U57</f>
        <v>2025</v>
      </c>
      <c r="AB57" s="4">
        <f>U57</f>
        <v>2025</v>
      </c>
    </row>
    <row r="58" spans="1:28" x14ac:dyDescent="0.25">
      <c r="A58" s="3"/>
      <c r="B58" s="11" t="s">
        <v>0</v>
      </c>
      <c r="C58" s="11" t="s">
        <v>1</v>
      </c>
      <c r="D58" s="11" t="s">
        <v>2</v>
      </c>
      <c r="E58" s="11" t="s">
        <v>3</v>
      </c>
      <c r="F58" s="11" t="s">
        <v>4</v>
      </c>
      <c r="G58" s="11" t="s">
        <v>5</v>
      </c>
      <c r="H58" s="11" t="s">
        <v>6</v>
      </c>
      <c r="I58" s="11" t="s">
        <v>7</v>
      </c>
      <c r="J58" s="11" t="s">
        <v>8</v>
      </c>
      <c r="K58" s="11" t="s">
        <v>9</v>
      </c>
      <c r="L58" s="11" t="s">
        <v>10</v>
      </c>
      <c r="M58" s="11" t="s">
        <v>11</v>
      </c>
      <c r="P58" s="1"/>
      <c r="Q58" s="55" t="s">
        <v>0</v>
      </c>
      <c r="R58" s="55" t="s">
        <v>1</v>
      </c>
      <c r="S58" s="55" t="s">
        <v>2</v>
      </c>
      <c r="T58" s="55" t="s">
        <v>3</v>
      </c>
      <c r="U58" s="55" t="s">
        <v>4</v>
      </c>
      <c r="V58" s="55" t="s">
        <v>5</v>
      </c>
      <c r="W58" s="55" t="s">
        <v>6</v>
      </c>
      <c r="X58" s="55" t="s">
        <v>7</v>
      </c>
      <c r="Y58" s="55" t="s">
        <v>8</v>
      </c>
      <c r="Z58" s="55" t="s">
        <v>9</v>
      </c>
      <c r="AA58" s="55" t="s">
        <v>10</v>
      </c>
      <c r="AB58" s="55" t="s">
        <v>11</v>
      </c>
    </row>
    <row r="59" spans="1:28" x14ac:dyDescent="0.25">
      <c r="A59" s="8" t="s">
        <v>107</v>
      </c>
      <c r="B59" s="7">
        <v>9</v>
      </c>
      <c r="C59" s="7">
        <v>10</v>
      </c>
      <c r="D59" s="7">
        <v>11</v>
      </c>
      <c r="E59" s="7">
        <v>12</v>
      </c>
      <c r="F59" s="7">
        <v>13</v>
      </c>
      <c r="G59" s="7">
        <v>14</v>
      </c>
      <c r="H59" s="7">
        <v>3</v>
      </c>
      <c r="I59" s="7">
        <v>4</v>
      </c>
      <c r="J59" s="7">
        <v>5</v>
      </c>
      <c r="K59" s="7">
        <v>6</v>
      </c>
      <c r="L59" s="7">
        <v>7</v>
      </c>
      <c r="M59" s="7">
        <v>8</v>
      </c>
      <c r="P59" s="1"/>
      <c r="Q59" s="7">
        <v>9</v>
      </c>
      <c r="R59" s="7">
        <v>10</v>
      </c>
      <c r="S59" s="7">
        <v>11</v>
      </c>
      <c r="T59" s="7">
        <v>12</v>
      </c>
      <c r="U59" s="7">
        <v>1</v>
      </c>
      <c r="V59" s="7">
        <v>2</v>
      </c>
      <c r="W59" s="7">
        <v>3</v>
      </c>
      <c r="X59" s="7">
        <v>4</v>
      </c>
      <c r="Y59" s="7">
        <v>5</v>
      </c>
      <c r="Z59" s="7">
        <v>6</v>
      </c>
      <c r="AA59" s="7">
        <v>7</v>
      </c>
      <c r="AB59" s="7">
        <v>8</v>
      </c>
    </row>
    <row r="60" spans="1:28" x14ac:dyDescent="0.25">
      <c r="A60" s="7">
        <v>1</v>
      </c>
      <c r="B60" s="4" t="str">
        <f t="shared" ref="B60:M60" si="8">IF(B19=5,"Jeudi",
IF(B19=6,"Vendredi",
IF(B19=0,"Samedi",
IF(B19=1,"Dimanche",
IF(B19=2,"Lundi",
IF(B19=3,"Mardi",IF(B19=4,"Mercredi")))))))</f>
        <v>Dimanche</v>
      </c>
      <c r="C60" s="4" t="str">
        <f t="shared" si="8"/>
        <v>Mardi</v>
      </c>
      <c r="D60" s="4" t="str">
        <f t="shared" si="8"/>
        <v>Vendredi</v>
      </c>
      <c r="E60" s="4" t="str">
        <f t="shared" si="8"/>
        <v>Dimanche</v>
      </c>
      <c r="F60" s="4" t="str">
        <f t="shared" si="8"/>
        <v>Mercredi</v>
      </c>
      <c r="G60" s="4" t="str">
        <f t="shared" si="8"/>
        <v>Samedi</v>
      </c>
      <c r="H60" s="4" t="str">
        <f t="shared" si="8"/>
        <v>Samedi</v>
      </c>
      <c r="I60" s="4" t="str">
        <f t="shared" si="8"/>
        <v>Mardi</v>
      </c>
      <c r="J60" s="4" t="str">
        <f t="shared" si="8"/>
        <v>Jeudi</v>
      </c>
      <c r="K60" s="4" t="str">
        <f t="shared" si="8"/>
        <v>Dimanche</v>
      </c>
      <c r="L60" s="4" t="str">
        <f t="shared" si="8"/>
        <v>Mardi</v>
      </c>
      <c r="M60" s="4" t="str">
        <f t="shared" si="8"/>
        <v>Vendredi</v>
      </c>
      <c r="P60" s="7">
        <v>1</v>
      </c>
      <c r="Q60" s="60" t="str">
        <f t="shared" ref="Q60:AB60" si="9">TEXT(Q19,"jjjj")</f>
        <v>dimanche</v>
      </c>
      <c r="R60" s="60" t="str">
        <f t="shared" si="9"/>
        <v>mardi</v>
      </c>
      <c r="S60" s="60" t="str">
        <f t="shared" si="9"/>
        <v>vendredi</v>
      </c>
      <c r="T60" s="60" t="str">
        <f t="shared" si="9"/>
        <v>dimanche</v>
      </c>
      <c r="U60" s="60" t="str">
        <f t="shared" si="9"/>
        <v>mercredi</v>
      </c>
      <c r="V60" s="60" t="str">
        <f t="shared" si="9"/>
        <v>samedi</v>
      </c>
      <c r="W60" s="60" t="str">
        <f t="shared" si="9"/>
        <v>samedi</v>
      </c>
      <c r="X60" s="60" t="str">
        <f t="shared" si="9"/>
        <v>mardi</v>
      </c>
      <c r="Y60" s="60" t="str">
        <f t="shared" si="9"/>
        <v>jeudi</v>
      </c>
      <c r="Z60" s="60" t="str">
        <f t="shared" si="9"/>
        <v>dimanche</v>
      </c>
      <c r="AA60" s="60" t="str">
        <f t="shared" si="9"/>
        <v>mardi</v>
      </c>
      <c r="AB60" s="60" t="str">
        <f t="shared" si="9"/>
        <v>vendredi</v>
      </c>
    </row>
    <row r="61" spans="1:28" x14ac:dyDescent="0.25">
      <c r="A61" s="7">
        <v>2</v>
      </c>
      <c r="B61" s="4" t="str">
        <f t="shared" ref="B61:M61" si="10">IF(B20=5,"Jeudi",
IF(B20=6,"Vendredi",
IF(B20=0,"Samedi",
IF(B20=1,"Dimanche",
IF(B20=2,"Lundi",
IF(B20=3,"Mardi",IF(B20=4,"Mercredi")))))))</f>
        <v>Lundi</v>
      </c>
      <c r="C61" s="4" t="str">
        <f t="shared" si="10"/>
        <v>Mercredi</v>
      </c>
      <c r="D61" s="4" t="str">
        <f t="shared" si="10"/>
        <v>Samedi</v>
      </c>
      <c r="E61" s="4" t="str">
        <f t="shared" si="10"/>
        <v>Lundi</v>
      </c>
      <c r="F61" s="4" t="str">
        <f t="shared" si="10"/>
        <v>Jeudi</v>
      </c>
      <c r="G61" s="4" t="str">
        <f t="shared" si="10"/>
        <v>Dimanche</v>
      </c>
      <c r="H61" s="4" t="str">
        <f t="shared" si="10"/>
        <v>Dimanche</v>
      </c>
      <c r="I61" s="4" t="str">
        <f t="shared" si="10"/>
        <v>Mercredi</v>
      </c>
      <c r="J61" s="4" t="str">
        <f t="shared" si="10"/>
        <v>Vendredi</v>
      </c>
      <c r="K61" s="4" t="str">
        <f t="shared" si="10"/>
        <v>Lundi</v>
      </c>
      <c r="L61" s="4" t="str">
        <f t="shared" si="10"/>
        <v>Mercredi</v>
      </c>
      <c r="M61" s="4" t="str">
        <f t="shared" si="10"/>
        <v>Samedi</v>
      </c>
      <c r="P61" s="7">
        <v>2</v>
      </c>
      <c r="Q61" s="60" t="str">
        <f t="shared" ref="Q61:AB61" si="11">TEXT(Q20,"jjjj")</f>
        <v>lundi</v>
      </c>
      <c r="R61" s="60" t="str">
        <f t="shared" si="11"/>
        <v>mercredi</v>
      </c>
      <c r="S61" s="60" t="str">
        <f t="shared" si="11"/>
        <v>samedi</v>
      </c>
      <c r="T61" s="60" t="str">
        <f t="shared" si="11"/>
        <v>lundi</v>
      </c>
      <c r="U61" s="60" t="str">
        <f t="shared" si="11"/>
        <v>jeudi</v>
      </c>
      <c r="V61" s="60" t="str">
        <f t="shared" si="11"/>
        <v>dimanche</v>
      </c>
      <c r="W61" s="60" t="str">
        <f t="shared" si="11"/>
        <v>dimanche</v>
      </c>
      <c r="X61" s="60" t="str">
        <f t="shared" si="11"/>
        <v>mercredi</v>
      </c>
      <c r="Y61" s="60" t="str">
        <f t="shared" si="11"/>
        <v>vendredi</v>
      </c>
      <c r="Z61" s="60" t="str">
        <f t="shared" si="11"/>
        <v>lundi</v>
      </c>
      <c r="AA61" s="60" t="str">
        <f t="shared" si="11"/>
        <v>mercredi</v>
      </c>
      <c r="AB61" s="60" t="str">
        <f t="shared" si="11"/>
        <v>samedi</v>
      </c>
    </row>
    <row r="62" spans="1:28" x14ac:dyDescent="0.25">
      <c r="A62" s="7">
        <v>3</v>
      </c>
      <c r="B62" s="4" t="str">
        <f t="shared" ref="B62:M62" si="12">IF(B21=5,"Jeudi",
IF(B21=6,"Vendredi",
IF(B21=0,"Samedi",
IF(B21=1,"Dimanche",
IF(B21=2,"Lundi",
IF(B21=3,"Mardi",IF(B21=4,"Mercredi")))))))</f>
        <v>Mardi</v>
      </c>
      <c r="C62" s="4" t="str">
        <f t="shared" si="12"/>
        <v>Jeudi</v>
      </c>
      <c r="D62" s="4" t="str">
        <f t="shared" si="12"/>
        <v>Dimanche</v>
      </c>
      <c r="E62" s="4" t="str">
        <f t="shared" si="12"/>
        <v>Mardi</v>
      </c>
      <c r="F62" s="4" t="str">
        <f t="shared" si="12"/>
        <v>Vendredi</v>
      </c>
      <c r="G62" s="4" t="str">
        <f t="shared" si="12"/>
        <v>Lundi</v>
      </c>
      <c r="H62" s="4" t="str">
        <f t="shared" si="12"/>
        <v>Lundi</v>
      </c>
      <c r="I62" s="4" t="str">
        <f t="shared" si="12"/>
        <v>Jeudi</v>
      </c>
      <c r="J62" s="4" t="str">
        <f t="shared" si="12"/>
        <v>Samedi</v>
      </c>
      <c r="K62" s="4" t="str">
        <f t="shared" si="12"/>
        <v>Mardi</v>
      </c>
      <c r="L62" s="4" t="str">
        <f t="shared" si="12"/>
        <v>Jeudi</v>
      </c>
      <c r="M62" s="4" t="str">
        <f t="shared" si="12"/>
        <v>Dimanche</v>
      </c>
      <c r="P62" s="7">
        <v>3</v>
      </c>
      <c r="Q62" s="60" t="str">
        <f t="shared" ref="Q62:AB62" si="13">TEXT(Q21,"jjjj")</f>
        <v>mardi</v>
      </c>
      <c r="R62" s="60" t="str">
        <f t="shared" si="13"/>
        <v>jeudi</v>
      </c>
      <c r="S62" s="60" t="str">
        <f t="shared" si="13"/>
        <v>dimanche</v>
      </c>
      <c r="T62" s="60" t="str">
        <f t="shared" si="13"/>
        <v>mardi</v>
      </c>
      <c r="U62" s="60" t="str">
        <f t="shared" si="13"/>
        <v>vendredi</v>
      </c>
      <c r="V62" s="60" t="str">
        <f t="shared" si="13"/>
        <v>lundi</v>
      </c>
      <c r="W62" s="60" t="str">
        <f t="shared" si="13"/>
        <v>lundi</v>
      </c>
      <c r="X62" s="60" t="str">
        <f t="shared" si="13"/>
        <v>jeudi</v>
      </c>
      <c r="Y62" s="60" t="str">
        <f t="shared" si="13"/>
        <v>samedi</v>
      </c>
      <c r="Z62" s="60" t="str">
        <f t="shared" si="13"/>
        <v>mardi</v>
      </c>
      <c r="AA62" s="60" t="str">
        <f t="shared" si="13"/>
        <v>jeudi</v>
      </c>
      <c r="AB62" s="60" t="str">
        <f t="shared" si="13"/>
        <v>dimanche</v>
      </c>
    </row>
    <row r="63" spans="1:28" x14ac:dyDescent="0.25">
      <c r="A63" s="7">
        <v>4</v>
      </c>
      <c r="B63" s="4" t="str">
        <f t="shared" ref="B63:M63" si="14">IF(B22=5,"Jeudi",
IF(B22=6,"Vendredi",
IF(B22=0,"Samedi",
IF(B22=1,"Dimanche",
IF(B22=2,"Lundi",
IF(B22=3,"Mardi",IF(B22=4,"Mercredi")))))))</f>
        <v>Mercredi</v>
      </c>
      <c r="C63" s="4" t="str">
        <f t="shared" si="14"/>
        <v>Vendredi</v>
      </c>
      <c r="D63" s="4" t="str">
        <f t="shared" si="14"/>
        <v>Lundi</v>
      </c>
      <c r="E63" s="4" t="str">
        <f t="shared" si="14"/>
        <v>Mercredi</v>
      </c>
      <c r="F63" s="4" t="str">
        <f t="shared" si="14"/>
        <v>Samedi</v>
      </c>
      <c r="G63" s="4" t="str">
        <f t="shared" si="14"/>
        <v>Mardi</v>
      </c>
      <c r="H63" s="4" t="str">
        <f t="shared" si="14"/>
        <v>Mardi</v>
      </c>
      <c r="I63" s="4" t="str">
        <f t="shared" si="14"/>
        <v>Vendredi</v>
      </c>
      <c r="J63" s="4" t="str">
        <f t="shared" si="14"/>
        <v>Dimanche</v>
      </c>
      <c r="K63" s="4" t="str">
        <f t="shared" si="14"/>
        <v>Mercredi</v>
      </c>
      <c r="L63" s="4" t="str">
        <f t="shared" si="14"/>
        <v>Vendredi</v>
      </c>
      <c r="M63" s="4" t="str">
        <f t="shared" si="14"/>
        <v>Lundi</v>
      </c>
      <c r="P63" s="7">
        <v>4</v>
      </c>
      <c r="Q63" s="60" t="str">
        <f t="shared" ref="Q63:AB63" si="15">TEXT(Q22,"jjjj")</f>
        <v>mercredi</v>
      </c>
      <c r="R63" s="60" t="str">
        <f t="shared" si="15"/>
        <v>vendredi</v>
      </c>
      <c r="S63" s="60" t="str">
        <f t="shared" si="15"/>
        <v>lundi</v>
      </c>
      <c r="T63" s="60" t="str">
        <f t="shared" si="15"/>
        <v>mercredi</v>
      </c>
      <c r="U63" s="60" t="str">
        <f t="shared" si="15"/>
        <v>samedi</v>
      </c>
      <c r="V63" s="60" t="str">
        <f t="shared" si="15"/>
        <v>mardi</v>
      </c>
      <c r="W63" s="60" t="str">
        <f t="shared" si="15"/>
        <v>mardi</v>
      </c>
      <c r="X63" s="60" t="str">
        <f t="shared" si="15"/>
        <v>vendredi</v>
      </c>
      <c r="Y63" s="60" t="str">
        <f t="shared" si="15"/>
        <v>dimanche</v>
      </c>
      <c r="Z63" s="60" t="str">
        <f t="shared" si="15"/>
        <v>mercredi</v>
      </c>
      <c r="AA63" s="60" t="str">
        <f t="shared" si="15"/>
        <v>vendredi</v>
      </c>
      <c r="AB63" s="60" t="str">
        <f t="shared" si="15"/>
        <v>lundi</v>
      </c>
    </row>
    <row r="64" spans="1:28" x14ac:dyDescent="0.25">
      <c r="A64" s="7">
        <v>5</v>
      </c>
      <c r="B64" s="4" t="str">
        <f t="shared" ref="B64:M64" si="16">IF(B23=5,"Jeudi",
IF(B23=6,"Vendredi",
IF(B23=0,"Samedi",
IF(B23=1,"Dimanche",
IF(B23=2,"Lundi",
IF(B23=3,"Mardi",IF(B23=4,"Mercredi")))))))</f>
        <v>Jeudi</v>
      </c>
      <c r="C64" s="4" t="str">
        <f t="shared" si="16"/>
        <v>Samedi</v>
      </c>
      <c r="D64" s="4" t="str">
        <f t="shared" si="16"/>
        <v>Mardi</v>
      </c>
      <c r="E64" s="4" t="str">
        <f t="shared" si="16"/>
        <v>Jeudi</v>
      </c>
      <c r="F64" s="4" t="str">
        <f t="shared" si="16"/>
        <v>Dimanche</v>
      </c>
      <c r="G64" s="4" t="str">
        <f t="shared" si="16"/>
        <v>Mercredi</v>
      </c>
      <c r="H64" s="4" t="str">
        <f t="shared" si="16"/>
        <v>Mercredi</v>
      </c>
      <c r="I64" s="4" t="str">
        <f t="shared" si="16"/>
        <v>Samedi</v>
      </c>
      <c r="J64" s="4" t="str">
        <f t="shared" si="16"/>
        <v>Lundi</v>
      </c>
      <c r="K64" s="4" t="str">
        <f t="shared" si="16"/>
        <v>Jeudi</v>
      </c>
      <c r="L64" s="4" t="str">
        <f t="shared" si="16"/>
        <v>Samedi</v>
      </c>
      <c r="M64" s="4" t="str">
        <f t="shared" si="16"/>
        <v>Mardi</v>
      </c>
      <c r="P64" s="7">
        <v>5</v>
      </c>
      <c r="Q64" s="60" t="str">
        <f t="shared" ref="Q64:AB64" si="17">TEXT(Q23,"jjjj")</f>
        <v>jeudi</v>
      </c>
      <c r="R64" s="60" t="str">
        <f t="shared" si="17"/>
        <v>samedi</v>
      </c>
      <c r="S64" s="60" t="str">
        <f t="shared" si="17"/>
        <v>mardi</v>
      </c>
      <c r="T64" s="60" t="str">
        <f t="shared" si="17"/>
        <v>jeudi</v>
      </c>
      <c r="U64" s="60" t="str">
        <f t="shared" si="17"/>
        <v>dimanche</v>
      </c>
      <c r="V64" s="60" t="str">
        <f t="shared" si="17"/>
        <v>mercredi</v>
      </c>
      <c r="W64" s="60" t="str">
        <f t="shared" si="17"/>
        <v>mercredi</v>
      </c>
      <c r="X64" s="60" t="str">
        <f t="shared" si="17"/>
        <v>samedi</v>
      </c>
      <c r="Y64" s="60" t="str">
        <f t="shared" si="17"/>
        <v>lundi</v>
      </c>
      <c r="Z64" s="60" t="str">
        <f t="shared" si="17"/>
        <v>jeudi</v>
      </c>
      <c r="AA64" s="60" t="str">
        <f t="shared" si="17"/>
        <v>samedi</v>
      </c>
      <c r="AB64" s="60" t="str">
        <f t="shared" si="17"/>
        <v>mardi</v>
      </c>
    </row>
    <row r="65" spans="1:28" x14ac:dyDescent="0.25">
      <c r="A65" s="7">
        <v>6</v>
      </c>
      <c r="B65" s="4" t="str">
        <f t="shared" ref="B65:M65" si="18">IF(B24=5,"Jeudi",
IF(B24=6,"Vendredi",
IF(B24=0,"Samedi",
IF(B24=1,"Dimanche",
IF(B24=2,"Lundi",
IF(B24=3,"Mardi",IF(B24=4,"Mercredi")))))))</f>
        <v>Vendredi</v>
      </c>
      <c r="C65" s="4" t="str">
        <f t="shared" si="18"/>
        <v>Dimanche</v>
      </c>
      <c r="D65" s="4" t="str">
        <f t="shared" si="18"/>
        <v>Mercredi</v>
      </c>
      <c r="E65" s="4" t="str">
        <f t="shared" si="18"/>
        <v>Vendredi</v>
      </c>
      <c r="F65" s="4" t="str">
        <f t="shared" si="18"/>
        <v>Lundi</v>
      </c>
      <c r="G65" s="4" t="str">
        <f t="shared" si="18"/>
        <v>Jeudi</v>
      </c>
      <c r="H65" s="4" t="str">
        <f t="shared" si="18"/>
        <v>Jeudi</v>
      </c>
      <c r="I65" s="4" t="str">
        <f t="shared" si="18"/>
        <v>Dimanche</v>
      </c>
      <c r="J65" s="4" t="str">
        <f t="shared" si="18"/>
        <v>Mardi</v>
      </c>
      <c r="K65" s="4" t="str">
        <f t="shared" si="18"/>
        <v>Vendredi</v>
      </c>
      <c r="L65" s="4" t="str">
        <f t="shared" si="18"/>
        <v>Dimanche</v>
      </c>
      <c r="M65" s="4" t="str">
        <f t="shared" si="18"/>
        <v>Mercredi</v>
      </c>
      <c r="P65" s="7">
        <v>6</v>
      </c>
      <c r="Q65" s="60" t="str">
        <f t="shared" ref="Q65:AB65" si="19">TEXT(Q24,"jjjj")</f>
        <v>vendredi</v>
      </c>
      <c r="R65" s="60" t="str">
        <f t="shared" si="19"/>
        <v>dimanche</v>
      </c>
      <c r="S65" s="60" t="str">
        <f t="shared" si="19"/>
        <v>mercredi</v>
      </c>
      <c r="T65" s="60" t="str">
        <f t="shared" si="19"/>
        <v>vendredi</v>
      </c>
      <c r="U65" s="60" t="str">
        <f t="shared" si="19"/>
        <v>lundi</v>
      </c>
      <c r="V65" s="60" t="str">
        <f t="shared" si="19"/>
        <v>jeudi</v>
      </c>
      <c r="W65" s="60" t="str">
        <f t="shared" si="19"/>
        <v>jeudi</v>
      </c>
      <c r="X65" s="60" t="str">
        <f t="shared" si="19"/>
        <v>dimanche</v>
      </c>
      <c r="Y65" s="60" t="str">
        <f t="shared" si="19"/>
        <v>mardi</v>
      </c>
      <c r="Z65" s="60" t="str">
        <f t="shared" si="19"/>
        <v>vendredi</v>
      </c>
      <c r="AA65" s="60" t="str">
        <f t="shared" si="19"/>
        <v>dimanche</v>
      </c>
      <c r="AB65" s="60" t="str">
        <f t="shared" si="19"/>
        <v>mercredi</v>
      </c>
    </row>
    <row r="66" spans="1:28" x14ac:dyDescent="0.25">
      <c r="A66" s="7">
        <v>7</v>
      </c>
      <c r="B66" s="4" t="str">
        <f t="shared" ref="B66:M66" si="20">IF(B25=5,"Jeudi",
IF(B25=6,"Vendredi",
IF(B25=0,"Samedi",
IF(B25=1,"Dimanche",
IF(B25=2,"Lundi",
IF(B25=3,"Mardi",IF(B25=4,"Mercredi")))))))</f>
        <v>Samedi</v>
      </c>
      <c r="C66" s="4" t="str">
        <f t="shared" si="20"/>
        <v>Lundi</v>
      </c>
      <c r="D66" s="4" t="str">
        <f t="shared" si="20"/>
        <v>Jeudi</v>
      </c>
      <c r="E66" s="4" t="str">
        <f t="shared" si="20"/>
        <v>Samedi</v>
      </c>
      <c r="F66" s="4" t="str">
        <f t="shared" si="20"/>
        <v>Mardi</v>
      </c>
      <c r="G66" s="4" t="str">
        <f t="shared" si="20"/>
        <v>Vendredi</v>
      </c>
      <c r="H66" s="4" t="str">
        <f t="shared" si="20"/>
        <v>Vendredi</v>
      </c>
      <c r="I66" s="4" t="str">
        <f t="shared" si="20"/>
        <v>Lundi</v>
      </c>
      <c r="J66" s="4" t="str">
        <f t="shared" si="20"/>
        <v>Mercredi</v>
      </c>
      <c r="K66" s="4" t="str">
        <f t="shared" si="20"/>
        <v>Samedi</v>
      </c>
      <c r="L66" s="4" t="str">
        <f t="shared" si="20"/>
        <v>Lundi</v>
      </c>
      <c r="M66" s="4" t="str">
        <f t="shared" si="20"/>
        <v>Jeudi</v>
      </c>
      <c r="P66" s="7">
        <v>7</v>
      </c>
      <c r="Q66" s="60" t="str">
        <f t="shared" ref="Q66:AB66" si="21">TEXT(Q25,"jjjj")</f>
        <v>samedi</v>
      </c>
      <c r="R66" s="60" t="str">
        <f t="shared" si="21"/>
        <v>lundi</v>
      </c>
      <c r="S66" s="60" t="str">
        <f t="shared" si="21"/>
        <v>jeudi</v>
      </c>
      <c r="T66" s="60" t="str">
        <f t="shared" si="21"/>
        <v>samedi</v>
      </c>
      <c r="U66" s="60" t="str">
        <f t="shared" si="21"/>
        <v>mardi</v>
      </c>
      <c r="V66" s="60" t="str">
        <f t="shared" si="21"/>
        <v>vendredi</v>
      </c>
      <c r="W66" s="60" t="str">
        <f t="shared" si="21"/>
        <v>vendredi</v>
      </c>
      <c r="X66" s="60" t="str">
        <f t="shared" si="21"/>
        <v>lundi</v>
      </c>
      <c r="Y66" s="60" t="str">
        <f t="shared" si="21"/>
        <v>mercredi</v>
      </c>
      <c r="Z66" s="60" t="str">
        <f t="shared" si="21"/>
        <v>samedi</v>
      </c>
      <c r="AA66" s="60" t="str">
        <f t="shared" si="21"/>
        <v>lundi</v>
      </c>
      <c r="AB66" s="60" t="str">
        <f t="shared" si="21"/>
        <v>jeudi</v>
      </c>
    </row>
    <row r="67" spans="1:28" x14ac:dyDescent="0.25">
      <c r="A67" s="7">
        <v>8</v>
      </c>
      <c r="B67" s="4" t="str">
        <f t="shared" ref="B67:M67" si="22">IF(B26=5,"Jeudi",
IF(B26=6,"Vendredi",
IF(B26=0,"Samedi",
IF(B26=1,"Dimanche",
IF(B26=2,"Lundi",
IF(B26=3,"Mardi",IF(B26=4,"Mercredi")))))))</f>
        <v>Dimanche</v>
      </c>
      <c r="C67" s="4" t="str">
        <f t="shared" si="22"/>
        <v>Mardi</v>
      </c>
      <c r="D67" s="4" t="str">
        <f t="shared" si="22"/>
        <v>Vendredi</v>
      </c>
      <c r="E67" s="4" t="str">
        <f t="shared" si="22"/>
        <v>Dimanche</v>
      </c>
      <c r="F67" s="4" t="str">
        <f t="shared" si="22"/>
        <v>Mercredi</v>
      </c>
      <c r="G67" s="4" t="str">
        <f t="shared" si="22"/>
        <v>Samedi</v>
      </c>
      <c r="H67" s="4" t="str">
        <f t="shared" si="22"/>
        <v>Samedi</v>
      </c>
      <c r="I67" s="4" t="str">
        <f t="shared" si="22"/>
        <v>Mardi</v>
      </c>
      <c r="J67" s="4" t="str">
        <f t="shared" si="22"/>
        <v>Jeudi</v>
      </c>
      <c r="K67" s="4" t="str">
        <f t="shared" si="22"/>
        <v>Dimanche</v>
      </c>
      <c r="L67" s="4" t="str">
        <f t="shared" si="22"/>
        <v>Mardi</v>
      </c>
      <c r="M67" s="4" t="str">
        <f t="shared" si="22"/>
        <v>Vendredi</v>
      </c>
      <c r="P67" s="7">
        <v>8</v>
      </c>
      <c r="Q67" s="60" t="str">
        <f t="shared" ref="Q67:AB67" si="23">TEXT(Q26,"jjjj")</f>
        <v>dimanche</v>
      </c>
      <c r="R67" s="60" t="str">
        <f t="shared" si="23"/>
        <v>mardi</v>
      </c>
      <c r="S67" s="60" t="str">
        <f t="shared" si="23"/>
        <v>vendredi</v>
      </c>
      <c r="T67" s="60" t="str">
        <f t="shared" si="23"/>
        <v>dimanche</v>
      </c>
      <c r="U67" s="60" t="str">
        <f t="shared" si="23"/>
        <v>mercredi</v>
      </c>
      <c r="V67" s="60" t="str">
        <f t="shared" si="23"/>
        <v>samedi</v>
      </c>
      <c r="W67" s="60" t="str">
        <f t="shared" si="23"/>
        <v>samedi</v>
      </c>
      <c r="X67" s="60" t="str">
        <f t="shared" si="23"/>
        <v>mardi</v>
      </c>
      <c r="Y67" s="60" t="str">
        <f t="shared" si="23"/>
        <v>jeudi</v>
      </c>
      <c r="Z67" s="60" t="str">
        <f t="shared" si="23"/>
        <v>dimanche</v>
      </c>
      <c r="AA67" s="60" t="str">
        <f t="shared" si="23"/>
        <v>mardi</v>
      </c>
      <c r="AB67" s="60" t="str">
        <f t="shared" si="23"/>
        <v>vendredi</v>
      </c>
    </row>
    <row r="68" spans="1:28" x14ac:dyDescent="0.25">
      <c r="A68" s="7">
        <v>9</v>
      </c>
      <c r="B68" s="4" t="str">
        <f t="shared" ref="B68:M68" si="24">IF(B27=5,"Jeudi",
IF(B27=6,"Vendredi",
IF(B27=0,"Samedi",
IF(B27=1,"Dimanche",
IF(B27=2,"Lundi",
IF(B27=3,"Mardi",IF(B27=4,"Mercredi")))))))</f>
        <v>Lundi</v>
      </c>
      <c r="C68" s="4" t="str">
        <f t="shared" si="24"/>
        <v>Mercredi</v>
      </c>
      <c r="D68" s="4" t="str">
        <f t="shared" si="24"/>
        <v>Samedi</v>
      </c>
      <c r="E68" s="4" t="str">
        <f t="shared" si="24"/>
        <v>Lundi</v>
      </c>
      <c r="F68" s="4" t="str">
        <f t="shared" si="24"/>
        <v>Jeudi</v>
      </c>
      <c r="G68" s="4" t="str">
        <f t="shared" si="24"/>
        <v>Dimanche</v>
      </c>
      <c r="H68" s="4" t="str">
        <f t="shared" si="24"/>
        <v>Dimanche</v>
      </c>
      <c r="I68" s="4" t="str">
        <f t="shared" si="24"/>
        <v>Mercredi</v>
      </c>
      <c r="J68" s="4" t="str">
        <f t="shared" si="24"/>
        <v>Vendredi</v>
      </c>
      <c r="K68" s="4" t="str">
        <f t="shared" si="24"/>
        <v>Lundi</v>
      </c>
      <c r="L68" s="4" t="str">
        <f t="shared" si="24"/>
        <v>Mercredi</v>
      </c>
      <c r="M68" s="4" t="str">
        <f t="shared" si="24"/>
        <v>Samedi</v>
      </c>
      <c r="P68" s="7">
        <v>9</v>
      </c>
      <c r="Q68" s="60" t="str">
        <f t="shared" ref="Q68:AB68" si="25">TEXT(Q27,"jjjj")</f>
        <v>lundi</v>
      </c>
      <c r="R68" s="60" t="str">
        <f t="shared" si="25"/>
        <v>mercredi</v>
      </c>
      <c r="S68" s="60" t="str">
        <f t="shared" si="25"/>
        <v>samedi</v>
      </c>
      <c r="T68" s="60" t="str">
        <f t="shared" si="25"/>
        <v>lundi</v>
      </c>
      <c r="U68" s="60" t="str">
        <f t="shared" si="25"/>
        <v>jeudi</v>
      </c>
      <c r="V68" s="60" t="str">
        <f t="shared" si="25"/>
        <v>dimanche</v>
      </c>
      <c r="W68" s="60" t="str">
        <f t="shared" si="25"/>
        <v>dimanche</v>
      </c>
      <c r="X68" s="60" t="str">
        <f t="shared" si="25"/>
        <v>mercredi</v>
      </c>
      <c r="Y68" s="60" t="str">
        <f t="shared" si="25"/>
        <v>vendredi</v>
      </c>
      <c r="Z68" s="60" t="str">
        <f t="shared" si="25"/>
        <v>lundi</v>
      </c>
      <c r="AA68" s="60" t="str">
        <f t="shared" si="25"/>
        <v>mercredi</v>
      </c>
      <c r="AB68" s="60" t="str">
        <f t="shared" si="25"/>
        <v>samedi</v>
      </c>
    </row>
    <row r="69" spans="1:28" x14ac:dyDescent="0.25">
      <c r="A69" s="7">
        <v>10</v>
      </c>
      <c r="B69" s="4" t="str">
        <f t="shared" ref="B69:M69" si="26">IF(B28=5,"Jeudi",
IF(B28=6,"Vendredi",
IF(B28=0,"Samedi",
IF(B28=1,"Dimanche",
IF(B28=2,"Lundi",
IF(B28=3,"Mardi",IF(B28=4,"Mercredi")))))))</f>
        <v>Mardi</v>
      </c>
      <c r="C69" s="4" t="str">
        <f t="shared" si="26"/>
        <v>Jeudi</v>
      </c>
      <c r="D69" s="4" t="str">
        <f t="shared" si="26"/>
        <v>Dimanche</v>
      </c>
      <c r="E69" s="4" t="str">
        <f t="shared" si="26"/>
        <v>Mardi</v>
      </c>
      <c r="F69" s="4" t="str">
        <f t="shared" si="26"/>
        <v>Vendredi</v>
      </c>
      <c r="G69" s="4" t="str">
        <f t="shared" si="26"/>
        <v>Lundi</v>
      </c>
      <c r="H69" s="4" t="str">
        <f t="shared" si="26"/>
        <v>Lundi</v>
      </c>
      <c r="I69" s="4" t="str">
        <f t="shared" si="26"/>
        <v>Jeudi</v>
      </c>
      <c r="J69" s="4" t="str">
        <f t="shared" si="26"/>
        <v>Samedi</v>
      </c>
      <c r="K69" s="4" t="str">
        <f t="shared" si="26"/>
        <v>Mardi</v>
      </c>
      <c r="L69" s="4" t="str">
        <f t="shared" si="26"/>
        <v>Jeudi</v>
      </c>
      <c r="M69" s="4" t="str">
        <f t="shared" si="26"/>
        <v>Dimanche</v>
      </c>
      <c r="P69" s="7">
        <v>10</v>
      </c>
      <c r="Q69" s="60" t="str">
        <f t="shared" ref="Q69:AB69" si="27">TEXT(Q28,"jjjj")</f>
        <v>mardi</v>
      </c>
      <c r="R69" s="60" t="str">
        <f t="shared" si="27"/>
        <v>jeudi</v>
      </c>
      <c r="S69" s="60" t="str">
        <f t="shared" si="27"/>
        <v>dimanche</v>
      </c>
      <c r="T69" s="60" t="str">
        <f>TEXT(T28,"jjjj")</f>
        <v>mardi</v>
      </c>
      <c r="U69" s="60" t="str">
        <f t="shared" si="27"/>
        <v>vendredi</v>
      </c>
      <c r="V69" s="60" t="str">
        <f t="shared" si="27"/>
        <v>lundi</v>
      </c>
      <c r="W69" s="60" t="str">
        <f t="shared" si="27"/>
        <v>lundi</v>
      </c>
      <c r="X69" s="60" t="str">
        <f t="shared" si="27"/>
        <v>jeudi</v>
      </c>
      <c r="Y69" s="60" t="str">
        <f t="shared" si="27"/>
        <v>samedi</v>
      </c>
      <c r="Z69" s="60" t="str">
        <f t="shared" si="27"/>
        <v>mardi</v>
      </c>
      <c r="AA69" s="60" t="str">
        <f t="shared" si="27"/>
        <v>jeudi</v>
      </c>
      <c r="AB69" s="60" t="str">
        <f t="shared" si="27"/>
        <v>dimanche</v>
      </c>
    </row>
    <row r="70" spans="1:28" x14ac:dyDescent="0.25">
      <c r="A70" s="7">
        <v>11</v>
      </c>
      <c r="B70" s="4" t="str">
        <f t="shared" ref="B70:M70" si="28">IF(B29=5,"Jeudi",
IF(B29=6,"Vendredi",
IF(B29=0,"Samedi",
IF(B29=1,"Dimanche",
IF(B29=2,"Lundi",
IF(B29=3,"Mardi",IF(B29=4,"Mercredi")))))))</f>
        <v>Mercredi</v>
      </c>
      <c r="C70" s="4" t="str">
        <f t="shared" si="28"/>
        <v>Vendredi</v>
      </c>
      <c r="D70" s="4" t="str">
        <f t="shared" si="28"/>
        <v>Lundi</v>
      </c>
      <c r="E70" s="4" t="str">
        <f t="shared" si="28"/>
        <v>Mercredi</v>
      </c>
      <c r="F70" s="4" t="str">
        <f t="shared" si="28"/>
        <v>Samedi</v>
      </c>
      <c r="G70" s="4" t="str">
        <f t="shared" si="28"/>
        <v>Mardi</v>
      </c>
      <c r="H70" s="4" t="str">
        <f t="shared" si="28"/>
        <v>Mardi</v>
      </c>
      <c r="I70" s="4" t="str">
        <f t="shared" si="28"/>
        <v>Vendredi</v>
      </c>
      <c r="J70" s="4" t="str">
        <f t="shared" si="28"/>
        <v>Dimanche</v>
      </c>
      <c r="K70" s="4" t="str">
        <f t="shared" si="28"/>
        <v>Mercredi</v>
      </c>
      <c r="L70" s="4" t="str">
        <f t="shared" si="28"/>
        <v>Vendredi</v>
      </c>
      <c r="M70" s="4" t="str">
        <f t="shared" si="28"/>
        <v>Lundi</v>
      </c>
      <c r="P70" s="7">
        <v>11</v>
      </c>
      <c r="Q70" s="60" t="str">
        <f t="shared" ref="Q70:AB70" si="29">TEXT(Q29,"jjjj")</f>
        <v>mercredi</v>
      </c>
      <c r="R70" s="60" t="str">
        <f t="shared" si="29"/>
        <v>vendredi</v>
      </c>
      <c r="S70" s="60" t="str">
        <f t="shared" si="29"/>
        <v>lundi</v>
      </c>
      <c r="T70" s="60" t="str">
        <f t="shared" si="29"/>
        <v>mercredi</v>
      </c>
      <c r="U70" s="60" t="str">
        <f t="shared" si="29"/>
        <v>samedi</v>
      </c>
      <c r="V70" s="60" t="str">
        <f t="shared" si="29"/>
        <v>mardi</v>
      </c>
      <c r="W70" s="60" t="str">
        <f t="shared" si="29"/>
        <v>mardi</v>
      </c>
      <c r="X70" s="60" t="str">
        <f t="shared" si="29"/>
        <v>vendredi</v>
      </c>
      <c r="Y70" s="60" t="str">
        <f t="shared" si="29"/>
        <v>dimanche</v>
      </c>
      <c r="Z70" s="60" t="str">
        <f t="shared" si="29"/>
        <v>mercredi</v>
      </c>
      <c r="AA70" s="60" t="str">
        <f t="shared" si="29"/>
        <v>vendredi</v>
      </c>
      <c r="AB70" s="60" t="str">
        <f t="shared" si="29"/>
        <v>lundi</v>
      </c>
    </row>
    <row r="71" spans="1:28" x14ac:dyDescent="0.25">
      <c r="A71" s="7">
        <v>12</v>
      </c>
      <c r="B71" s="4" t="str">
        <f t="shared" ref="B71:M71" si="30">IF(B30=5,"Jeudi",
IF(B30=6,"Vendredi",
IF(B30=0,"Samedi",
IF(B30=1,"Dimanche",
IF(B30=2,"Lundi",
IF(B30=3,"Mardi",IF(B30=4,"Mercredi")))))))</f>
        <v>Jeudi</v>
      </c>
      <c r="C71" s="4" t="str">
        <f t="shared" si="30"/>
        <v>Samedi</v>
      </c>
      <c r="D71" s="4" t="str">
        <f t="shared" si="30"/>
        <v>Mardi</v>
      </c>
      <c r="E71" s="4" t="str">
        <f t="shared" si="30"/>
        <v>Jeudi</v>
      </c>
      <c r="F71" s="4" t="str">
        <f t="shared" si="30"/>
        <v>Dimanche</v>
      </c>
      <c r="G71" s="4" t="str">
        <f t="shared" si="30"/>
        <v>Mercredi</v>
      </c>
      <c r="H71" s="4" t="str">
        <f t="shared" si="30"/>
        <v>Mercredi</v>
      </c>
      <c r="I71" s="4" t="str">
        <f t="shared" si="30"/>
        <v>Samedi</v>
      </c>
      <c r="J71" s="4" t="str">
        <f t="shared" si="30"/>
        <v>Lundi</v>
      </c>
      <c r="K71" s="4" t="str">
        <f t="shared" si="30"/>
        <v>Jeudi</v>
      </c>
      <c r="L71" s="4" t="str">
        <f t="shared" si="30"/>
        <v>Samedi</v>
      </c>
      <c r="M71" s="4" t="str">
        <f t="shared" si="30"/>
        <v>Mardi</v>
      </c>
      <c r="P71" s="7">
        <v>12</v>
      </c>
      <c r="Q71" s="60" t="str">
        <f t="shared" ref="Q71:AB71" si="31">TEXT(Q30,"jjjj")</f>
        <v>jeudi</v>
      </c>
      <c r="R71" s="60" t="str">
        <f t="shared" si="31"/>
        <v>samedi</v>
      </c>
      <c r="S71" s="60" t="str">
        <f t="shared" si="31"/>
        <v>mardi</v>
      </c>
      <c r="T71" s="60" t="str">
        <f t="shared" si="31"/>
        <v>jeudi</v>
      </c>
      <c r="U71" s="60" t="str">
        <f t="shared" si="31"/>
        <v>dimanche</v>
      </c>
      <c r="V71" s="60" t="str">
        <f t="shared" si="31"/>
        <v>mercredi</v>
      </c>
      <c r="W71" s="60" t="str">
        <f t="shared" si="31"/>
        <v>mercredi</v>
      </c>
      <c r="X71" s="60" t="str">
        <f t="shared" si="31"/>
        <v>samedi</v>
      </c>
      <c r="Y71" s="60" t="str">
        <f t="shared" si="31"/>
        <v>lundi</v>
      </c>
      <c r="Z71" s="60" t="str">
        <f t="shared" si="31"/>
        <v>jeudi</v>
      </c>
      <c r="AA71" s="60" t="str">
        <f t="shared" si="31"/>
        <v>samedi</v>
      </c>
      <c r="AB71" s="60" t="str">
        <f t="shared" si="31"/>
        <v>mardi</v>
      </c>
    </row>
    <row r="72" spans="1:28" x14ac:dyDescent="0.25">
      <c r="A72" s="7">
        <v>13</v>
      </c>
      <c r="B72" s="4" t="str">
        <f t="shared" ref="B72:M72" si="32">IF(B31=5,"Jeudi",
IF(B31=6,"Vendredi",
IF(B31=0,"Samedi",
IF(B31=1,"Dimanche",
IF(B31=2,"Lundi",
IF(B31=3,"Mardi",IF(B31=4,"Mercredi")))))))</f>
        <v>Vendredi</v>
      </c>
      <c r="C72" s="4" t="str">
        <f t="shared" si="32"/>
        <v>Dimanche</v>
      </c>
      <c r="D72" s="4" t="str">
        <f t="shared" si="32"/>
        <v>Mercredi</v>
      </c>
      <c r="E72" s="4" t="str">
        <f t="shared" si="32"/>
        <v>Vendredi</v>
      </c>
      <c r="F72" s="4" t="str">
        <f t="shared" si="32"/>
        <v>Lundi</v>
      </c>
      <c r="G72" s="4" t="str">
        <f t="shared" si="32"/>
        <v>Jeudi</v>
      </c>
      <c r="H72" s="4" t="str">
        <f t="shared" si="32"/>
        <v>Jeudi</v>
      </c>
      <c r="I72" s="4" t="str">
        <f t="shared" si="32"/>
        <v>Dimanche</v>
      </c>
      <c r="J72" s="4" t="str">
        <f t="shared" si="32"/>
        <v>Mardi</v>
      </c>
      <c r="K72" s="4" t="str">
        <f t="shared" si="32"/>
        <v>Vendredi</v>
      </c>
      <c r="L72" s="4" t="str">
        <f t="shared" si="32"/>
        <v>Dimanche</v>
      </c>
      <c r="M72" s="4" t="str">
        <f t="shared" si="32"/>
        <v>Mercredi</v>
      </c>
      <c r="P72" s="7">
        <v>13</v>
      </c>
      <c r="Q72" s="60" t="str">
        <f t="shared" ref="Q72:AB72" si="33">TEXT(Q31,"jjjj")</f>
        <v>vendredi</v>
      </c>
      <c r="R72" s="60" t="str">
        <f t="shared" si="33"/>
        <v>dimanche</v>
      </c>
      <c r="S72" s="60" t="str">
        <f t="shared" si="33"/>
        <v>mercredi</v>
      </c>
      <c r="T72" s="60" t="str">
        <f t="shared" si="33"/>
        <v>vendredi</v>
      </c>
      <c r="U72" s="60" t="str">
        <f t="shared" si="33"/>
        <v>lundi</v>
      </c>
      <c r="V72" s="60" t="str">
        <f t="shared" si="33"/>
        <v>jeudi</v>
      </c>
      <c r="W72" s="60" t="str">
        <f t="shared" si="33"/>
        <v>jeudi</v>
      </c>
      <c r="X72" s="60" t="str">
        <f t="shared" si="33"/>
        <v>dimanche</v>
      </c>
      <c r="Y72" s="60" t="str">
        <f t="shared" si="33"/>
        <v>mardi</v>
      </c>
      <c r="Z72" s="60" t="str">
        <f t="shared" si="33"/>
        <v>vendredi</v>
      </c>
      <c r="AA72" s="60" t="str">
        <f t="shared" si="33"/>
        <v>dimanche</v>
      </c>
      <c r="AB72" s="60" t="str">
        <f t="shared" si="33"/>
        <v>mercredi</v>
      </c>
    </row>
    <row r="73" spans="1:28" x14ac:dyDescent="0.25">
      <c r="A73" s="7">
        <v>14</v>
      </c>
      <c r="B73" s="4" t="str">
        <f t="shared" ref="B73:M73" si="34">IF(B32=5,"Jeudi",
IF(B32=6,"Vendredi",
IF(B32=0,"Samedi",
IF(B32=1,"Dimanche",
IF(B32=2,"Lundi",
IF(B32=3,"Mardi",IF(B32=4,"Mercredi")))))))</f>
        <v>Samedi</v>
      </c>
      <c r="C73" s="4" t="str">
        <f t="shared" si="34"/>
        <v>Lundi</v>
      </c>
      <c r="D73" s="4" t="str">
        <f t="shared" si="34"/>
        <v>Jeudi</v>
      </c>
      <c r="E73" s="4" t="str">
        <f t="shared" si="34"/>
        <v>Samedi</v>
      </c>
      <c r="F73" s="4" t="str">
        <f t="shared" si="34"/>
        <v>Mardi</v>
      </c>
      <c r="G73" s="4" t="str">
        <f t="shared" si="34"/>
        <v>Vendredi</v>
      </c>
      <c r="H73" s="4" t="str">
        <f t="shared" si="34"/>
        <v>Vendredi</v>
      </c>
      <c r="I73" s="4" t="str">
        <f t="shared" si="34"/>
        <v>Lundi</v>
      </c>
      <c r="J73" s="4" t="str">
        <f t="shared" si="34"/>
        <v>Mercredi</v>
      </c>
      <c r="K73" s="4" t="str">
        <f t="shared" si="34"/>
        <v>Samedi</v>
      </c>
      <c r="L73" s="4" t="str">
        <f t="shared" si="34"/>
        <v>Lundi</v>
      </c>
      <c r="M73" s="4" t="str">
        <f t="shared" si="34"/>
        <v>Jeudi</v>
      </c>
      <c r="P73" s="7">
        <v>14</v>
      </c>
      <c r="Q73" s="60" t="str">
        <f t="shared" ref="Q73:AB73" si="35">TEXT(Q32,"jjjj")</f>
        <v>samedi</v>
      </c>
      <c r="R73" s="60" t="str">
        <f t="shared" si="35"/>
        <v>lundi</v>
      </c>
      <c r="S73" s="60" t="str">
        <f t="shared" si="35"/>
        <v>jeudi</v>
      </c>
      <c r="T73" s="60" t="str">
        <f t="shared" si="35"/>
        <v>samedi</v>
      </c>
      <c r="U73" s="60" t="str">
        <f t="shared" si="35"/>
        <v>mardi</v>
      </c>
      <c r="V73" s="60" t="str">
        <f t="shared" si="35"/>
        <v>vendredi</v>
      </c>
      <c r="W73" s="60" t="str">
        <f t="shared" si="35"/>
        <v>vendredi</v>
      </c>
      <c r="X73" s="60" t="str">
        <f t="shared" si="35"/>
        <v>lundi</v>
      </c>
      <c r="Y73" s="60" t="str">
        <f t="shared" si="35"/>
        <v>mercredi</v>
      </c>
      <c r="Z73" s="60" t="str">
        <f t="shared" si="35"/>
        <v>samedi</v>
      </c>
      <c r="AA73" s="60" t="str">
        <f t="shared" si="35"/>
        <v>lundi</v>
      </c>
      <c r="AB73" s="60" t="str">
        <f t="shared" si="35"/>
        <v>jeudi</v>
      </c>
    </row>
    <row r="74" spans="1:28" x14ac:dyDescent="0.25">
      <c r="A74" s="7">
        <v>15</v>
      </c>
      <c r="B74" s="4" t="str">
        <f t="shared" ref="B74:M74" si="36">IF(B33=5,"Jeudi",
IF(B33=6,"Vendredi",
IF(B33=0,"Samedi",
IF(B33=1,"Dimanche",
IF(B33=2,"Lundi",
IF(B33=3,"Mardi",IF(B33=4,"Mercredi")))))))</f>
        <v>Dimanche</v>
      </c>
      <c r="C74" s="4" t="str">
        <f t="shared" si="36"/>
        <v>Mardi</v>
      </c>
      <c r="D74" s="4" t="str">
        <f t="shared" si="36"/>
        <v>Vendredi</v>
      </c>
      <c r="E74" s="4" t="str">
        <f t="shared" si="36"/>
        <v>Dimanche</v>
      </c>
      <c r="F74" s="4" t="str">
        <f t="shared" si="36"/>
        <v>Mercredi</v>
      </c>
      <c r="G74" s="4" t="str">
        <f t="shared" si="36"/>
        <v>Samedi</v>
      </c>
      <c r="H74" s="4" t="str">
        <f t="shared" si="36"/>
        <v>Samedi</v>
      </c>
      <c r="I74" s="4" t="str">
        <f t="shared" si="36"/>
        <v>Mardi</v>
      </c>
      <c r="J74" s="4" t="str">
        <f t="shared" si="36"/>
        <v>Jeudi</v>
      </c>
      <c r="K74" s="4" t="str">
        <f t="shared" si="36"/>
        <v>Dimanche</v>
      </c>
      <c r="L74" s="4" t="str">
        <f t="shared" si="36"/>
        <v>Mardi</v>
      </c>
      <c r="M74" s="4" t="str">
        <f t="shared" si="36"/>
        <v>Vendredi</v>
      </c>
      <c r="P74" s="7">
        <v>15</v>
      </c>
      <c r="Q74" s="60" t="str">
        <f t="shared" ref="Q74:AB74" si="37">TEXT(Q33,"jjjj")</f>
        <v>dimanche</v>
      </c>
      <c r="R74" s="60" t="str">
        <f t="shared" si="37"/>
        <v>mardi</v>
      </c>
      <c r="S74" s="60" t="str">
        <f t="shared" si="37"/>
        <v>vendredi</v>
      </c>
      <c r="T74" s="60" t="str">
        <f t="shared" si="37"/>
        <v>dimanche</v>
      </c>
      <c r="U74" s="60" t="str">
        <f t="shared" si="37"/>
        <v>mercredi</v>
      </c>
      <c r="V74" s="60" t="str">
        <f t="shared" si="37"/>
        <v>samedi</v>
      </c>
      <c r="W74" s="60" t="str">
        <f t="shared" si="37"/>
        <v>samedi</v>
      </c>
      <c r="X74" s="60" t="str">
        <f t="shared" si="37"/>
        <v>mardi</v>
      </c>
      <c r="Y74" s="60" t="str">
        <f t="shared" si="37"/>
        <v>jeudi</v>
      </c>
      <c r="Z74" s="60" t="str">
        <f t="shared" si="37"/>
        <v>dimanche</v>
      </c>
      <c r="AA74" s="60" t="str">
        <f t="shared" si="37"/>
        <v>mardi</v>
      </c>
      <c r="AB74" s="60" t="str">
        <f t="shared" si="37"/>
        <v>vendredi</v>
      </c>
    </row>
    <row r="75" spans="1:28" x14ac:dyDescent="0.25">
      <c r="A75" s="7">
        <v>16</v>
      </c>
      <c r="B75" s="4" t="str">
        <f t="shared" ref="B75:M75" si="38">IF(B34=5,"Jeudi",
IF(B34=6,"Vendredi",
IF(B34=0,"Samedi",
IF(B34=1,"Dimanche",
IF(B34=2,"Lundi",
IF(B34=3,"Mardi",IF(B34=4,"Mercredi")))))))</f>
        <v>Lundi</v>
      </c>
      <c r="C75" s="4" t="str">
        <f t="shared" si="38"/>
        <v>Mercredi</v>
      </c>
      <c r="D75" s="4" t="str">
        <f t="shared" si="38"/>
        <v>Samedi</v>
      </c>
      <c r="E75" s="4" t="str">
        <f t="shared" si="38"/>
        <v>Lundi</v>
      </c>
      <c r="F75" s="4" t="str">
        <f t="shared" si="38"/>
        <v>Jeudi</v>
      </c>
      <c r="G75" s="4" t="str">
        <f t="shared" si="38"/>
        <v>Dimanche</v>
      </c>
      <c r="H75" s="4" t="str">
        <f t="shared" si="38"/>
        <v>Dimanche</v>
      </c>
      <c r="I75" s="4" t="str">
        <f t="shared" si="38"/>
        <v>Mercredi</v>
      </c>
      <c r="J75" s="4" t="str">
        <f t="shared" si="38"/>
        <v>Vendredi</v>
      </c>
      <c r="K75" s="4" t="str">
        <f t="shared" si="38"/>
        <v>Lundi</v>
      </c>
      <c r="L75" s="4" t="str">
        <f t="shared" si="38"/>
        <v>Mercredi</v>
      </c>
      <c r="M75" s="4" t="str">
        <f t="shared" si="38"/>
        <v>Samedi</v>
      </c>
      <c r="P75" s="7">
        <v>16</v>
      </c>
      <c r="Q75" s="60" t="str">
        <f t="shared" ref="Q75:AB75" si="39">TEXT(Q34,"jjjj")</f>
        <v>lundi</v>
      </c>
      <c r="R75" s="60" t="str">
        <f t="shared" si="39"/>
        <v>mercredi</v>
      </c>
      <c r="S75" s="60" t="str">
        <f t="shared" si="39"/>
        <v>samedi</v>
      </c>
      <c r="T75" s="60" t="str">
        <f t="shared" si="39"/>
        <v>lundi</v>
      </c>
      <c r="U75" s="60" t="str">
        <f t="shared" si="39"/>
        <v>jeudi</v>
      </c>
      <c r="V75" s="60" t="str">
        <f t="shared" si="39"/>
        <v>dimanche</v>
      </c>
      <c r="W75" s="60" t="str">
        <f t="shared" si="39"/>
        <v>dimanche</v>
      </c>
      <c r="X75" s="60" t="str">
        <f t="shared" si="39"/>
        <v>mercredi</v>
      </c>
      <c r="Y75" s="60" t="str">
        <f t="shared" si="39"/>
        <v>vendredi</v>
      </c>
      <c r="Z75" s="60" t="str">
        <f t="shared" si="39"/>
        <v>lundi</v>
      </c>
      <c r="AA75" s="60" t="str">
        <f t="shared" si="39"/>
        <v>mercredi</v>
      </c>
      <c r="AB75" s="60" t="str">
        <f t="shared" si="39"/>
        <v>samedi</v>
      </c>
    </row>
    <row r="76" spans="1:28" x14ac:dyDescent="0.25">
      <c r="A76" s="7">
        <v>17</v>
      </c>
      <c r="B76" s="4" t="str">
        <f t="shared" ref="B76:M76" si="40">IF(B35=5,"Jeudi",
IF(B35=6,"Vendredi",
IF(B35=0,"Samedi",
IF(B35=1,"Dimanche",
IF(B35=2,"Lundi",
IF(B35=3,"Mardi",IF(B35=4,"Mercredi")))))))</f>
        <v>Mardi</v>
      </c>
      <c r="C76" s="4" t="str">
        <f t="shared" si="40"/>
        <v>Jeudi</v>
      </c>
      <c r="D76" s="4" t="str">
        <f t="shared" si="40"/>
        <v>Dimanche</v>
      </c>
      <c r="E76" s="4" t="str">
        <f t="shared" si="40"/>
        <v>Mardi</v>
      </c>
      <c r="F76" s="4" t="str">
        <f t="shared" si="40"/>
        <v>Vendredi</v>
      </c>
      <c r="G76" s="4" t="str">
        <f t="shared" si="40"/>
        <v>Lundi</v>
      </c>
      <c r="H76" s="4" t="str">
        <f t="shared" si="40"/>
        <v>Lundi</v>
      </c>
      <c r="I76" s="4" t="str">
        <f t="shared" si="40"/>
        <v>Jeudi</v>
      </c>
      <c r="J76" s="4" t="str">
        <f t="shared" si="40"/>
        <v>Samedi</v>
      </c>
      <c r="K76" s="4" t="str">
        <f t="shared" si="40"/>
        <v>Mardi</v>
      </c>
      <c r="L76" s="4" t="str">
        <f t="shared" si="40"/>
        <v>Jeudi</v>
      </c>
      <c r="M76" s="4" t="str">
        <f t="shared" si="40"/>
        <v>Dimanche</v>
      </c>
      <c r="P76" s="7">
        <v>17</v>
      </c>
      <c r="Q76" s="60" t="str">
        <f t="shared" ref="Q76:AB76" si="41">TEXT(Q35,"jjjj")</f>
        <v>mardi</v>
      </c>
      <c r="R76" s="60" t="str">
        <f t="shared" si="41"/>
        <v>jeudi</v>
      </c>
      <c r="S76" s="60" t="str">
        <f t="shared" si="41"/>
        <v>dimanche</v>
      </c>
      <c r="T76" s="60" t="str">
        <f t="shared" si="41"/>
        <v>mardi</v>
      </c>
      <c r="U76" s="60" t="str">
        <f t="shared" si="41"/>
        <v>vendredi</v>
      </c>
      <c r="V76" s="60" t="str">
        <f t="shared" si="41"/>
        <v>lundi</v>
      </c>
      <c r="W76" s="60" t="str">
        <f t="shared" si="41"/>
        <v>lundi</v>
      </c>
      <c r="X76" s="60" t="str">
        <f t="shared" si="41"/>
        <v>jeudi</v>
      </c>
      <c r="Y76" s="60" t="str">
        <f t="shared" si="41"/>
        <v>samedi</v>
      </c>
      <c r="Z76" s="60" t="str">
        <f t="shared" si="41"/>
        <v>mardi</v>
      </c>
      <c r="AA76" s="60" t="str">
        <f t="shared" si="41"/>
        <v>jeudi</v>
      </c>
      <c r="AB76" s="60" t="str">
        <f t="shared" si="41"/>
        <v>dimanche</v>
      </c>
    </row>
    <row r="77" spans="1:28" x14ac:dyDescent="0.25">
      <c r="A77" s="7">
        <v>18</v>
      </c>
      <c r="B77" s="4" t="str">
        <f t="shared" ref="B77:M77" si="42">IF(B36=5,"Jeudi",
IF(B36=6,"Vendredi",
IF(B36=0,"Samedi",
IF(B36=1,"Dimanche",
IF(B36=2,"Lundi",
IF(B36=3,"Mardi",IF(B36=4,"Mercredi")))))))</f>
        <v>Mercredi</v>
      </c>
      <c r="C77" s="4" t="str">
        <f t="shared" si="42"/>
        <v>Vendredi</v>
      </c>
      <c r="D77" s="4" t="str">
        <f t="shared" si="42"/>
        <v>Lundi</v>
      </c>
      <c r="E77" s="4" t="str">
        <f t="shared" si="42"/>
        <v>Mercredi</v>
      </c>
      <c r="F77" s="4" t="str">
        <f t="shared" si="42"/>
        <v>Samedi</v>
      </c>
      <c r="G77" s="4" t="str">
        <f t="shared" si="42"/>
        <v>Mardi</v>
      </c>
      <c r="H77" s="4" t="str">
        <f t="shared" si="42"/>
        <v>Mardi</v>
      </c>
      <c r="I77" s="4" t="str">
        <f t="shared" si="42"/>
        <v>Vendredi</v>
      </c>
      <c r="J77" s="4" t="str">
        <f t="shared" si="42"/>
        <v>Dimanche</v>
      </c>
      <c r="K77" s="4" t="str">
        <f t="shared" si="42"/>
        <v>Mercredi</v>
      </c>
      <c r="L77" s="4" t="str">
        <f t="shared" si="42"/>
        <v>Vendredi</v>
      </c>
      <c r="M77" s="4" t="str">
        <f t="shared" si="42"/>
        <v>Lundi</v>
      </c>
      <c r="P77" s="7">
        <v>18</v>
      </c>
      <c r="Q77" s="60" t="str">
        <f t="shared" ref="Q77:AB77" si="43">TEXT(Q36,"jjjj")</f>
        <v>mercredi</v>
      </c>
      <c r="R77" s="60" t="str">
        <f t="shared" si="43"/>
        <v>vendredi</v>
      </c>
      <c r="S77" s="60" t="str">
        <f t="shared" si="43"/>
        <v>lundi</v>
      </c>
      <c r="T77" s="60" t="str">
        <f t="shared" si="43"/>
        <v>mercredi</v>
      </c>
      <c r="U77" s="60" t="str">
        <f t="shared" si="43"/>
        <v>samedi</v>
      </c>
      <c r="V77" s="60" t="str">
        <f t="shared" si="43"/>
        <v>mardi</v>
      </c>
      <c r="W77" s="60" t="str">
        <f t="shared" si="43"/>
        <v>mardi</v>
      </c>
      <c r="X77" s="60" t="str">
        <f t="shared" si="43"/>
        <v>vendredi</v>
      </c>
      <c r="Y77" s="60" t="str">
        <f t="shared" si="43"/>
        <v>dimanche</v>
      </c>
      <c r="Z77" s="60" t="str">
        <f t="shared" si="43"/>
        <v>mercredi</v>
      </c>
      <c r="AA77" s="60" t="str">
        <f t="shared" si="43"/>
        <v>vendredi</v>
      </c>
      <c r="AB77" s="60" t="str">
        <f t="shared" si="43"/>
        <v>lundi</v>
      </c>
    </row>
    <row r="78" spans="1:28" x14ac:dyDescent="0.25">
      <c r="A78" s="7">
        <v>19</v>
      </c>
      <c r="B78" s="4" t="str">
        <f t="shared" ref="B78:M78" si="44">IF(B37=5,"Jeudi",
IF(B37=6,"Vendredi",
IF(B37=0,"Samedi",
IF(B37=1,"Dimanche",
IF(B37=2,"Lundi",
IF(B37=3,"Mardi",IF(B37=4,"Mercredi")))))))</f>
        <v>Jeudi</v>
      </c>
      <c r="C78" s="4" t="str">
        <f t="shared" si="44"/>
        <v>Samedi</v>
      </c>
      <c r="D78" s="4" t="str">
        <f t="shared" si="44"/>
        <v>Mardi</v>
      </c>
      <c r="E78" s="4" t="str">
        <f t="shared" si="44"/>
        <v>Jeudi</v>
      </c>
      <c r="F78" s="4" t="str">
        <f t="shared" si="44"/>
        <v>Dimanche</v>
      </c>
      <c r="G78" s="4" t="str">
        <f t="shared" si="44"/>
        <v>Mercredi</v>
      </c>
      <c r="H78" s="4" t="str">
        <f t="shared" si="44"/>
        <v>Mercredi</v>
      </c>
      <c r="I78" s="4" t="str">
        <f t="shared" si="44"/>
        <v>Samedi</v>
      </c>
      <c r="J78" s="4" t="str">
        <f t="shared" si="44"/>
        <v>Lundi</v>
      </c>
      <c r="K78" s="4" t="str">
        <f t="shared" si="44"/>
        <v>Jeudi</v>
      </c>
      <c r="L78" s="4" t="str">
        <f t="shared" si="44"/>
        <v>Samedi</v>
      </c>
      <c r="M78" s="4" t="str">
        <f t="shared" si="44"/>
        <v>Mardi</v>
      </c>
      <c r="P78" s="7">
        <v>19</v>
      </c>
      <c r="Q78" s="60" t="str">
        <f t="shared" ref="Q78:AB78" si="45">TEXT(Q37,"jjjj")</f>
        <v>jeudi</v>
      </c>
      <c r="R78" s="60" t="str">
        <f t="shared" si="45"/>
        <v>samedi</v>
      </c>
      <c r="S78" s="60" t="str">
        <f t="shared" si="45"/>
        <v>mardi</v>
      </c>
      <c r="T78" s="60" t="str">
        <f t="shared" si="45"/>
        <v>jeudi</v>
      </c>
      <c r="U78" s="60" t="str">
        <f t="shared" si="45"/>
        <v>dimanche</v>
      </c>
      <c r="V78" s="60" t="str">
        <f t="shared" si="45"/>
        <v>mercredi</v>
      </c>
      <c r="W78" s="60" t="str">
        <f t="shared" si="45"/>
        <v>mercredi</v>
      </c>
      <c r="X78" s="60" t="str">
        <f t="shared" si="45"/>
        <v>samedi</v>
      </c>
      <c r="Y78" s="60" t="str">
        <f t="shared" si="45"/>
        <v>lundi</v>
      </c>
      <c r="Z78" s="60" t="str">
        <f t="shared" si="45"/>
        <v>jeudi</v>
      </c>
      <c r="AA78" s="60" t="str">
        <f t="shared" si="45"/>
        <v>samedi</v>
      </c>
      <c r="AB78" s="60" t="str">
        <f t="shared" si="45"/>
        <v>mardi</v>
      </c>
    </row>
    <row r="79" spans="1:28" x14ac:dyDescent="0.25">
      <c r="A79" s="7">
        <v>20</v>
      </c>
      <c r="B79" s="4" t="str">
        <f t="shared" ref="B79:M79" si="46">IF(B38=5,"Jeudi",
IF(B38=6,"Vendredi",
IF(B38=0,"Samedi",
IF(B38=1,"Dimanche",
IF(B38=2,"Lundi",
IF(B38=3,"Mardi",IF(B38=4,"Mercredi")))))))</f>
        <v>Vendredi</v>
      </c>
      <c r="C79" s="4" t="str">
        <f t="shared" si="46"/>
        <v>Dimanche</v>
      </c>
      <c r="D79" s="4" t="str">
        <f t="shared" si="46"/>
        <v>Mercredi</v>
      </c>
      <c r="E79" s="4" t="str">
        <f t="shared" si="46"/>
        <v>Vendredi</v>
      </c>
      <c r="F79" s="4" t="str">
        <f t="shared" si="46"/>
        <v>Lundi</v>
      </c>
      <c r="G79" s="4" t="str">
        <f t="shared" si="46"/>
        <v>Jeudi</v>
      </c>
      <c r="H79" s="4" t="str">
        <f t="shared" si="46"/>
        <v>Jeudi</v>
      </c>
      <c r="I79" s="4" t="str">
        <f t="shared" si="46"/>
        <v>Dimanche</v>
      </c>
      <c r="J79" s="4" t="str">
        <f t="shared" si="46"/>
        <v>Mardi</v>
      </c>
      <c r="K79" s="4" t="str">
        <f t="shared" si="46"/>
        <v>Vendredi</v>
      </c>
      <c r="L79" s="4" t="str">
        <f t="shared" si="46"/>
        <v>Dimanche</v>
      </c>
      <c r="M79" s="4" t="str">
        <f t="shared" si="46"/>
        <v>Mercredi</v>
      </c>
      <c r="P79" s="7">
        <v>20</v>
      </c>
      <c r="Q79" s="60" t="str">
        <f t="shared" ref="Q79:AB79" si="47">TEXT(Q38,"jjjj")</f>
        <v>vendredi</v>
      </c>
      <c r="R79" s="60" t="str">
        <f t="shared" si="47"/>
        <v>dimanche</v>
      </c>
      <c r="S79" s="60" t="str">
        <f t="shared" si="47"/>
        <v>mercredi</v>
      </c>
      <c r="T79" s="60" t="str">
        <f t="shared" si="47"/>
        <v>vendredi</v>
      </c>
      <c r="U79" s="60" t="str">
        <f t="shared" si="47"/>
        <v>lundi</v>
      </c>
      <c r="V79" s="60" t="str">
        <f t="shared" si="47"/>
        <v>jeudi</v>
      </c>
      <c r="W79" s="60" t="str">
        <f t="shared" si="47"/>
        <v>jeudi</v>
      </c>
      <c r="X79" s="60" t="str">
        <f t="shared" si="47"/>
        <v>dimanche</v>
      </c>
      <c r="Y79" s="60" t="str">
        <f t="shared" si="47"/>
        <v>mardi</v>
      </c>
      <c r="Z79" s="60" t="str">
        <f t="shared" si="47"/>
        <v>vendredi</v>
      </c>
      <c r="AA79" s="60" t="str">
        <f t="shared" si="47"/>
        <v>dimanche</v>
      </c>
      <c r="AB79" s="60" t="str">
        <f t="shared" si="47"/>
        <v>mercredi</v>
      </c>
    </row>
    <row r="80" spans="1:28" x14ac:dyDescent="0.25">
      <c r="A80" s="7">
        <v>21</v>
      </c>
      <c r="B80" s="4" t="str">
        <f t="shared" ref="B80:M80" si="48">IF(B39=5,"Jeudi",
IF(B39=6,"Vendredi",
IF(B39=0,"Samedi",
IF(B39=1,"Dimanche",
IF(B39=2,"Lundi",
IF(B39=3,"Mardi",IF(B39=4,"Mercredi")))))))</f>
        <v>Samedi</v>
      </c>
      <c r="C80" s="4" t="str">
        <f t="shared" si="48"/>
        <v>Lundi</v>
      </c>
      <c r="D80" s="4" t="str">
        <f t="shared" si="48"/>
        <v>Jeudi</v>
      </c>
      <c r="E80" s="4" t="str">
        <f t="shared" si="48"/>
        <v>Samedi</v>
      </c>
      <c r="F80" s="4" t="str">
        <f t="shared" si="48"/>
        <v>Mardi</v>
      </c>
      <c r="G80" s="4" t="str">
        <f t="shared" si="48"/>
        <v>Vendredi</v>
      </c>
      <c r="H80" s="4" t="str">
        <f t="shared" si="48"/>
        <v>Vendredi</v>
      </c>
      <c r="I80" s="4" t="str">
        <f t="shared" si="48"/>
        <v>Lundi</v>
      </c>
      <c r="J80" s="4" t="str">
        <f t="shared" si="48"/>
        <v>Mercredi</v>
      </c>
      <c r="K80" s="4" t="str">
        <f t="shared" si="48"/>
        <v>Samedi</v>
      </c>
      <c r="L80" s="4" t="str">
        <f t="shared" si="48"/>
        <v>Lundi</v>
      </c>
      <c r="M80" s="4" t="str">
        <f t="shared" si="48"/>
        <v>Jeudi</v>
      </c>
      <c r="P80" s="7">
        <v>21</v>
      </c>
      <c r="Q80" s="60" t="str">
        <f t="shared" ref="Q80:AB80" si="49">TEXT(Q39,"jjjj")</f>
        <v>samedi</v>
      </c>
      <c r="R80" s="60" t="str">
        <f t="shared" si="49"/>
        <v>lundi</v>
      </c>
      <c r="S80" s="60" t="str">
        <f t="shared" si="49"/>
        <v>jeudi</v>
      </c>
      <c r="T80" s="60" t="str">
        <f t="shared" si="49"/>
        <v>samedi</v>
      </c>
      <c r="U80" s="60" t="str">
        <f t="shared" si="49"/>
        <v>mardi</v>
      </c>
      <c r="V80" s="60" t="str">
        <f t="shared" si="49"/>
        <v>vendredi</v>
      </c>
      <c r="W80" s="60" t="str">
        <f t="shared" si="49"/>
        <v>vendredi</v>
      </c>
      <c r="X80" s="60" t="str">
        <f t="shared" si="49"/>
        <v>lundi</v>
      </c>
      <c r="Y80" s="60" t="str">
        <f t="shared" si="49"/>
        <v>mercredi</v>
      </c>
      <c r="Z80" s="60" t="str">
        <f t="shared" si="49"/>
        <v>samedi</v>
      </c>
      <c r="AA80" s="60" t="str">
        <f t="shared" si="49"/>
        <v>lundi</v>
      </c>
      <c r="AB80" s="60" t="str">
        <f t="shared" si="49"/>
        <v>jeudi</v>
      </c>
    </row>
    <row r="81" spans="1:28" x14ac:dyDescent="0.25">
      <c r="A81" s="7">
        <v>22</v>
      </c>
      <c r="B81" s="4" t="str">
        <f t="shared" ref="B81:M81" si="50">IF(B40=5,"Jeudi",
IF(B40=6,"Vendredi",
IF(B40=0,"Samedi",
IF(B40=1,"Dimanche",
IF(B40=2,"Lundi",
IF(B40=3,"Mardi",IF(B40=4,"Mercredi")))))))</f>
        <v>Dimanche</v>
      </c>
      <c r="C81" s="4" t="str">
        <f t="shared" si="50"/>
        <v>Mardi</v>
      </c>
      <c r="D81" s="4" t="str">
        <f t="shared" si="50"/>
        <v>Vendredi</v>
      </c>
      <c r="E81" s="4" t="str">
        <f t="shared" si="50"/>
        <v>Dimanche</v>
      </c>
      <c r="F81" s="4" t="str">
        <f t="shared" si="50"/>
        <v>Mercredi</v>
      </c>
      <c r="G81" s="4" t="str">
        <f t="shared" si="50"/>
        <v>Samedi</v>
      </c>
      <c r="H81" s="4" t="str">
        <f t="shared" si="50"/>
        <v>Samedi</v>
      </c>
      <c r="I81" s="4" t="str">
        <f t="shared" si="50"/>
        <v>Mardi</v>
      </c>
      <c r="J81" s="4" t="str">
        <f t="shared" si="50"/>
        <v>Jeudi</v>
      </c>
      <c r="K81" s="4" t="str">
        <f t="shared" si="50"/>
        <v>Dimanche</v>
      </c>
      <c r="L81" s="4" t="str">
        <f t="shared" si="50"/>
        <v>Mardi</v>
      </c>
      <c r="M81" s="4" t="str">
        <f t="shared" si="50"/>
        <v>Vendredi</v>
      </c>
      <c r="P81" s="7">
        <v>22</v>
      </c>
      <c r="Q81" s="60" t="str">
        <f t="shared" ref="Q81:AB81" si="51">TEXT(Q40,"jjjj")</f>
        <v>dimanche</v>
      </c>
      <c r="R81" s="60" t="str">
        <f t="shared" si="51"/>
        <v>mardi</v>
      </c>
      <c r="S81" s="60" t="str">
        <f t="shared" si="51"/>
        <v>vendredi</v>
      </c>
      <c r="T81" s="60" t="str">
        <f t="shared" si="51"/>
        <v>dimanche</v>
      </c>
      <c r="U81" s="60" t="str">
        <f t="shared" si="51"/>
        <v>mercredi</v>
      </c>
      <c r="V81" s="60" t="str">
        <f t="shared" si="51"/>
        <v>samedi</v>
      </c>
      <c r="W81" s="60" t="str">
        <f t="shared" si="51"/>
        <v>samedi</v>
      </c>
      <c r="X81" s="60" t="str">
        <f t="shared" si="51"/>
        <v>mardi</v>
      </c>
      <c r="Y81" s="60" t="str">
        <f t="shared" si="51"/>
        <v>jeudi</v>
      </c>
      <c r="Z81" s="60" t="str">
        <f t="shared" si="51"/>
        <v>dimanche</v>
      </c>
      <c r="AA81" s="60" t="str">
        <f t="shared" si="51"/>
        <v>mardi</v>
      </c>
      <c r="AB81" s="60" t="str">
        <f t="shared" si="51"/>
        <v>vendredi</v>
      </c>
    </row>
    <row r="82" spans="1:28" x14ac:dyDescent="0.25">
      <c r="A82" s="7">
        <v>23</v>
      </c>
      <c r="B82" s="4" t="str">
        <f t="shared" ref="B82:M82" si="52">IF(B41=5,"Jeudi",
IF(B41=6,"Vendredi",
IF(B41=0,"Samedi",
IF(B41=1,"Dimanche",
IF(B41=2,"Lundi",
IF(B41=3,"Mardi",IF(B41=4,"Mercredi")))))))</f>
        <v>Lundi</v>
      </c>
      <c r="C82" s="4" t="str">
        <f t="shared" si="52"/>
        <v>Mercredi</v>
      </c>
      <c r="D82" s="4" t="str">
        <f t="shared" si="52"/>
        <v>Samedi</v>
      </c>
      <c r="E82" s="4" t="str">
        <f t="shared" si="52"/>
        <v>Lundi</v>
      </c>
      <c r="F82" s="4" t="str">
        <f t="shared" si="52"/>
        <v>Jeudi</v>
      </c>
      <c r="G82" s="4" t="str">
        <f t="shared" si="52"/>
        <v>Dimanche</v>
      </c>
      <c r="H82" s="4" t="str">
        <f t="shared" si="52"/>
        <v>Dimanche</v>
      </c>
      <c r="I82" s="4" t="str">
        <f t="shared" si="52"/>
        <v>Mercredi</v>
      </c>
      <c r="J82" s="4" t="str">
        <f t="shared" si="52"/>
        <v>Vendredi</v>
      </c>
      <c r="K82" s="4" t="str">
        <f t="shared" si="52"/>
        <v>Lundi</v>
      </c>
      <c r="L82" s="4" t="str">
        <f t="shared" si="52"/>
        <v>Mercredi</v>
      </c>
      <c r="M82" s="4" t="str">
        <f t="shared" si="52"/>
        <v>Samedi</v>
      </c>
      <c r="P82" s="7">
        <v>23</v>
      </c>
      <c r="Q82" s="60" t="str">
        <f t="shared" ref="Q82:AB82" si="53">TEXT(Q41,"jjjj")</f>
        <v>lundi</v>
      </c>
      <c r="R82" s="60" t="str">
        <f t="shared" si="53"/>
        <v>mercredi</v>
      </c>
      <c r="S82" s="60" t="str">
        <f t="shared" si="53"/>
        <v>samedi</v>
      </c>
      <c r="T82" s="60" t="str">
        <f t="shared" si="53"/>
        <v>lundi</v>
      </c>
      <c r="U82" s="60" t="str">
        <f t="shared" si="53"/>
        <v>jeudi</v>
      </c>
      <c r="V82" s="60" t="str">
        <f t="shared" si="53"/>
        <v>dimanche</v>
      </c>
      <c r="W82" s="60" t="str">
        <f t="shared" si="53"/>
        <v>dimanche</v>
      </c>
      <c r="X82" s="60" t="str">
        <f t="shared" si="53"/>
        <v>mercredi</v>
      </c>
      <c r="Y82" s="60" t="str">
        <f t="shared" si="53"/>
        <v>vendredi</v>
      </c>
      <c r="Z82" s="60" t="str">
        <f t="shared" si="53"/>
        <v>lundi</v>
      </c>
      <c r="AA82" s="60" t="str">
        <f t="shared" si="53"/>
        <v>mercredi</v>
      </c>
      <c r="AB82" s="60" t="str">
        <f t="shared" si="53"/>
        <v>samedi</v>
      </c>
    </row>
    <row r="83" spans="1:28" x14ac:dyDescent="0.25">
      <c r="A83" s="7">
        <v>24</v>
      </c>
      <c r="B83" s="4" t="str">
        <f t="shared" ref="B83:M83" si="54">IF(B42=5,"Jeudi",
IF(B42=6,"Vendredi",
IF(B42=0,"Samedi",
IF(B42=1,"Dimanche",
IF(B42=2,"Lundi",
IF(B42=3,"Mardi",IF(B42=4,"Mercredi")))))))</f>
        <v>Mardi</v>
      </c>
      <c r="C83" s="4" t="str">
        <f t="shared" si="54"/>
        <v>Jeudi</v>
      </c>
      <c r="D83" s="4" t="str">
        <f t="shared" si="54"/>
        <v>Dimanche</v>
      </c>
      <c r="E83" s="4" t="str">
        <f t="shared" si="54"/>
        <v>Mardi</v>
      </c>
      <c r="F83" s="4" t="str">
        <f t="shared" si="54"/>
        <v>Vendredi</v>
      </c>
      <c r="G83" s="4" t="str">
        <f t="shared" si="54"/>
        <v>Lundi</v>
      </c>
      <c r="H83" s="4" t="str">
        <f t="shared" si="54"/>
        <v>Lundi</v>
      </c>
      <c r="I83" s="4" t="str">
        <f t="shared" si="54"/>
        <v>Jeudi</v>
      </c>
      <c r="J83" s="4" t="str">
        <f t="shared" si="54"/>
        <v>Samedi</v>
      </c>
      <c r="K83" s="4" t="str">
        <f t="shared" si="54"/>
        <v>Mardi</v>
      </c>
      <c r="L83" s="4" t="str">
        <f t="shared" si="54"/>
        <v>Jeudi</v>
      </c>
      <c r="M83" s="4" t="str">
        <f t="shared" si="54"/>
        <v>Dimanche</v>
      </c>
      <c r="P83" s="7">
        <v>24</v>
      </c>
      <c r="Q83" s="60" t="str">
        <f t="shared" ref="Q83:AB83" si="55">TEXT(Q42,"jjjj")</f>
        <v>mardi</v>
      </c>
      <c r="R83" s="60" t="str">
        <f t="shared" si="55"/>
        <v>jeudi</v>
      </c>
      <c r="S83" s="60" t="str">
        <f t="shared" si="55"/>
        <v>dimanche</v>
      </c>
      <c r="T83" s="60" t="str">
        <f t="shared" si="55"/>
        <v>mardi</v>
      </c>
      <c r="U83" s="60" t="str">
        <f t="shared" si="55"/>
        <v>vendredi</v>
      </c>
      <c r="V83" s="60" t="str">
        <f t="shared" si="55"/>
        <v>lundi</v>
      </c>
      <c r="W83" s="60" t="str">
        <f t="shared" si="55"/>
        <v>lundi</v>
      </c>
      <c r="X83" s="60" t="str">
        <f t="shared" si="55"/>
        <v>jeudi</v>
      </c>
      <c r="Y83" s="60" t="str">
        <f t="shared" si="55"/>
        <v>samedi</v>
      </c>
      <c r="Z83" s="60" t="str">
        <f t="shared" si="55"/>
        <v>mardi</v>
      </c>
      <c r="AA83" s="60" t="str">
        <f t="shared" si="55"/>
        <v>jeudi</v>
      </c>
      <c r="AB83" s="60" t="str">
        <f t="shared" si="55"/>
        <v>dimanche</v>
      </c>
    </row>
    <row r="84" spans="1:28" x14ac:dyDescent="0.25">
      <c r="A84" s="7">
        <v>25</v>
      </c>
      <c r="B84" s="4" t="str">
        <f t="shared" ref="B84:M84" si="56">IF(B43=5,"Jeudi",
IF(B43=6,"Vendredi",
IF(B43=0,"Samedi",
IF(B43=1,"Dimanche",
IF(B43=2,"Lundi",
IF(B43=3,"Mardi",IF(B43=4,"Mercredi")))))))</f>
        <v>Mercredi</v>
      </c>
      <c r="C84" s="4" t="str">
        <f t="shared" si="56"/>
        <v>Vendredi</v>
      </c>
      <c r="D84" s="4" t="str">
        <f t="shared" si="56"/>
        <v>Lundi</v>
      </c>
      <c r="E84" s="4" t="str">
        <f t="shared" si="56"/>
        <v>Mercredi</v>
      </c>
      <c r="F84" s="4" t="str">
        <f t="shared" si="56"/>
        <v>Samedi</v>
      </c>
      <c r="G84" s="4" t="str">
        <f t="shared" si="56"/>
        <v>Mardi</v>
      </c>
      <c r="H84" s="4" t="str">
        <f t="shared" si="56"/>
        <v>Mardi</v>
      </c>
      <c r="I84" s="4" t="str">
        <f t="shared" si="56"/>
        <v>Vendredi</v>
      </c>
      <c r="J84" s="4" t="str">
        <f t="shared" si="56"/>
        <v>Dimanche</v>
      </c>
      <c r="K84" s="4" t="str">
        <f t="shared" si="56"/>
        <v>Mercredi</v>
      </c>
      <c r="L84" s="4" t="str">
        <f t="shared" si="56"/>
        <v>Vendredi</v>
      </c>
      <c r="M84" s="4" t="str">
        <f t="shared" si="56"/>
        <v>Lundi</v>
      </c>
      <c r="P84" s="7">
        <v>25</v>
      </c>
      <c r="Q84" s="60" t="str">
        <f t="shared" ref="Q84:AB84" si="57">TEXT(Q43,"jjjj")</f>
        <v>mercredi</v>
      </c>
      <c r="R84" s="60" t="str">
        <f t="shared" si="57"/>
        <v>vendredi</v>
      </c>
      <c r="S84" s="60" t="str">
        <f t="shared" si="57"/>
        <v>lundi</v>
      </c>
      <c r="T84" s="60" t="str">
        <f t="shared" si="57"/>
        <v>mercredi</v>
      </c>
      <c r="U84" s="60" t="str">
        <f t="shared" si="57"/>
        <v>samedi</v>
      </c>
      <c r="V84" s="60" t="str">
        <f t="shared" si="57"/>
        <v>mardi</v>
      </c>
      <c r="W84" s="60" t="str">
        <f t="shared" si="57"/>
        <v>mardi</v>
      </c>
      <c r="X84" s="60" t="str">
        <f t="shared" si="57"/>
        <v>vendredi</v>
      </c>
      <c r="Y84" s="60" t="str">
        <f t="shared" si="57"/>
        <v>dimanche</v>
      </c>
      <c r="Z84" s="60" t="str">
        <f t="shared" si="57"/>
        <v>mercredi</v>
      </c>
      <c r="AA84" s="60" t="str">
        <f t="shared" si="57"/>
        <v>vendredi</v>
      </c>
      <c r="AB84" s="60" t="str">
        <f t="shared" si="57"/>
        <v>lundi</v>
      </c>
    </row>
    <row r="85" spans="1:28" x14ac:dyDescent="0.25">
      <c r="A85" s="7">
        <v>26</v>
      </c>
      <c r="B85" s="4" t="str">
        <f t="shared" ref="B85:M85" si="58">IF(B44=5,"Jeudi",
IF(B44=6,"Vendredi",
IF(B44=0,"Samedi",
IF(B44=1,"Dimanche",
IF(B44=2,"Lundi",
IF(B44=3,"Mardi",IF(B44=4,"Mercredi")))))))</f>
        <v>Jeudi</v>
      </c>
      <c r="C85" s="4" t="str">
        <f t="shared" si="58"/>
        <v>Samedi</v>
      </c>
      <c r="D85" s="4" t="str">
        <f t="shared" si="58"/>
        <v>Mardi</v>
      </c>
      <c r="E85" s="4" t="str">
        <f t="shared" si="58"/>
        <v>Jeudi</v>
      </c>
      <c r="F85" s="4" t="str">
        <f t="shared" si="58"/>
        <v>Dimanche</v>
      </c>
      <c r="G85" s="4" t="str">
        <f t="shared" si="58"/>
        <v>Mercredi</v>
      </c>
      <c r="H85" s="4" t="str">
        <f t="shared" si="58"/>
        <v>Mercredi</v>
      </c>
      <c r="I85" s="4" t="str">
        <f t="shared" si="58"/>
        <v>Samedi</v>
      </c>
      <c r="J85" s="4" t="str">
        <f t="shared" si="58"/>
        <v>Lundi</v>
      </c>
      <c r="K85" s="4" t="str">
        <f t="shared" si="58"/>
        <v>Jeudi</v>
      </c>
      <c r="L85" s="4" t="str">
        <f t="shared" si="58"/>
        <v>Samedi</v>
      </c>
      <c r="M85" s="4" t="str">
        <f t="shared" si="58"/>
        <v>Mardi</v>
      </c>
      <c r="P85" s="7">
        <v>26</v>
      </c>
      <c r="Q85" s="60" t="str">
        <f t="shared" ref="Q85:AB85" si="59">TEXT(Q44,"jjjj")</f>
        <v>jeudi</v>
      </c>
      <c r="R85" s="60" t="str">
        <f t="shared" si="59"/>
        <v>samedi</v>
      </c>
      <c r="S85" s="60" t="str">
        <f t="shared" si="59"/>
        <v>mardi</v>
      </c>
      <c r="T85" s="60" t="str">
        <f t="shared" si="59"/>
        <v>jeudi</v>
      </c>
      <c r="U85" s="60" t="str">
        <f t="shared" si="59"/>
        <v>dimanche</v>
      </c>
      <c r="V85" s="60" t="str">
        <f t="shared" si="59"/>
        <v>mercredi</v>
      </c>
      <c r="W85" s="60" t="str">
        <f t="shared" si="59"/>
        <v>mercredi</v>
      </c>
      <c r="X85" s="60" t="str">
        <f t="shared" si="59"/>
        <v>samedi</v>
      </c>
      <c r="Y85" s="60" t="str">
        <f t="shared" si="59"/>
        <v>lundi</v>
      </c>
      <c r="Z85" s="60" t="str">
        <f t="shared" si="59"/>
        <v>jeudi</v>
      </c>
      <c r="AA85" s="60" t="str">
        <f t="shared" si="59"/>
        <v>samedi</v>
      </c>
      <c r="AB85" s="60" t="str">
        <f t="shared" si="59"/>
        <v>mardi</v>
      </c>
    </row>
    <row r="86" spans="1:28" x14ac:dyDescent="0.25">
      <c r="A86" s="7">
        <v>27</v>
      </c>
      <c r="B86" s="4" t="str">
        <f t="shared" ref="B86:M86" si="60">IF(B45=5,"Jeudi",
IF(B45=6,"Vendredi",
IF(B45=0,"Samedi",
IF(B45=1,"Dimanche",
IF(B45=2,"Lundi",
IF(B45=3,"Mardi",IF(B45=4,"Mercredi")))))))</f>
        <v>Vendredi</v>
      </c>
      <c r="C86" s="4" t="str">
        <f t="shared" si="60"/>
        <v>Dimanche</v>
      </c>
      <c r="D86" s="4" t="str">
        <f t="shared" si="60"/>
        <v>Mercredi</v>
      </c>
      <c r="E86" s="4" t="str">
        <f t="shared" si="60"/>
        <v>Vendredi</v>
      </c>
      <c r="F86" s="4" t="str">
        <f t="shared" si="60"/>
        <v>Lundi</v>
      </c>
      <c r="G86" s="4" t="str">
        <f t="shared" si="60"/>
        <v>Jeudi</v>
      </c>
      <c r="H86" s="4" t="str">
        <f t="shared" si="60"/>
        <v>Jeudi</v>
      </c>
      <c r="I86" s="4" t="str">
        <f t="shared" si="60"/>
        <v>Dimanche</v>
      </c>
      <c r="J86" s="4" t="str">
        <f t="shared" si="60"/>
        <v>Mardi</v>
      </c>
      <c r="K86" s="4" t="str">
        <f t="shared" si="60"/>
        <v>Vendredi</v>
      </c>
      <c r="L86" s="4" t="str">
        <f t="shared" si="60"/>
        <v>Dimanche</v>
      </c>
      <c r="M86" s="4" t="str">
        <f t="shared" si="60"/>
        <v>Mercredi</v>
      </c>
      <c r="P86" s="7">
        <v>27</v>
      </c>
      <c r="Q86" s="60" t="str">
        <f t="shared" ref="Q86:AB86" si="61">TEXT(Q45,"jjjj")</f>
        <v>vendredi</v>
      </c>
      <c r="R86" s="60" t="str">
        <f t="shared" si="61"/>
        <v>dimanche</v>
      </c>
      <c r="S86" s="60" t="str">
        <f t="shared" si="61"/>
        <v>mercredi</v>
      </c>
      <c r="T86" s="60" t="str">
        <f t="shared" si="61"/>
        <v>vendredi</v>
      </c>
      <c r="U86" s="60" t="str">
        <f t="shared" si="61"/>
        <v>lundi</v>
      </c>
      <c r="V86" s="60" t="str">
        <f t="shared" si="61"/>
        <v>jeudi</v>
      </c>
      <c r="W86" s="60" t="str">
        <f t="shared" si="61"/>
        <v>jeudi</v>
      </c>
      <c r="X86" s="60" t="str">
        <f t="shared" si="61"/>
        <v>dimanche</v>
      </c>
      <c r="Y86" s="60" t="str">
        <f t="shared" si="61"/>
        <v>mardi</v>
      </c>
      <c r="Z86" s="60" t="str">
        <f t="shared" si="61"/>
        <v>vendredi</v>
      </c>
      <c r="AA86" s="60" t="str">
        <f t="shared" si="61"/>
        <v>dimanche</v>
      </c>
      <c r="AB86" s="60" t="str">
        <f t="shared" si="61"/>
        <v>mercredi</v>
      </c>
    </row>
    <row r="87" spans="1:28" x14ac:dyDescent="0.25">
      <c r="A87" s="7">
        <v>28</v>
      </c>
      <c r="B87" s="4" t="str">
        <f t="shared" ref="B87:M87" si="62">IF(B46=5,"Jeudi",
IF(B46=6,"Vendredi",
IF(B46=0,"Samedi",
IF(B46=1,"Dimanche",
IF(B46=2,"Lundi",
IF(B46=3,"Mardi",IF(B46=4,"Mercredi")))))))</f>
        <v>Samedi</v>
      </c>
      <c r="C87" s="4" t="str">
        <f t="shared" si="62"/>
        <v>Lundi</v>
      </c>
      <c r="D87" s="4" t="str">
        <f t="shared" si="62"/>
        <v>Jeudi</v>
      </c>
      <c r="E87" s="4" t="str">
        <f t="shared" si="62"/>
        <v>Samedi</v>
      </c>
      <c r="F87" s="4" t="str">
        <f t="shared" si="62"/>
        <v>Mardi</v>
      </c>
      <c r="G87" s="4" t="str">
        <f t="shared" si="62"/>
        <v>Vendredi</v>
      </c>
      <c r="H87" s="4" t="str">
        <f t="shared" si="62"/>
        <v>Vendredi</v>
      </c>
      <c r="I87" s="4" t="str">
        <f t="shared" si="62"/>
        <v>Lundi</v>
      </c>
      <c r="J87" s="4" t="str">
        <f t="shared" si="62"/>
        <v>Mercredi</v>
      </c>
      <c r="K87" s="4" t="str">
        <f t="shared" si="62"/>
        <v>Samedi</v>
      </c>
      <c r="L87" s="4" t="str">
        <f t="shared" si="62"/>
        <v>Lundi</v>
      </c>
      <c r="M87" s="4" t="str">
        <f t="shared" si="62"/>
        <v>Jeudi</v>
      </c>
      <c r="P87" s="7">
        <v>28</v>
      </c>
      <c r="Q87" s="60" t="str">
        <f t="shared" ref="Q87:AB87" si="63">TEXT(Q46,"jjjj")</f>
        <v>samedi</v>
      </c>
      <c r="R87" s="60" t="str">
        <f t="shared" si="63"/>
        <v>lundi</v>
      </c>
      <c r="S87" s="60" t="str">
        <f t="shared" si="63"/>
        <v>jeudi</v>
      </c>
      <c r="T87" s="60" t="str">
        <f t="shared" si="63"/>
        <v>samedi</v>
      </c>
      <c r="U87" s="60" t="str">
        <f t="shared" si="63"/>
        <v>mardi</v>
      </c>
      <c r="V87" s="60" t="str">
        <f t="shared" si="63"/>
        <v>vendredi</v>
      </c>
      <c r="W87" s="60" t="str">
        <f t="shared" si="63"/>
        <v>vendredi</v>
      </c>
      <c r="X87" s="60" t="str">
        <f t="shared" si="63"/>
        <v>lundi</v>
      </c>
      <c r="Y87" s="60" t="str">
        <f t="shared" si="63"/>
        <v>mercredi</v>
      </c>
      <c r="Z87" s="60" t="str">
        <f t="shared" si="63"/>
        <v>samedi</v>
      </c>
      <c r="AA87" s="60" t="str">
        <f t="shared" si="63"/>
        <v>lundi</v>
      </c>
      <c r="AB87" s="60" t="str">
        <f t="shared" si="63"/>
        <v>jeudi</v>
      </c>
    </row>
    <row r="88" spans="1:28" x14ac:dyDescent="0.25">
      <c r="A88" s="7">
        <v>29</v>
      </c>
      <c r="B88" s="4" t="str">
        <f t="shared" ref="B88:M88" si="64">IF(B47=5,"Jeudi",
IF(B47=6,"Vendredi",
IF(B47=0,"Samedi",
IF(B47=1,"Dimanche",
IF(B47=2,"Lundi",
IF(B47=3,"Mardi",IF(B47=4,"Mercredi")))))))</f>
        <v>Dimanche</v>
      </c>
      <c r="C88" s="4" t="str">
        <f t="shared" si="64"/>
        <v>Mardi</v>
      </c>
      <c r="D88" s="4" t="str">
        <f t="shared" si="64"/>
        <v>Vendredi</v>
      </c>
      <c r="E88" s="4" t="str">
        <f t="shared" si="64"/>
        <v>Dimanche</v>
      </c>
      <c r="F88" s="4" t="str">
        <f t="shared" si="64"/>
        <v>Mercredi</v>
      </c>
      <c r="G88" s="4" t="str">
        <f t="shared" si="64"/>
        <v>Samedi</v>
      </c>
      <c r="H88" s="4" t="str">
        <f t="shared" si="64"/>
        <v>Samedi</v>
      </c>
      <c r="I88" s="4" t="str">
        <f t="shared" si="64"/>
        <v>Mardi</v>
      </c>
      <c r="J88" s="4" t="str">
        <f t="shared" si="64"/>
        <v>Jeudi</v>
      </c>
      <c r="K88" s="4" t="str">
        <f t="shared" si="64"/>
        <v>Dimanche</v>
      </c>
      <c r="L88" s="4" t="str">
        <f t="shared" si="64"/>
        <v>Mardi</v>
      </c>
      <c r="M88" s="4" t="str">
        <f t="shared" si="64"/>
        <v>Vendredi</v>
      </c>
      <c r="P88" s="7">
        <v>29</v>
      </c>
      <c r="Q88" s="60" t="str">
        <f t="shared" ref="Q88:AB88" si="65">TEXT(Q47,"jjjj")</f>
        <v>dimanche</v>
      </c>
      <c r="R88" s="60" t="str">
        <f t="shared" si="65"/>
        <v>mardi</v>
      </c>
      <c r="S88" s="60" t="str">
        <f t="shared" si="65"/>
        <v>vendredi</v>
      </c>
      <c r="T88" s="60" t="str">
        <f t="shared" si="65"/>
        <v>dimanche</v>
      </c>
      <c r="U88" s="60" t="str">
        <f t="shared" si="65"/>
        <v>mercredi</v>
      </c>
      <c r="V88" s="4" t="str">
        <f t="shared" si="65"/>
        <v>29/2/2025</v>
      </c>
      <c r="W88" s="60" t="str">
        <f t="shared" si="65"/>
        <v>samedi</v>
      </c>
      <c r="X88" s="60" t="str">
        <f t="shared" si="65"/>
        <v>mardi</v>
      </c>
      <c r="Y88" s="60" t="str">
        <f t="shared" si="65"/>
        <v>jeudi</v>
      </c>
      <c r="Z88" s="60" t="str">
        <f t="shared" si="65"/>
        <v>dimanche</v>
      </c>
      <c r="AA88" s="60" t="str">
        <f t="shared" si="65"/>
        <v>mardi</v>
      </c>
      <c r="AB88" s="60" t="str">
        <f t="shared" si="65"/>
        <v>vendredi</v>
      </c>
    </row>
    <row r="89" spans="1:28" x14ac:dyDescent="0.25">
      <c r="A89" s="10">
        <v>30</v>
      </c>
      <c r="B89" s="4" t="str">
        <f>IF(B48=5,"Jeudi",
IF(B48=6,"Vendredi",
IF(B48=0,"Samedi",
IF(B48=1,"Dimanche",
IF(B48=2,"Lundi",
IF(B48=3,"Mardi",IF(B48=4,"Mercredi")))))))</f>
        <v>Lundi</v>
      </c>
      <c r="C89" s="4" t="str">
        <f>IF(C48=5,"Jeudi",
IF(C48=6,"Vendredi",
IF(C48=0,"Samedi",
IF(C48=1,"Dimanche",
IF(C48=2,"Lundi",
IF(C48=3,"Mardi",IF(C48=4,"Mercredi")))))))</f>
        <v>Mercredi</v>
      </c>
      <c r="D89" s="4" t="str">
        <f>IF(D48=5,"Jeudi",
IF(D48=6,"Vendredi",
IF(D48=0,"Samedi",
IF(D48=1,"Dimanche",
IF(D48=2,"Lundi",
IF(D48=3,"Mardi",IF(D48=4,"Mercredi")))))))</f>
        <v>Samedi</v>
      </c>
      <c r="E89" s="4" t="str">
        <f>IF(E48=5,"Jeudi",
IF(E48=6,"Vendredi",
IF(E48=0,"Samedi",
IF(E48=1,"Dimanche",
IF(E48=2,"Lundi",
IF(E48=3,"Mardi",IF(E48=4,"Mercredi")))))))</f>
        <v>Lundi</v>
      </c>
      <c r="F89" s="4" t="str">
        <f>IF(F48=5,"Jeudi",
IF(F48=6,"Vendredi",
IF(F48=0,"Samedi",
IF(F48=1,"Dimanche",
IF(F48=2,"Lundi",
IF(F48=3,"Mardi",IF(F48=4,"Mercredi")))))))</f>
        <v>Jeudi</v>
      </c>
      <c r="G89" s="44"/>
      <c r="H89" s="4" t="str">
        <f t="shared" ref="H89:M89" si="66">IF(H48=5,"Jeudi",
IF(H48=6,"Vendredi",
IF(H48=0,"Samedi",
IF(H48=1,"Dimanche",
IF(H48=2,"Lundi",
IF(H48=3,"Mardi",IF(H48=4,"Mercredi")))))))</f>
        <v>Dimanche</v>
      </c>
      <c r="I89" s="4" t="str">
        <f t="shared" si="66"/>
        <v>Mercredi</v>
      </c>
      <c r="J89" s="4" t="str">
        <f t="shared" si="66"/>
        <v>Vendredi</v>
      </c>
      <c r="K89" s="4" t="str">
        <f t="shared" si="66"/>
        <v>Lundi</v>
      </c>
      <c r="L89" s="4" t="str">
        <f t="shared" si="66"/>
        <v>Mercredi</v>
      </c>
      <c r="M89" s="4" t="str">
        <f t="shared" si="66"/>
        <v>Samedi</v>
      </c>
      <c r="P89" s="10">
        <v>30</v>
      </c>
      <c r="Q89" s="60" t="str">
        <f>TEXT(Q48,"jjjj")</f>
        <v>lundi</v>
      </c>
      <c r="R89" s="60" t="str">
        <f>TEXT(R48,"jjjj")</f>
        <v>mercredi</v>
      </c>
      <c r="S89" s="60" t="str">
        <f>TEXT(S48,"jjjj")</f>
        <v>samedi</v>
      </c>
      <c r="T89" s="60" t="str">
        <f>TEXT(T48,"jjjj")</f>
        <v>lundi</v>
      </c>
      <c r="U89" s="60" t="str">
        <f>TEXT(U48,"jjjj")</f>
        <v>jeudi</v>
      </c>
      <c r="V89" s="71"/>
      <c r="W89" s="60" t="str">
        <f t="shared" ref="W89:AB89" si="67">TEXT(W48,"jjjj")</f>
        <v>dimanche</v>
      </c>
      <c r="X89" s="60" t="str">
        <f t="shared" si="67"/>
        <v>mercredi</v>
      </c>
      <c r="Y89" s="60" t="str">
        <f t="shared" si="67"/>
        <v>vendredi</v>
      </c>
      <c r="Z89" s="60" t="str">
        <f t="shared" si="67"/>
        <v>lundi</v>
      </c>
      <c r="AA89" s="60" t="str">
        <f t="shared" si="67"/>
        <v>mercredi</v>
      </c>
      <c r="AB89" s="60" t="str">
        <f t="shared" si="67"/>
        <v>samedi</v>
      </c>
    </row>
    <row r="90" spans="1:28" x14ac:dyDescent="0.25">
      <c r="A90" s="7">
        <v>31</v>
      </c>
      <c r="B90" s="11"/>
      <c r="C90" s="4" t="str">
        <f>IF(C49=5,"Jeudi",
IF(C49=6,"Vendredi",
IF(C49=0,"Samedi",
IF(C49=1,"Dimanche",
IF(C49=2,"Lundi",
IF(C49=3,"Mardi",IF(C49=4,"Mercredi")))))))</f>
        <v>Jeudi</v>
      </c>
      <c r="D90" s="11"/>
      <c r="E90" s="4" t="str">
        <f>IF(E49=5,"Jeudi",
IF(E49=6,"Vendredi",
IF(E49=0,"Samedi",
IF(E49=1,"Dimanche",
IF(E49=2,"Lundi",
IF(E49=3,"Mardi",IF(E49=4,"Mercredi")))))))</f>
        <v>Mardi</v>
      </c>
      <c r="F90" s="4" t="str">
        <f>IF(F49=5,"Jeudi",
IF(F49=6,"Vendredi",
IF(F49=0,"Samedi",
IF(F49=1,"Dimanche",
IF(F49=2,"Lundi",
IF(F49=3,"Mardi",IF(F49=4,"Mercredi")))))))</f>
        <v>Vendredi</v>
      </c>
      <c r="G90" s="44"/>
      <c r="H90" s="4" t="str">
        <f>IF(H49=5,"Jeudi",
IF(H49=6,"Vendredi",
IF(H49=0,"Samedi",
IF(H49=1,"Dimanche",
IF(H49=2,"Lundi",
IF(H49=3,"Mardi",IF(H49=4,"Mercredi")))))))</f>
        <v>Lundi</v>
      </c>
      <c r="I90" s="11"/>
      <c r="J90" s="4" t="str">
        <f>IF(J49=5,"Jeudi",
IF(J49=6,"Vendredi",
IF(J49=0,"Samedi",
IF(J49=1,"Dimanche",
IF(J49=2,"Lundi",
IF(J49=3,"Mardi",IF(J49=4,"Mercredi")))))))</f>
        <v>Samedi</v>
      </c>
      <c r="K90" s="11"/>
      <c r="L90" s="4" t="str">
        <f>IF(L49=5,"Jeudi",
IF(L49=6,"Vendredi",
IF(L49=0,"Samedi",
IF(L49=1,"Dimanche",
IF(L49=2,"Lundi",
IF(L49=3,"Mardi",IF(L49=4,"Mercredi")))))))</f>
        <v>Jeudi</v>
      </c>
      <c r="M90" s="4" t="str">
        <f>IF(M49=5,"Jeudi",
IF(M49=6,"Vendredi",
IF(M49=0,"Samedi",
IF(M49=1,"Dimanche",
IF(M49=2,"Lundi",
IF(M49=3,"Mardi",IF(M49=4,"Mercredi")))))))</f>
        <v>Dimanche</v>
      </c>
      <c r="P90" s="7">
        <v>31</v>
      </c>
      <c r="Q90" s="1"/>
      <c r="R90" s="60" t="str">
        <f>TEXT(R49,"jjjj")</f>
        <v>jeudi</v>
      </c>
      <c r="S90" s="1"/>
      <c r="T90" s="60" t="str">
        <f>TEXT(T49,"jjjj")</f>
        <v>mardi</v>
      </c>
      <c r="U90" s="60" t="str">
        <f>TEXT(U49,"jjjj")</f>
        <v>vendredi</v>
      </c>
      <c r="V90" s="63"/>
      <c r="W90" s="60" t="str">
        <f>TEXT(W49,"jjjj")</f>
        <v>lundi</v>
      </c>
      <c r="X90" s="1"/>
      <c r="Y90" s="60" t="str">
        <f>TEXT(Y49,"jjjj")</f>
        <v>samedi</v>
      </c>
      <c r="Z90" s="1"/>
      <c r="AA90" s="60" t="str">
        <f>TEXT(AA49,"jjjj")</f>
        <v>jeudi</v>
      </c>
      <c r="AB90" s="60" t="str">
        <f>TEXT(AB49,"jjjj")</f>
        <v>dimanche</v>
      </c>
    </row>
    <row r="93" spans="1:28" ht="15.75" thickBot="1" x14ac:dyDescent="0.3">
      <c r="A93" t="s">
        <v>234</v>
      </c>
      <c r="B93" s="64" t="s">
        <v>136</v>
      </c>
    </row>
    <row r="94" spans="1:28" ht="15.75" thickBot="1" x14ac:dyDescent="0.3">
      <c r="B94" s="206" t="s">
        <v>244</v>
      </c>
      <c r="C94" s="207"/>
      <c r="D94" s="207"/>
      <c r="E94" s="207"/>
      <c r="F94" s="207"/>
      <c r="G94" s="207"/>
      <c r="H94" s="207"/>
      <c r="I94" s="207"/>
      <c r="J94" s="207"/>
      <c r="K94" s="207"/>
      <c r="L94" s="208"/>
      <c r="Q94" s="74"/>
      <c r="R94" s="74"/>
      <c r="S94" s="82"/>
      <c r="T94" s="74" t="s">
        <v>79</v>
      </c>
      <c r="U94" s="74"/>
      <c r="V94" s="74"/>
      <c r="W94" s="74"/>
      <c r="X94" s="76"/>
      <c r="Y94" s="74"/>
      <c r="Z94" s="74"/>
      <c r="AA94" s="74"/>
    </row>
    <row r="95" spans="1:28" x14ac:dyDescent="0.25">
      <c r="B95" s="199" t="s">
        <v>237</v>
      </c>
      <c r="C95" s="200"/>
      <c r="D95" s="200"/>
      <c r="E95" s="200"/>
      <c r="F95" s="200"/>
      <c r="G95" s="200"/>
      <c r="H95" s="200"/>
      <c r="I95" s="200"/>
      <c r="J95" s="200"/>
      <c r="K95" s="200"/>
      <c r="L95" s="201"/>
      <c r="P95" s="7" t="s">
        <v>12</v>
      </c>
      <c r="Q95" s="37" t="s">
        <v>99</v>
      </c>
      <c r="R95" s="3"/>
      <c r="S95" s="13"/>
      <c r="T95" s="37" t="s">
        <v>82</v>
      </c>
      <c r="U95" s="3"/>
      <c r="V95" s="39"/>
      <c r="W95" s="2" t="s">
        <v>102</v>
      </c>
      <c r="X95" s="3"/>
      <c r="Y95" s="41"/>
      <c r="Z95" s="2" t="s">
        <v>104</v>
      </c>
      <c r="AA95" s="3"/>
    </row>
    <row r="96" spans="1:28" x14ac:dyDescent="0.25">
      <c r="B96" s="202"/>
      <c r="C96" s="203"/>
      <c r="D96" s="203"/>
      <c r="E96" s="203"/>
      <c r="F96" s="203"/>
      <c r="G96" s="203"/>
      <c r="H96" s="203"/>
      <c r="I96" s="203"/>
      <c r="J96" s="203"/>
      <c r="K96" s="203"/>
      <c r="L96" s="204"/>
      <c r="P96" s="7" t="s">
        <v>13</v>
      </c>
      <c r="Q96" s="37" t="s">
        <v>100</v>
      </c>
      <c r="R96" s="3"/>
      <c r="S96" s="14"/>
      <c r="T96" s="37" t="s">
        <v>76</v>
      </c>
      <c r="U96" s="3"/>
      <c r="V96" s="40"/>
      <c r="W96" s="2" t="s">
        <v>103</v>
      </c>
      <c r="X96" s="3"/>
      <c r="Y96" s="42"/>
      <c r="Z96" s="2" t="s">
        <v>105</v>
      </c>
      <c r="AA96" s="3"/>
    </row>
    <row r="97" spans="1:27" x14ac:dyDescent="0.25">
      <c r="B97" s="154" t="str">
        <f>'parametre vacance'!K20</f>
        <v>ANNÉE SCOLAIRE 2023-2024</v>
      </c>
      <c r="C97" s="155"/>
      <c r="D97" s="156"/>
      <c r="F97" s="154" t="str">
        <f>'parametre vacance'!K39</f>
        <v>ANNÉE SCOLAIRE 2024-2025</v>
      </c>
      <c r="G97" s="155"/>
      <c r="H97" s="156"/>
      <c r="J97" s="154" t="str">
        <f>'parametre vacance'!K58</f>
        <v>ANNÉE SCOLAIRE 2025-2026</v>
      </c>
      <c r="K97" s="155"/>
      <c r="L97" s="156"/>
      <c r="P97" s="3"/>
      <c r="Q97" s="3"/>
      <c r="R97" s="3"/>
      <c r="S97" s="38"/>
      <c r="T97" s="37" t="s">
        <v>101</v>
      </c>
      <c r="U97" s="3"/>
      <c r="V97" s="3"/>
      <c r="W97" s="3"/>
      <c r="X97" s="3"/>
      <c r="Y97" s="3"/>
      <c r="Z97" s="3"/>
      <c r="AA97" s="3"/>
    </row>
    <row r="98" spans="1:27" x14ac:dyDescent="0.25">
      <c r="B98" s="152" t="str">
        <f>'parametre vacance'!K21</f>
        <v>rentré inclus</v>
      </c>
      <c r="C98" s="135" t="str">
        <f>'parametre vacance'!L21</f>
        <v>du</v>
      </c>
      <c r="D98" s="153" t="str">
        <f>'parametre vacance'!M21</f>
        <v xml:space="preserve">au </v>
      </c>
      <c r="F98" s="152" t="str">
        <f>'parametre vacance'!K40</f>
        <v>rentré inclus</v>
      </c>
      <c r="G98" s="135" t="str">
        <f>'parametre vacance'!L40</f>
        <v>du</v>
      </c>
      <c r="H98" s="153" t="str">
        <f>'parametre vacance'!M40</f>
        <v xml:space="preserve">au </v>
      </c>
      <c r="J98" s="152" t="str">
        <f>'parametre vacance'!K59</f>
        <v>rentré inclus</v>
      </c>
      <c r="K98" s="135" t="str">
        <f>'parametre vacance'!L59</f>
        <v>du</v>
      </c>
      <c r="L98" s="153" t="str">
        <f>'parametre vacance'!M59</f>
        <v xml:space="preserve">au </v>
      </c>
      <c r="X98" s="68"/>
    </row>
    <row r="99" spans="1:27" x14ac:dyDescent="0.25">
      <c r="A99" s="1"/>
      <c r="B99" s="147" t="str">
        <f>'parametre vacance'!K22</f>
        <v>rentré scolaire</v>
      </c>
      <c r="C99" s="149"/>
      <c r="D99" s="150">
        <f>'parametre vacance'!M22</f>
        <v>45173</v>
      </c>
      <c r="E99" s="49"/>
      <c r="F99" s="151" t="str">
        <f>'parametre vacance'!K41</f>
        <v>rentré scolaire</v>
      </c>
      <c r="G99" s="149"/>
      <c r="H99" s="150">
        <f>'parametre vacance'!M41</f>
        <v>45537</v>
      </c>
      <c r="I99" s="49"/>
      <c r="J99" s="151" t="str">
        <f>'parametre vacance'!K60</f>
        <v>rentré scolaire</v>
      </c>
      <c r="K99" s="149"/>
      <c r="L99" s="150">
        <f>'parametre vacance'!M60</f>
        <v>45901</v>
      </c>
    </row>
    <row r="100" spans="1:27" x14ac:dyDescent="0.25">
      <c r="A100" s="1"/>
      <c r="B100" s="147" t="str">
        <f>'parametre vacance'!K23</f>
        <v>toussaint</v>
      </c>
      <c r="C100" s="151">
        <f>'parametre vacance'!L23</f>
        <v>45220</v>
      </c>
      <c r="D100" s="148">
        <f>'parametre vacance'!M23</f>
        <v>45236</v>
      </c>
      <c r="E100" s="49"/>
      <c r="F100" s="151" t="str">
        <f>'parametre vacance'!K42</f>
        <v>toussaint</v>
      </c>
      <c r="G100" s="151">
        <f>'parametre vacance'!L42</f>
        <v>45584</v>
      </c>
      <c r="H100" s="148">
        <f>'parametre vacance'!M42</f>
        <v>309</v>
      </c>
      <c r="I100" s="49"/>
      <c r="J100" s="151" t="str">
        <f>'parametre vacance'!K61</f>
        <v>toussaint</v>
      </c>
      <c r="K100" s="151">
        <f>'parametre vacance'!L61</f>
        <v>45948</v>
      </c>
      <c r="L100" s="148">
        <f>'parametre vacance'!M61</f>
        <v>45964</v>
      </c>
      <c r="O100" s="69" t="s">
        <v>140</v>
      </c>
    </row>
    <row r="101" spans="1:27" x14ac:dyDescent="0.25">
      <c r="A101" s="1"/>
      <c r="B101" s="147" t="str">
        <f>'parametre vacance'!K24</f>
        <v>noel</v>
      </c>
      <c r="C101" s="151">
        <f>'parametre vacance'!L24</f>
        <v>45283</v>
      </c>
      <c r="D101" s="148">
        <f>'parametre vacance'!M24</f>
        <v>45299</v>
      </c>
      <c r="E101" s="49"/>
      <c r="F101" s="151" t="str">
        <f>'parametre vacance'!K43</f>
        <v>noel</v>
      </c>
      <c r="G101" s="151">
        <f>'parametre vacance'!L43</f>
        <v>45647</v>
      </c>
      <c r="H101" s="148">
        <f>'parametre vacance'!M43</f>
        <v>45663</v>
      </c>
      <c r="I101" s="49"/>
      <c r="J101" s="151" t="str">
        <f>'parametre vacance'!K62</f>
        <v>noel</v>
      </c>
      <c r="K101" s="151">
        <f>'parametre vacance'!L62</f>
        <v>46011</v>
      </c>
      <c r="L101" s="148">
        <f>'parametre vacance'!M62</f>
        <v>46027</v>
      </c>
      <c r="O101" t="s">
        <v>117</v>
      </c>
      <c r="P101" s="53" t="str">
        <f>"01/01/"&amp;U16</f>
        <v>01/01/2025</v>
      </c>
    </row>
    <row r="102" spans="1:27" x14ac:dyDescent="0.25">
      <c r="A102" s="1"/>
      <c r="B102" s="147" t="str">
        <f>'parametre vacance'!K25</f>
        <v>hiver</v>
      </c>
      <c r="C102" s="151">
        <f>'parametre vacance'!L25</f>
        <v>45339</v>
      </c>
      <c r="D102" s="148">
        <f>'parametre vacance'!M25</f>
        <v>45355</v>
      </c>
      <c r="E102" s="49"/>
      <c r="F102" s="151" t="str">
        <f>'parametre vacance'!K44</f>
        <v>hiver</v>
      </c>
      <c r="G102" s="151">
        <f>'parametre vacance'!L44</f>
        <v>45710</v>
      </c>
      <c r="H102" s="148">
        <f>'parametre vacance'!M44</f>
        <v>45726</v>
      </c>
      <c r="I102" s="49"/>
      <c r="J102" s="151" t="str">
        <f>'parametre vacance'!K63</f>
        <v>hiver</v>
      </c>
      <c r="K102" s="151">
        <f>'parametre vacance'!L63</f>
        <v>46060</v>
      </c>
      <c r="L102" s="148">
        <f>'parametre vacance'!M63</f>
        <v>46076</v>
      </c>
      <c r="O102" t="s">
        <v>128</v>
      </c>
      <c r="P102" s="53" t="str">
        <f>"01/05/"&amp;Y16</f>
        <v>01/05/2025</v>
      </c>
    </row>
    <row r="103" spans="1:27" x14ac:dyDescent="0.25">
      <c r="A103" s="1"/>
      <c r="B103" s="147" t="str">
        <f>'parametre vacance'!K26</f>
        <v>printemps</v>
      </c>
      <c r="C103" s="151">
        <f>'parametre vacance'!L26</f>
        <v>45395</v>
      </c>
      <c r="D103" s="148">
        <f>'parametre vacance'!M26</f>
        <v>45411</v>
      </c>
      <c r="E103" s="49"/>
      <c r="F103" s="151" t="str">
        <f>'parametre vacance'!K45</f>
        <v>printemps</v>
      </c>
      <c r="G103" s="151">
        <f>'parametre vacance'!L45</f>
        <v>45766</v>
      </c>
      <c r="H103" s="148">
        <f>'parametre vacance'!M45</f>
        <v>45782</v>
      </c>
      <c r="I103" s="49"/>
      <c r="J103" s="151" t="str">
        <f>'parametre vacance'!K64</f>
        <v>printemps</v>
      </c>
      <c r="K103" s="151">
        <f>'parametre vacance'!L64</f>
        <v>46116</v>
      </c>
      <c r="L103" s="148">
        <f>'parametre vacance'!M64</f>
        <v>46132</v>
      </c>
      <c r="O103" t="s">
        <v>119</v>
      </c>
      <c r="P103" s="1" t="str">
        <f>"08/05/"&amp;Y16</f>
        <v>08/05/2025</v>
      </c>
    </row>
    <row r="104" spans="1:27" ht="15.75" thickBot="1" x14ac:dyDescent="0.3">
      <c r="A104" s="1"/>
      <c r="B104" s="147" t="str">
        <f>'parametre vacance'!K27</f>
        <v>été</v>
      </c>
      <c r="C104" s="151">
        <f>'parametre vacance'!L27</f>
        <v>45479</v>
      </c>
      <c r="D104" s="148"/>
      <c r="E104" s="49"/>
      <c r="F104" s="151" t="str">
        <f>'parametre vacance'!K46</f>
        <v>été</v>
      </c>
      <c r="G104" s="151">
        <f>'parametre vacance'!L46</f>
        <v>45843</v>
      </c>
      <c r="H104" s="148"/>
      <c r="I104" s="49"/>
      <c r="J104" s="151" t="str">
        <f>'parametre vacance'!K65</f>
        <v>été</v>
      </c>
      <c r="K104" s="151">
        <f>'parametre vacance'!L65</f>
        <v>46207</v>
      </c>
      <c r="L104" s="148"/>
      <c r="O104" t="s">
        <v>121</v>
      </c>
      <c r="P104" s="53" t="str">
        <f>"14/07/"&amp;AA16</f>
        <v>14/07/2025</v>
      </c>
    </row>
    <row r="105" spans="1:27" x14ac:dyDescent="0.25">
      <c r="B105" s="161" t="str">
        <f>'parametre vacance'!K28</f>
        <v xml:space="preserve">vacance stricte (-1)"au" </v>
      </c>
      <c r="C105" s="162" t="str">
        <f>'parametre vacance'!L28</f>
        <v>du</v>
      </c>
      <c r="D105" s="163" t="str">
        <f>'parametre vacance'!M28</f>
        <v xml:space="preserve">au </v>
      </c>
      <c r="E105" s="164"/>
      <c r="F105" s="165" t="str">
        <f>'parametre vacance'!K47</f>
        <v xml:space="preserve">vacance stricte (-1)"au" </v>
      </c>
      <c r="G105" s="162" t="str">
        <f>'parametre vacance'!L47</f>
        <v>du</v>
      </c>
      <c r="H105" s="163" t="str">
        <f>'parametre vacance'!M47</f>
        <v xml:space="preserve">au </v>
      </c>
      <c r="I105" s="164"/>
      <c r="J105" s="165" t="str">
        <f>'parametre vacance'!K66</f>
        <v xml:space="preserve">vacance stricte (-1)"au" </v>
      </c>
      <c r="K105" s="162" t="str">
        <f>'parametre vacance'!L66</f>
        <v>du</v>
      </c>
      <c r="L105" s="166" t="str">
        <f>'parametre vacance'!M66</f>
        <v xml:space="preserve">au </v>
      </c>
      <c r="O105" t="s">
        <v>122</v>
      </c>
      <c r="P105" s="53" t="str">
        <f>"15/08/"&amp;AB16</f>
        <v>15/08/2025</v>
      </c>
    </row>
    <row r="106" spans="1:27" x14ac:dyDescent="0.25">
      <c r="A106" s="1"/>
      <c r="B106" s="167" t="s">
        <v>146</v>
      </c>
      <c r="C106" s="180">
        <v>45170</v>
      </c>
      <c r="D106" s="150">
        <f>'parametre vacance'!M29</f>
        <v>45172</v>
      </c>
      <c r="E106" s="49"/>
      <c r="F106" s="151" t="s">
        <v>146</v>
      </c>
      <c r="G106" s="180">
        <v>45536</v>
      </c>
      <c r="H106" s="150">
        <f>'parametre vacance'!M48</f>
        <v>45536</v>
      </c>
      <c r="I106" s="49"/>
      <c r="J106" s="151" t="s">
        <v>146</v>
      </c>
      <c r="K106" s="180">
        <v>45843</v>
      </c>
      <c r="L106" s="168">
        <f>'parametre vacance'!M67</f>
        <v>45900</v>
      </c>
      <c r="O106" t="s">
        <v>123</v>
      </c>
      <c r="P106" s="53" t="str">
        <f>"01/11/"&amp;S16</f>
        <v>01/11/2024</v>
      </c>
    </row>
    <row r="107" spans="1:27" x14ac:dyDescent="0.25">
      <c r="A107" s="1"/>
      <c r="B107" s="167" t="str">
        <f>'parametre vacance'!K30</f>
        <v>toussaint</v>
      </c>
      <c r="C107" s="151">
        <f>'parametre vacance'!L30</f>
        <v>45220</v>
      </c>
      <c r="D107" s="148">
        <f>'parametre vacance'!M30</f>
        <v>45235</v>
      </c>
      <c r="E107" s="49"/>
      <c r="F107" s="151" t="str">
        <f>'parametre vacance'!K49</f>
        <v>toussaint</v>
      </c>
      <c r="G107" s="151">
        <f>'parametre vacance'!L49</f>
        <v>45584</v>
      </c>
      <c r="H107" s="148">
        <f>'parametre vacance'!M49</f>
        <v>308</v>
      </c>
      <c r="I107" s="49"/>
      <c r="J107" s="151" t="str">
        <f>'parametre vacance'!K68</f>
        <v>toussaint</v>
      </c>
      <c r="K107" s="151">
        <f>'parametre vacance'!L68</f>
        <v>45948</v>
      </c>
      <c r="L107" s="169">
        <f>'parametre vacance'!M68</f>
        <v>45963</v>
      </c>
      <c r="O107" t="s">
        <v>124</v>
      </c>
      <c r="P107" s="53" t="str">
        <f>"11/11/"&amp;S16</f>
        <v>11/11/2024</v>
      </c>
    </row>
    <row r="108" spans="1:27" x14ac:dyDescent="0.25">
      <c r="A108" s="1"/>
      <c r="B108" s="167" t="str">
        <f>'parametre vacance'!K31</f>
        <v>noel</v>
      </c>
      <c r="C108" s="151">
        <f>'parametre vacance'!L31</f>
        <v>45283</v>
      </c>
      <c r="D108" s="148">
        <f>'parametre vacance'!M31</f>
        <v>45298</v>
      </c>
      <c r="E108" s="49"/>
      <c r="F108" s="151" t="str">
        <f>'parametre vacance'!K50</f>
        <v>noel</v>
      </c>
      <c r="G108" s="151">
        <f>'parametre vacance'!L50</f>
        <v>45647</v>
      </c>
      <c r="H108" s="148">
        <f>'parametre vacance'!M50</f>
        <v>45662</v>
      </c>
      <c r="I108" s="49"/>
      <c r="J108" s="151" t="str">
        <f>'parametre vacance'!K69</f>
        <v>noel</v>
      </c>
      <c r="K108" s="151">
        <f>'parametre vacance'!L69</f>
        <v>46011</v>
      </c>
      <c r="L108" s="169">
        <f>'parametre vacance'!M69</f>
        <v>46026</v>
      </c>
      <c r="O108" t="s">
        <v>125</v>
      </c>
      <c r="P108" s="53" t="str">
        <f>"25/12/"&amp;T16</f>
        <v>25/12/2024</v>
      </c>
    </row>
    <row r="109" spans="1:27" x14ac:dyDescent="0.25">
      <c r="A109" s="1"/>
      <c r="B109" s="167" t="str">
        <f>'parametre vacance'!K32</f>
        <v>hiver</v>
      </c>
      <c r="C109" s="151">
        <f>'parametre vacance'!L32</f>
        <v>45339</v>
      </c>
      <c r="D109" s="148">
        <f>'parametre vacance'!M32</f>
        <v>45354</v>
      </c>
      <c r="E109" s="49"/>
      <c r="F109" s="151" t="str">
        <f>'parametre vacance'!K51</f>
        <v>hiver</v>
      </c>
      <c r="G109" s="151">
        <f>'parametre vacance'!L51</f>
        <v>45710</v>
      </c>
      <c r="H109" s="148">
        <f>'parametre vacance'!M51</f>
        <v>45725</v>
      </c>
      <c r="I109" s="49"/>
      <c r="J109" s="151" t="str">
        <f>'parametre vacance'!K70</f>
        <v>hiver</v>
      </c>
      <c r="K109" s="151">
        <f>'parametre vacance'!L70</f>
        <v>46060</v>
      </c>
      <c r="L109" s="169">
        <f>'parametre vacance'!M70</f>
        <v>46075</v>
      </c>
      <c r="O109" t="s">
        <v>130</v>
      </c>
      <c r="P109" s="73">
        <f>ROUND(DATE(W16,4,MOD(234-11*MOD(W16,19),30))/7,0)*7-6</f>
        <v>45767</v>
      </c>
    </row>
    <row r="110" spans="1:27" x14ac:dyDescent="0.25">
      <c r="A110" s="1"/>
      <c r="B110" s="167" t="str">
        <f>'parametre vacance'!K33</f>
        <v>printemps</v>
      </c>
      <c r="C110" s="151">
        <f>'parametre vacance'!L33</f>
        <v>45395</v>
      </c>
      <c r="D110" s="148">
        <f>'parametre vacance'!M33</f>
        <v>45410</v>
      </c>
      <c r="E110" s="49"/>
      <c r="F110" s="151" t="str">
        <f>'parametre vacance'!K52</f>
        <v>printemps</v>
      </c>
      <c r="G110" s="151">
        <f>'parametre vacance'!L52</f>
        <v>45766</v>
      </c>
      <c r="H110" s="148">
        <f>'parametre vacance'!M52</f>
        <v>45781</v>
      </c>
      <c r="I110" s="49"/>
      <c r="J110" s="151" t="str">
        <f>'parametre vacance'!K71</f>
        <v>printemps</v>
      </c>
      <c r="K110" s="151">
        <f>'parametre vacance'!L71</f>
        <v>46116</v>
      </c>
      <c r="L110" s="169">
        <f>'parametre vacance'!M71</f>
        <v>46131</v>
      </c>
      <c r="O110" t="s">
        <v>118</v>
      </c>
      <c r="P110" s="53">
        <f>P109+1</f>
        <v>45768</v>
      </c>
    </row>
    <row r="111" spans="1:27" ht="15.75" thickBot="1" x14ac:dyDescent="0.3">
      <c r="A111" s="1"/>
      <c r="B111" s="170" t="str">
        <f>'parametre vacance'!K34</f>
        <v>été</v>
      </c>
      <c r="C111" s="171">
        <f>'parametre vacance'!L34</f>
        <v>45479</v>
      </c>
      <c r="D111" s="181">
        <v>45535</v>
      </c>
      <c r="E111" s="179"/>
      <c r="F111" s="171" t="str">
        <f>'parametre vacance'!K53</f>
        <v>été</v>
      </c>
      <c r="G111" s="171">
        <f>'parametre vacance'!L53</f>
        <v>45843</v>
      </c>
      <c r="H111" s="181">
        <v>45900</v>
      </c>
      <c r="I111" s="179"/>
      <c r="J111" s="171" t="str">
        <f>'parametre vacance'!K72</f>
        <v>été</v>
      </c>
      <c r="K111" s="171">
        <f>'parametre vacance'!L72</f>
        <v>46207</v>
      </c>
      <c r="L111" s="182">
        <v>46265</v>
      </c>
      <c r="O111" t="s">
        <v>120</v>
      </c>
      <c r="P111" s="53">
        <f>P109+39</f>
        <v>45806</v>
      </c>
    </row>
    <row r="112" spans="1:27" x14ac:dyDescent="0.25">
      <c r="O112" t="s">
        <v>131</v>
      </c>
      <c r="P112" s="53">
        <f>P109+49</f>
        <v>45816</v>
      </c>
    </row>
    <row r="117" spans="1:13" x14ac:dyDescent="0.25">
      <c r="B117" t="s">
        <v>243</v>
      </c>
    </row>
    <row r="118" spans="1:13" x14ac:dyDescent="0.25">
      <c r="A118" s="1"/>
      <c r="B118" s="4">
        <f t="shared" ref="B118:M118" si="68">Q16</f>
        <v>2024</v>
      </c>
      <c r="C118" s="4">
        <f t="shared" si="68"/>
        <v>2024</v>
      </c>
      <c r="D118" s="4">
        <f t="shared" si="68"/>
        <v>2024</v>
      </c>
      <c r="E118" s="4">
        <f t="shared" si="68"/>
        <v>2024</v>
      </c>
      <c r="F118" s="4">
        <f t="shared" si="68"/>
        <v>2025</v>
      </c>
      <c r="G118" s="4">
        <f t="shared" si="68"/>
        <v>2025</v>
      </c>
      <c r="H118" s="4">
        <f t="shared" si="68"/>
        <v>2025</v>
      </c>
      <c r="I118" s="4">
        <f t="shared" si="68"/>
        <v>2025</v>
      </c>
      <c r="J118" s="4">
        <f t="shared" si="68"/>
        <v>2025</v>
      </c>
      <c r="K118" s="4">
        <f t="shared" si="68"/>
        <v>2025</v>
      </c>
      <c r="L118" s="4">
        <f t="shared" si="68"/>
        <v>2025</v>
      </c>
      <c r="M118" s="4">
        <f t="shared" si="68"/>
        <v>2025</v>
      </c>
    </row>
    <row r="119" spans="1:13" x14ac:dyDescent="0.25">
      <c r="A119" s="1"/>
      <c r="B119" s="55" t="s">
        <v>0</v>
      </c>
      <c r="C119" s="55" t="s">
        <v>1</v>
      </c>
      <c r="D119" s="55" t="s">
        <v>2</v>
      </c>
      <c r="E119" s="55" t="s">
        <v>3</v>
      </c>
      <c r="F119" s="55" t="s">
        <v>4</v>
      </c>
      <c r="G119" s="55" t="s">
        <v>5</v>
      </c>
      <c r="H119" s="55" t="s">
        <v>6</v>
      </c>
      <c r="I119" s="55" t="s">
        <v>7</v>
      </c>
      <c r="J119" s="55" t="s">
        <v>8</v>
      </c>
      <c r="K119" s="55" t="s">
        <v>9</v>
      </c>
      <c r="L119" s="55" t="s">
        <v>10</v>
      </c>
      <c r="M119" s="55" t="s">
        <v>11</v>
      </c>
    </row>
    <row r="120" spans="1:13" x14ac:dyDescent="0.25">
      <c r="A120" s="1"/>
      <c r="B120" s="7">
        <v>9</v>
      </c>
      <c r="C120" s="7">
        <v>10</v>
      </c>
      <c r="D120" s="7">
        <v>11</v>
      </c>
      <c r="E120" s="7">
        <v>12</v>
      </c>
      <c r="F120" s="7">
        <v>1</v>
      </c>
      <c r="G120" s="7">
        <v>2</v>
      </c>
      <c r="H120" s="7">
        <v>3</v>
      </c>
      <c r="I120" s="7">
        <v>4</v>
      </c>
      <c r="J120" s="7">
        <v>5</v>
      </c>
      <c r="K120" s="7">
        <v>6</v>
      </c>
      <c r="L120" s="7">
        <v>7</v>
      </c>
      <c r="M120" s="7">
        <v>8</v>
      </c>
    </row>
    <row r="121" spans="1:13" x14ac:dyDescent="0.25">
      <c r="A121" s="7">
        <v>1</v>
      </c>
      <c r="B121" s="173">
        <f>DATE(B$118,B$120,$A121)</f>
        <v>45536</v>
      </c>
      <c r="C121" s="173">
        <f t="shared" ref="C121:M121" si="69">DATE(C$118,C$120,$A121)</f>
        <v>45566</v>
      </c>
      <c r="D121" s="173">
        <f t="shared" si="69"/>
        <v>45597</v>
      </c>
      <c r="E121" s="173">
        <f t="shared" si="69"/>
        <v>45627</v>
      </c>
      <c r="F121" s="173">
        <f t="shared" si="69"/>
        <v>45658</v>
      </c>
      <c r="G121" s="173">
        <f t="shared" si="69"/>
        <v>45689</v>
      </c>
      <c r="H121" s="173">
        <f t="shared" si="69"/>
        <v>45717</v>
      </c>
      <c r="I121" s="173">
        <f t="shared" si="69"/>
        <v>45748</v>
      </c>
      <c r="J121" s="173">
        <f t="shared" si="69"/>
        <v>45778</v>
      </c>
      <c r="K121" s="173">
        <f t="shared" si="69"/>
        <v>45809</v>
      </c>
      <c r="L121" s="173">
        <f t="shared" si="69"/>
        <v>45839</v>
      </c>
      <c r="M121" s="173">
        <f t="shared" si="69"/>
        <v>45870</v>
      </c>
    </row>
    <row r="122" spans="1:13" x14ac:dyDescent="0.25">
      <c r="A122" s="7">
        <v>2</v>
      </c>
      <c r="B122" s="173">
        <f t="shared" ref="B122:M151" si="70">DATE(B$118,B$120,$A122)</f>
        <v>45537</v>
      </c>
      <c r="C122" s="173">
        <f t="shared" si="70"/>
        <v>45567</v>
      </c>
      <c r="D122" s="173">
        <f t="shared" si="70"/>
        <v>45598</v>
      </c>
      <c r="E122" s="173">
        <f t="shared" si="70"/>
        <v>45628</v>
      </c>
      <c r="F122" s="173">
        <f t="shared" si="70"/>
        <v>45659</v>
      </c>
      <c r="G122" s="173">
        <f t="shared" si="70"/>
        <v>45690</v>
      </c>
      <c r="H122" s="173">
        <f t="shared" si="70"/>
        <v>45718</v>
      </c>
      <c r="I122" s="173">
        <f t="shared" si="70"/>
        <v>45749</v>
      </c>
      <c r="J122" s="173">
        <f t="shared" si="70"/>
        <v>45779</v>
      </c>
      <c r="K122" s="173">
        <f t="shared" si="70"/>
        <v>45810</v>
      </c>
      <c r="L122" s="173">
        <f t="shared" si="70"/>
        <v>45840</v>
      </c>
      <c r="M122" s="173">
        <f t="shared" si="70"/>
        <v>45871</v>
      </c>
    </row>
    <row r="123" spans="1:13" x14ac:dyDescent="0.25">
      <c r="A123" s="7">
        <v>3</v>
      </c>
      <c r="B123" s="173">
        <f t="shared" si="70"/>
        <v>45538</v>
      </c>
      <c r="C123" s="173">
        <f t="shared" si="70"/>
        <v>45568</v>
      </c>
      <c r="D123" s="173">
        <f t="shared" si="70"/>
        <v>45599</v>
      </c>
      <c r="E123" s="173">
        <f t="shared" si="70"/>
        <v>45629</v>
      </c>
      <c r="F123" s="173">
        <f t="shared" si="70"/>
        <v>45660</v>
      </c>
      <c r="G123" s="173">
        <f t="shared" si="70"/>
        <v>45691</v>
      </c>
      <c r="H123" s="173">
        <f t="shared" si="70"/>
        <v>45719</v>
      </c>
      <c r="I123" s="173">
        <f t="shared" si="70"/>
        <v>45750</v>
      </c>
      <c r="J123" s="173">
        <f t="shared" si="70"/>
        <v>45780</v>
      </c>
      <c r="K123" s="173">
        <f t="shared" si="70"/>
        <v>45811</v>
      </c>
      <c r="L123" s="173">
        <f t="shared" si="70"/>
        <v>45841</v>
      </c>
      <c r="M123" s="173">
        <f t="shared" si="70"/>
        <v>45872</v>
      </c>
    </row>
    <row r="124" spans="1:13" x14ac:dyDescent="0.25">
      <c r="A124" s="7">
        <v>4</v>
      </c>
      <c r="B124" s="173">
        <f t="shared" si="70"/>
        <v>45539</v>
      </c>
      <c r="C124" s="173">
        <f t="shared" si="70"/>
        <v>45569</v>
      </c>
      <c r="D124" s="173">
        <f t="shared" si="70"/>
        <v>45600</v>
      </c>
      <c r="E124" s="173">
        <f t="shared" si="70"/>
        <v>45630</v>
      </c>
      <c r="F124" s="173">
        <f t="shared" si="70"/>
        <v>45661</v>
      </c>
      <c r="G124" s="173">
        <f t="shared" si="70"/>
        <v>45692</v>
      </c>
      <c r="H124" s="173">
        <f t="shared" si="70"/>
        <v>45720</v>
      </c>
      <c r="I124" s="173">
        <f t="shared" si="70"/>
        <v>45751</v>
      </c>
      <c r="J124" s="173">
        <f t="shared" si="70"/>
        <v>45781</v>
      </c>
      <c r="K124" s="173">
        <f t="shared" si="70"/>
        <v>45812</v>
      </c>
      <c r="L124" s="173">
        <f t="shared" si="70"/>
        <v>45842</v>
      </c>
      <c r="M124" s="173">
        <f t="shared" si="70"/>
        <v>45873</v>
      </c>
    </row>
    <row r="125" spans="1:13" x14ac:dyDescent="0.25">
      <c r="A125" s="7">
        <v>5</v>
      </c>
      <c r="B125" s="173">
        <f t="shared" si="70"/>
        <v>45540</v>
      </c>
      <c r="C125" s="173">
        <f t="shared" si="70"/>
        <v>45570</v>
      </c>
      <c r="D125" s="173">
        <f t="shared" si="70"/>
        <v>45601</v>
      </c>
      <c r="E125" s="173">
        <f t="shared" si="70"/>
        <v>45631</v>
      </c>
      <c r="F125" s="173">
        <f t="shared" si="70"/>
        <v>45662</v>
      </c>
      <c r="G125" s="173">
        <f t="shared" si="70"/>
        <v>45693</v>
      </c>
      <c r="H125" s="173">
        <f t="shared" si="70"/>
        <v>45721</v>
      </c>
      <c r="I125" s="173">
        <f t="shared" si="70"/>
        <v>45752</v>
      </c>
      <c r="J125" s="173">
        <f t="shared" si="70"/>
        <v>45782</v>
      </c>
      <c r="K125" s="173">
        <f t="shared" si="70"/>
        <v>45813</v>
      </c>
      <c r="L125" s="173">
        <f t="shared" si="70"/>
        <v>45843</v>
      </c>
      <c r="M125" s="173">
        <f t="shared" si="70"/>
        <v>45874</v>
      </c>
    </row>
    <row r="126" spans="1:13" x14ac:dyDescent="0.25">
      <c r="A126" s="7">
        <v>6</v>
      </c>
      <c r="B126" s="173">
        <f t="shared" si="70"/>
        <v>45541</v>
      </c>
      <c r="C126" s="173">
        <f t="shared" si="70"/>
        <v>45571</v>
      </c>
      <c r="D126" s="173">
        <f t="shared" si="70"/>
        <v>45602</v>
      </c>
      <c r="E126" s="173">
        <f t="shared" si="70"/>
        <v>45632</v>
      </c>
      <c r="F126" s="173">
        <f t="shared" si="70"/>
        <v>45663</v>
      </c>
      <c r="G126" s="173">
        <f t="shared" si="70"/>
        <v>45694</v>
      </c>
      <c r="H126" s="173">
        <f t="shared" si="70"/>
        <v>45722</v>
      </c>
      <c r="I126" s="173">
        <f t="shared" si="70"/>
        <v>45753</v>
      </c>
      <c r="J126" s="173">
        <f t="shared" si="70"/>
        <v>45783</v>
      </c>
      <c r="K126" s="173">
        <f t="shared" si="70"/>
        <v>45814</v>
      </c>
      <c r="L126" s="173">
        <f t="shared" si="70"/>
        <v>45844</v>
      </c>
      <c r="M126" s="173">
        <f t="shared" si="70"/>
        <v>45875</v>
      </c>
    </row>
    <row r="127" spans="1:13" x14ac:dyDescent="0.25">
      <c r="A127" s="7">
        <v>7</v>
      </c>
      <c r="B127" s="173">
        <f t="shared" si="70"/>
        <v>45542</v>
      </c>
      <c r="C127" s="173">
        <f t="shared" si="70"/>
        <v>45572</v>
      </c>
      <c r="D127" s="173">
        <f t="shared" si="70"/>
        <v>45603</v>
      </c>
      <c r="E127" s="173">
        <f t="shared" si="70"/>
        <v>45633</v>
      </c>
      <c r="F127" s="173">
        <f t="shared" si="70"/>
        <v>45664</v>
      </c>
      <c r="G127" s="173">
        <f t="shared" si="70"/>
        <v>45695</v>
      </c>
      <c r="H127" s="173">
        <f t="shared" si="70"/>
        <v>45723</v>
      </c>
      <c r="I127" s="173">
        <f t="shared" si="70"/>
        <v>45754</v>
      </c>
      <c r="J127" s="173">
        <f t="shared" si="70"/>
        <v>45784</v>
      </c>
      <c r="K127" s="173">
        <f t="shared" si="70"/>
        <v>45815</v>
      </c>
      <c r="L127" s="173">
        <f t="shared" si="70"/>
        <v>45845</v>
      </c>
      <c r="M127" s="173">
        <f t="shared" si="70"/>
        <v>45876</v>
      </c>
    </row>
    <row r="128" spans="1:13" x14ac:dyDescent="0.25">
      <c r="A128" s="7">
        <v>8</v>
      </c>
      <c r="B128" s="173">
        <f t="shared" si="70"/>
        <v>45543</v>
      </c>
      <c r="C128" s="173">
        <f t="shared" si="70"/>
        <v>45573</v>
      </c>
      <c r="D128" s="173">
        <f t="shared" si="70"/>
        <v>45604</v>
      </c>
      <c r="E128" s="173">
        <f t="shared" si="70"/>
        <v>45634</v>
      </c>
      <c r="F128" s="173">
        <f t="shared" si="70"/>
        <v>45665</v>
      </c>
      <c r="G128" s="173">
        <f t="shared" si="70"/>
        <v>45696</v>
      </c>
      <c r="H128" s="173">
        <f t="shared" si="70"/>
        <v>45724</v>
      </c>
      <c r="I128" s="173">
        <f t="shared" si="70"/>
        <v>45755</v>
      </c>
      <c r="J128" s="173">
        <f t="shared" si="70"/>
        <v>45785</v>
      </c>
      <c r="K128" s="173">
        <f t="shared" si="70"/>
        <v>45816</v>
      </c>
      <c r="L128" s="173">
        <f t="shared" si="70"/>
        <v>45846</v>
      </c>
      <c r="M128" s="173">
        <f t="shared" si="70"/>
        <v>45877</v>
      </c>
    </row>
    <row r="129" spans="1:13" x14ac:dyDescent="0.25">
      <c r="A129" s="7">
        <v>9</v>
      </c>
      <c r="B129" s="173">
        <f t="shared" si="70"/>
        <v>45544</v>
      </c>
      <c r="C129" s="173">
        <f t="shared" si="70"/>
        <v>45574</v>
      </c>
      <c r="D129" s="173">
        <f t="shared" si="70"/>
        <v>45605</v>
      </c>
      <c r="E129" s="173">
        <f t="shared" si="70"/>
        <v>45635</v>
      </c>
      <c r="F129" s="173">
        <f t="shared" si="70"/>
        <v>45666</v>
      </c>
      <c r="G129" s="173">
        <f t="shared" si="70"/>
        <v>45697</v>
      </c>
      <c r="H129" s="173">
        <f t="shared" si="70"/>
        <v>45725</v>
      </c>
      <c r="I129" s="173">
        <f t="shared" si="70"/>
        <v>45756</v>
      </c>
      <c r="J129" s="173">
        <f t="shared" si="70"/>
        <v>45786</v>
      </c>
      <c r="K129" s="173">
        <f t="shared" si="70"/>
        <v>45817</v>
      </c>
      <c r="L129" s="173">
        <f t="shared" si="70"/>
        <v>45847</v>
      </c>
      <c r="M129" s="173">
        <f t="shared" si="70"/>
        <v>45878</v>
      </c>
    </row>
    <row r="130" spans="1:13" x14ac:dyDescent="0.25">
      <c r="A130" s="7">
        <v>10</v>
      </c>
      <c r="B130" s="173">
        <f t="shared" si="70"/>
        <v>45545</v>
      </c>
      <c r="C130" s="173">
        <f t="shared" si="70"/>
        <v>45575</v>
      </c>
      <c r="D130" s="173">
        <f t="shared" si="70"/>
        <v>45606</v>
      </c>
      <c r="E130" s="173">
        <f t="shared" si="70"/>
        <v>45636</v>
      </c>
      <c r="F130" s="173">
        <f t="shared" si="70"/>
        <v>45667</v>
      </c>
      <c r="G130" s="173">
        <f t="shared" si="70"/>
        <v>45698</v>
      </c>
      <c r="H130" s="173">
        <f t="shared" si="70"/>
        <v>45726</v>
      </c>
      <c r="I130" s="173">
        <f t="shared" si="70"/>
        <v>45757</v>
      </c>
      <c r="J130" s="173">
        <f t="shared" si="70"/>
        <v>45787</v>
      </c>
      <c r="K130" s="173">
        <f t="shared" si="70"/>
        <v>45818</v>
      </c>
      <c r="L130" s="173">
        <f t="shared" si="70"/>
        <v>45848</v>
      </c>
      <c r="M130" s="173">
        <f t="shared" si="70"/>
        <v>45879</v>
      </c>
    </row>
    <row r="131" spans="1:13" x14ac:dyDescent="0.25">
      <c r="A131" s="7">
        <v>11</v>
      </c>
      <c r="B131" s="173">
        <f t="shared" si="70"/>
        <v>45546</v>
      </c>
      <c r="C131" s="173">
        <f t="shared" si="70"/>
        <v>45576</v>
      </c>
      <c r="D131" s="173">
        <f t="shared" si="70"/>
        <v>45607</v>
      </c>
      <c r="E131" s="173">
        <f t="shared" si="70"/>
        <v>45637</v>
      </c>
      <c r="F131" s="173">
        <f t="shared" si="70"/>
        <v>45668</v>
      </c>
      <c r="G131" s="173">
        <f t="shared" si="70"/>
        <v>45699</v>
      </c>
      <c r="H131" s="173">
        <f t="shared" si="70"/>
        <v>45727</v>
      </c>
      <c r="I131" s="173">
        <f t="shared" si="70"/>
        <v>45758</v>
      </c>
      <c r="J131" s="173">
        <f t="shared" si="70"/>
        <v>45788</v>
      </c>
      <c r="K131" s="173">
        <f t="shared" si="70"/>
        <v>45819</v>
      </c>
      <c r="L131" s="173">
        <f t="shared" si="70"/>
        <v>45849</v>
      </c>
      <c r="M131" s="173">
        <f t="shared" si="70"/>
        <v>45880</v>
      </c>
    </row>
    <row r="132" spans="1:13" x14ac:dyDescent="0.25">
      <c r="A132" s="7">
        <v>12</v>
      </c>
      <c r="B132" s="173">
        <f t="shared" si="70"/>
        <v>45547</v>
      </c>
      <c r="C132" s="173">
        <f t="shared" si="70"/>
        <v>45577</v>
      </c>
      <c r="D132" s="173">
        <f t="shared" si="70"/>
        <v>45608</v>
      </c>
      <c r="E132" s="173">
        <f t="shared" si="70"/>
        <v>45638</v>
      </c>
      <c r="F132" s="173">
        <f t="shared" si="70"/>
        <v>45669</v>
      </c>
      <c r="G132" s="173">
        <f t="shared" si="70"/>
        <v>45700</v>
      </c>
      <c r="H132" s="173">
        <f t="shared" si="70"/>
        <v>45728</v>
      </c>
      <c r="I132" s="173">
        <f t="shared" si="70"/>
        <v>45759</v>
      </c>
      <c r="J132" s="173">
        <f t="shared" si="70"/>
        <v>45789</v>
      </c>
      <c r="K132" s="173">
        <f t="shared" si="70"/>
        <v>45820</v>
      </c>
      <c r="L132" s="173">
        <f t="shared" si="70"/>
        <v>45850</v>
      </c>
      <c r="M132" s="173">
        <f t="shared" si="70"/>
        <v>45881</v>
      </c>
    </row>
    <row r="133" spans="1:13" x14ac:dyDescent="0.25">
      <c r="A133" s="7">
        <v>13</v>
      </c>
      <c r="B133" s="173">
        <f t="shared" si="70"/>
        <v>45548</v>
      </c>
      <c r="C133" s="173">
        <f t="shared" si="70"/>
        <v>45578</v>
      </c>
      <c r="D133" s="173">
        <f t="shared" si="70"/>
        <v>45609</v>
      </c>
      <c r="E133" s="173">
        <f t="shared" si="70"/>
        <v>45639</v>
      </c>
      <c r="F133" s="173">
        <f t="shared" si="70"/>
        <v>45670</v>
      </c>
      <c r="G133" s="173">
        <f t="shared" si="70"/>
        <v>45701</v>
      </c>
      <c r="H133" s="173">
        <f t="shared" si="70"/>
        <v>45729</v>
      </c>
      <c r="I133" s="173">
        <f t="shared" si="70"/>
        <v>45760</v>
      </c>
      <c r="J133" s="173">
        <f t="shared" si="70"/>
        <v>45790</v>
      </c>
      <c r="K133" s="173">
        <f t="shared" si="70"/>
        <v>45821</v>
      </c>
      <c r="L133" s="173">
        <f t="shared" si="70"/>
        <v>45851</v>
      </c>
      <c r="M133" s="173">
        <f t="shared" si="70"/>
        <v>45882</v>
      </c>
    </row>
    <row r="134" spans="1:13" x14ac:dyDescent="0.25">
      <c r="A134" s="7">
        <v>14</v>
      </c>
      <c r="B134" s="173">
        <f t="shared" si="70"/>
        <v>45549</v>
      </c>
      <c r="C134" s="173">
        <f t="shared" si="70"/>
        <v>45579</v>
      </c>
      <c r="D134" s="173">
        <f t="shared" si="70"/>
        <v>45610</v>
      </c>
      <c r="E134" s="173">
        <f t="shared" si="70"/>
        <v>45640</v>
      </c>
      <c r="F134" s="173">
        <f t="shared" si="70"/>
        <v>45671</v>
      </c>
      <c r="G134" s="173">
        <f t="shared" si="70"/>
        <v>45702</v>
      </c>
      <c r="H134" s="173">
        <f t="shared" si="70"/>
        <v>45730</v>
      </c>
      <c r="I134" s="173">
        <f t="shared" si="70"/>
        <v>45761</v>
      </c>
      <c r="J134" s="173">
        <f t="shared" si="70"/>
        <v>45791</v>
      </c>
      <c r="K134" s="173">
        <f t="shared" si="70"/>
        <v>45822</v>
      </c>
      <c r="L134" s="173">
        <f t="shared" si="70"/>
        <v>45852</v>
      </c>
      <c r="M134" s="173">
        <f t="shared" si="70"/>
        <v>45883</v>
      </c>
    </row>
    <row r="135" spans="1:13" x14ac:dyDescent="0.25">
      <c r="A135" s="7">
        <v>15</v>
      </c>
      <c r="B135" s="173">
        <f t="shared" si="70"/>
        <v>45550</v>
      </c>
      <c r="C135" s="173">
        <f t="shared" si="70"/>
        <v>45580</v>
      </c>
      <c r="D135" s="173">
        <f t="shared" si="70"/>
        <v>45611</v>
      </c>
      <c r="E135" s="173">
        <f t="shared" si="70"/>
        <v>45641</v>
      </c>
      <c r="F135" s="173">
        <f t="shared" si="70"/>
        <v>45672</v>
      </c>
      <c r="G135" s="173">
        <f t="shared" si="70"/>
        <v>45703</v>
      </c>
      <c r="H135" s="173">
        <f t="shared" si="70"/>
        <v>45731</v>
      </c>
      <c r="I135" s="173">
        <f t="shared" si="70"/>
        <v>45762</v>
      </c>
      <c r="J135" s="173">
        <f t="shared" si="70"/>
        <v>45792</v>
      </c>
      <c r="K135" s="173">
        <f t="shared" si="70"/>
        <v>45823</v>
      </c>
      <c r="L135" s="173">
        <f t="shared" si="70"/>
        <v>45853</v>
      </c>
      <c r="M135" s="173">
        <f t="shared" si="70"/>
        <v>45884</v>
      </c>
    </row>
    <row r="136" spans="1:13" x14ac:dyDescent="0.25">
      <c r="A136" s="7">
        <v>16</v>
      </c>
      <c r="B136" s="173">
        <f t="shared" si="70"/>
        <v>45551</v>
      </c>
      <c r="C136" s="173">
        <f t="shared" si="70"/>
        <v>45581</v>
      </c>
      <c r="D136" s="173">
        <f t="shared" si="70"/>
        <v>45612</v>
      </c>
      <c r="E136" s="173">
        <f t="shared" si="70"/>
        <v>45642</v>
      </c>
      <c r="F136" s="173">
        <f t="shared" si="70"/>
        <v>45673</v>
      </c>
      <c r="G136" s="173">
        <f t="shared" si="70"/>
        <v>45704</v>
      </c>
      <c r="H136" s="173">
        <f t="shared" si="70"/>
        <v>45732</v>
      </c>
      <c r="I136" s="173">
        <f t="shared" si="70"/>
        <v>45763</v>
      </c>
      <c r="J136" s="173">
        <f t="shared" si="70"/>
        <v>45793</v>
      </c>
      <c r="K136" s="173">
        <f t="shared" si="70"/>
        <v>45824</v>
      </c>
      <c r="L136" s="173">
        <f t="shared" si="70"/>
        <v>45854</v>
      </c>
      <c r="M136" s="173">
        <f t="shared" si="70"/>
        <v>45885</v>
      </c>
    </row>
    <row r="137" spans="1:13" x14ac:dyDescent="0.25">
      <c r="A137" s="7">
        <v>17</v>
      </c>
      <c r="B137" s="173">
        <f t="shared" si="70"/>
        <v>45552</v>
      </c>
      <c r="C137" s="173">
        <f t="shared" si="70"/>
        <v>45582</v>
      </c>
      <c r="D137" s="173">
        <f t="shared" si="70"/>
        <v>45613</v>
      </c>
      <c r="E137" s="173">
        <f t="shared" si="70"/>
        <v>45643</v>
      </c>
      <c r="F137" s="173">
        <f t="shared" si="70"/>
        <v>45674</v>
      </c>
      <c r="G137" s="173">
        <f t="shared" si="70"/>
        <v>45705</v>
      </c>
      <c r="H137" s="173">
        <f t="shared" si="70"/>
        <v>45733</v>
      </c>
      <c r="I137" s="173">
        <f t="shared" ref="G137:M151" si="71">DATE(I$118,I$120,$A137)</f>
        <v>45764</v>
      </c>
      <c r="J137" s="173">
        <f t="shared" si="71"/>
        <v>45794</v>
      </c>
      <c r="K137" s="173">
        <f t="shared" si="71"/>
        <v>45825</v>
      </c>
      <c r="L137" s="173">
        <f t="shared" si="71"/>
        <v>45855</v>
      </c>
      <c r="M137" s="173">
        <f t="shared" si="71"/>
        <v>45886</v>
      </c>
    </row>
    <row r="138" spans="1:13" x14ac:dyDescent="0.25">
      <c r="A138" s="7">
        <v>18</v>
      </c>
      <c r="B138" s="173">
        <f t="shared" si="70"/>
        <v>45553</v>
      </c>
      <c r="C138" s="173">
        <f t="shared" si="70"/>
        <v>45583</v>
      </c>
      <c r="D138" s="173">
        <f t="shared" si="70"/>
        <v>45614</v>
      </c>
      <c r="E138" s="173">
        <f t="shared" si="70"/>
        <v>45644</v>
      </c>
      <c r="F138" s="173">
        <f t="shared" si="70"/>
        <v>45675</v>
      </c>
      <c r="G138" s="173">
        <f t="shared" si="71"/>
        <v>45706</v>
      </c>
      <c r="H138" s="173">
        <f t="shared" si="71"/>
        <v>45734</v>
      </c>
      <c r="I138" s="173">
        <f t="shared" si="71"/>
        <v>45765</v>
      </c>
      <c r="J138" s="173">
        <f t="shared" si="71"/>
        <v>45795</v>
      </c>
      <c r="K138" s="173">
        <f t="shared" si="71"/>
        <v>45826</v>
      </c>
      <c r="L138" s="173">
        <f t="shared" si="71"/>
        <v>45856</v>
      </c>
      <c r="M138" s="173">
        <f t="shared" si="71"/>
        <v>45887</v>
      </c>
    </row>
    <row r="139" spans="1:13" x14ac:dyDescent="0.25">
      <c r="A139" s="7">
        <v>19</v>
      </c>
      <c r="B139" s="173">
        <f t="shared" si="70"/>
        <v>45554</v>
      </c>
      <c r="C139" s="173">
        <f t="shared" si="70"/>
        <v>45584</v>
      </c>
      <c r="D139" s="173">
        <f t="shared" si="70"/>
        <v>45615</v>
      </c>
      <c r="E139" s="173">
        <f t="shared" si="70"/>
        <v>45645</v>
      </c>
      <c r="F139" s="173">
        <f t="shared" si="70"/>
        <v>45676</v>
      </c>
      <c r="G139" s="173">
        <f t="shared" si="71"/>
        <v>45707</v>
      </c>
      <c r="H139" s="173">
        <f t="shared" si="71"/>
        <v>45735</v>
      </c>
      <c r="I139" s="173">
        <f t="shared" si="71"/>
        <v>45766</v>
      </c>
      <c r="J139" s="173">
        <f t="shared" si="71"/>
        <v>45796</v>
      </c>
      <c r="K139" s="173">
        <f t="shared" si="71"/>
        <v>45827</v>
      </c>
      <c r="L139" s="173">
        <f t="shared" si="71"/>
        <v>45857</v>
      </c>
      <c r="M139" s="173">
        <f t="shared" si="71"/>
        <v>45888</v>
      </c>
    </row>
    <row r="140" spans="1:13" x14ac:dyDescent="0.25">
      <c r="A140" s="7">
        <v>20</v>
      </c>
      <c r="B140" s="173">
        <f t="shared" si="70"/>
        <v>45555</v>
      </c>
      <c r="C140" s="173">
        <f t="shared" si="70"/>
        <v>45585</v>
      </c>
      <c r="D140" s="173">
        <f t="shared" si="70"/>
        <v>45616</v>
      </c>
      <c r="E140" s="173">
        <f t="shared" si="70"/>
        <v>45646</v>
      </c>
      <c r="F140" s="173">
        <f t="shared" si="70"/>
        <v>45677</v>
      </c>
      <c r="G140" s="173">
        <f t="shared" si="71"/>
        <v>45708</v>
      </c>
      <c r="H140" s="173">
        <f t="shared" si="71"/>
        <v>45736</v>
      </c>
      <c r="I140" s="173">
        <f t="shared" si="71"/>
        <v>45767</v>
      </c>
      <c r="J140" s="173">
        <f t="shared" si="71"/>
        <v>45797</v>
      </c>
      <c r="K140" s="173">
        <f t="shared" si="71"/>
        <v>45828</v>
      </c>
      <c r="L140" s="173">
        <f t="shared" si="71"/>
        <v>45858</v>
      </c>
      <c r="M140" s="173">
        <f t="shared" si="71"/>
        <v>45889</v>
      </c>
    </row>
    <row r="141" spans="1:13" x14ac:dyDescent="0.25">
      <c r="A141" s="7">
        <v>21</v>
      </c>
      <c r="B141" s="173">
        <f t="shared" si="70"/>
        <v>45556</v>
      </c>
      <c r="C141" s="173">
        <f t="shared" si="70"/>
        <v>45586</v>
      </c>
      <c r="D141" s="173">
        <f t="shared" si="70"/>
        <v>45617</v>
      </c>
      <c r="E141" s="173">
        <f t="shared" si="70"/>
        <v>45647</v>
      </c>
      <c r="F141" s="173">
        <f t="shared" si="70"/>
        <v>45678</v>
      </c>
      <c r="G141" s="173">
        <f t="shared" si="71"/>
        <v>45709</v>
      </c>
      <c r="H141" s="173">
        <f t="shared" si="71"/>
        <v>45737</v>
      </c>
      <c r="I141" s="173">
        <f t="shared" si="71"/>
        <v>45768</v>
      </c>
      <c r="J141" s="173">
        <f t="shared" si="71"/>
        <v>45798</v>
      </c>
      <c r="K141" s="173">
        <f t="shared" si="71"/>
        <v>45829</v>
      </c>
      <c r="L141" s="173">
        <f t="shared" si="71"/>
        <v>45859</v>
      </c>
      <c r="M141" s="173">
        <f t="shared" si="71"/>
        <v>45890</v>
      </c>
    </row>
    <row r="142" spans="1:13" x14ac:dyDescent="0.25">
      <c r="A142" s="7">
        <v>22</v>
      </c>
      <c r="B142" s="173">
        <f t="shared" si="70"/>
        <v>45557</v>
      </c>
      <c r="C142" s="173">
        <f t="shared" si="70"/>
        <v>45587</v>
      </c>
      <c r="D142" s="173">
        <f t="shared" si="70"/>
        <v>45618</v>
      </c>
      <c r="E142" s="173">
        <f t="shared" si="70"/>
        <v>45648</v>
      </c>
      <c r="F142" s="173">
        <f t="shared" si="70"/>
        <v>45679</v>
      </c>
      <c r="G142" s="173">
        <f t="shared" si="71"/>
        <v>45710</v>
      </c>
      <c r="H142" s="173">
        <f t="shared" si="71"/>
        <v>45738</v>
      </c>
      <c r="I142" s="173">
        <f t="shared" si="71"/>
        <v>45769</v>
      </c>
      <c r="J142" s="173">
        <f t="shared" si="71"/>
        <v>45799</v>
      </c>
      <c r="K142" s="173">
        <f t="shared" si="71"/>
        <v>45830</v>
      </c>
      <c r="L142" s="173">
        <f t="shared" si="71"/>
        <v>45860</v>
      </c>
      <c r="M142" s="173">
        <f t="shared" si="71"/>
        <v>45891</v>
      </c>
    </row>
    <row r="143" spans="1:13" x14ac:dyDescent="0.25">
      <c r="A143" s="7">
        <v>23</v>
      </c>
      <c r="B143" s="173">
        <f t="shared" si="70"/>
        <v>45558</v>
      </c>
      <c r="C143" s="173">
        <f t="shared" si="70"/>
        <v>45588</v>
      </c>
      <c r="D143" s="173">
        <f t="shared" si="70"/>
        <v>45619</v>
      </c>
      <c r="E143" s="173">
        <f t="shared" si="70"/>
        <v>45649</v>
      </c>
      <c r="F143" s="173">
        <f t="shared" si="70"/>
        <v>45680</v>
      </c>
      <c r="G143" s="173">
        <f t="shared" si="71"/>
        <v>45711</v>
      </c>
      <c r="H143" s="173">
        <f t="shared" si="71"/>
        <v>45739</v>
      </c>
      <c r="I143" s="173">
        <f t="shared" si="71"/>
        <v>45770</v>
      </c>
      <c r="J143" s="173">
        <f t="shared" si="71"/>
        <v>45800</v>
      </c>
      <c r="K143" s="173">
        <f t="shared" si="71"/>
        <v>45831</v>
      </c>
      <c r="L143" s="173">
        <f t="shared" si="71"/>
        <v>45861</v>
      </c>
      <c r="M143" s="173">
        <f t="shared" si="71"/>
        <v>45892</v>
      </c>
    </row>
    <row r="144" spans="1:13" x14ac:dyDescent="0.25">
      <c r="A144" s="7">
        <v>24</v>
      </c>
      <c r="B144" s="173">
        <f t="shared" si="70"/>
        <v>45559</v>
      </c>
      <c r="C144" s="173">
        <f t="shared" si="70"/>
        <v>45589</v>
      </c>
      <c r="D144" s="173">
        <f t="shared" si="70"/>
        <v>45620</v>
      </c>
      <c r="E144" s="173">
        <f t="shared" si="70"/>
        <v>45650</v>
      </c>
      <c r="F144" s="173">
        <f t="shared" si="70"/>
        <v>45681</v>
      </c>
      <c r="G144" s="173">
        <f t="shared" si="71"/>
        <v>45712</v>
      </c>
      <c r="H144" s="173">
        <f t="shared" si="71"/>
        <v>45740</v>
      </c>
      <c r="I144" s="173">
        <f t="shared" si="71"/>
        <v>45771</v>
      </c>
      <c r="J144" s="173">
        <f t="shared" si="71"/>
        <v>45801</v>
      </c>
      <c r="K144" s="173">
        <f t="shared" si="71"/>
        <v>45832</v>
      </c>
      <c r="L144" s="173">
        <f t="shared" si="71"/>
        <v>45862</v>
      </c>
      <c r="M144" s="173">
        <f t="shared" si="71"/>
        <v>45893</v>
      </c>
    </row>
    <row r="145" spans="1:25" x14ac:dyDescent="0.25">
      <c r="A145" s="7">
        <v>25</v>
      </c>
      <c r="B145" s="173">
        <f t="shared" si="70"/>
        <v>45560</v>
      </c>
      <c r="C145" s="173">
        <f t="shared" si="70"/>
        <v>45590</v>
      </c>
      <c r="D145" s="173">
        <f t="shared" si="70"/>
        <v>45621</v>
      </c>
      <c r="E145" s="173">
        <f t="shared" si="70"/>
        <v>45651</v>
      </c>
      <c r="F145" s="173">
        <f t="shared" si="70"/>
        <v>45682</v>
      </c>
      <c r="G145" s="173">
        <f t="shared" si="71"/>
        <v>45713</v>
      </c>
      <c r="H145" s="173">
        <f t="shared" si="71"/>
        <v>45741</v>
      </c>
      <c r="I145" s="173">
        <f t="shared" si="71"/>
        <v>45772</v>
      </c>
      <c r="J145" s="173">
        <f t="shared" si="71"/>
        <v>45802</v>
      </c>
      <c r="K145" s="173">
        <f t="shared" si="71"/>
        <v>45833</v>
      </c>
      <c r="L145" s="173">
        <f t="shared" si="71"/>
        <v>45863</v>
      </c>
      <c r="M145" s="173">
        <f t="shared" si="71"/>
        <v>45894</v>
      </c>
    </row>
    <row r="146" spans="1:25" x14ac:dyDescent="0.25">
      <c r="A146" s="7">
        <v>26</v>
      </c>
      <c r="B146" s="173">
        <f t="shared" si="70"/>
        <v>45561</v>
      </c>
      <c r="C146" s="173">
        <f t="shared" si="70"/>
        <v>45591</v>
      </c>
      <c r="D146" s="173">
        <f t="shared" si="70"/>
        <v>45622</v>
      </c>
      <c r="E146" s="173">
        <f t="shared" si="70"/>
        <v>45652</v>
      </c>
      <c r="F146" s="173">
        <f t="shared" si="70"/>
        <v>45683</v>
      </c>
      <c r="G146" s="173">
        <f t="shared" si="71"/>
        <v>45714</v>
      </c>
      <c r="H146" s="173">
        <f t="shared" si="71"/>
        <v>45742</v>
      </c>
      <c r="I146" s="173">
        <f t="shared" si="71"/>
        <v>45773</v>
      </c>
      <c r="J146" s="173">
        <f t="shared" si="71"/>
        <v>45803</v>
      </c>
      <c r="K146" s="173">
        <f t="shared" si="71"/>
        <v>45834</v>
      </c>
      <c r="L146" s="173">
        <f t="shared" si="71"/>
        <v>45864</v>
      </c>
      <c r="M146" s="173">
        <f t="shared" si="71"/>
        <v>45895</v>
      </c>
    </row>
    <row r="147" spans="1:25" x14ac:dyDescent="0.25">
      <c r="A147" s="7">
        <v>27</v>
      </c>
      <c r="B147" s="173">
        <f t="shared" si="70"/>
        <v>45562</v>
      </c>
      <c r="C147" s="173">
        <f t="shared" si="70"/>
        <v>45592</v>
      </c>
      <c r="D147" s="173">
        <f t="shared" si="70"/>
        <v>45623</v>
      </c>
      <c r="E147" s="173">
        <f t="shared" si="70"/>
        <v>45653</v>
      </c>
      <c r="F147" s="173">
        <f t="shared" si="70"/>
        <v>45684</v>
      </c>
      <c r="G147" s="173">
        <f t="shared" si="71"/>
        <v>45715</v>
      </c>
      <c r="H147" s="173">
        <f t="shared" si="71"/>
        <v>45743</v>
      </c>
      <c r="I147" s="173">
        <f t="shared" si="71"/>
        <v>45774</v>
      </c>
      <c r="J147" s="173">
        <f t="shared" si="71"/>
        <v>45804</v>
      </c>
      <c r="K147" s="173">
        <f t="shared" si="71"/>
        <v>45835</v>
      </c>
      <c r="L147" s="173">
        <f t="shared" si="71"/>
        <v>45865</v>
      </c>
      <c r="M147" s="173">
        <f t="shared" si="71"/>
        <v>45896</v>
      </c>
    </row>
    <row r="148" spans="1:25" x14ac:dyDescent="0.25">
      <c r="A148" s="7">
        <v>28</v>
      </c>
      <c r="B148" s="173">
        <f t="shared" si="70"/>
        <v>45563</v>
      </c>
      <c r="C148" s="173">
        <f t="shared" si="70"/>
        <v>45593</v>
      </c>
      <c r="D148" s="173">
        <f t="shared" si="70"/>
        <v>45624</v>
      </c>
      <c r="E148" s="173">
        <f t="shared" si="70"/>
        <v>45654</v>
      </c>
      <c r="F148" s="173">
        <f t="shared" si="70"/>
        <v>45685</v>
      </c>
      <c r="G148" s="173">
        <f t="shared" si="71"/>
        <v>45716</v>
      </c>
      <c r="H148" s="173">
        <f t="shared" si="71"/>
        <v>45744</v>
      </c>
      <c r="I148" s="173">
        <f t="shared" si="71"/>
        <v>45775</v>
      </c>
      <c r="J148" s="173">
        <f t="shared" si="71"/>
        <v>45805</v>
      </c>
      <c r="K148" s="173">
        <f t="shared" si="71"/>
        <v>45836</v>
      </c>
      <c r="L148" s="173">
        <f t="shared" si="71"/>
        <v>45866</v>
      </c>
      <c r="M148" s="173">
        <f t="shared" si="71"/>
        <v>45897</v>
      </c>
    </row>
    <row r="149" spans="1:25" x14ac:dyDescent="0.25">
      <c r="A149" s="7">
        <v>29</v>
      </c>
      <c r="B149" s="173">
        <f t="shared" si="70"/>
        <v>45564</v>
      </c>
      <c r="C149" s="173">
        <f t="shared" si="70"/>
        <v>45594</v>
      </c>
      <c r="D149" s="173">
        <f t="shared" si="70"/>
        <v>45625</v>
      </c>
      <c r="E149" s="173">
        <f t="shared" si="70"/>
        <v>45655</v>
      </c>
      <c r="F149" s="173">
        <f t="shared" si="70"/>
        <v>45686</v>
      </c>
      <c r="G149" s="173">
        <f t="shared" si="71"/>
        <v>45717</v>
      </c>
      <c r="H149" s="173">
        <f t="shared" si="71"/>
        <v>45745</v>
      </c>
      <c r="I149" s="173">
        <f t="shared" si="71"/>
        <v>45776</v>
      </c>
      <c r="J149" s="173">
        <f t="shared" si="71"/>
        <v>45806</v>
      </c>
      <c r="K149" s="173">
        <f t="shared" si="71"/>
        <v>45837</v>
      </c>
      <c r="L149" s="173">
        <f t="shared" si="71"/>
        <v>45867</v>
      </c>
      <c r="M149" s="173">
        <f t="shared" si="71"/>
        <v>45898</v>
      </c>
    </row>
    <row r="150" spans="1:25" x14ac:dyDescent="0.25">
      <c r="A150" s="10">
        <v>30</v>
      </c>
      <c r="B150" s="173">
        <f t="shared" si="70"/>
        <v>45565</v>
      </c>
      <c r="C150" s="173">
        <f t="shared" si="70"/>
        <v>45595</v>
      </c>
      <c r="D150" s="173">
        <f t="shared" si="70"/>
        <v>45626</v>
      </c>
      <c r="E150" s="173">
        <f t="shared" si="70"/>
        <v>45656</v>
      </c>
      <c r="F150" s="173">
        <f t="shared" si="70"/>
        <v>45687</v>
      </c>
      <c r="G150" s="174"/>
      <c r="H150" s="173">
        <f t="shared" si="71"/>
        <v>45746</v>
      </c>
      <c r="I150" s="173">
        <f t="shared" si="71"/>
        <v>45777</v>
      </c>
      <c r="J150" s="173">
        <f t="shared" si="71"/>
        <v>45807</v>
      </c>
      <c r="K150" s="173">
        <f t="shared" si="71"/>
        <v>45838</v>
      </c>
      <c r="L150" s="173">
        <f t="shared" si="71"/>
        <v>45868</v>
      </c>
      <c r="M150" s="173">
        <f t="shared" si="71"/>
        <v>45899</v>
      </c>
    </row>
    <row r="151" spans="1:25" x14ac:dyDescent="0.25">
      <c r="A151" s="7">
        <v>31</v>
      </c>
      <c r="B151" s="175"/>
      <c r="C151" s="173">
        <f t="shared" si="70"/>
        <v>45596</v>
      </c>
      <c r="D151" s="175"/>
      <c r="E151" s="173">
        <f t="shared" si="70"/>
        <v>45657</v>
      </c>
      <c r="F151" s="173">
        <f t="shared" si="70"/>
        <v>45688</v>
      </c>
      <c r="G151" s="174"/>
      <c r="H151" s="173">
        <f t="shared" si="71"/>
        <v>45747</v>
      </c>
      <c r="I151" s="175"/>
      <c r="J151" s="173">
        <f t="shared" si="71"/>
        <v>45808</v>
      </c>
      <c r="K151" s="175"/>
      <c r="L151" s="173">
        <f t="shared" si="71"/>
        <v>45869</v>
      </c>
      <c r="M151" s="173">
        <f t="shared" si="71"/>
        <v>45900</v>
      </c>
    </row>
    <row r="154" spans="1:25" ht="15.75" thickBot="1" x14ac:dyDescent="0.3">
      <c r="B154" t="str">
        <f t="shared" ref="B154:B188" si="72">B55</f>
        <v>algorithme ZELLER</v>
      </c>
    </row>
    <row r="155" spans="1:25" ht="15.75" thickTop="1" x14ac:dyDescent="0.25">
      <c r="B155" s="186">
        <f t="shared" si="72"/>
        <v>2024</v>
      </c>
      <c r="C155" s="187"/>
      <c r="D155" s="188"/>
      <c r="E155" s="187"/>
      <c r="F155" s="188"/>
      <c r="G155" s="187"/>
      <c r="H155" s="189"/>
      <c r="I155" s="187"/>
      <c r="J155" s="186">
        <f t="shared" ref="J155:J189" si="73">F56</f>
        <v>2025</v>
      </c>
      <c r="K155" s="187"/>
      <c r="L155" s="188"/>
      <c r="M155" s="187"/>
      <c r="N155" s="188"/>
      <c r="O155" s="187"/>
      <c r="P155" s="188"/>
      <c r="Q155" s="187"/>
      <c r="R155" s="188"/>
      <c r="S155" s="187"/>
      <c r="T155" s="188"/>
      <c r="U155" s="187"/>
      <c r="V155" s="188"/>
      <c r="W155" s="187"/>
      <c r="X155" s="189"/>
      <c r="Y155" s="190"/>
    </row>
    <row r="156" spans="1:25" x14ac:dyDescent="0.25">
      <c r="A156" s="43" t="str">
        <f>A57</f>
        <v>a</v>
      </c>
      <c r="B156" s="45">
        <f t="shared" si="72"/>
        <v>2024</v>
      </c>
      <c r="C156" s="45">
        <f t="shared" ref="C156:C158" si="74">B156</f>
        <v>2024</v>
      </c>
      <c r="D156" s="45">
        <f t="shared" ref="D156:D189" si="75">C57</f>
        <v>2024</v>
      </c>
      <c r="E156" s="45">
        <f t="shared" ref="E156:E158" si="76">D156</f>
        <v>2024</v>
      </c>
      <c r="F156" s="45">
        <f t="shared" ref="F156:F188" si="77">D57</f>
        <v>2024</v>
      </c>
      <c r="G156" s="45">
        <f t="shared" ref="G156:G158" si="78">F156</f>
        <v>2024</v>
      </c>
      <c r="H156" s="45">
        <f t="shared" ref="H156:H189" si="79">E57</f>
        <v>2024</v>
      </c>
      <c r="I156" s="45">
        <f t="shared" ref="I156:I158" si="80">H156</f>
        <v>2024</v>
      </c>
      <c r="J156" s="45">
        <f t="shared" si="73"/>
        <v>2024</v>
      </c>
      <c r="K156" s="45">
        <f t="shared" ref="K156:K158" si="81">J156</f>
        <v>2024</v>
      </c>
      <c r="L156" s="45">
        <f t="shared" ref="L156:L187" si="82">G57</f>
        <v>2024</v>
      </c>
      <c r="M156" s="45">
        <f t="shared" ref="M156:M158" si="83">L156</f>
        <v>2024</v>
      </c>
      <c r="N156" s="45">
        <f t="shared" ref="N156:N189" si="84">H57</f>
        <v>2025</v>
      </c>
      <c r="O156" s="45">
        <f t="shared" ref="O156:O158" si="85">N156</f>
        <v>2025</v>
      </c>
      <c r="P156" s="45">
        <f t="shared" ref="P156:P188" si="86">I57</f>
        <v>2025</v>
      </c>
      <c r="Q156" s="45">
        <f t="shared" ref="Q156:Q158" si="87">P156</f>
        <v>2025</v>
      </c>
      <c r="R156" s="45">
        <f t="shared" ref="R156:R189" si="88">J57</f>
        <v>2025</v>
      </c>
      <c r="S156" s="45">
        <f t="shared" ref="S156:S158" si="89">R156</f>
        <v>2025</v>
      </c>
      <c r="T156" s="45">
        <f t="shared" ref="T156:T188" si="90">K57</f>
        <v>2025</v>
      </c>
      <c r="U156" s="45">
        <f t="shared" ref="U156:U158" si="91">T156</f>
        <v>2025</v>
      </c>
      <c r="V156" s="45">
        <f t="shared" ref="V156:V189" si="92">L57</f>
        <v>2025</v>
      </c>
      <c r="W156" s="45">
        <f t="shared" ref="W156:W158" si="93">V156</f>
        <v>2025</v>
      </c>
      <c r="X156" s="45">
        <f t="shared" ref="X156:X189" si="94">M57</f>
        <v>2025</v>
      </c>
      <c r="Y156" s="45">
        <f t="shared" ref="Y156:Y158" si="95">X156</f>
        <v>2025</v>
      </c>
    </row>
    <row r="157" spans="1:25" x14ac:dyDescent="0.25">
      <c r="A157" s="3"/>
      <c r="B157" s="11" t="str">
        <f t="shared" si="72"/>
        <v>SEPTEMBRE</v>
      </c>
      <c r="C157" s="11" t="str">
        <f t="shared" si="74"/>
        <v>SEPTEMBRE</v>
      </c>
      <c r="D157" s="11" t="str">
        <f t="shared" si="75"/>
        <v>OCTOBRE</v>
      </c>
      <c r="E157" s="11" t="str">
        <f t="shared" si="76"/>
        <v>OCTOBRE</v>
      </c>
      <c r="F157" s="11" t="str">
        <f t="shared" si="77"/>
        <v>NOVEMBRE</v>
      </c>
      <c r="G157" s="11" t="str">
        <f t="shared" si="78"/>
        <v>NOVEMBRE</v>
      </c>
      <c r="H157" s="11" t="str">
        <f t="shared" si="79"/>
        <v>DECEMBRE</v>
      </c>
      <c r="I157" s="11" t="str">
        <f t="shared" si="80"/>
        <v>DECEMBRE</v>
      </c>
      <c r="J157" s="11" t="str">
        <f t="shared" si="73"/>
        <v>JANVIER</v>
      </c>
      <c r="K157" s="11" t="str">
        <f t="shared" si="81"/>
        <v>JANVIER</v>
      </c>
      <c r="L157" s="11" t="str">
        <f t="shared" si="82"/>
        <v>FEVRIER</v>
      </c>
      <c r="M157" s="11" t="str">
        <f t="shared" si="83"/>
        <v>FEVRIER</v>
      </c>
      <c r="N157" s="11" t="str">
        <f t="shared" si="84"/>
        <v>MARS</v>
      </c>
      <c r="O157" s="11" t="str">
        <f t="shared" si="85"/>
        <v>MARS</v>
      </c>
      <c r="P157" s="11" t="str">
        <f t="shared" si="86"/>
        <v>AVRIL</v>
      </c>
      <c r="Q157" s="11" t="str">
        <f t="shared" si="87"/>
        <v>AVRIL</v>
      </c>
      <c r="R157" s="11" t="str">
        <f t="shared" si="88"/>
        <v>MAI</v>
      </c>
      <c r="S157" s="11" t="str">
        <f t="shared" si="89"/>
        <v>MAI</v>
      </c>
      <c r="T157" s="11" t="str">
        <f t="shared" si="90"/>
        <v>JUIN</v>
      </c>
      <c r="U157" s="11" t="str">
        <f t="shared" si="91"/>
        <v>JUIN</v>
      </c>
      <c r="V157" s="11" t="str">
        <f t="shared" si="92"/>
        <v>JUILLET</v>
      </c>
      <c r="W157" s="11" t="str">
        <f t="shared" si="93"/>
        <v>JUILLET</v>
      </c>
      <c r="X157" s="11" t="str">
        <f t="shared" si="94"/>
        <v>AOUT</v>
      </c>
      <c r="Y157" s="11" t="str">
        <f t="shared" si="95"/>
        <v>AOUT</v>
      </c>
    </row>
    <row r="158" spans="1:25" x14ac:dyDescent="0.25">
      <c r="A158" s="8" t="str">
        <f t="shared" ref="A158:A189" si="96">A59</f>
        <v xml:space="preserve"> q / m</v>
      </c>
      <c r="B158" s="7">
        <f t="shared" si="72"/>
        <v>9</v>
      </c>
      <c r="C158" s="7">
        <f t="shared" si="74"/>
        <v>9</v>
      </c>
      <c r="D158" s="7">
        <f t="shared" si="75"/>
        <v>10</v>
      </c>
      <c r="E158" s="7">
        <f t="shared" si="76"/>
        <v>10</v>
      </c>
      <c r="F158" s="7">
        <f t="shared" si="77"/>
        <v>11</v>
      </c>
      <c r="G158" s="7">
        <f t="shared" si="78"/>
        <v>11</v>
      </c>
      <c r="H158" s="7">
        <f t="shared" si="79"/>
        <v>12</v>
      </c>
      <c r="I158" s="7">
        <f t="shared" si="80"/>
        <v>12</v>
      </c>
      <c r="J158" s="7">
        <f t="shared" si="73"/>
        <v>13</v>
      </c>
      <c r="K158" s="7">
        <f t="shared" si="81"/>
        <v>13</v>
      </c>
      <c r="L158" s="7">
        <f t="shared" si="82"/>
        <v>14</v>
      </c>
      <c r="M158" s="7">
        <f t="shared" si="83"/>
        <v>14</v>
      </c>
      <c r="N158" s="7">
        <f t="shared" si="84"/>
        <v>3</v>
      </c>
      <c r="O158" s="7">
        <f t="shared" si="85"/>
        <v>3</v>
      </c>
      <c r="P158" s="7">
        <f t="shared" si="86"/>
        <v>4</v>
      </c>
      <c r="Q158" s="7">
        <f t="shared" si="87"/>
        <v>4</v>
      </c>
      <c r="R158" s="7">
        <f t="shared" si="88"/>
        <v>5</v>
      </c>
      <c r="S158" s="7">
        <f t="shared" si="89"/>
        <v>5</v>
      </c>
      <c r="T158" s="7">
        <f t="shared" si="90"/>
        <v>6</v>
      </c>
      <c r="U158" s="7">
        <f t="shared" si="91"/>
        <v>6</v>
      </c>
      <c r="V158" s="7">
        <f t="shared" si="92"/>
        <v>7</v>
      </c>
      <c r="W158" s="7">
        <f t="shared" si="93"/>
        <v>7</v>
      </c>
      <c r="X158" s="7">
        <f t="shared" si="94"/>
        <v>8</v>
      </c>
      <c r="Y158" s="7">
        <f t="shared" si="95"/>
        <v>8</v>
      </c>
    </row>
    <row r="159" spans="1:25" x14ac:dyDescent="0.25">
      <c r="A159" s="7">
        <f t="shared" si="96"/>
        <v>1</v>
      </c>
      <c r="B159" s="4" t="str">
        <f t="shared" si="72"/>
        <v>Dimanche</v>
      </c>
      <c r="C159" s="4" t="str">
        <f t="shared" ref="C159:C188" si="97">B60</f>
        <v>Dimanche</v>
      </c>
      <c r="D159" s="4" t="str">
        <f t="shared" si="75"/>
        <v>Mardi</v>
      </c>
      <c r="E159" s="4" t="str">
        <f t="shared" ref="E159:E189" si="98">C60</f>
        <v>Mardi</v>
      </c>
      <c r="F159" s="4" t="str">
        <f t="shared" si="77"/>
        <v>Vendredi</v>
      </c>
      <c r="G159" s="4" t="str">
        <f t="shared" ref="G159:G188" si="99">D60</f>
        <v>Vendredi</v>
      </c>
      <c r="H159" s="4" t="str">
        <f t="shared" si="79"/>
        <v>Dimanche</v>
      </c>
      <c r="I159" s="4" t="str">
        <f t="shared" ref="I159:I189" si="100">E60</f>
        <v>Dimanche</v>
      </c>
      <c r="J159" s="4" t="str">
        <f t="shared" si="73"/>
        <v>Mercredi</v>
      </c>
      <c r="K159" s="4" t="str">
        <f t="shared" ref="K159:K189" si="101">F60</f>
        <v>Mercredi</v>
      </c>
      <c r="L159" s="4" t="str">
        <f t="shared" si="82"/>
        <v>Samedi</v>
      </c>
      <c r="M159" s="4" t="str">
        <f t="shared" ref="M159:M187" si="102">G60</f>
        <v>Samedi</v>
      </c>
      <c r="N159" s="4" t="str">
        <f t="shared" si="84"/>
        <v>Samedi</v>
      </c>
      <c r="O159" s="4" t="str">
        <f t="shared" ref="O159:O189" si="103">H60</f>
        <v>Samedi</v>
      </c>
      <c r="P159" s="4" t="str">
        <f t="shared" si="86"/>
        <v>Mardi</v>
      </c>
      <c r="Q159" s="4" t="str">
        <f t="shared" ref="Q159:Q188" si="104">I60</f>
        <v>Mardi</v>
      </c>
      <c r="R159" s="4" t="str">
        <f t="shared" si="88"/>
        <v>Jeudi</v>
      </c>
      <c r="S159" s="4" t="str">
        <f t="shared" ref="S159:S189" si="105">J60</f>
        <v>Jeudi</v>
      </c>
      <c r="T159" s="4" t="str">
        <f t="shared" si="90"/>
        <v>Dimanche</v>
      </c>
      <c r="U159" s="4" t="str">
        <f t="shared" ref="U159:U188" si="106">K60</f>
        <v>Dimanche</v>
      </c>
      <c r="V159" s="4" t="str">
        <f t="shared" si="92"/>
        <v>Mardi</v>
      </c>
      <c r="W159" s="4" t="str">
        <f t="shared" ref="W159:W189" si="107">L60</f>
        <v>Mardi</v>
      </c>
      <c r="X159" s="4" t="str">
        <f t="shared" si="94"/>
        <v>Vendredi</v>
      </c>
      <c r="Y159" s="4" t="str">
        <f t="shared" ref="Y159:Y189" si="108">M60</f>
        <v>Vendredi</v>
      </c>
    </row>
    <row r="160" spans="1:25" x14ac:dyDescent="0.25">
      <c r="A160" s="7">
        <f t="shared" si="96"/>
        <v>2</v>
      </c>
      <c r="B160" s="4" t="str">
        <f t="shared" si="72"/>
        <v>Lundi</v>
      </c>
      <c r="C160" s="4" t="str">
        <f t="shared" si="97"/>
        <v>Lundi</v>
      </c>
      <c r="D160" s="4" t="str">
        <f t="shared" si="75"/>
        <v>Mercredi</v>
      </c>
      <c r="E160" s="4" t="str">
        <f t="shared" si="98"/>
        <v>Mercredi</v>
      </c>
      <c r="F160" s="4" t="str">
        <f t="shared" si="77"/>
        <v>Samedi</v>
      </c>
      <c r="G160" s="4" t="str">
        <f t="shared" si="99"/>
        <v>Samedi</v>
      </c>
      <c r="H160" s="4" t="str">
        <f t="shared" si="79"/>
        <v>Lundi</v>
      </c>
      <c r="I160" s="4" t="str">
        <f t="shared" si="100"/>
        <v>Lundi</v>
      </c>
      <c r="J160" s="4" t="str">
        <f t="shared" si="73"/>
        <v>Jeudi</v>
      </c>
      <c r="K160" s="4" t="str">
        <f t="shared" si="101"/>
        <v>Jeudi</v>
      </c>
      <c r="L160" s="4" t="str">
        <f t="shared" si="82"/>
        <v>Dimanche</v>
      </c>
      <c r="M160" s="4" t="str">
        <f t="shared" si="102"/>
        <v>Dimanche</v>
      </c>
      <c r="N160" s="4" t="str">
        <f t="shared" si="84"/>
        <v>Dimanche</v>
      </c>
      <c r="O160" s="4" t="str">
        <f t="shared" si="103"/>
        <v>Dimanche</v>
      </c>
      <c r="P160" s="4" t="str">
        <f t="shared" si="86"/>
        <v>Mercredi</v>
      </c>
      <c r="Q160" s="4" t="str">
        <f t="shared" si="104"/>
        <v>Mercredi</v>
      </c>
      <c r="R160" s="4" t="str">
        <f t="shared" si="88"/>
        <v>Vendredi</v>
      </c>
      <c r="S160" s="4" t="str">
        <f t="shared" si="105"/>
        <v>Vendredi</v>
      </c>
      <c r="T160" s="4" t="str">
        <f t="shared" si="90"/>
        <v>Lundi</v>
      </c>
      <c r="U160" s="4" t="str">
        <f t="shared" si="106"/>
        <v>Lundi</v>
      </c>
      <c r="V160" s="4" t="str">
        <f t="shared" si="92"/>
        <v>Mercredi</v>
      </c>
      <c r="W160" s="4" t="str">
        <f t="shared" si="107"/>
        <v>Mercredi</v>
      </c>
      <c r="X160" s="4" t="str">
        <f t="shared" si="94"/>
        <v>Samedi</v>
      </c>
      <c r="Y160" s="4" t="str">
        <f t="shared" si="108"/>
        <v>Samedi</v>
      </c>
    </row>
    <row r="161" spans="1:25" x14ac:dyDescent="0.25">
      <c r="A161" s="7">
        <f t="shared" si="96"/>
        <v>3</v>
      </c>
      <c r="B161" s="4" t="str">
        <f t="shared" si="72"/>
        <v>Mardi</v>
      </c>
      <c r="C161" s="4" t="str">
        <f t="shared" si="97"/>
        <v>Mardi</v>
      </c>
      <c r="D161" s="4" t="str">
        <f t="shared" si="75"/>
        <v>Jeudi</v>
      </c>
      <c r="E161" s="4" t="str">
        <f t="shared" si="98"/>
        <v>Jeudi</v>
      </c>
      <c r="F161" s="4" t="str">
        <f t="shared" si="77"/>
        <v>Dimanche</v>
      </c>
      <c r="G161" s="4" t="str">
        <f t="shared" si="99"/>
        <v>Dimanche</v>
      </c>
      <c r="H161" s="4" t="str">
        <f t="shared" si="79"/>
        <v>Mardi</v>
      </c>
      <c r="I161" s="4" t="str">
        <f t="shared" si="100"/>
        <v>Mardi</v>
      </c>
      <c r="J161" s="4" t="str">
        <f t="shared" si="73"/>
        <v>Vendredi</v>
      </c>
      <c r="K161" s="4" t="str">
        <f t="shared" si="101"/>
        <v>Vendredi</v>
      </c>
      <c r="L161" s="4" t="str">
        <f t="shared" si="82"/>
        <v>Lundi</v>
      </c>
      <c r="M161" s="4" t="str">
        <f t="shared" si="102"/>
        <v>Lundi</v>
      </c>
      <c r="N161" s="4" t="str">
        <f t="shared" si="84"/>
        <v>Lundi</v>
      </c>
      <c r="O161" s="4" t="str">
        <f t="shared" si="103"/>
        <v>Lundi</v>
      </c>
      <c r="P161" s="4" t="str">
        <f t="shared" si="86"/>
        <v>Jeudi</v>
      </c>
      <c r="Q161" s="4" t="str">
        <f t="shared" si="104"/>
        <v>Jeudi</v>
      </c>
      <c r="R161" s="4" t="str">
        <f t="shared" si="88"/>
        <v>Samedi</v>
      </c>
      <c r="S161" s="4" t="str">
        <f t="shared" si="105"/>
        <v>Samedi</v>
      </c>
      <c r="T161" s="4" t="str">
        <f t="shared" si="90"/>
        <v>Mardi</v>
      </c>
      <c r="U161" s="4" t="str">
        <f t="shared" si="106"/>
        <v>Mardi</v>
      </c>
      <c r="V161" s="4" t="str">
        <f t="shared" si="92"/>
        <v>Jeudi</v>
      </c>
      <c r="W161" s="4" t="str">
        <f t="shared" si="107"/>
        <v>Jeudi</v>
      </c>
      <c r="X161" s="4" t="str">
        <f t="shared" si="94"/>
        <v>Dimanche</v>
      </c>
      <c r="Y161" s="4" t="str">
        <f t="shared" si="108"/>
        <v>Dimanche</v>
      </c>
    </row>
    <row r="162" spans="1:25" x14ac:dyDescent="0.25">
      <c r="A162" s="7">
        <f t="shared" si="96"/>
        <v>4</v>
      </c>
      <c r="B162" s="4" t="str">
        <f t="shared" si="72"/>
        <v>Mercredi</v>
      </c>
      <c r="C162" s="4" t="str">
        <f t="shared" si="97"/>
        <v>Mercredi</v>
      </c>
      <c r="D162" s="4" t="str">
        <f t="shared" si="75"/>
        <v>Vendredi</v>
      </c>
      <c r="E162" s="4" t="str">
        <f t="shared" si="98"/>
        <v>Vendredi</v>
      </c>
      <c r="F162" s="4" t="str">
        <f t="shared" si="77"/>
        <v>Lundi</v>
      </c>
      <c r="G162" s="4" t="str">
        <f t="shared" si="99"/>
        <v>Lundi</v>
      </c>
      <c r="H162" s="4" t="str">
        <f t="shared" si="79"/>
        <v>Mercredi</v>
      </c>
      <c r="I162" s="4" t="str">
        <f t="shared" si="100"/>
        <v>Mercredi</v>
      </c>
      <c r="J162" s="4" t="str">
        <f t="shared" si="73"/>
        <v>Samedi</v>
      </c>
      <c r="K162" s="4" t="str">
        <f t="shared" si="101"/>
        <v>Samedi</v>
      </c>
      <c r="L162" s="4" t="str">
        <f t="shared" si="82"/>
        <v>Mardi</v>
      </c>
      <c r="M162" s="4" t="str">
        <f t="shared" si="102"/>
        <v>Mardi</v>
      </c>
      <c r="N162" s="4" t="str">
        <f t="shared" si="84"/>
        <v>Mardi</v>
      </c>
      <c r="O162" s="4" t="str">
        <f t="shared" si="103"/>
        <v>Mardi</v>
      </c>
      <c r="P162" s="4" t="str">
        <f t="shared" si="86"/>
        <v>Vendredi</v>
      </c>
      <c r="Q162" s="4" t="str">
        <f t="shared" si="104"/>
        <v>Vendredi</v>
      </c>
      <c r="R162" s="4" t="str">
        <f t="shared" si="88"/>
        <v>Dimanche</v>
      </c>
      <c r="S162" s="4" t="str">
        <f t="shared" si="105"/>
        <v>Dimanche</v>
      </c>
      <c r="T162" s="4" t="str">
        <f t="shared" si="90"/>
        <v>Mercredi</v>
      </c>
      <c r="U162" s="4" t="str">
        <f t="shared" si="106"/>
        <v>Mercredi</v>
      </c>
      <c r="V162" s="4" t="str">
        <f t="shared" si="92"/>
        <v>Vendredi</v>
      </c>
      <c r="W162" s="4" t="str">
        <f t="shared" si="107"/>
        <v>Vendredi</v>
      </c>
      <c r="X162" s="4" t="str">
        <f t="shared" si="94"/>
        <v>Lundi</v>
      </c>
      <c r="Y162" s="4" t="str">
        <f t="shared" si="108"/>
        <v>Lundi</v>
      </c>
    </row>
    <row r="163" spans="1:25" x14ac:dyDescent="0.25">
      <c r="A163" s="7">
        <f t="shared" si="96"/>
        <v>5</v>
      </c>
      <c r="B163" s="4" t="str">
        <f t="shared" si="72"/>
        <v>Jeudi</v>
      </c>
      <c r="C163" s="4" t="str">
        <f t="shared" si="97"/>
        <v>Jeudi</v>
      </c>
      <c r="D163" s="4" t="str">
        <f t="shared" si="75"/>
        <v>Samedi</v>
      </c>
      <c r="E163" s="4" t="str">
        <f t="shared" si="98"/>
        <v>Samedi</v>
      </c>
      <c r="F163" s="4" t="str">
        <f t="shared" si="77"/>
        <v>Mardi</v>
      </c>
      <c r="G163" s="4" t="str">
        <f t="shared" si="99"/>
        <v>Mardi</v>
      </c>
      <c r="H163" s="4" t="str">
        <f t="shared" si="79"/>
        <v>Jeudi</v>
      </c>
      <c r="I163" s="4" t="str">
        <f t="shared" si="100"/>
        <v>Jeudi</v>
      </c>
      <c r="J163" s="4" t="str">
        <f t="shared" si="73"/>
        <v>Dimanche</v>
      </c>
      <c r="K163" s="4" t="str">
        <f t="shared" si="101"/>
        <v>Dimanche</v>
      </c>
      <c r="L163" s="4" t="str">
        <f t="shared" si="82"/>
        <v>Mercredi</v>
      </c>
      <c r="M163" s="4" t="str">
        <f t="shared" si="102"/>
        <v>Mercredi</v>
      </c>
      <c r="N163" s="4" t="str">
        <f t="shared" si="84"/>
        <v>Mercredi</v>
      </c>
      <c r="O163" s="4" t="str">
        <f t="shared" si="103"/>
        <v>Mercredi</v>
      </c>
      <c r="P163" s="4" t="str">
        <f t="shared" si="86"/>
        <v>Samedi</v>
      </c>
      <c r="Q163" s="4" t="str">
        <f t="shared" si="104"/>
        <v>Samedi</v>
      </c>
      <c r="R163" s="4" t="str">
        <f t="shared" si="88"/>
        <v>Lundi</v>
      </c>
      <c r="S163" s="4" t="str">
        <f t="shared" si="105"/>
        <v>Lundi</v>
      </c>
      <c r="T163" s="4" t="str">
        <f t="shared" si="90"/>
        <v>Jeudi</v>
      </c>
      <c r="U163" s="4" t="str">
        <f t="shared" si="106"/>
        <v>Jeudi</v>
      </c>
      <c r="V163" s="4" t="str">
        <f t="shared" si="92"/>
        <v>Samedi</v>
      </c>
      <c r="W163" s="4" t="str">
        <f t="shared" si="107"/>
        <v>Samedi</v>
      </c>
      <c r="X163" s="4" t="str">
        <f t="shared" si="94"/>
        <v>Mardi</v>
      </c>
      <c r="Y163" s="4" t="str">
        <f t="shared" si="108"/>
        <v>Mardi</v>
      </c>
    </row>
    <row r="164" spans="1:25" x14ac:dyDescent="0.25">
      <c r="A164" s="7">
        <f t="shared" si="96"/>
        <v>6</v>
      </c>
      <c r="B164" s="4" t="str">
        <f t="shared" si="72"/>
        <v>Vendredi</v>
      </c>
      <c r="C164" s="4" t="str">
        <f t="shared" si="97"/>
        <v>Vendredi</v>
      </c>
      <c r="D164" s="4" t="str">
        <f t="shared" si="75"/>
        <v>Dimanche</v>
      </c>
      <c r="E164" s="4" t="str">
        <f t="shared" si="98"/>
        <v>Dimanche</v>
      </c>
      <c r="F164" s="4" t="str">
        <f t="shared" si="77"/>
        <v>Mercredi</v>
      </c>
      <c r="G164" s="4" t="str">
        <f t="shared" si="99"/>
        <v>Mercredi</v>
      </c>
      <c r="H164" s="4" t="str">
        <f t="shared" si="79"/>
        <v>Vendredi</v>
      </c>
      <c r="I164" s="4" t="str">
        <f t="shared" si="100"/>
        <v>Vendredi</v>
      </c>
      <c r="J164" s="4" t="str">
        <f t="shared" si="73"/>
        <v>Lundi</v>
      </c>
      <c r="K164" s="4" t="str">
        <f t="shared" si="101"/>
        <v>Lundi</v>
      </c>
      <c r="L164" s="4" t="str">
        <f t="shared" si="82"/>
        <v>Jeudi</v>
      </c>
      <c r="M164" s="4" t="str">
        <f t="shared" si="102"/>
        <v>Jeudi</v>
      </c>
      <c r="N164" s="4" t="str">
        <f t="shared" si="84"/>
        <v>Jeudi</v>
      </c>
      <c r="O164" s="4" t="str">
        <f t="shared" si="103"/>
        <v>Jeudi</v>
      </c>
      <c r="P164" s="4" t="str">
        <f t="shared" si="86"/>
        <v>Dimanche</v>
      </c>
      <c r="Q164" s="4" t="str">
        <f t="shared" si="104"/>
        <v>Dimanche</v>
      </c>
      <c r="R164" s="4" t="str">
        <f t="shared" si="88"/>
        <v>Mardi</v>
      </c>
      <c r="S164" s="4" t="str">
        <f t="shared" si="105"/>
        <v>Mardi</v>
      </c>
      <c r="T164" s="4" t="str">
        <f t="shared" si="90"/>
        <v>Vendredi</v>
      </c>
      <c r="U164" s="4" t="str">
        <f t="shared" si="106"/>
        <v>Vendredi</v>
      </c>
      <c r="V164" s="4" t="str">
        <f t="shared" si="92"/>
        <v>Dimanche</v>
      </c>
      <c r="W164" s="4" t="str">
        <f t="shared" si="107"/>
        <v>Dimanche</v>
      </c>
      <c r="X164" s="4" t="str">
        <f t="shared" si="94"/>
        <v>Mercredi</v>
      </c>
      <c r="Y164" s="4" t="str">
        <f t="shared" si="108"/>
        <v>Mercredi</v>
      </c>
    </row>
    <row r="165" spans="1:25" x14ac:dyDescent="0.25">
      <c r="A165" s="7">
        <f t="shared" si="96"/>
        <v>7</v>
      </c>
      <c r="B165" s="4" t="str">
        <f t="shared" si="72"/>
        <v>Samedi</v>
      </c>
      <c r="C165" s="4" t="str">
        <f t="shared" si="97"/>
        <v>Samedi</v>
      </c>
      <c r="D165" s="4" t="str">
        <f t="shared" si="75"/>
        <v>Lundi</v>
      </c>
      <c r="E165" s="4" t="str">
        <f t="shared" si="98"/>
        <v>Lundi</v>
      </c>
      <c r="F165" s="4" t="str">
        <f t="shared" si="77"/>
        <v>Jeudi</v>
      </c>
      <c r="G165" s="4" t="str">
        <f t="shared" si="99"/>
        <v>Jeudi</v>
      </c>
      <c r="H165" s="4" t="str">
        <f t="shared" si="79"/>
        <v>Samedi</v>
      </c>
      <c r="I165" s="4" t="str">
        <f t="shared" si="100"/>
        <v>Samedi</v>
      </c>
      <c r="J165" s="4" t="str">
        <f t="shared" si="73"/>
        <v>Mardi</v>
      </c>
      <c r="K165" s="4" t="str">
        <f t="shared" si="101"/>
        <v>Mardi</v>
      </c>
      <c r="L165" s="4" t="str">
        <f t="shared" si="82"/>
        <v>Vendredi</v>
      </c>
      <c r="M165" s="4" t="str">
        <f t="shared" si="102"/>
        <v>Vendredi</v>
      </c>
      <c r="N165" s="4" t="str">
        <f t="shared" si="84"/>
        <v>Vendredi</v>
      </c>
      <c r="O165" s="4" t="str">
        <f t="shared" si="103"/>
        <v>Vendredi</v>
      </c>
      <c r="P165" s="4" t="str">
        <f t="shared" si="86"/>
        <v>Lundi</v>
      </c>
      <c r="Q165" s="4" t="str">
        <f t="shared" si="104"/>
        <v>Lundi</v>
      </c>
      <c r="R165" s="4" t="str">
        <f t="shared" si="88"/>
        <v>Mercredi</v>
      </c>
      <c r="S165" s="4" t="str">
        <f t="shared" si="105"/>
        <v>Mercredi</v>
      </c>
      <c r="T165" s="4" t="str">
        <f t="shared" si="90"/>
        <v>Samedi</v>
      </c>
      <c r="U165" s="4" t="str">
        <f t="shared" si="106"/>
        <v>Samedi</v>
      </c>
      <c r="V165" s="4" t="str">
        <f t="shared" si="92"/>
        <v>Lundi</v>
      </c>
      <c r="W165" s="4" t="str">
        <f t="shared" si="107"/>
        <v>Lundi</v>
      </c>
      <c r="X165" s="4" t="str">
        <f t="shared" si="94"/>
        <v>Jeudi</v>
      </c>
      <c r="Y165" s="4" t="str">
        <f t="shared" si="108"/>
        <v>Jeudi</v>
      </c>
    </row>
    <row r="166" spans="1:25" x14ac:dyDescent="0.25">
      <c r="A166" s="7">
        <f t="shared" si="96"/>
        <v>8</v>
      </c>
      <c r="B166" s="4" t="str">
        <f t="shared" si="72"/>
        <v>Dimanche</v>
      </c>
      <c r="C166" s="4" t="str">
        <f t="shared" si="97"/>
        <v>Dimanche</v>
      </c>
      <c r="D166" s="4" t="str">
        <f t="shared" si="75"/>
        <v>Mardi</v>
      </c>
      <c r="E166" s="4" t="str">
        <f t="shared" si="98"/>
        <v>Mardi</v>
      </c>
      <c r="F166" s="4" t="str">
        <f t="shared" si="77"/>
        <v>Vendredi</v>
      </c>
      <c r="G166" s="4" t="str">
        <f t="shared" si="99"/>
        <v>Vendredi</v>
      </c>
      <c r="H166" s="4" t="str">
        <f t="shared" si="79"/>
        <v>Dimanche</v>
      </c>
      <c r="I166" s="4" t="str">
        <f t="shared" si="100"/>
        <v>Dimanche</v>
      </c>
      <c r="J166" s="4" t="str">
        <f t="shared" si="73"/>
        <v>Mercredi</v>
      </c>
      <c r="K166" s="4" t="str">
        <f t="shared" si="101"/>
        <v>Mercredi</v>
      </c>
      <c r="L166" s="4" t="str">
        <f t="shared" si="82"/>
        <v>Samedi</v>
      </c>
      <c r="M166" s="4" t="str">
        <f t="shared" si="102"/>
        <v>Samedi</v>
      </c>
      <c r="N166" s="4" t="str">
        <f t="shared" si="84"/>
        <v>Samedi</v>
      </c>
      <c r="O166" s="4" t="str">
        <f t="shared" si="103"/>
        <v>Samedi</v>
      </c>
      <c r="P166" s="4" t="str">
        <f t="shared" si="86"/>
        <v>Mardi</v>
      </c>
      <c r="Q166" s="4" t="str">
        <f t="shared" si="104"/>
        <v>Mardi</v>
      </c>
      <c r="R166" s="4" t="str">
        <f t="shared" si="88"/>
        <v>Jeudi</v>
      </c>
      <c r="S166" s="4" t="str">
        <f t="shared" si="105"/>
        <v>Jeudi</v>
      </c>
      <c r="T166" s="4" t="str">
        <f t="shared" si="90"/>
        <v>Dimanche</v>
      </c>
      <c r="U166" s="4" t="str">
        <f t="shared" si="106"/>
        <v>Dimanche</v>
      </c>
      <c r="V166" s="4" t="str">
        <f t="shared" si="92"/>
        <v>Mardi</v>
      </c>
      <c r="W166" s="4" t="str">
        <f t="shared" si="107"/>
        <v>Mardi</v>
      </c>
      <c r="X166" s="4" t="str">
        <f t="shared" si="94"/>
        <v>Vendredi</v>
      </c>
      <c r="Y166" s="4" t="str">
        <f t="shared" si="108"/>
        <v>Vendredi</v>
      </c>
    </row>
    <row r="167" spans="1:25" x14ac:dyDescent="0.25">
      <c r="A167" s="7">
        <f t="shared" si="96"/>
        <v>9</v>
      </c>
      <c r="B167" s="4" t="str">
        <f t="shared" si="72"/>
        <v>Lundi</v>
      </c>
      <c r="C167" s="4" t="str">
        <f t="shared" si="97"/>
        <v>Lundi</v>
      </c>
      <c r="D167" s="4" t="str">
        <f t="shared" si="75"/>
        <v>Mercredi</v>
      </c>
      <c r="E167" s="4" t="str">
        <f t="shared" si="98"/>
        <v>Mercredi</v>
      </c>
      <c r="F167" s="4" t="str">
        <f t="shared" si="77"/>
        <v>Samedi</v>
      </c>
      <c r="G167" s="4" t="str">
        <f t="shared" si="99"/>
        <v>Samedi</v>
      </c>
      <c r="H167" s="4" t="str">
        <f t="shared" si="79"/>
        <v>Lundi</v>
      </c>
      <c r="I167" s="4" t="str">
        <f t="shared" si="100"/>
        <v>Lundi</v>
      </c>
      <c r="J167" s="4" t="str">
        <f t="shared" si="73"/>
        <v>Jeudi</v>
      </c>
      <c r="K167" s="4" t="str">
        <f t="shared" si="101"/>
        <v>Jeudi</v>
      </c>
      <c r="L167" s="4" t="str">
        <f t="shared" si="82"/>
        <v>Dimanche</v>
      </c>
      <c r="M167" s="4" t="str">
        <f t="shared" si="102"/>
        <v>Dimanche</v>
      </c>
      <c r="N167" s="4" t="str">
        <f t="shared" si="84"/>
        <v>Dimanche</v>
      </c>
      <c r="O167" s="4" t="str">
        <f t="shared" si="103"/>
        <v>Dimanche</v>
      </c>
      <c r="P167" s="4" t="str">
        <f t="shared" si="86"/>
        <v>Mercredi</v>
      </c>
      <c r="Q167" s="4" t="str">
        <f t="shared" si="104"/>
        <v>Mercredi</v>
      </c>
      <c r="R167" s="4" t="str">
        <f t="shared" si="88"/>
        <v>Vendredi</v>
      </c>
      <c r="S167" s="4" t="str">
        <f t="shared" si="105"/>
        <v>Vendredi</v>
      </c>
      <c r="T167" s="4" t="str">
        <f t="shared" si="90"/>
        <v>Lundi</v>
      </c>
      <c r="U167" s="4" t="str">
        <f t="shared" si="106"/>
        <v>Lundi</v>
      </c>
      <c r="V167" s="4" t="str">
        <f t="shared" si="92"/>
        <v>Mercredi</v>
      </c>
      <c r="W167" s="4" t="str">
        <f t="shared" si="107"/>
        <v>Mercredi</v>
      </c>
      <c r="X167" s="4" t="str">
        <f t="shared" si="94"/>
        <v>Samedi</v>
      </c>
      <c r="Y167" s="4" t="str">
        <f t="shared" si="108"/>
        <v>Samedi</v>
      </c>
    </row>
    <row r="168" spans="1:25" x14ac:dyDescent="0.25">
      <c r="A168" s="7">
        <f t="shared" si="96"/>
        <v>10</v>
      </c>
      <c r="B168" s="4" t="str">
        <f t="shared" si="72"/>
        <v>Mardi</v>
      </c>
      <c r="C168" s="4" t="str">
        <f t="shared" si="97"/>
        <v>Mardi</v>
      </c>
      <c r="D168" s="4" t="str">
        <f t="shared" si="75"/>
        <v>Jeudi</v>
      </c>
      <c r="E168" s="4" t="str">
        <f t="shared" si="98"/>
        <v>Jeudi</v>
      </c>
      <c r="F168" s="4" t="str">
        <f t="shared" si="77"/>
        <v>Dimanche</v>
      </c>
      <c r="G168" s="4" t="str">
        <f t="shared" si="99"/>
        <v>Dimanche</v>
      </c>
      <c r="H168" s="4" t="str">
        <f t="shared" si="79"/>
        <v>Mardi</v>
      </c>
      <c r="I168" s="4" t="str">
        <f t="shared" si="100"/>
        <v>Mardi</v>
      </c>
      <c r="J168" s="4" t="str">
        <f t="shared" si="73"/>
        <v>Vendredi</v>
      </c>
      <c r="K168" s="4" t="str">
        <f t="shared" si="101"/>
        <v>Vendredi</v>
      </c>
      <c r="L168" s="4" t="str">
        <f t="shared" si="82"/>
        <v>Lundi</v>
      </c>
      <c r="M168" s="4" t="str">
        <f t="shared" si="102"/>
        <v>Lundi</v>
      </c>
      <c r="N168" s="4" t="str">
        <f t="shared" si="84"/>
        <v>Lundi</v>
      </c>
      <c r="O168" s="4" t="str">
        <f t="shared" si="103"/>
        <v>Lundi</v>
      </c>
      <c r="P168" s="4" t="str">
        <f t="shared" si="86"/>
        <v>Jeudi</v>
      </c>
      <c r="Q168" s="4" t="str">
        <f t="shared" si="104"/>
        <v>Jeudi</v>
      </c>
      <c r="R168" s="4" t="str">
        <f t="shared" si="88"/>
        <v>Samedi</v>
      </c>
      <c r="S168" s="4" t="str">
        <f t="shared" si="105"/>
        <v>Samedi</v>
      </c>
      <c r="T168" s="4" t="str">
        <f t="shared" si="90"/>
        <v>Mardi</v>
      </c>
      <c r="U168" s="4" t="str">
        <f t="shared" si="106"/>
        <v>Mardi</v>
      </c>
      <c r="V168" s="4" t="str">
        <f t="shared" si="92"/>
        <v>Jeudi</v>
      </c>
      <c r="W168" s="4" t="str">
        <f t="shared" si="107"/>
        <v>Jeudi</v>
      </c>
      <c r="X168" s="4" t="str">
        <f t="shared" si="94"/>
        <v>Dimanche</v>
      </c>
      <c r="Y168" s="4" t="str">
        <f t="shared" si="108"/>
        <v>Dimanche</v>
      </c>
    </row>
    <row r="169" spans="1:25" x14ac:dyDescent="0.25">
      <c r="A169" s="7">
        <f t="shared" si="96"/>
        <v>11</v>
      </c>
      <c r="B169" s="4" t="str">
        <f t="shared" si="72"/>
        <v>Mercredi</v>
      </c>
      <c r="C169" s="4" t="str">
        <f t="shared" si="97"/>
        <v>Mercredi</v>
      </c>
      <c r="D169" s="4" t="str">
        <f t="shared" si="75"/>
        <v>Vendredi</v>
      </c>
      <c r="E169" s="4" t="str">
        <f t="shared" si="98"/>
        <v>Vendredi</v>
      </c>
      <c r="F169" s="4" t="str">
        <f t="shared" si="77"/>
        <v>Lundi</v>
      </c>
      <c r="G169" s="4" t="str">
        <f t="shared" si="99"/>
        <v>Lundi</v>
      </c>
      <c r="H169" s="4" t="str">
        <f t="shared" si="79"/>
        <v>Mercredi</v>
      </c>
      <c r="I169" s="4" t="str">
        <f t="shared" si="100"/>
        <v>Mercredi</v>
      </c>
      <c r="J169" s="4" t="str">
        <f t="shared" si="73"/>
        <v>Samedi</v>
      </c>
      <c r="K169" s="4" t="str">
        <f t="shared" si="101"/>
        <v>Samedi</v>
      </c>
      <c r="L169" s="4" t="str">
        <f t="shared" si="82"/>
        <v>Mardi</v>
      </c>
      <c r="M169" s="4" t="str">
        <f t="shared" si="102"/>
        <v>Mardi</v>
      </c>
      <c r="N169" s="4" t="str">
        <f t="shared" si="84"/>
        <v>Mardi</v>
      </c>
      <c r="O169" s="4" t="str">
        <f t="shared" si="103"/>
        <v>Mardi</v>
      </c>
      <c r="P169" s="4" t="str">
        <f t="shared" si="86"/>
        <v>Vendredi</v>
      </c>
      <c r="Q169" s="4" t="str">
        <f t="shared" si="104"/>
        <v>Vendredi</v>
      </c>
      <c r="R169" s="4" t="str">
        <f t="shared" si="88"/>
        <v>Dimanche</v>
      </c>
      <c r="S169" s="4" t="str">
        <f t="shared" si="105"/>
        <v>Dimanche</v>
      </c>
      <c r="T169" s="4" t="str">
        <f t="shared" si="90"/>
        <v>Mercredi</v>
      </c>
      <c r="U169" s="4" t="str">
        <f t="shared" si="106"/>
        <v>Mercredi</v>
      </c>
      <c r="V169" s="4" t="str">
        <f t="shared" si="92"/>
        <v>Vendredi</v>
      </c>
      <c r="W169" s="4" t="str">
        <f t="shared" si="107"/>
        <v>Vendredi</v>
      </c>
      <c r="X169" s="4" t="str">
        <f t="shared" si="94"/>
        <v>Lundi</v>
      </c>
      <c r="Y169" s="4" t="str">
        <f t="shared" si="108"/>
        <v>Lundi</v>
      </c>
    </row>
    <row r="170" spans="1:25" x14ac:dyDescent="0.25">
      <c r="A170" s="7">
        <f t="shared" si="96"/>
        <v>12</v>
      </c>
      <c r="B170" s="4" t="str">
        <f t="shared" si="72"/>
        <v>Jeudi</v>
      </c>
      <c r="C170" s="4" t="str">
        <f t="shared" si="97"/>
        <v>Jeudi</v>
      </c>
      <c r="D170" s="4" t="str">
        <f t="shared" si="75"/>
        <v>Samedi</v>
      </c>
      <c r="E170" s="4" t="str">
        <f t="shared" si="98"/>
        <v>Samedi</v>
      </c>
      <c r="F170" s="4" t="str">
        <f t="shared" si="77"/>
        <v>Mardi</v>
      </c>
      <c r="G170" s="4" t="str">
        <f t="shared" si="99"/>
        <v>Mardi</v>
      </c>
      <c r="H170" s="4" t="str">
        <f t="shared" si="79"/>
        <v>Jeudi</v>
      </c>
      <c r="I170" s="4" t="str">
        <f t="shared" si="100"/>
        <v>Jeudi</v>
      </c>
      <c r="J170" s="4" t="str">
        <f t="shared" si="73"/>
        <v>Dimanche</v>
      </c>
      <c r="K170" s="4" t="str">
        <f t="shared" si="101"/>
        <v>Dimanche</v>
      </c>
      <c r="L170" s="4" t="str">
        <f t="shared" si="82"/>
        <v>Mercredi</v>
      </c>
      <c r="M170" s="4" t="str">
        <f t="shared" si="102"/>
        <v>Mercredi</v>
      </c>
      <c r="N170" s="4" t="str">
        <f t="shared" si="84"/>
        <v>Mercredi</v>
      </c>
      <c r="O170" s="4" t="str">
        <f t="shared" si="103"/>
        <v>Mercredi</v>
      </c>
      <c r="P170" s="4" t="str">
        <f t="shared" si="86"/>
        <v>Samedi</v>
      </c>
      <c r="Q170" s="4" t="str">
        <f t="shared" si="104"/>
        <v>Samedi</v>
      </c>
      <c r="R170" s="4" t="str">
        <f t="shared" si="88"/>
        <v>Lundi</v>
      </c>
      <c r="S170" s="4" t="str">
        <f t="shared" si="105"/>
        <v>Lundi</v>
      </c>
      <c r="T170" s="4" t="str">
        <f t="shared" si="90"/>
        <v>Jeudi</v>
      </c>
      <c r="U170" s="4" t="str">
        <f t="shared" si="106"/>
        <v>Jeudi</v>
      </c>
      <c r="V170" s="4" t="str">
        <f t="shared" si="92"/>
        <v>Samedi</v>
      </c>
      <c r="W170" s="4" t="str">
        <f t="shared" si="107"/>
        <v>Samedi</v>
      </c>
      <c r="X170" s="4" t="str">
        <f t="shared" si="94"/>
        <v>Mardi</v>
      </c>
      <c r="Y170" s="4" t="str">
        <f t="shared" si="108"/>
        <v>Mardi</v>
      </c>
    </row>
    <row r="171" spans="1:25" x14ac:dyDescent="0.25">
      <c r="A171" s="7">
        <f t="shared" si="96"/>
        <v>13</v>
      </c>
      <c r="B171" s="4" t="str">
        <f t="shared" si="72"/>
        <v>Vendredi</v>
      </c>
      <c r="C171" s="4" t="str">
        <f t="shared" si="97"/>
        <v>Vendredi</v>
      </c>
      <c r="D171" s="4" t="str">
        <f t="shared" si="75"/>
        <v>Dimanche</v>
      </c>
      <c r="E171" s="4" t="str">
        <f t="shared" si="98"/>
        <v>Dimanche</v>
      </c>
      <c r="F171" s="4" t="str">
        <f t="shared" si="77"/>
        <v>Mercredi</v>
      </c>
      <c r="G171" s="4" t="str">
        <f t="shared" si="99"/>
        <v>Mercredi</v>
      </c>
      <c r="H171" s="4" t="str">
        <f t="shared" si="79"/>
        <v>Vendredi</v>
      </c>
      <c r="I171" s="4" t="str">
        <f t="shared" si="100"/>
        <v>Vendredi</v>
      </c>
      <c r="J171" s="4" t="str">
        <f t="shared" si="73"/>
        <v>Lundi</v>
      </c>
      <c r="K171" s="4" t="str">
        <f t="shared" si="101"/>
        <v>Lundi</v>
      </c>
      <c r="L171" s="4" t="str">
        <f t="shared" si="82"/>
        <v>Jeudi</v>
      </c>
      <c r="M171" s="4" t="str">
        <f t="shared" si="102"/>
        <v>Jeudi</v>
      </c>
      <c r="N171" s="4" t="str">
        <f t="shared" si="84"/>
        <v>Jeudi</v>
      </c>
      <c r="O171" s="4" t="str">
        <f t="shared" si="103"/>
        <v>Jeudi</v>
      </c>
      <c r="P171" s="4" t="str">
        <f t="shared" si="86"/>
        <v>Dimanche</v>
      </c>
      <c r="Q171" s="4" t="str">
        <f t="shared" si="104"/>
        <v>Dimanche</v>
      </c>
      <c r="R171" s="4" t="str">
        <f t="shared" si="88"/>
        <v>Mardi</v>
      </c>
      <c r="S171" s="4" t="str">
        <f t="shared" si="105"/>
        <v>Mardi</v>
      </c>
      <c r="T171" s="4" t="str">
        <f t="shared" si="90"/>
        <v>Vendredi</v>
      </c>
      <c r="U171" s="4" t="str">
        <f t="shared" si="106"/>
        <v>Vendredi</v>
      </c>
      <c r="V171" s="4" t="str">
        <f t="shared" si="92"/>
        <v>Dimanche</v>
      </c>
      <c r="W171" s="4" t="str">
        <f t="shared" si="107"/>
        <v>Dimanche</v>
      </c>
      <c r="X171" s="4" t="str">
        <f t="shared" si="94"/>
        <v>Mercredi</v>
      </c>
      <c r="Y171" s="4" t="str">
        <f t="shared" si="108"/>
        <v>Mercredi</v>
      </c>
    </row>
    <row r="172" spans="1:25" x14ac:dyDescent="0.25">
      <c r="A172" s="7">
        <f t="shared" si="96"/>
        <v>14</v>
      </c>
      <c r="B172" s="4" t="str">
        <f t="shared" si="72"/>
        <v>Samedi</v>
      </c>
      <c r="C172" s="4" t="str">
        <f t="shared" si="97"/>
        <v>Samedi</v>
      </c>
      <c r="D172" s="4" t="str">
        <f t="shared" si="75"/>
        <v>Lundi</v>
      </c>
      <c r="E172" s="4" t="str">
        <f t="shared" si="98"/>
        <v>Lundi</v>
      </c>
      <c r="F172" s="4" t="str">
        <f t="shared" si="77"/>
        <v>Jeudi</v>
      </c>
      <c r="G172" s="4" t="str">
        <f t="shared" si="99"/>
        <v>Jeudi</v>
      </c>
      <c r="H172" s="4" t="str">
        <f t="shared" si="79"/>
        <v>Samedi</v>
      </c>
      <c r="I172" s="4" t="str">
        <f t="shared" si="100"/>
        <v>Samedi</v>
      </c>
      <c r="J172" s="4" t="str">
        <f t="shared" si="73"/>
        <v>Mardi</v>
      </c>
      <c r="K172" s="4" t="str">
        <f t="shared" si="101"/>
        <v>Mardi</v>
      </c>
      <c r="L172" s="4" t="str">
        <f t="shared" si="82"/>
        <v>Vendredi</v>
      </c>
      <c r="M172" s="4" t="str">
        <f t="shared" si="102"/>
        <v>Vendredi</v>
      </c>
      <c r="N172" s="4" t="str">
        <f t="shared" si="84"/>
        <v>Vendredi</v>
      </c>
      <c r="O172" s="4" t="str">
        <f t="shared" si="103"/>
        <v>Vendredi</v>
      </c>
      <c r="P172" s="4" t="str">
        <f t="shared" si="86"/>
        <v>Lundi</v>
      </c>
      <c r="Q172" s="4" t="str">
        <f t="shared" si="104"/>
        <v>Lundi</v>
      </c>
      <c r="R172" s="4" t="str">
        <f t="shared" si="88"/>
        <v>Mercredi</v>
      </c>
      <c r="S172" s="4" t="str">
        <f t="shared" si="105"/>
        <v>Mercredi</v>
      </c>
      <c r="T172" s="4" t="str">
        <f t="shared" si="90"/>
        <v>Samedi</v>
      </c>
      <c r="U172" s="4" t="str">
        <f t="shared" si="106"/>
        <v>Samedi</v>
      </c>
      <c r="V172" s="4" t="str">
        <f t="shared" si="92"/>
        <v>Lundi</v>
      </c>
      <c r="W172" s="4" t="str">
        <f t="shared" si="107"/>
        <v>Lundi</v>
      </c>
      <c r="X172" s="4" t="str">
        <f t="shared" si="94"/>
        <v>Jeudi</v>
      </c>
      <c r="Y172" s="4" t="str">
        <f t="shared" si="108"/>
        <v>Jeudi</v>
      </c>
    </row>
    <row r="173" spans="1:25" x14ac:dyDescent="0.25">
      <c r="A173" s="7">
        <f t="shared" si="96"/>
        <v>15</v>
      </c>
      <c r="B173" s="4" t="str">
        <f t="shared" si="72"/>
        <v>Dimanche</v>
      </c>
      <c r="C173" s="4" t="str">
        <f t="shared" si="97"/>
        <v>Dimanche</v>
      </c>
      <c r="D173" s="4" t="str">
        <f t="shared" si="75"/>
        <v>Mardi</v>
      </c>
      <c r="E173" s="4" t="str">
        <f t="shared" si="98"/>
        <v>Mardi</v>
      </c>
      <c r="F173" s="4" t="str">
        <f t="shared" si="77"/>
        <v>Vendredi</v>
      </c>
      <c r="G173" s="4" t="str">
        <f t="shared" si="99"/>
        <v>Vendredi</v>
      </c>
      <c r="H173" s="4" t="str">
        <f t="shared" si="79"/>
        <v>Dimanche</v>
      </c>
      <c r="I173" s="4" t="str">
        <f t="shared" si="100"/>
        <v>Dimanche</v>
      </c>
      <c r="J173" s="4" t="str">
        <f t="shared" si="73"/>
        <v>Mercredi</v>
      </c>
      <c r="K173" s="4" t="str">
        <f t="shared" si="101"/>
        <v>Mercredi</v>
      </c>
      <c r="L173" s="4" t="str">
        <f t="shared" si="82"/>
        <v>Samedi</v>
      </c>
      <c r="M173" s="4" t="str">
        <f t="shared" si="102"/>
        <v>Samedi</v>
      </c>
      <c r="N173" s="4" t="str">
        <f t="shared" si="84"/>
        <v>Samedi</v>
      </c>
      <c r="O173" s="4" t="str">
        <f t="shared" si="103"/>
        <v>Samedi</v>
      </c>
      <c r="P173" s="4" t="str">
        <f t="shared" si="86"/>
        <v>Mardi</v>
      </c>
      <c r="Q173" s="4" t="str">
        <f t="shared" si="104"/>
        <v>Mardi</v>
      </c>
      <c r="R173" s="4" t="str">
        <f t="shared" si="88"/>
        <v>Jeudi</v>
      </c>
      <c r="S173" s="4" t="str">
        <f t="shared" si="105"/>
        <v>Jeudi</v>
      </c>
      <c r="T173" s="4" t="str">
        <f t="shared" si="90"/>
        <v>Dimanche</v>
      </c>
      <c r="U173" s="4" t="str">
        <f t="shared" si="106"/>
        <v>Dimanche</v>
      </c>
      <c r="V173" s="4" t="str">
        <f t="shared" si="92"/>
        <v>Mardi</v>
      </c>
      <c r="W173" s="4" t="str">
        <f t="shared" si="107"/>
        <v>Mardi</v>
      </c>
      <c r="X173" s="4" t="str">
        <f t="shared" si="94"/>
        <v>Vendredi</v>
      </c>
      <c r="Y173" s="4" t="str">
        <f t="shared" si="108"/>
        <v>Vendredi</v>
      </c>
    </row>
    <row r="174" spans="1:25" x14ac:dyDescent="0.25">
      <c r="A174" s="7">
        <f t="shared" si="96"/>
        <v>16</v>
      </c>
      <c r="B174" s="4" t="str">
        <f t="shared" si="72"/>
        <v>Lundi</v>
      </c>
      <c r="C174" s="4" t="str">
        <f t="shared" si="97"/>
        <v>Lundi</v>
      </c>
      <c r="D174" s="4" t="str">
        <f t="shared" si="75"/>
        <v>Mercredi</v>
      </c>
      <c r="E174" s="4" t="str">
        <f t="shared" si="98"/>
        <v>Mercredi</v>
      </c>
      <c r="F174" s="4" t="str">
        <f t="shared" si="77"/>
        <v>Samedi</v>
      </c>
      <c r="G174" s="4" t="str">
        <f t="shared" si="99"/>
        <v>Samedi</v>
      </c>
      <c r="H174" s="4" t="str">
        <f t="shared" si="79"/>
        <v>Lundi</v>
      </c>
      <c r="I174" s="4" t="str">
        <f t="shared" si="100"/>
        <v>Lundi</v>
      </c>
      <c r="J174" s="4" t="str">
        <f t="shared" si="73"/>
        <v>Jeudi</v>
      </c>
      <c r="K174" s="4" t="str">
        <f t="shared" si="101"/>
        <v>Jeudi</v>
      </c>
      <c r="L174" s="4" t="str">
        <f t="shared" si="82"/>
        <v>Dimanche</v>
      </c>
      <c r="M174" s="4" t="str">
        <f t="shared" si="102"/>
        <v>Dimanche</v>
      </c>
      <c r="N174" s="4" t="str">
        <f t="shared" si="84"/>
        <v>Dimanche</v>
      </c>
      <c r="O174" s="4" t="str">
        <f t="shared" si="103"/>
        <v>Dimanche</v>
      </c>
      <c r="P174" s="4" t="str">
        <f t="shared" si="86"/>
        <v>Mercredi</v>
      </c>
      <c r="Q174" s="4" t="str">
        <f t="shared" si="104"/>
        <v>Mercredi</v>
      </c>
      <c r="R174" s="4" t="str">
        <f t="shared" si="88"/>
        <v>Vendredi</v>
      </c>
      <c r="S174" s="4" t="str">
        <f t="shared" si="105"/>
        <v>Vendredi</v>
      </c>
      <c r="T174" s="4" t="str">
        <f t="shared" si="90"/>
        <v>Lundi</v>
      </c>
      <c r="U174" s="4" t="str">
        <f t="shared" si="106"/>
        <v>Lundi</v>
      </c>
      <c r="V174" s="4" t="str">
        <f t="shared" si="92"/>
        <v>Mercredi</v>
      </c>
      <c r="W174" s="4" t="str">
        <f t="shared" si="107"/>
        <v>Mercredi</v>
      </c>
      <c r="X174" s="4" t="str">
        <f t="shared" si="94"/>
        <v>Samedi</v>
      </c>
      <c r="Y174" s="4" t="str">
        <f t="shared" si="108"/>
        <v>Samedi</v>
      </c>
    </row>
    <row r="175" spans="1:25" x14ac:dyDescent="0.25">
      <c r="A175" s="7">
        <f t="shared" si="96"/>
        <v>17</v>
      </c>
      <c r="B175" s="4" t="str">
        <f t="shared" si="72"/>
        <v>Mardi</v>
      </c>
      <c r="C175" s="4" t="str">
        <f t="shared" si="97"/>
        <v>Mardi</v>
      </c>
      <c r="D175" s="4" t="str">
        <f t="shared" si="75"/>
        <v>Jeudi</v>
      </c>
      <c r="E175" s="4" t="str">
        <f t="shared" si="98"/>
        <v>Jeudi</v>
      </c>
      <c r="F175" s="4" t="str">
        <f t="shared" si="77"/>
        <v>Dimanche</v>
      </c>
      <c r="G175" s="4" t="str">
        <f t="shared" si="99"/>
        <v>Dimanche</v>
      </c>
      <c r="H175" s="4" t="str">
        <f t="shared" si="79"/>
        <v>Mardi</v>
      </c>
      <c r="I175" s="4" t="str">
        <f t="shared" si="100"/>
        <v>Mardi</v>
      </c>
      <c r="J175" s="4" t="str">
        <f t="shared" si="73"/>
        <v>Vendredi</v>
      </c>
      <c r="K175" s="4" t="str">
        <f t="shared" si="101"/>
        <v>Vendredi</v>
      </c>
      <c r="L175" s="4" t="str">
        <f t="shared" si="82"/>
        <v>Lundi</v>
      </c>
      <c r="M175" s="4" t="str">
        <f t="shared" si="102"/>
        <v>Lundi</v>
      </c>
      <c r="N175" s="4" t="str">
        <f t="shared" si="84"/>
        <v>Lundi</v>
      </c>
      <c r="O175" s="4" t="str">
        <f t="shared" si="103"/>
        <v>Lundi</v>
      </c>
      <c r="P175" s="4" t="str">
        <f t="shared" si="86"/>
        <v>Jeudi</v>
      </c>
      <c r="Q175" s="4" t="str">
        <f t="shared" si="104"/>
        <v>Jeudi</v>
      </c>
      <c r="R175" s="4" t="str">
        <f t="shared" si="88"/>
        <v>Samedi</v>
      </c>
      <c r="S175" s="4" t="str">
        <f t="shared" si="105"/>
        <v>Samedi</v>
      </c>
      <c r="T175" s="4" t="str">
        <f t="shared" si="90"/>
        <v>Mardi</v>
      </c>
      <c r="U175" s="4" t="str">
        <f t="shared" si="106"/>
        <v>Mardi</v>
      </c>
      <c r="V175" s="4" t="str">
        <f t="shared" si="92"/>
        <v>Jeudi</v>
      </c>
      <c r="W175" s="4" t="str">
        <f t="shared" si="107"/>
        <v>Jeudi</v>
      </c>
      <c r="X175" s="4" t="str">
        <f t="shared" si="94"/>
        <v>Dimanche</v>
      </c>
      <c r="Y175" s="4" t="str">
        <f t="shared" si="108"/>
        <v>Dimanche</v>
      </c>
    </row>
    <row r="176" spans="1:25" x14ac:dyDescent="0.25">
      <c r="A176" s="7">
        <f t="shared" si="96"/>
        <v>18</v>
      </c>
      <c r="B176" s="4" t="str">
        <f t="shared" si="72"/>
        <v>Mercredi</v>
      </c>
      <c r="C176" s="4" t="str">
        <f t="shared" si="97"/>
        <v>Mercredi</v>
      </c>
      <c r="D176" s="4" t="str">
        <f t="shared" si="75"/>
        <v>Vendredi</v>
      </c>
      <c r="E176" s="4" t="str">
        <f t="shared" si="98"/>
        <v>Vendredi</v>
      </c>
      <c r="F176" s="4" t="str">
        <f t="shared" si="77"/>
        <v>Lundi</v>
      </c>
      <c r="G176" s="4" t="str">
        <f t="shared" si="99"/>
        <v>Lundi</v>
      </c>
      <c r="H176" s="4" t="str">
        <f t="shared" si="79"/>
        <v>Mercredi</v>
      </c>
      <c r="I176" s="4" t="str">
        <f t="shared" si="100"/>
        <v>Mercredi</v>
      </c>
      <c r="J176" s="4" t="str">
        <f t="shared" si="73"/>
        <v>Samedi</v>
      </c>
      <c r="K176" s="4" t="str">
        <f t="shared" si="101"/>
        <v>Samedi</v>
      </c>
      <c r="L176" s="4" t="str">
        <f t="shared" si="82"/>
        <v>Mardi</v>
      </c>
      <c r="M176" s="4" t="str">
        <f t="shared" si="102"/>
        <v>Mardi</v>
      </c>
      <c r="N176" s="4" t="str">
        <f t="shared" si="84"/>
        <v>Mardi</v>
      </c>
      <c r="O176" s="4" t="str">
        <f t="shared" si="103"/>
        <v>Mardi</v>
      </c>
      <c r="P176" s="4" t="str">
        <f t="shared" si="86"/>
        <v>Vendredi</v>
      </c>
      <c r="Q176" s="4" t="str">
        <f t="shared" si="104"/>
        <v>Vendredi</v>
      </c>
      <c r="R176" s="4" t="str">
        <f t="shared" si="88"/>
        <v>Dimanche</v>
      </c>
      <c r="S176" s="4" t="str">
        <f t="shared" si="105"/>
        <v>Dimanche</v>
      </c>
      <c r="T176" s="4" t="str">
        <f t="shared" si="90"/>
        <v>Mercredi</v>
      </c>
      <c r="U176" s="4" t="str">
        <f t="shared" si="106"/>
        <v>Mercredi</v>
      </c>
      <c r="V176" s="4" t="str">
        <f t="shared" si="92"/>
        <v>Vendredi</v>
      </c>
      <c r="W176" s="4" t="str">
        <f t="shared" si="107"/>
        <v>Vendredi</v>
      </c>
      <c r="X176" s="4" t="str">
        <f t="shared" si="94"/>
        <v>Lundi</v>
      </c>
      <c r="Y176" s="4" t="str">
        <f t="shared" si="108"/>
        <v>Lundi</v>
      </c>
    </row>
    <row r="177" spans="1:25" x14ac:dyDescent="0.25">
      <c r="A177" s="7">
        <f t="shared" si="96"/>
        <v>19</v>
      </c>
      <c r="B177" s="4" t="str">
        <f t="shared" si="72"/>
        <v>Jeudi</v>
      </c>
      <c r="C177" s="4" t="str">
        <f t="shared" si="97"/>
        <v>Jeudi</v>
      </c>
      <c r="D177" s="4" t="str">
        <f t="shared" si="75"/>
        <v>Samedi</v>
      </c>
      <c r="E177" s="4" t="str">
        <f t="shared" si="98"/>
        <v>Samedi</v>
      </c>
      <c r="F177" s="4" t="str">
        <f t="shared" si="77"/>
        <v>Mardi</v>
      </c>
      <c r="G177" s="4" t="str">
        <f t="shared" si="99"/>
        <v>Mardi</v>
      </c>
      <c r="H177" s="4" t="str">
        <f t="shared" si="79"/>
        <v>Jeudi</v>
      </c>
      <c r="I177" s="4" t="str">
        <f t="shared" si="100"/>
        <v>Jeudi</v>
      </c>
      <c r="J177" s="4" t="str">
        <f t="shared" si="73"/>
        <v>Dimanche</v>
      </c>
      <c r="K177" s="4" t="str">
        <f t="shared" si="101"/>
        <v>Dimanche</v>
      </c>
      <c r="L177" s="4" t="str">
        <f t="shared" si="82"/>
        <v>Mercredi</v>
      </c>
      <c r="M177" s="4" t="str">
        <f t="shared" si="102"/>
        <v>Mercredi</v>
      </c>
      <c r="N177" s="4" t="str">
        <f t="shared" si="84"/>
        <v>Mercredi</v>
      </c>
      <c r="O177" s="4" t="str">
        <f t="shared" si="103"/>
        <v>Mercredi</v>
      </c>
      <c r="P177" s="4" t="str">
        <f t="shared" si="86"/>
        <v>Samedi</v>
      </c>
      <c r="Q177" s="4" t="str">
        <f t="shared" si="104"/>
        <v>Samedi</v>
      </c>
      <c r="R177" s="4" t="str">
        <f t="shared" si="88"/>
        <v>Lundi</v>
      </c>
      <c r="S177" s="4" t="str">
        <f t="shared" si="105"/>
        <v>Lundi</v>
      </c>
      <c r="T177" s="4" t="str">
        <f t="shared" si="90"/>
        <v>Jeudi</v>
      </c>
      <c r="U177" s="4" t="str">
        <f t="shared" si="106"/>
        <v>Jeudi</v>
      </c>
      <c r="V177" s="4" t="str">
        <f t="shared" si="92"/>
        <v>Samedi</v>
      </c>
      <c r="W177" s="4" t="str">
        <f t="shared" si="107"/>
        <v>Samedi</v>
      </c>
      <c r="X177" s="4" t="str">
        <f t="shared" si="94"/>
        <v>Mardi</v>
      </c>
      <c r="Y177" s="4" t="str">
        <f t="shared" si="108"/>
        <v>Mardi</v>
      </c>
    </row>
    <row r="178" spans="1:25" x14ac:dyDescent="0.25">
      <c r="A178" s="7">
        <f t="shared" si="96"/>
        <v>20</v>
      </c>
      <c r="B178" s="4" t="str">
        <f t="shared" si="72"/>
        <v>Vendredi</v>
      </c>
      <c r="C178" s="4" t="str">
        <f t="shared" si="97"/>
        <v>Vendredi</v>
      </c>
      <c r="D178" s="4" t="str">
        <f t="shared" si="75"/>
        <v>Dimanche</v>
      </c>
      <c r="E178" s="4" t="str">
        <f t="shared" si="98"/>
        <v>Dimanche</v>
      </c>
      <c r="F178" s="4" t="str">
        <f t="shared" si="77"/>
        <v>Mercredi</v>
      </c>
      <c r="G178" s="4" t="str">
        <f t="shared" si="99"/>
        <v>Mercredi</v>
      </c>
      <c r="H178" s="4" t="str">
        <f t="shared" si="79"/>
        <v>Vendredi</v>
      </c>
      <c r="I178" s="4" t="str">
        <f t="shared" si="100"/>
        <v>Vendredi</v>
      </c>
      <c r="J178" s="4" t="str">
        <f t="shared" si="73"/>
        <v>Lundi</v>
      </c>
      <c r="K178" s="4" t="str">
        <f t="shared" si="101"/>
        <v>Lundi</v>
      </c>
      <c r="L178" s="4" t="str">
        <f t="shared" si="82"/>
        <v>Jeudi</v>
      </c>
      <c r="M178" s="4" t="str">
        <f t="shared" si="102"/>
        <v>Jeudi</v>
      </c>
      <c r="N178" s="4" t="str">
        <f t="shared" si="84"/>
        <v>Jeudi</v>
      </c>
      <c r="O178" s="4" t="str">
        <f t="shared" si="103"/>
        <v>Jeudi</v>
      </c>
      <c r="P178" s="4" t="str">
        <f t="shared" si="86"/>
        <v>Dimanche</v>
      </c>
      <c r="Q178" s="4" t="str">
        <f t="shared" si="104"/>
        <v>Dimanche</v>
      </c>
      <c r="R178" s="4" t="str">
        <f t="shared" si="88"/>
        <v>Mardi</v>
      </c>
      <c r="S178" s="4" t="str">
        <f t="shared" si="105"/>
        <v>Mardi</v>
      </c>
      <c r="T178" s="4" t="str">
        <f t="shared" si="90"/>
        <v>Vendredi</v>
      </c>
      <c r="U178" s="4" t="str">
        <f t="shared" si="106"/>
        <v>Vendredi</v>
      </c>
      <c r="V178" s="4" t="str">
        <f t="shared" si="92"/>
        <v>Dimanche</v>
      </c>
      <c r="W178" s="4" t="str">
        <f t="shared" si="107"/>
        <v>Dimanche</v>
      </c>
      <c r="X178" s="4" t="str">
        <f t="shared" si="94"/>
        <v>Mercredi</v>
      </c>
      <c r="Y178" s="4" t="str">
        <f t="shared" si="108"/>
        <v>Mercredi</v>
      </c>
    </row>
    <row r="179" spans="1:25" x14ac:dyDescent="0.25">
      <c r="A179" s="7">
        <f t="shared" si="96"/>
        <v>21</v>
      </c>
      <c r="B179" s="4" t="str">
        <f t="shared" si="72"/>
        <v>Samedi</v>
      </c>
      <c r="C179" s="4" t="str">
        <f t="shared" si="97"/>
        <v>Samedi</v>
      </c>
      <c r="D179" s="4" t="str">
        <f t="shared" si="75"/>
        <v>Lundi</v>
      </c>
      <c r="E179" s="4" t="str">
        <f t="shared" si="98"/>
        <v>Lundi</v>
      </c>
      <c r="F179" s="4" t="str">
        <f t="shared" si="77"/>
        <v>Jeudi</v>
      </c>
      <c r="G179" s="4" t="str">
        <f t="shared" si="99"/>
        <v>Jeudi</v>
      </c>
      <c r="H179" s="4" t="str">
        <f t="shared" si="79"/>
        <v>Samedi</v>
      </c>
      <c r="I179" s="4" t="str">
        <f t="shared" si="100"/>
        <v>Samedi</v>
      </c>
      <c r="J179" s="4" t="str">
        <f t="shared" si="73"/>
        <v>Mardi</v>
      </c>
      <c r="K179" s="4" t="str">
        <f t="shared" si="101"/>
        <v>Mardi</v>
      </c>
      <c r="L179" s="4" t="str">
        <f t="shared" si="82"/>
        <v>Vendredi</v>
      </c>
      <c r="M179" s="4" t="str">
        <f t="shared" si="102"/>
        <v>Vendredi</v>
      </c>
      <c r="N179" s="4" t="str">
        <f t="shared" si="84"/>
        <v>Vendredi</v>
      </c>
      <c r="O179" s="4" t="str">
        <f t="shared" si="103"/>
        <v>Vendredi</v>
      </c>
      <c r="P179" s="4" t="str">
        <f t="shared" si="86"/>
        <v>Lundi</v>
      </c>
      <c r="Q179" s="4" t="str">
        <f t="shared" si="104"/>
        <v>Lundi</v>
      </c>
      <c r="R179" s="4" t="str">
        <f t="shared" si="88"/>
        <v>Mercredi</v>
      </c>
      <c r="S179" s="4" t="str">
        <f t="shared" si="105"/>
        <v>Mercredi</v>
      </c>
      <c r="T179" s="4" t="str">
        <f t="shared" si="90"/>
        <v>Samedi</v>
      </c>
      <c r="U179" s="4" t="str">
        <f t="shared" si="106"/>
        <v>Samedi</v>
      </c>
      <c r="V179" s="4" t="str">
        <f t="shared" si="92"/>
        <v>Lundi</v>
      </c>
      <c r="W179" s="4" t="str">
        <f t="shared" si="107"/>
        <v>Lundi</v>
      </c>
      <c r="X179" s="4" t="str">
        <f t="shared" si="94"/>
        <v>Jeudi</v>
      </c>
      <c r="Y179" s="4" t="str">
        <f t="shared" si="108"/>
        <v>Jeudi</v>
      </c>
    </row>
    <row r="180" spans="1:25" x14ac:dyDescent="0.25">
      <c r="A180" s="7">
        <f t="shared" si="96"/>
        <v>22</v>
      </c>
      <c r="B180" s="4" t="str">
        <f t="shared" si="72"/>
        <v>Dimanche</v>
      </c>
      <c r="C180" s="4" t="str">
        <f t="shared" si="97"/>
        <v>Dimanche</v>
      </c>
      <c r="D180" s="4" t="str">
        <f t="shared" si="75"/>
        <v>Mardi</v>
      </c>
      <c r="E180" s="4" t="str">
        <f t="shared" si="98"/>
        <v>Mardi</v>
      </c>
      <c r="F180" s="4" t="str">
        <f t="shared" si="77"/>
        <v>Vendredi</v>
      </c>
      <c r="G180" s="4" t="str">
        <f t="shared" si="99"/>
        <v>Vendredi</v>
      </c>
      <c r="H180" s="4" t="str">
        <f t="shared" si="79"/>
        <v>Dimanche</v>
      </c>
      <c r="I180" s="4" t="str">
        <f t="shared" si="100"/>
        <v>Dimanche</v>
      </c>
      <c r="J180" s="4" t="str">
        <f t="shared" si="73"/>
        <v>Mercredi</v>
      </c>
      <c r="K180" s="4" t="str">
        <f t="shared" si="101"/>
        <v>Mercredi</v>
      </c>
      <c r="L180" s="4" t="str">
        <f t="shared" si="82"/>
        <v>Samedi</v>
      </c>
      <c r="M180" s="4" t="str">
        <f t="shared" si="102"/>
        <v>Samedi</v>
      </c>
      <c r="N180" s="4" t="str">
        <f t="shared" si="84"/>
        <v>Samedi</v>
      </c>
      <c r="O180" s="4" t="str">
        <f t="shared" si="103"/>
        <v>Samedi</v>
      </c>
      <c r="P180" s="4" t="str">
        <f t="shared" si="86"/>
        <v>Mardi</v>
      </c>
      <c r="Q180" s="4" t="str">
        <f t="shared" si="104"/>
        <v>Mardi</v>
      </c>
      <c r="R180" s="4" t="str">
        <f t="shared" si="88"/>
        <v>Jeudi</v>
      </c>
      <c r="S180" s="4" t="str">
        <f t="shared" si="105"/>
        <v>Jeudi</v>
      </c>
      <c r="T180" s="4" t="str">
        <f t="shared" si="90"/>
        <v>Dimanche</v>
      </c>
      <c r="U180" s="4" t="str">
        <f t="shared" si="106"/>
        <v>Dimanche</v>
      </c>
      <c r="V180" s="4" t="str">
        <f t="shared" si="92"/>
        <v>Mardi</v>
      </c>
      <c r="W180" s="4" t="str">
        <f t="shared" si="107"/>
        <v>Mardi</v>
      </c>
      <c r="X180" s="4" t="str">
        <f t="shared" si="94"/>
        <v>Vendredi</v>
      </c>
      <c r="Y180" s="4" t="str">
        <f t="shared" si="108"/>
        <v>Vendredi</v>
      </c>
    </row>
    <row r="181" spans="1:25" x14ac:dyDescent="0.25">
      <c r="A181" s="7">
        <f t="shared" si="96"/>
        <v>23</v>
      </c>
      <c r="B181" s="4" t="str">
        <f t="shared" si="72"/>
        <v>Lundi</v>
      </c>
      <c r="C181" s="4" t="str">
        <f t="shared" si="97"/>
        <v>Lundi</v>
      </c>
      <c r="D181" s="4" t="str">
        <f t="shared" si="75"/>
        <v>Mercredi</v>
      </c>
      <c r="E181" s="4" t="str">
        <f t="shared" si="98"/>
        <v>Mercredi</v>
      </c>
      <c r="F181" s="4" t="str">
        <f t="shared" si="77"/>
        <v>Samedi</v>
      </c>
      <c r="G181" s="4" t="str">
        <f t="shared" si="99"/>
        <v>Samedi</v>
      </c>
      <c r="H181" s="4" t="str">
        <f t="shared" si="79"/>
        <v>Lundi</v>
      </c>
      <c r="I181" s="4" t="str">
        <f t="shared" si="100"/>
        <v>Lundi</v>
      </c>
      <c r="J181" s="4" t="str">
        <f t="shared" si="73"/>
        <v>Jeudi</v>
      </c>
      <c r="K181" s="4" t="str">
        <f t="shared" si="101"/>
        <v>Jeudi</v>
      </c>
      <c r="L181" s="4" t="str">
        <f t="shared" si="82"/>
        <v>Dimanche</v>
      </c>
      <c r="M181" s="4" t="str">
        <f t="shared" si="102"/>
        <v>Dimanche</v>
      </c>
      <c r="N181" s="4" t="str">
        <f t="shared" si="84"/>
        <v>Dimanche</v>
      </c>
      <c r="O181" s="4" t="str">
        <f t="shared" si="103"/>
        <v>Dimanche</v>
      </c>
      <c r="P181" s="4" t="str">
        <f t="shared" si="86"/>
        <v>Mercredi</v>
      </c>
      <c r="Q181" s="4" t="str">
        <f t="shared" si="104"/>
        <v>Mercredi</v>
      </c>
      <c r="R181" s="4" t="str">
        <f t="shared" si="88"/>
        <v>Vendredi</v>
      </c>
      <c r="S181" s="4" t="str">
        <f t="shared" si="105"/>
        <v>Vendredi</v>
      </c>
      <c r="T181" s="4" t="str">
        <f t="shared" si="90"/>
        <v>Lundi</v>
      </c>
      <c r="U181" s="4" t="str">
        <f t="shared" si="106"/>
        <v>Lundi</v>
      </c>
      <c r="V181" s="4" t="str">
        <f t="shared" si="92"/>
        <v>Mercredi</v>
      </c>
      <c r="W181" s="4" t="str">
        <f t="shared" si="107"/>
        <v>Mercredi</v>
      </c>
      <c r="X181" s="4" t="str">
        <f t="shared" si="94"/>
        <v>Samedi</v>
      </c>
      <c r="Y181" s="4" t="str">
        <f t="shared" si="108"/>
        <v>Samedi</v>
      </c>
    </row>
    <row r="182" spans="1:25" x14ac:dyDescent="0.25">
      <c r="A182" s="7">
        <f t="shared" si="96"/>
        <v>24</v>
      </c>
      <c r="B182" s="4" t="str">
        <f t="shared" si="72"/>
        <v>Mardi</v>
      </c>
      <c r="C182" s="4" t="str">
        <f t="shared" si="97"/>
        <v>Mardi</v>
      </c>
      <c r="D182" s="4" t="str">
        <f t="shared" si="75"/>
        <v>Jeudi</v>
      </c>
      <c r="E182" s="4" t="str">
        <f t="shared" si="98"/>
        <v>Jeudi</v>
      </c>
      <c r="F182" s="4" t="str">
        <f t="shared" si="77"/>
        <v>Dimanche</v>
      </c>
      <c r="G182" s="4" t="str">
        <f t="shared" si="99"/>
        <v>Dimanche</v>
      </c>
      <c r="H182" s="4" t="str">
        <f t="shared" si="79"/>
        <v>Mardi</v>
      </c>
      <c r="I182" s="4" t="str">
        <f t="shared" si="100"/>
        <v>Mardi</v>
      </c>
      <c r="J182" s="4" t="str">
        <f t="shared" si="73"/>
        <v>Vendredi</v>
      </c>
      <c r="K182" s="4" t="str">
        <f t="shared" si="101"/>
        <v>Vendredi</v>
      </c>
      <c r="L182" s="4" t="str">
        <f t="shared" si="82"/>
        <v>Lundi</v>
      </c>
      <c r="M182" s="4" t="str">
        <f t="shared" si="102"/>
        <v>Lundi</v>
      </c>
      <c r="N182" s="4" t="str">
        <f t="shared" si="84"/>
        <v>Lundi</v>
      </c>
      <c r="O182" s="4" t="str">
        <f t="shared" si="103"/>
        <v>Lundi</v>
      </c>
      <c r="P182" s="4" t="str">
        <f t="shared" si="86"/>
        <v>Jeudi</v>
      </c>
      <c r="Q182" s="4" t="str">
        <f t="shared" si="104"/>
        <v>Jeudi</v>
      </c>
      <c r="R182" s="4" t="str">
        <f t="shared" si="88"/>
        <v>Samedi</v>
      </c>
      <c r="S182" s="4" t="str">
        <f t="shared" si="105"/>
        <v>Samedi</v>
      </c>
      <c r="T182" s="4" t="str">
        <f t="shared" si="90"/>
        <v>Mardi</v>
      </c>
      <c r="U182" s="4" t="str">
        <f t="shared" si="106"/>
        <v>Mardi</v>
      </c>
      <c r="V182" s="4" t="str">
        <f t="shared" si="92"/>
        <v>Jeudi</v>
      </c>
      <c r="W182" s="4" t="str">
        <f t="shared" si="107"/>
        <v>Jeudi</v>
      </c>
      <c r="X182" s="4" t="str">
        <f t="shared" si="94"/>
        <v>Dimanche</v>
      </c>
      <c r="Y182" s="4" t="str">
        <f t="shared" si="108"/>
        <v>Dimanche</v>
      </c>
    </row>
    <row r="183" spans="1:25" x14ac:dyDescent="0.25">
      <c r="A183" s="7">
        <f t="shared" si="96"/>
        <v>25</v>
      </c>
      <c r="B183" s="4" t="str">
        <f t="shared" si="72"/>
        <v>Mercredi</v>
      </c>
      <c r="C183" s="4" t="str">
        <f t="shared" si="97"/>
        <v>Mercredi</v>
      </c>
      <c r="D183" s="4" t="str">
        <f t="shared" si="75"/>
        <v>Vendredi</v>
      </c>
      <c r="E183" s="4" t="str">
        <f t="shared" si="98"/>
        <v>Vendredi</v>
      </c>
      <c r="F183" s="4" t="str">
        <f t="shared" si="77"/>
        <v>Lundi</v>
      </c>
      <c r="G183" s="4" t="str">
        <f t="shared" si="99"/>
        <v>Lundi</v>
      </c>
      <c r="H183" s="4" t="str">
        <f t="shared" si="79"/>
        <v>Mercredi</v>
      </c>
      <c r="I183" s="4" t="str">
        <f t="shared" si="100"/>
        <v>Mercredi</v>
      </c>
      <c r="J183" s="4" t="str">
        <f t="shared" si="73"/>
        <v>Samedi</v>
      </c>
      <c r="K183" s="4" t="str">
        <f t="shared" si="101"/>
        <v>Samedi</v>
      </c>
      <c r="L183" s="4" t="str">
        <f t="shared" si="82"/>
        <v>Mardi</v>
      </c>
      <c r="M183" s="4" t="str">
        <f t="shared" si="102"/>
        <v>Mardi</v>
      </c>
      <c r="N183" s="4" t="str">
        <f t="shared" si="84"/>
        <v>Mardi</v>
      </c>
      <c r="O183" s="4" t="str">
        <f t="shared" si="103"/>
        <v>Mardi</v>
      </c>
      <c r="P183" s="4" t="str">
        <f t="shared" si="86"/>
        <v>Vendredi</v>
      </c>
      <c r="Q183" s="4" t="str">
        <f t="shared" si="104"/>
        <v>Vendredi</v>
      </c>
      <c r="R183" s="4" t="str">
        <f t="shared" si="88"/>
        <v>Dimanche</v>
      </c>
      <c r="S183" s="4" t="str">
        <f t="shared" si="105"/>
        <v>Dimanche</v>
      </c>
      <c r="T183" s="4" t="str">
        <f t="shared" si="90"/>
        <v>Mercredi</v>
      </c>
      <c r="U183" s="4" t="str">
        <f t="shared" si="106"/>
        <v>Mercredi</v>
      </c>
      <c r="V183" s="4" t="str">
        <f t="shared" si="92"/>
        <v>Vendredi</v>
      </c>
      <c r="W183" s="4" t="str">
        <f t="shared" si="107"/>
        <v>Vendredi</v>
      </c>
      <c r="X183" s="4" t="str">
        <f t="shared" si="94"/>
        <v>Lundi</v>
      </c>
      <c r="Y183" s="4" t="str">
        <f t="shared" si="108"/>
        <v>Lundi</v>
      </c>
    </row>
    <row r="184" spans="1:25" x14ac:dyDescent="0.25">
      <c r="A184" s="7">
        <f t="shared" si="96"/>
        <v>26</v>
      </c>
      <c r="B184" s="4" t="str">
        <f t="shared" si="72"/>
        <v>Jeudi</v>
      </c>
      <c r="C184" s="4" t="str">
        <f t="shared" si="97"/>
        <v>Jeudi</v>
      </c>
      <c r="D184" s="4" t="str">
        <f t="shared" si="75"/>
        <v>Samedi</v>
      </c>
      <c r="E184" s="4" t="str">
        <f t="shared" si="98"/>
        <v>Samedi</v>
      </c>
      <c r="F184" s="4" t="str">
        <f t="shared" si="77"/>
        <v>Mardi</v>
      </c>
      <c r="G184" s="4" t="str">
        <f t="shared" si="99"/>
        <v>Mardi</v>
      </c>
      <c r="H184" s="4" t="str">
        <f t="shared" si="79"/>
        <v>Jeudi</v>
      </c>
      <c r="I184" s="4" t="str">
        <f t="shared" si="100"/>
        <v>Jeudi</v>
      </c>
      <c r="J184" s="4" t="str">
        <f t="shared" si="73"/>
        <v>Dimanche</v>
      </c>
      <c r="K184" s="4" t="str">
        <f t="shared" si="101"/>
        <v>Dimanche</v>
      </c>
      <c r="L184" s="4" t="str">
        <f t="shared" si="82"/>
        <v>Mercredi</v>
      </c>
      <c r="M184" s="4" t="str">
        <f t="shared" si="102"/>
        <v>Mercredi</v>
      </c>
      <c r="N184" s="4" t="str">
        <f t="shared" si="84"/>
        <v>Mercredi</v>
      </c>
      <c r="O184" s="4" t="str">
        <f t="shared" si="103"/>
        <v>Mercredi</v>
      </c>
      <c r="P184" s="4" t="str">
        <f t="shared" si="86"/>
        <v>Samedi</v>
      </c>
      <c r="Q184" s="4" t="str">
        <f t="shared" si="104"/>
        <v>Samedi</v>
      </c>
      <c r="R184" s="4" t="str">
        <f t="shared" si="88"/>
        <v>Lundi</v>
      </c>
      <c r="S184" s="4" t="str">
        <f t="shared" si="105"/>
        <v>Lundi</v>
      </c>
      <c r="T184" s="4" t="str">
        <f t="shared" si="90"/>
        <v>Jeudi</v>
      </c>
      <c r="U184" s="4" t="str">
        <f t="shared" si="106"/>
        <v>Jeudi</v>
      </c>
      <c r="V184" s="4" t="str">
        <f t="shared" si="92"/>
        <v>Samedi</v>
      </c>
      <c r="W184" s="4" t="str">
        <f t="shared" si="107"/>
        <v>Samedi</v>
      </c>
      <c r="X184" s="4" t="str">
        <f t="shared" si="94"/>
        <v>Mardi</v>
      </c>
      <c r="Y184" s="4" t="str">
        <f t="shared" si="108"/>
        <v>Mardi</v>
      </c>
    </row>
    <row r="185" spans="1:25" x14ac:dyDescent="0.25">
      <c r="A185" s="7">
        <f t="shared" si="96"/>
        <v>27</v>
      </c>
      <c r="B185" s="4" t="str">
        <f t="shared" si="72"/>
        <v>Vendredi</v>
      </c>
      <c r="C185" s="4" t="str">
        <f t="shared" si="97"/>
        <v>Vendredi</v>
      </c>
      <c r="D185" s="4" t="str">
        <f t="shared" si="75"/>
        <v>Dimanche</v>
      </c>
      <c r="E185" s="4" t="str">
        <f t="shared" si="98"/>
        <v>Dimanche</v>
      </c>
      <c r="F185" s="4" t="str">
        <f t="shared" si="77"/>
        <v>Mercredi</v>
      </c>
      <c r="G185" s="4" t="str">
        <f t="shared" si="99"/>
        <v>Mercredi</v>
      </c>
      <c r="H185" s="4" t="str">
        <f t="shared" si="79"/>
        <v>Vendredi</v>
      </c>
      <c r="I185" s="4" t="str">
        <f t="shared" si="100"/>
        <v>Vendredi</v>
      </c>
      <c r="J185" s="4" t="str">
        <f t="shared" si="73"/>
        <v>Lundi</v>
      </c>
      <c r="K185" s="4" t="str">
        <f t="shared" si="101"/>
        <v>Lundi</v>
      </c>
      <c r="L185" s="4" t="str">
        <f t="shared" si="82"/>
        <v>Jeudi</v>
      </c>
      <c r="M185" s="4" t="str">
        <f t="shared" si="102"/>
        <v>Jeudi</v>
      </c>
      <c r="N185" s="4" t="str">
        <f t="shared" si="84"/>
        <v>Jeudi</v>
      </c>
      <c r="O185" s="4" t="str">
        <f t="shared" si="103"/>
        <v>Jeudi</v>
      </c>
      <c r="P185" s="4" t="str">
        <f t="shared" si="86"/>
        <v>Dimanche</v>
      </c>
      <c r="Q185" s="4" t="str">
        <f t="shared" si="104"/>
        <v>Dimanche</v>
      </c>
      <c r="R185" s="4" t="str">
        <f t="shared" si="88"/>
        <v>Mardi</v>
      </c>
      <c r="S185" s="4" t="str">
        <f t="shared" si="105"/>
        <v>Mardi</v>
      </c>
      <c r="T185" s="4" t="str">
        <f t="shared" si="90"/>
        <v>Vendredi</v>
      </c>
      <c r="U185" s="4" t="str">
        <f t="shared" si="106"/>
        <v>Vendredi</v>
      </c>
      <c r="V185" s="4" t="str">
        <f t="shared" si="92"/>
        <v>Dimanche</v>
      </c>
      <c r="W185" s="4" t="str">
        <f t="shared" si="107"/>
        <v>Dimanche</v>
      </c>
      <c r="X185" s="4" t="str">
        <f t="shared" si="94"/>
        <v>Mercredi</v>
      </c>
      <c r="Y185" s="4" t="str">
        <f t="shared" si="108"/>
        <v>Mercredi</v>
      </c>
    </row>
    <row r="186" spans="1:25" x14ac:dyDescent="0.25">
      <c r="A186" s="7">
        <f t="shared" si="96"/>
        <v>28</v>
      </c>
      <c r="B186" s="4" t="str">
        <f t="shared" si="72"/>
        <v>Samedi</v>
      </c>
      <c r="C186" s="4" t="str">
        <f t="shared" si="97"/>
        <v>Samedi</v>
      </c>
      <c r="D186" s="4" t="str">
        <f t="shared" si="75"/>
        <v>Lundi</v>
      </c>
      <c r="E186" s="4" t="str">
        <f t="shared" si="98"/>
        <v>Lundi</v>
      </c>
      <c r="F186" s="4" t="str">
        <f t="shared" si="77"/>
        <v>Jeudi</v>
      </c>
      <c r="G186" s="4" t="str">
        <f t="shared" si="99"/>
        <v>Jeudi</v>
      </c>
      <c r="H186" s="4" t="str">
        <f t="shared" si="79"/>
        <v>Samedi</v>
      </c>
      <c r="I186" s="4" t="str">
        <f t="shared" si="100"/>
        <v>Samedi</v>
      </c>
      <c r="J186" s="4" t="str">
        <f t="shared" si="73"/>
        <v>Mardi</v>
      </c>
      <c r="K186" s="4" t="str">
        <f t="shared" si="101"/>
        <v>Mardi</v>
      </c>
      <c r="L186" s="4" t="str">
        <f t="shared" si="82"/>
        <v>Vendredi</v>
      </c>
      <c r="M186" s="4" t="str">
        <f t="shared" si="102"/>
        <v>Vendredi</v>
      </c>
      <c r="N186" s="4" t="str">
        <f t="shared" si="84"/>
        <v>Vendredi</v>
      </c>
      <c r="O186" s="4" t="str">
        <f t="shared" si="103"/>
        <v>Vendredi</v>
      </c>
      <c r="P186" s="4" t="str">
        <f t="shared" si="86"/>
        <v>Lundi</v>
      </c>
      <c r="Q186" s="4" t="str">
        <f t="shared" si="104"/>
        <v>Lundi</v>
      </c>
      <c r="R186" s="4" t="str">
        <f t="shared" si="88"/>
        <v>Mercredi</v>
      </c>
      <c r="S186" s="4" t="str">
        <f t="shared" si="105"/>
        <v>Mercredi</v>
      </c>
      <c r="T186" s="4" t="str">
        <f t="shared" si="90"/>
        <v>Samedi</v>
      </c>
      <c r="U186" s="4" t="str">
        <f t="shared" si="106"/>
        <v>Samedi</v>
      </c>
      <c r="V186" s="4" t="str">
        <f t="shared" si="92"/>
        <v>Lundi</v>
      </c>
      <c r="W186" s="4" t="str">
        <f t="shared" si="107"/>
        <v>Lundi</v>
      </c>
      <c r="X186" s="4" t="str">
        <f t="shared" si="94"/>
        <v>Jeudi</v>
      </c>
      <c r="Y186" s="4" t="str">
        <f t="shared" si="108"/>
        <v>Jeudi</v>
      </c>
    </row>
    <row r="187" spans="1:25" x14ac:dyDescent="0.25">
      <c r="A187" s="7">
        <f t="shared" si="96"/>
        <v>29</v>
      </c>
      <c r="B187" s="4" t="str">
        <f t="shared" si="72"/>
        <v>Dimanche</v>
      </c>
      <c r="C187" s="4" t="str">
        <f t="shared" si="97"/>
        <v>Dimanche</v>
      </c>
      <c r="D187" s="4" t="str">
        <f t="shared" si="75"/>
        <v>Mardi</v>
      </c>
      <c r="E187" s="4" t="str">
        <f t="shared" si="98"/>
        <v>Mardi</v>
      </c>
      <c r="F187" s="4" t="str">
        <f t="shared" si="77"/>
        <v>Vendredi</v>
      </c>
      <c r="G187" s="4" t="str">
        <f t="shared" si="99"/>
        <v>Vendredi</v>
      </c>
      <c r="H187" s="4" t="str">
        <f t="shared" si="79"/>
        <v>Dimanche</v>
      </c>
      <c r="I187" s="4" t="str">
        <f t="shared" si="100"/>
        <v>Dimanche</v>
      </c>
      <c r="J187" s="4" t="str">
        <f t="shared" si="73"/>
        <v>Mercredi</v>
      </c>
      <c r="K187" s="4" t="str">
        <f t="shared" si="101"/>
        <v>Mercredi</v>
      </c>
      <c r="L187" s="5" t="str">
        <f t="shared" si="82"/>
        <v>Samedi</v>
      </c>
      <c r="M187" s="6" t="str">
        <f t="shared" si="102"/>
        <v>Samedi</v>
      </c>
      <c r="N187" s="4" t="str">
        <f t="shared" si="84"/>
        <v>Samedi</v>
      </c>
      <c r="O187" s="4" t="str">
        <f t="shared" si="103"/>
        <v>Samedi</v>
      </c>
      <c r="P187" s="4" t="str">
        <f t="shared" si="86"/>
        <v>Mardi</v>
      </c>
      <c r="Q187" s="4" t="str">
        <f t="shared" si="104"/>
        <v>Mardi</v>
      </c>
      <c r="R187" s="4" t="str">
        <f t="shared" si="88"/>
        <v>Jeudi</v>
      </c>
      <c r="S187" s="4" t="str">
        <f t="shared" si="105"/>
        <v>Jeudi</v>
      </c>
      <c r="T187" s="4" t="str">
        <f t="shared" si="90"/>
        <v>Dimanche</v>
      </c>
      <c r="U187" s="4" t="str">
        <f t="shared" si="106"/>
        <v>Dimanche</v>
      </c>
      <c r="V187" s="4" t="str">
        <f t="shared" si="92"/>
        <v>Mardi</v>
      </c>
      <c r="W187" s="4" t="str">
        <f t="shared" si="107"/>
        <v>Mardi</v>
      </c>
      <c r="X187" s="4" t="str">
        <f t="shared" si="94"/>
        <v>Vendredi</v>
      </c>
      <c r="Y187" s="4" t="str">
        <f t="shared" si="108"/>
        <v>Vendredi</v>
      </c>
    </row>
    <row r="188" spans="1:25" x14ac:dyDescent="0.25">
      <c r="A188" s="10">
        <f t="shared" si="96"/>
        <v>30</v>
      </c>
      <c r="B188" s="4" t="str">
        <f t="shared" si="72"/>
        <v>Lundi</v>
      </c>
      <c r="C188" s="4" t="str">
        <f t="shared" si="97"/>
        <v>Lundi</v>
      </c>
      <c r="D188" s="4" t="str">
        <f t="shared" si="75"/>
        <v>Mercredi</v>
      </c>
      <c r="E188" s="4" t="str">
        <f t="shared" si="98"/>
        <v>Mercredi</v>
      </c>
      <c r="F188" s="4" t="str">
        <f t="shared" si="77"/>
        <v>Samedi</v>
      </c>
      <c r="G188" s="4" t="str">
        <f t="shared" si="99"/>
        <v>Samedi</v>
      </c>
      <c r="H188" s="4" t="str">
        <f t="shared" si="79"/>
        <v>Lundi</v>
      </c>
      <c r="I188" s="4" t="str">
        <f t="shared" si="100"/>
        <v>Lundi</v>
      </c>
      <c r="J188" s="4" t="str">
        <f t="shared" si="73"/>
        <v>Jeudi</v>
      </c>
      <c r="K188" s="4" t="str">
        <f t="shared" si="101"/>
        <v>Jeudi</v>
      </c>
      <c r="L188" s="15"/>
      <c r="M188" s="193"/>
      <c r="N188" s="4" t="str">
        <f t="shared" si="84"/>
        <v>Dimanche</v>
      </c>
      <c r="O188" s="4" t="str">
        <f t="shared" si="103"/>
        <v>Dimanche</v>
      </c>
      <c r="P188" s="4" t="str">
        <f t="shared" si="86"/>
        <v>Mercredi</v>
      </c>
      <c r="Q188" s="4" t="str">
        <f t="shared" si="104"/>
        <v>Mercredi</v>
      </c>
      <c r="R188" s="4" t="str">
        <f t="shared" si="88"/>
        <v>Vendredi</v>
      </c>
      <c r="S188" s="4" t="str">
        <f t="shared" si="105"/>
        <v>Vendredi</v>
      </c>
      <c r="T188" s="4" t="str">
        <f t="shared" si="90"/>
        <v>Lundi</v>
      </c>
      <c r="U188" s="4" t="str">
        <f t="shared" si="106"/>
        <v>Lundi</v>
      </c>
      <c r="V188" s="4" t="str">
        <f t="shared" si="92"/>
        <v>Mercredi</v>
      </c>
      <c r="W188" s="4" t="str">
        <f t="shared" si="107"/>
        <v>Mercredi</v>
      </c>
      <c r="X188" s="4" t="str">
        <f t="shared" si="94"/>
        <v>Samedi</v>
      </c>
      <c r="Y188" s="4" t="str">
        <f t="shared" si="108"/>
        <v>Samedi</v>
      </c>
    </row>
    <row r="189" spans="1:25" x14ac:dyDescent="0.25">
      <c r="A189" s="7">
        <f t="shared" si="96"/>
        <v>31</v>
      </c>
      <c r="B189" s="11"/>
      <c r="D189" s="4" t="str">
        <f t="shared" si="75"/>
        <v>Jeudi</v>
      </c>
      <c r="E189" s="4" t="str">
        <f t="shared" si="98"/>
        <v>Jeudi</v>
      </c>
      <c r="F189" s="191"/>
      <c r="H189" s="4" t="str">
        <f t="shared" si="79"/>
        <v>Mardi</v>
      </c>
      <c r="I189" s="4" t="str">
        <f t="shared" si="100"/>
        <v>Mardi</v>
      </c>
      <c r="J189" s="4" t="str">
        <f t="shared" si="73"/>
        <v>Vendredi</v>
      </c>
      <c r="K189" s="4" t="str">
        <f t="shared" si="101"/>
        <v>Vendredi</v>
      </c>
      <c r="L189" s="15"/>
      <c r="M189" s="192"/>
      <c r="N189" s="4" t="str">
        <f t="shared" si="84"/>
        <v>Lundi</v>
      </c>
      <c r="O189" s="4" t="str">
        <f t="shared" si="103"/>
        <v>Lundi</v>
      </c>
      <c r="P189" s="191"/>
      <c r="Q189" s="193"/>
      <c r="R189" s="4" t="str">
        <f t="shared" si="88"/>
        <v>Samedi</v>
      </c>
      <c r="S189" s="4" t="str">
        <f t="shared" si="105"/>
        <v>Samedi</v>
      </c>
      <c r="T189" s="191"/>
      <c r="V189" s="4" t="str">
        <f t="shared" si="92"/>
        <v>Jeudi</v>
      </c>
      <c r="W189" s="4" t="str">
        <f t="shared" si="107"/>
        <v>Jeudi</v>
      </c>
      <c r="X189" s="4" t="str">
        <f t="shared" si="94"/>
        <v>Dimanche</v>
      </c>
      <c r="Y189" s="4" t="str">
        <f t="shared" si="108"/>
        <v>Dimanche</v>
      </c>
    </row>
    <row r="194" spans="2:38" x14ac:dyDescent="0.25">
      <c r="C194" t="s">
        <v>284</v>
      </c>
    </row>
    <row r="195" spans="2:38" x14ac:dyDescent="0.25">
      <c r="B195" s="1"/>
      <c r="C195" s="4">
        <f t="shared" ref="C195:N195" si="109">B118</f>
        <v>2024</v>
      </c>
      <c r="D195" s="4">
        <f t="shared" si="109"/>
        <v>2024</v>
      </c>
      <c r="E195" s="4">
        <f t="shared" si="109"/>
        <v>2024</v>
      </c>
      <c r="F195" s="4">
        <f t="shared" si="109"/>
        <v>2024</v>
      </c>
      <c r="G195" s="4">
        <f t="shared" si="109"/>
        <v>2025</v>
      </c>
      <c r="H195" s="4">
        <f t="shared" si="109"/>
        <v>2025</v>
      </c>
      <c r="I195" s="4">
        <f t="shared" si="109"/>
        <v>2025</v>
      </c>
      <c r="J195" s="4">
        <f t="shared" si="109"/>
        <v>2025</v>
      </c>
      <c r="K195" s="4">
        <f t="shared" si="109"/>
        <v>2025</v>
      </c>
      <c r="L195" s="4">
        <f t="shared" si="109"/>
        <v>2025</v>
      </c>
      <c r="M195" s="4">
        <f t="shared" si="109"/>
        <v>2025</v>
      </c>
      <c r="N195" s="4">
        <f t="shared" si="109"/>
        <v>2025</v>
      </c>
    </row>
    <row r="196" spans="2:38" x14ac:dyDescent="0.25">
      <c r="B196" s="1"/>
      <c r="C196" s="55" t="str">
        <f t="shared" ref="C196:N196" si="110">B119</f>
        <v>SEPTEMBRE</v>
      </c>
      <c r="D196" s="55" t="str">
        <f t="shared" si="110"/>
        <v>OCTOBRE</v>
      </c>
      <c r="E196" s="55" t="str">
        <f t="shared" si="110"/>
        <v>NOVEMBRE</v>
      </c>
      <c r="F196" s="55" t="str">
        <f t="shared" si="110"/>
        <v>DECEMBRE</v>
      </c>
      <c r="G196" s="55" t="str">
        <f t="shared" si="110"/>
        <v>JANVIER</v>
      </c>
      <c r="H196" s="55" t="str">
        <f t="shared" si="110"/>
        <v>FEVRIER</v>
      </c>
      <c r="I196" s="55" t="str">
        <f t="shared" si="110"/>
        <v>MARS</v>
      </c>
      <c r="J196" s="55" t="str">
        <f t="shared" si="110"/>
        <v>AVRIL</v>
      </c>
      <c r="K196" s="55" t="str">
        <f t="shared" si="110"/>
        <v>MAI</v>
      </c>
      <c r="L196" s="55" t="str">
        <f t="shared" si="110"/>
        <v>JUIN</v>
      </c>
      <c r="M196" s="55" t="str">
        <f t="shared" si="110"/>
        <v>JUILLET</v>
      </c>
      <c r="N196" s="55" t="str">
        <f t="shared" si="110"/>
        <v>AOUT</v>
      </c>
    </row>
    <row r="197" spans="2:38" x14ac:dyDescent="0.25">
      <c r="B197" s="1"/>
      <c r="C197" s="7">
        <f t="shared" ref="C197:N197" si="111">B120</f>
        <v>9</v>
      </c>
      <c r="D197" s="7">
        <f t="shared" si="111"/>
        <v>10</v>
      </c>
      <c r="E197" s="7">
        <f t="shared" si="111"/>
        <v>11</v>
      </c>
      <c r="F197" s="7">
        <f t="shared" si="111"/>
        <v>12</v>
      </c>
      <c r="G197" s="7">
        <f t="shared" si="111"/>
        <v>1</v>
      </c>
      <c r="H197" s="7">
        <f t="shared" si="111"/>
        <v>2</v>
      </c>
      <c r="I197" s="7">
        <f t="shared" si="111"/>
        <v>3</v>
      </c>
      <c r="J197" s="7">
        <f t="shared" si="111"/>
        <v>4</v>
      </c>
      <c r="K197" s="7">
        <f t="shared" si="111"/>
        <v>5</v>
      </c>
      <c r="L197" s="7">
        <f t="shared" si="111"/>
        <v>6</v>
      </c>
      <c r="M197" s="7">
        <f t="shared" si="111"/>
        <v>7</v>
      </c>
      <c r="N197" s="7">
        <f t="shared" si="111"/>
        <v>8</v>
      </c>
      <c r="AK197" s="70" t="s">
        <v>282</v>
      </c>
    </row>
    <row r="198" spans="2:38" x14ac:dyDescent="0.25">
      <c r="B198" s="7">
        <f t="shared" ref="B198:B228" si="112">A121</f>
        <v>1</v>
      </c>
      <c r="C198" s="173" t="b">
        <f t="shared" ref="C198:N198" si="113">OR( AND(B121&gt;=$K$106,B121&lt;=$L$106),AND(B121&gt;=$K$107,B121&lt;=$L$107),AND(B121&gt;=$K$108,B121&lt;=$L$108),AND(B121&gt;=$K$109,B121&lt;=$L$109),AND(B121&gt;=$K$110,B121&lt;=$L$110),AND(B121&gt;=$K$111,B121&lt;=$L$111), AND(B121&gt;=$G$106,B121&lt;=$H$106),AND(B121&gt;=$G$107,B121&lt;=$H$107),AND(B121&gt;=$G$108,B121&lt;=$H$108),AND(B121&gt;=$G$109,B121&lt;=$H$109),AND(B121&gt;=$G$110,B121&lt;=$H$110),AND(B121&gt;=$G$111,B121&lt;=$H$111), AND(B121&gt;=$C$106,B121&lt;=$D$106),AND(B121&gt;=$C$107,B121&lt;=$D$107),AND(B121&gt;=$C$108,B121&lt;=$D$108),AND(B121&gt;=$C$109,B121&lt;=$D$109),AND(B121&gt;=$C$110,B121&lt;=$D$110),AND(B121&gt;=$C$111,B121&lt;=$D$111) )</f>
        <v>1</v>
      </c>
      <c r="D198" s="173" t="b">
        <f t="shared" si="113"/>
        <v>0</v>
      </c>
      <c r="E198" s="173" t="b">
        <f t="shared" si="113"/>
        <v>0</v>
      </c>
      <c r="F198" s="173" t="b">
        <f t="shared" si="113"/>
        <v>0</v>
      </c>
      <c r="G198" s="173" t="b">
        <f t="shared" si="113"/>
        <v>1</v>
      </c>
      <c r="H198" s="173" t="b">
        <f t="shared" si="113"/>
        <v>0</v>
      </c>
      <c r="I198" s="173" t="b">
        <f t="shared" si="113"/>
        <v>1</v>
      </c>
      <c r="J198" s="173" t="b">
        <f t="shared" si="113"/>
        <v>0</v>
      </c>
      <c r="K198" s="173" t="b">
        <f t="shared" si="113"/>
        <v>1</v>
      </c>
      <c r="L198" s="173" t="b">
        <f t="shared" si="113"/>
        <v>0</v>
      </c>
      <c r="M198" s="173" t="b">
        <f t="shared" si="113"/>
        <v>0</v>
      </c>
      <c r="N198" s="173" t="b">
        <f t="shared" si="113"/>
        <v>1</v>
      </c>
    </row>
    <row r="199" spans="2:38" x14ac:dyDescent="0.25">
      <c r="B199" s="7">
        <f t="shared" si="112"/>
        <v>2</v>
      </c>
      <c r="C199" s="173" t="b">
        <f t="shared" ref="C199:N199" si="114">OR( AND(B122&gt;=$K$106,B122&lt;=$L$106),AND(B122&gt;=$K$107,B122&lt;=$L$107),AND(B122&gt;=$K$108,B122&lt;=$L$108),AND(B122&gt;=$K$109,B122&lt;=$L$109),AND(B122&gt;=$K$110,B122&lt;=$L$110),AND(B122&gt;=$K$111,B122&lt;=$L$111), AND(B122&gt;=$G$106,B122&lt;=$H$106),AND(B122&gt;=$G$107,B122&lt;=$H$107),AND(B122&gt;=$G$108,B122&lt;=$H$108),AND(B122&gt;=$G$109,B122&lt;=$H$109),AND(B122&gt;=$G$110,B122&lt;=$H$110),AND(B122&gt;=$G$111,B122&lt;=$H$111), AND(B122&gt;=$C$106,B122&lt;=$D$106),AND(B122&gt;=$C$107,B122&lt;=$D$107),AND(B122&gt;=$C$108,B122&lt;=$D$108),AND(B122&gt;=$C$109,B122&lt;=$D$109),AND(B122&gt;=$C$110,B122&lt;=$D$110),AND(B122&gt;=$C$111,B122&lt;=$D$111) )</f>
        <v>0</v>
      </c>
      <c r="D199" s="173" t="b">
        <f t="shared" si="114"/>
        <v>0</v>
      </c>
      <c r="E199" s="173" t="b">
        <f t="shared" si="114"/>
        <v>0</v>
      </c>
      <c r="F199" s="173" t="b">
        <f t="shared" si="114"/>
        <v>0</v>
      </c>
      <c r="G199" s="173" t="b">
        <f t="shared" si="114"/>
        <v>1</v>
      </c>
      <c r="H199" s="173" t="b">
        <f t="shared" si="114"/>
        <v>0</v>
      </c>
      <c r="I199" s="173" t="b">
        <f t="shared" si="114"/>
        <v>1</v>
      </c>
      <c r="J199" s="173" t="b">
        <f t="shared" si="114"/>
        <v>0</v>
      </c>
      <c r="K199" s="173" t="b">
        <f t="shared" si="114"/>
        <v>1</v>
      </c>
      <c r="L199" s="173" t="b">
        <f t="shared" si="114"/>
        <v>0</v>
      </c>
      <c r="M199" s="173" t="b">
        <f t="shared" si="114"/>
        <v>0</v>
      </c>
      <c r="N199" s="173" t="b">
        <f t="shared" si="114"/>
        <v>1</v>
      </c>
    </row>
    <row r="200" spans="2:38" x14ac:dyDescent="0.25">
      <c r="B200" s="7">
        <f t="shared" si="112"/>
        <v>3</v>
      </c>
      <c r="C200" s="173" t="b">
        <f t="shared" ref="C200:N200" si="115">OR( AND(B123&gt;=$K$106,B123&lt;=$L$106),AND(B123&gt;=$K$107,B123&lt;=$L$107),AND(B123&gt;=$K$108,B123&lt;=$L$108),AND(B123&gt;=$K$109,B123&lt;=$L$109),AND(B123&gt;=$K$110,B123&lt;=$L$110),AND(B123&gt;=$K$111,B123&lt;=$L$111), AND(B123&gt;=$G$106,B123&lt;=$H$106),AND(B123&gt;=$G$107,B123&lt;=$H$107),AND(B123&gt;=$G$108,B123&lt;=$H$108),AND(B123&gt;=$G$109,B123&lt;=$H$109),AND(B123&gt;=$G$110,B123&lt;=$H$110),AND(B123&gt;=$G$111,B123&lt;=$H$111), AND(B123&gt;=$C$106,B123&lt;=$D$106),AND(B123&gt;=$C$107,B123&lt;=$D$107),AND(B123&gt;=$C$108,B123&lt;=$D$108),AND(B123&gt;=$C$109,B123&lt;=$D$109),AND(B123&gt;=$C$110,B123&lt;=$D$110),AND(B123&gt;=$C$111,B123&lt;=$D$111) )</f>
        <v>0</v>
      </c>
      <c r="D200" s="173" t="b">
        <f t="shared" si="115"/>
        <v>0</v>
      </c>
      <c r="E200" s="173" t="b">
        <f t="shared" si="115"/>
        <v>0</v>
      </c>
      <c r="F200" s="173" t="b">
        <f t="shared" si="115"/>
        <v>0</v>
      </c>
      <c r="G200" s="173" t="b">
        <f t="shared" si="115"/>
        <v>1</v>
      </c>
      <c r="H200" s="173" t="b">
        <f t="shared" si="115"/>
        <v>0</v>
      </c>
      <c r="I200" s="173" t="b">
        <f t="shared" si="115"/>
        <v>1</v>
      </c>
      <c r="J200" s="173" t="b">
        <f t="shared" si="115"/>
        <v>0</v>
      </c>
      <c r="K200" s="173" t="b">
        <f t="shared" si="115"/>
        <v>1</v>
      </c>
      <c r="L200" s="173" t="b">
        <f t="shared" si="115"/>
        <v>0</v>
      </c>
      <c r="M200" s="173" t="b">
        <f t="shared" si="115"/>
        <v>0</v>
      </c>
      <c r="N200" s="173" t="b">
        <f t="shared" si="115"/>
        <v>1</v>
      </c>
    </row>
    <row r="201" spans="2:38" x14ac:dyDescent="0.25">
      <c r="B201" s="7">
        <f t="shared" si="112"/>
        <v>4</v>
      </c>
      <c r="C201" s="173" t="b">
        <f t="shared" ref="C201:N201" si="116">OR( AND(B124&gt;=$K$106,B124&lt;=$L$106),AND(B124&gt;=$K$107,B124&lt;=$L$107),AND(B124&gt;=$K$108,B124&lt;=$L$108),AND(B124&gt;=$K$109,B124&lt;=$L$109),AND(B124&gt;=$K$110,B124&lt;=$L$110),AND(B124&gt;=$K$111,B124&lt;=$L$111), AND(B124&gt;=$G$106,B124&lt;=$H$106),AND(B124&gt;=$G$107,B124&lt;=$H$107),AND(B124&gt;=$G$108,B124&lt;=$H$108),AND(B124&gt;=$G$109,B124&lt;=$H$109),AND(B124&gt;=$G$110,B124&lt;=$H$110),AND(B124&gt;=$G$111,B124&lt;=$H$111), AND(B124&gt;=$C$106,B124&lt;=$D$106),AND(B124&gt;=$C$107,B124&lt;=$D$107),AND(B124&gt;=$C$108,B124&lt;=$D$108),AND(B124&gt;=$C$109,B124&lt;=$D$109),AND(B124&gt;=$C$110,B124&lt;=$D$110),AND(B124&gt;=$C$111,B124&lt;=$D$111) )</f>
        <v>0</v>
      </c>
      <c r="D201" s="173" t="b">
        <f t="shared" si="116"/>
        <v>0</v>
      </c>
      <c r="E201" s="173" t="b">
        <f t="shared" si="116"/>
        <v>0</v>
      </c>
      <c r="F201" s="173" t="b">
        <f t="shared" si="116"/>
        <v>0</v>
      </c>
      <c r="G201" s="173" t="b">
        <f t="shared" si="116"/>
        <v>1</v>
      </c>
      <c r="H201" s="173" t="b">
        <f t="shared" si="116"/>
        <v>0</v>
      </c>
      <c r="I201" s="173" t="b">
        <f t="shared" si="116"/>
        <v>1</v>
      </c>
      <c r="J201" s="173" t="b">
        <f t="shared" si="116"/>
        <v>0</v>
      </c>
      <c r="K201" s="173" t="b">
        <f t="shared" si="116"/>
        <v>1</v>
      </c>
      <c r="L201" s="173" t="b">
        <f t="shared" si="116"/>
        <v>0</v>
      </c>
      <c r="M201" s="173" t="b">
        <f t="shared" si="116"/>
        <v>0</v>
      </c>
      <c r="N201" s="173" t="b">
        <f t="shared" si="116"/>
        <v>1</v>
      </c>
      <c r="AK201" t="b">
        <f>OR( AND(B121&gt;=$K$106,B121&lt;=$L$106),AND(B121&gt;=$K$107,B121&lt;=$L$107),AND(B121&gt;=$K$108,B121&lt;=$L$108),AND(B121&gt;=$K$109,B121&lt;=$L$109),AND(B121&gt;=$K$110,B121&lt;=$L$110),AND(B121&gt;=$K$111,B121&lt;=$L$111), AND(B121&gt;=$G$106,B121&lt;=$H$106),AND(B121&gt;=$G$107,B121&lt;=$H$107),AND(B121&gt;=$G$108,B121&lt;=$H$108),AND(B121&gt;=$G$109,B121&lt;=$H$109),AND(B121&gt;=$G$110,B121&lt;=$H$110),AND(B121&gt;=$G$111,B121&lt;=$H$111), AND(B121&gt;=$C$106,B121&lt;=$D$106),AND(B121&gt;=$C$107,B121&lt;=$D$107),AND(B121&gt;=$C$108,B121&lt;=$D$108),AND(B121&gt;=$C$109,B121&lt;=$D$109),AND(B121&gt;=$C$110,B121&lt;=$D$110),AND(B121&gt;=$C$111,B121&lt;=$D$111) )</f>
        <v>1</v>
      </c>
      <c r="AL201" s="70" t="s">
        <v>282</v>
      </c>
    </row>
    <row r="202" spans="2:38" x14ac:dyDescent="0.25">
      <c r="B202" s="7">
        <f t="shared" si="112"/>
        <v>5</v>
      </c>
      <c r="C202" s="173" t="b">
        <f t="shared" ref="C202:N202" si="117">OR( AND(B125&gt;=$K$106,B125&lt;=$L$106),AND(B125&gt;=$K$107,B125&lt;=$L$107),AND(B125&gt;=$K$108,B125&lt;=$L$108),AND(B125&gt;=$K$109,B125&lt;=$L$109),AND(B125&gt;=$K$110,B125&lt;=$L$110),AND(B125&gt;=$K$111,B125&lt;=$L$111), AND(B125&gt;=$G$106,B125&lt;=$H$106),AND(B125&gt;=$G$107,B125&lt;=$H$107),AND(B125&gt;=$G$108,B125&lt;=$H$108),AND(B125&gt;=$G$109,B125&lt;=$H$109),AND(B125&gt;=$G$110,B125&lt;=$H$110),AND(B125&gt;=$G$111,B125&lt;=$H$111), AND(B125&gt;=$C$106,B125&lt;=$D$106),AND(B125&gt;=$C$107,B125&lt;=$D$107),AND(B125&gt;=$C$108,B125&lt;=$D$108),AND(B125&gt;=$C$109,B125&lt;=$D$109),AND(B125&gt;=$C$110,B125&lt;=$D$110),AND(B125&gt;=$C$111,B125&lt;=$D$111) )</f>
        <v>0</v>
      </c>
      <c r="D202" s="173" t="b">
        <f t="shared" si="117"/>
        <v>0</v>
      </c>
      <c r="E202" s="173" t="b">
        <f t="shared" si="117"/>
        <v>0</v>
      </c>
      <c r="F202" s="173" t="b">
        <f t="shared" si="117"/>
        <v>0</v>
      </c>
      <c r="G202" s="173" t="b">
        <f t="shared" si="117"/>
        <v>1</v>
      </c>
      <c r="H202" s="173" t="b">
        <f t="shared" si="117"/>
        <v>0</v>
      </c>
      <c r="I202" s="173" t="b">
        <f t="shared" si="117"/>
        <v>1</v>
      </c>
      <c r="J202" s="173" t="b">
        <f t="shared" si="117"/>
        <v>0</v>
      </c>
      <c r="K202" s="173" t="b">
        <f t="shared" si="117"/>
        <v>0</v>
      </c>
      <c r="L202" s="173" t="b">
        <f t="shared" si="117"/>
        <v>0</v>
      </c>
      <c r="M202" s="173" t="b">
        <f t="shared" si="117"/>
        <v>1</v>
      </c>
      <c r="N202" s="173" t="b">
        <f t="shared" si="117"/>
        <v>1</v>
      </c>
    </row>
    <row r="203" spans="2:38" x14ac:dyDescent="0.25">
      <c r="B203" s="7">
        <f t="shared" si="112"/>
        <v>6</v>
      </c>
      <c r="C203" s="173" t="b">
        <f t="shared" ref="C203:N203" si="118">OR( AND(B126&gt;=$K$106,B126&lt;=$L$106),AND(B126&gt;=$K$107,B126&lt;=$L$107),AND(B126&gt;=$K$108,B126&lt;=$L$108),AND(B126&gt;=$K$109,B126&lt;=$L$109),AND(B126&gt;=$K$110,B126&lt;=$L$110),AND(B126&gt;=$K$111,B126&lt;=$L$111), AND(B126&gt;=$G$106,B126&lt;=$H$106),AND(B126&gt;=$G$107,B126&lt;=$H$107),AND(B126&gt;=$G$108,B126&lt;=$H$108),AND(B126&gt;=$G$109,B126&lt;=$H$109),AND(B126&gt;=$G$110,B126&lt;=$H$110),AND(B126&gt;=$G$111,B126&lt;=$H$111), AND(B126&gt;=$C$106,B126&lt;=$D$106),AND(B126&gt;=$C$107,B126&lt;=$D$107),AND(B126&gt;=$C$108,B126&lt;=$D$108),AND(B126&gt;=$C$109,B126&lt;=$D$109),AND(B126&gt;=$C$110,B126&lt;=$D$110),AND(B126&gt;=$C$111,B126&lt;=$D$111) )</f>
        <v>0</v>
      </c>
      <c r="D203" s="173" t="b">
        <f t="shared" si="118"/>
        <v>0</v>
      </c>
      <c r="E203" s="173" t="b">
        <f t="shared" si="118"/>
        <v>0</v>
      </c>
      <c r="F203" s="173" t="b">
        <f t="shared" si="118"/>
        <v>0</v>
      </c>
      <c r="G203" s="173" t="b">
        <f t="shared" si="118"/>
        <v>0</v>
      </c>
      <c r="H203" s="173" t="b">
        <f t="shared" si="118"/>
        <v>0</v>
      </c>
      <c r="I203" s="173" t="b">
        <f t="shared" si="118"/>
        <v>1</v>
      </c>
      <c r="J203" s="173" t="b">
        <f t="shared" si="118"/>
        <v>0</v>
      </c>
      <c r="K203" s="173" t="b">
        <f t="shared" si="118"/>
        <v>0</v>
      </c>
      <c r="L203" s="173" t="b">
        <f t="shared" si="118"/>
        <v>0</v>
      </c>
      <c r="M203" s="173" t="b">
        <f t="shared" si="118"/>
        <v>1</v>
      </c>
      <c r="N203" s="173" t="b">
        <f t="shared" si="118"/>
        <v>1</v>
      </c>
    </row>
    <row r="204" spans="2:38" x14ac:dyDescent="0.25">
      <c r="B204" s="7">
        <f t="shared" si="112"/>
        <v>7</v>
      </c>
      <c r="C204" s="173" t="b">
        <f t="shared" ref="C204:N204" si="119">OR( AND(B127&gt;=$K$106,B127&lt;=$L$106),AND(B127&gt;=$K$107,B127&lt;=$L$107),AND(B127&gt;=$K$108,B127&lt;=$L$108),AND(B127&gt;=$K$109,B127&lt;=$L$109),AND(B127&gt;=$K$110,B127&lt;=$L$110),AND(B127&gt;=$K$111,B127&lt;=$L$111), AND(B127&gt;=$G$106,B127&lt;=$H$106),AND(B127&gt;=$G$107,B127&lt;=$H$107),AND(B127&gt;=$G$108,B127&lt;=$H$108),AND(B127&gt;=$G$109,B127&lt;=$H$109),AND(B127&gt;=$G$110,B127&lt;=$H$110),AND(B127&gt;=$G$111,B127&lt;=$H$111), AND(B127&gt;=$C$106,B127&lt;=$D$106),AND(B127&gt;=$C$107,B127&lt;=$D$107),AND(B127&gt;=$C$108,B127&lt;=$D$108),AND(B127&gt;=$C$109,B127&lt;=$D$109),AND(B127&gt;=$C$110,B127&lt;=$D$110),AND(B127&gt;=$C$111,B127&lt;=$D$111) )</f>
        <v>0</v>
      </c>
      <c r="D204" s="173" t="b">
        <f t="shared" si="119"/>
        <v>0</v>
      </c>
      <c r="E204" s="173" t="b">
        <f t="shared" si="119"/>
        <v>0</v>
      </c>
      <c r="F204" s="173" t="b">
        <f t="shared" si="119"/>
        <v>0</v>
      </c>
      <c r="G204" s="173" t="b">
        <f t="shared" si="119"/>
        <v>0</v>
      </c>
      <c r="H204" s="173" t="b">
        <f t="shared" si="119"/>
        <v>0</v>
      </c>
      <c r="I204" s="173" t="b">
        <f t="shared" si="119"/>
        <v>1</v>
      </c>
      <c r="J204" s="173" t="b">
        <f t="shared" si="119"/>
        <v>0</v>
      </c>
      <c r="K204" s="173" t="b">
        <f t="shared" si="119"/>
        <v>0</v>
      </c>
      <c r="L204" s="173" t="b">
        <f t="shared" si="119"/>
        <v>0</v>
      </c>
      <c r="M204" s="173" t="b">
        <f t="shared" si="119"/>
        <v>1</v>
      </c>
      <c r="N204" s="173" t="b">
        <f t="shared" si="119"/>
        <v>1</v>
      </c>
    </row>
    <row r="205" spans="2:38" x14ac:dyDescent="0.25">
      <c r="B205" s="7">
        <f t="shared" si="112"/>
        <v>8</v>
      </c>
      <c r="C205" s="173" t="b">
        <f t="shared" ref="C205:N205" si="120">OR( AND(B128&gt;=$K$106,B128&lt;=$L$106),AND(B128&gt;=$K$107,B128&lt;=$L$107),AND(B128&gt;=$K$108,B128&lt;=$L$108),AND(B128&gt;=$K$109,B128&lt;=$L$109),AND(B128&gt;=$K$110,B128&lt;=$L$110),AND(B128&gt;=$K$111,B128&lt;=$L$111), AND(B128&gt;=$G$106,B128&lt;=$H$106),AND(B128&gt;=$G$107,B128&lt;=$H$107),AND(B128&gt;=$G$108,B128&lt;=$H$108),AND(B128&gt;=$G$109,B128&lt;=$H$109),AND(B128&gt;=$G$110,B128&lt;=$H$110),AND(B128&gt;=$G$111,B128&lt;=$H$111), AND(B128&gt;=$C$106,B128&lt;=$D$106),AND(B128&gt;=$C$107,B128&lt;=$D$107),AND(B128&gt;=$C$108,B128&lt;=$D$108),AND(B128&gt;=$C$109,B128&lt;=$D$109),AND(B128&gt;=$C$110,B128&lt;=$D$110),AND(B128&gt;=$C$111,B128&lt;=$D$111) )</f>
        <v>0</v>
      </c>
      <c r="D205" s="173" t="b">
        <f t="shared" si="120"/>
        <v>0</v>
      </c>
      <c r="E205" s="173" t="b">
        <f t="shared" si="120"/>
        <v>0</v>
      </c>
      <c r="F205" s="173" t="b">
        <f t="shared" si="120"/>
        <v>0</v>
      </c>
      <c r="G205" s="173" t="b">
        <f t="shared" si="120"/>
        <v>0</v>
      </c>
      <c r="H205" s="173" t="b">
        <f t="shared" si="120"/>
        <v>0</v>
      </c>
      <c r="I205" s="173" t="b">
        <f t="shared" si="120"/>
        <v>1</v>
      </c>
      <c r="J205" s="173" t="b">
        <f t="shared" si="120"/>
        <v>0</v>
      </c>
      <c r="K205" s="173" t="b">
        <f t="shared" si="120"/>
        <v>0</v>
      </c>
      <c r="L205" s="173" t="b">
        <f t="shared" si="120"/>
        <v>0</v>
      </c>
      <c r="M205" s="173" t="b">
        <f t="shared" si="120"/>
        <v>1</v>
      </c>
      <c r="N205" s="173" t="b">
        <f t="shared" si="120"/>
        <v>1</v>
      </c>
      <c r="AK205" s="183" t="s">
        <v>245</v>
      </c>
    </row>
    <row r="206" spans="2:38" x14ac:dyDescent="0.25">
      <c r="B206" s="7">
        <f t="shared" si="112"/>
        <v>9</v>
      </c>
      <c r="C206" s="173" t="b">
        <f t="shared" ref="C206:N206" si="121">OR( AND(B129&gt;=$K$106,B129&lt;=$L$106),AND(B129&gt;=$K$107,B129&lt;=$L$107),AND(B129&gt;=$K$108,B129&lt;=$L$108),AND(B129&gt;=$K$109,B129&lt;=$L$109),AND(B129&gt;=$K$110,B129&lt;=$L$110),AND(B129&gt;=$K$111,B129&lt;=$L$111), AND(B129&gt;=$G$106,B129&lt;=$H$106),AND(B129&gt;=$G$107,B129&lt;=$H$107),AND(B129&gt;=$G$108,B129&lt;=$H$108),AND(B129&gt;=$G$109,B129&lt;=$H$109),AND(B129&gt;=$G$110,B129&lt;=$H$110),AND(B129&gt;=$G$111,B129&lt;=$H$111), AND(B129&gt;=$C$106,B129&lt;=$D$106),AND(B129&gt;=$C$107,B129&lt;=$D$107),AND(B129&gt;=$C$108,B129&lt;=$D$108),AND(B129&gt;=$C$109,B129&lt;=$D$109),AND(B129&gt;=$C$110,B129&lt;=$D$110),AND(B129&gt;=$C$111,B129&lt;=$D$111) )</f>
        <v>0</v>
      </c>
      <c r="D206" s="173" t="b">
        <f t="shared" si="121"/>
        <v>0</v>
      </c>
      <c r="E206" s="173" t="b">
        <f t="shared" si="121"/>
        <v>0</v>
      </c>
      <c r="F206" s="173" t="b">
        <f t="shared" si="121"/>
        <v>0</v>
      </c>
      <c r="G206" s="173" t="b">
        <f t="shared" si="121"/>
        <v>0</v>
      </c>
      <c r="H206" s="173" t="b">
        <f t="shared" si="121"/>
        <v>0</v>
      </c>
      <c r="I206" s="173" t="b">
        <f t="shared" si="121"/>
        <v>1</v>
      </c>
      <c r="J206" s="173" t="b">
        <f t="shared" si="121"/>
        <v>0</v>
      </c>
      <c r="K206" s="173" t="b">
        <f t="shared" si="121"/>
        <v>0</v>
      </c>
      <c r="L206" s="173" t="b">
        <f t="shared" si="121"/>
        <v>0</v>
      </c>
      <c r="M206" s="173" t="b">
        <f t="shared" si="121"/>
        <v>1</v>
      </c>
      <c r="N206" s="173" t="b">
        <f t="shared" si="121"/>
        <v>1</v>
      </c>
    </row>
    <row r="207" spans="2:38" x14ac:dyDescent="0.25">
      <c r="B207" s="7">
        <f t="shared" si="112"/>
        <v>10</v>
      </c>
      <c r="C207" s="173" t="b">
        <f t="shared" ref="C207:N207" si="122">OR( AND(B130&gt;=$K$106,B130&lt;=$L$106),AND(B130&gt;=$K$107,B130&lt;=$L$107),AND(B130&gt;=$K$108,B130&lt;=$L$108),AND(B130&gt;=$K$109,B130&lt;=$L$109),AND(B130&gt;=$K$110,B130&lt;=$L$110),AND(B130&gt;=$K$111,B130&lt;=$L$111), AND(B130&gt;=$G$106,B130&lt;=$H$106),AND(B130&gt;=$G$107,B130&lt;=$H$107),AND(B130&gt;=$G$108,B130&lt;=$H$108),AND(B130&gt;=$G$109,B130&lt;=$H$109),AND(B130&gt;=$G$110,B130&lt;=$H$110),AND(B130&gt;=$G$111,B130&lt;=$H$111), AND(B130&gt;=$C$106,B130&lt;=$D$106),AND(B130&gt;=$C$107,B130&lt;=$D$107),AND(B130&gt;=$C$108,B130&lt;=$D$108),AND(B130&gt;=$C$109,B130&lt;=$D$109),AND(B130&gt;=$C$110,B130&lt;=$D$110),AND(B130&gt;=$C$111,B130&lt;=$D$111) )</f>
        <v>0</v>
      </c>
      <c r="D207" s="173" t="b">
        <f t="shared" si="122"/>
        <v>0</v>
      </c>
      <c r="E207" s="173" t="b">
        <f t="shared" si="122"/>
        <v>0</v>
      </c>
      <c r="F207" s="173" t="b">
        <f t="shared" si="122"/>
        <v>0</v>
      </c>
      <c r="G207" s="173" t="b">
        <f t="shared" si="122"/>
        <v>0</v>
      </c>
      <c r="H207" s="173" t="b">
        <f t="shared" si="122"/>
        <v>0</v>
      </c>
      <c r="I207" s="173" t="b">
        <f t="shared" si="122"/>
        <v>0</v>
      </c>
      <c r="J207" s="173" t="b">
        <f t="shared" si="122"/>
        <v>0</v>
      </c>
      <c r="K207" s="173" t="b">
        <f t="shared" si="122"/>
        <v>0</v>
      </c>
      <c r="L207" s="173" t="b">
        <f t="shared" si="122"/>
        <v>0</v>
      </c>
      <c r="M207" s="173" t="b">
        <f t="shared" si="122"/>
        <v>1</v>
      </c>
      <c r="N207" s="173" t="b">
        <f t="shared" si="122"/>
        <v>1</v>
      </c>
      <c r="AK207" t="s">
        <v>246</v>
      </c>
    </row>
    <row r="208" spans="2:38" x14ac:dyDescent="0.25">
      <c r="B208" s="7">
        <f t="shared" si="112"/>
        <v>11</v>
      </c>
      <c r="C208" s="173" t="b">
        <f t="shared" ref="C208:N208" si="123">OR( AND(B131&gt;=$K$106,B131&lt;=$L$106),AND(B131&gt;=$K$107,B131&lt;=$L$107),AND(B131&gt;=$K$108,B131&lt;=$L$108),AND(B131&gt;=$K$109,B131&lt;=$L$109),AND(B131&gt;=$K$110,B131&lt;=$L$110),AND(B131&gt;=$K$111,B131&lt;=$L$111), AND(B131&gt;=$G$106,B131&lt;=$H$106),AND(B131&gt;=$G$107,B131&lt;=$H$107),AND(B131&gt;=$G$108,B131&lt;=$H$108),AND(B131&gt;=$G$109,B131&lt;=$H$109),AND(B131&gt;=$G$110,B131&lt;=$H$110),AND(B131&gt;=$G$111,B131&lt;=$H$111), AND(B131&gt;=$C$106,B131&lt;=$D$106),AND(B131&gt;=$C$107,B131&lt;=$D$107),AND(B131&gt;=$C$108,B131&lt;=$D$108),AND(B131&gt;=$C$109,B131&lt;=$D$109),AND(B131&gt;=$C$110,B131&lt;=$D$110),AND(B131&gt;=$C$111,B131&lt;=$D$111) )</f>
        <v>0</v>
      </c>
      <c r="D208" s="173" t="b">
        <f t="shared" si="123"/>
        <v>0</v>
      </c>
      <c r="E208" s="173" t="b">
        <f t="shared" si="123"/>
        <v>0</v>
      </c>
      <c r="F208" s="173" t="b">
        <f t="shared" si="123"/>
        <v>0</v>
      </c>
      <c r="G208" s="173" t="b">
        <f t="shared" si="123"/>
        <v>0</v>
      </c>
      <c r="H208" s="173" t="b">
        <f t="shared" si="123"/>
        <v>0</v>
      </c>
      <c r="I208" s="173" t="b">
        <f t="shared" si="123"/>
        <v>0</v>
      </c>
      <c r="J208" s="173" t="b">
        <f t="shared" si="123"/>
        <v>0</v>
      </c>
      <c r="K208" s="173" t="b">
        <f t="shared" si="123"/>
        <v>0</v>
      </c>
      <c r="L208" s="173" t="b">
        <f t="shared" si="123"/>
        <v>0</v>
      </c>
      <c r="M208" s="173" t="b">
        <f t="shared" si="123"/>
        <v>1</v>
      </c>
      <c r="N208" s="173" t="b">
        <f t="shared" si="123"/>
        <v>1</v>
      </c>
    </row>
    <row r="209" spans="2:38" x14ac:dyDescent="0.25">
      <c r="B209" s="7">
        <f t="shared" si="112"/>
        <v>12</v>
      </c>
      <c r="C209" s="173" t="b">
        <f t="shared" ref="C209:N209" si="124">OR( AND(B132&gt;=$K$106,B132&lt;=$L$106),AND(B132&gt;=$K$107,B132&lt;=$L$107),AND(B132&gt;=$K$108,B132&lt;=$L$108),AND(B132&gt;=$K$109,B132&lt;=$L$109),AND(B132&gt;=$K$110,B132&lt;=$L$110),AND(B132&gt;=$K$111,B132&lt;=$L$111), AND(B132&gt;=$G$106,B132&lt;=$H$106),AND(B132&gt;=$G$107,B132&lt;=$H$107),AND(B132&gt;=$G$108,B132&lt;=$H$108),AND(B132&gt;=$G$109,B132&lt;=$H$109),AND(B132&gt;=$G$110,B132&lt;=$H$110),AND(B132&gt;=$G$111,B132&lt;=$H$111), AND(B132&gt;=$C$106,B132&lt;=$D$106),AND(B132&gt;=$C$107,B132&lt;=$D$107),AND(B132&gt;=$C$108,B132&lt;=$D$108),AND(B132&gt;=$C$109,B132&lt;=$D$109),AND(B132&gt;=$C$110,B132&lt;=$D$110),AND(B132&gt;=$C$111,B132&lt;=$D$111) )</f>
        <v>0</v>
      </c>
      <c r="D209" s="173" t="b">
        <f t="shared" si="124"/>
        <v>0</v>
      </c>
      <c r="E209" s="173" t="b">
        <f t="shared" si="124"/>
        <v>0</v>
      </c>
      <c r="F209" s="173" t="b">
        <f t="shared" si="124"/>
        <v>0</v>
      </c>
      <c r="G209" s="173" t="b">
        <f t="shared" si="124"/>
        <v>0</v>
      </c>
      <c r="H209" s="173" t="b">
        <f t="shared" si="124"/>
        <v>0</v>
      </c>
      <c r="I209" s="173" t="b">
        <f t="shared" si="124"/>
        <v>0</v>
      </c>
      <c r="J209" s="173" t="b">
        <f t="shared" si="124"/>
        <v>0</v>
      </c>
      <c r="K209" s="173" t="b">
        <f t="shared" si="124"/>
        <v>0</v>
      </c>
      <c r="L209" s="173" t="b">
        <f t="shared" si="124"/>
        <v>0</v>
      </c>
      <c r="M209" s="173" t="b">
        <f t="shared" si="124"/>
        <v>1</v>
      </c>
      <c r="N209" s="173" t="b">
        <f t="shared" si="124"/>
        <v>1</v>
      </c>
      <c r="AK209" t="s">
        <v>247</v>
      </c>
    </row>
    <row r="210" spans="2:38" x14ac:dyDescent="0.25">
      <c r="B210" s="7">
        <f t="shared" si="112"/>
        <v>13</v>
      </c>
      <c r="C210" s="173" t="b">
        <f t="shared" ref="C210:N210" si="125">OR( AND(B133&gt;=$K$106,B133&lt;=$L$106),AND(B133&gt;=$K$107,B133&lt;=$L$107),AND(B133&gt;=$K$108,B133&lt;=$L$108),AND(B133&gt;=$K$109,B133&lt;=$L$109),AND(B133&gt;=$K$110,B133&lt;=$L$110),AND(B133&gt;=$K$111,B133&lt;=$L$111), AND(B133&gt;=$G$106,B133&lt;=$H$106),AND(B133&gt;=$G$107,B133&lt;=$H$107),AND(B133&gt;=$G$108,B133&lt;=$H$108),AND(B133&gt;=$G$109,B133&lt;=$H$109),AND(B133&gt;=$G$110,B133&lt;=$H$110),AND(B133&gt;=$G$111,B133&lt;=$H$111), AND(B133&gt;=$C$106,B133&lt;=$D$106),AND(B133&gt;=$C$107,B133&lt;=$D$107),AND(B133&gt;=$C$108,B133&lt;=$D$108),AND(B133&gt;=$C$109,B133&lt;=$D$109),AND(B133&gt;=$C$110,B133&lt;=$D$110),AND(B133&gt;=$C$111,B133&lt;=$D$111) )</f>
        <v>0</v>
      </c>
      <c r="D210" s="173" t="b">
        <f t="shared" si="125"/>
        <v>0</v>
      </c>
      <c r="E210" s="173" t="b">
        <f t="shared" si="125"/>
        <v>0</v>
      </c>
      <c r="F210" s="173" t="b">
        <f t="shared" si="125"/>
        <v>0</v>
      </c>
      <c r="G210" s="173" t="b">
        <f t="shared" si="125"/>
        <v>0</v>
      </c>
      <c r="H210" s="173" t="b">
        <f t="shared" si="125"/>
        <v>0</v>
      </c>
      <c r="I210" s="173" t="b">
        <f t="shared" si="125"/>
        <v>0</v>
      </c>
      <c r="J210" s="173" t="b">
        <f t="shared" si="125"/>
        <v>0</v>
      </c>
      <c r="K210" s="173" t="b">
        <f t="shared" si="125"/>
        <v>0</v>
      </c>
      <c r="L210" s="173" t="b">
        <f t="shared" si="125"/>
        <v>0</v>
      </c>
      <c r="M210" s="173" t="b">
        <f t="shared" si="125"/>
        <v>1</v>
      </c>
      <c r="N210" s="173" t="b">
        <f t="shared" si="125"/>
        <v>1</v>
      </c>
    </row>
    <row r="211" spans="2:38" x14ac:dyDescent="0.25">
      <c r="B211" s="7">
        <f t="shared" si="112"/>
        <v>14</v>
      </c>
      <c r="C211" s="173" t="b">
        <f t="shared" ref="C211:N211" si="126">OR( AND(B134&gt;=$K$106,B134&lt;=$L$106),AND(B134&gt;=$K$107,B134&lt;=$L$107),AND(B134&gt;=$K$108,B134&lt;=$L$108),AND(B134&gt;=$K$109,B134&lt;=$L$109),AND(B134&gt;=$K$110,B134&lt;=$L$110),AND(B134&gt;=$K$111,B134&lt;=$L$111), AND(B134&gt;=$G$106,B134&lt;=$H$106),AND(B134&gt;=$G$107,B134&lt;=$H$107),AND(B134&gt;=$G$108,B134&lt;=$H$108),AND(B134&gt;=$G$109,B134&lt;=$H$109),AND(B134&gt;=$G$110,B134&lt;=$H$110),AND(B134&gt;=$G$111,B134&lt;=$H$111), AND(B134&gt;=$C$106,B134&lt;=$D$106),AND(B134&gt;=$C$107,B134&lt;=$D$107),AND(B134&gt;=$C$108,B134&lt;=$D$108),AND(B134&gt;=$C$109,B134&lt;=$D$109),AND(B134&gt;=$C$110,B134&lt;=$D$110),AND(B134&gt;=$C$111,B134&lt;=$D$111) )</f>
        <v>0</v>
      </c>
      <c r="D211" s="173" t="b">
        <f t="shared" si="126"/>
        <v>0</v>
      </c>
      <c r="E211" s="173" t="b">
        <f t="shared" si="126"/>
        <v>0</v>
      </c>
      <c r="F211" s="173" t="b">
        <f t="shared" si="126"/>
        <v>0</v>
      </c>
      <c r="G211" s="173" t="b">
        <f t="shared" si="126"/>
        <v>0</v>
      </c>
      <c r="H211" s="173" t="b">
        <f t="shared" si="126"/>
        <v>0</v>
      </c>
      <c r="I211" s="173" t="b">
        <f t="shared" si="126"/>
        <v>0</v>
      </c>
      <c r="J211" s="173" t="b">
        <f t="shared" si="126"/>
        <v>0</v>
      </c>
      <c r="K211" s="173" t="b">
        <f t="shared" si="126"/>
        <v>0</v>
      </c>
      <c r="L211" s="173" t="b">
        <f t="shared" si="126"/>
        <v>0</v>
      </c>
      <c r="M211" s="173" t="b">
        <f t="shared" si="126"/>
        <v>1</v>
      </c>
      <c r="N211" s="173" t="b">
        <f t="shared" si="126"/>
        <v>1</v>
      </c>
    </row>
    <row r="212" spans="2:38" x14ac:dyDescent="0.25">
      <c r="B212" s="7">
        <f t="shared" si="112"/>
        <v>15</v>
      </c>
      <c r="C212" s="173" t="b">
        <f t="shared" ref="C212:N212" si="127">OR( AND(B135&gt;=$K$106,B135&lt;=$L$106),AND(B135&gt;=$K$107,B135&lt;=$L$107),AND(B135&gt;=$K$108,B135&lt;=$L$108),AND(B135&gt;=$K$109,B135&lt;=$L$109),AND(B135&gt;=$K$110,B135&lt;=$L$110),AND(B135&gt;=$K$111,B135&lt;=$L$111), AND(B135&gt;=$G$106,B135&lt;=$H$106),AND(B135&gt;=$G$107,B135&lt;=$H$107),AND(B135&gt;=$G$108,B135&lt;=$H$108),AND(B135&gt;=$G$109,B135&lt;=$H$109),AND(B135&gt;=$G$110,B135&lt;=$H$110),AND(B135&gt;=$G$111,B135&lt;=$H$111), AND(B135&gt;=$C$106,B135&lt;=$D$106),AND(B135&gt;=$C$107,B135&lt;=$D$107),AND(B135&gt;=$C$108,B135&lt;=$D$108),AND(B135&gt;=$C$109,B135&lt;=$D$109),AND(B135&gt;=$C$110,B135&lt;=$D$110),AND(B135&gt;=$C$111,B135&lt;=$D$111) )</f>
        <v>0</v>
      </c>
      <c r="D212" s="173" t="b">
        <f t="shared" si="127"/>
        <v>0</v>
      </c>
      <c r="E212" s="173" t="b">
        <f t="shared" si="127"/>
        <v>0</v>
      </c>
      <c r="F212" s="173" t="b">
        <f t="shared" si="127"/>
        <v>0</v>
      </c>
      <c r="G212" s="173" t="b">
        <f t="shared" si="127"/>
        <v>0</v>
      </c>
      <c r="H212" s="173" t="b">
        <f t="shared" si="127"/>
        <v>0</v>
      </c>
      <c r="I212" s="173" t="b">
        <f t="shared" si="127"/>
        <v>0</v>
      </c>
      <c r="J212" s="173" t="b">
        <f t="shared" si="127"/>
        <v>0</v>
      </c>
      <c r="K212" s="173" t="b">
        <f t="shared" si="127"/>
        <v>0</v>
      </c>
      <c r="L212" s="173" t="b">
        <f t="shared" si="127"/>
        <v>0</v>
      </c>
      <c r="M212" s="173" t="b">
        <f t="shared" si="127"/>
        <v>1</v>
      </c>
      <c r="N212" s="173" t="b">
        <f t="shared" si="127"/>
        <v>1</v>
      </c>
      <c r="AL212" t="s">
        <v>248</v>
      </c>
    </row>
    <row r="213" spans="2:38" x14ac:dyDescent="0.25">
      <c r="B213" s="7">
        <f t="shared" si="112"/>
        <v>16</v>
      </c>
      <c r="C213" s="173" t="b">
        <f t="shared" ref="C213:N213" si="128">OR( AND(B136&gt;=$K$106,B136&lt;=$L$106),AND(B136&gt;=$K$107,B136&lt;=$L$107),AND(B136&gt;=$K$108,B136&lt;=$L$108),AND(B136&gt;=$K$109,B136&lt;=$L$109),AND(B136&gt;=$K$110,B136&lt;=$L$110),AND(B136&gt;=$K$111,B136&lt;=$L$111), AND(B136&gt;=$G$106,B136&lt;=$H$106),AND(B136&gt;=$G$107,B136&lt;=$H$107),AND(B136&gt;=$G$108,B136&lt;=$H$108),AND(B136&gt;=$G$109,B136&lt;=$H$109),AND(B136&gt;=$G$110,B136&lt;=$H$110),AND(B136&gt;=$G$111,B136&lt;=$H$111), AND(B136&gt;=$C$106,B136&lt;=$D$106),AND(B136&gt;=$C$107,B136&lt;=$D$107),AND(B136&gt;=$C$108,B136&lt;=$D$108),AND(B136&gt;=$C$109,B136&lt;=$D$109),AND(B136&gt;=$C$110,B136&lt;=$D$110),AND(B136&gt;=$C$111,B136&lt;=$D$111) )</f>
        <v>0</v>
      </c>
      <c r="D213" s="173" t="b">
        <f t="shared" si="128"/>
        <v>0</v>
      </c>
      <c r="E213" s="173" t="b">
        <f t="shared" si="128"/>
        <v>0</v>
      </c>
      <c r="F213" s="173" t="b">
        <f t="shared" si="128"/>
        <v>0</v>
      </c>
      <c r="G213" s="173" t="b">
        <f t="shared" si="128"/>
        <v>0</v>
      </c>
      <c r="H213" s="173" t="b">
        <f t="shared" si="128"/>
        <v>0</v>
      </c>
      <c r="I213" s="173" t="b">
        <f t="shared" si="128"/>
        <v>0</v>
      </c>
      <c r="J213" s="173" t="b">
        <f t="shared" si="128"/>
        <v>0</v>
      </c>
      <c r="K213" s="173" t="b">
        <f t="shared" si="128"/>
        <v>0</v>
      </c>
      <c r="L213" s="173" t="b">
        <f t="shared" si="128"/>
        <v>0</v>
      </c>
      <c r="M213" s="173" t="b">
        <f t="shared" si="128"/>
        <v>1</v>
      </c>
      <c r="N213" s="173" t="b">
        <f t="shared" si="128"/>
        <v>1</v>
      </c>
      <c r="AL213" t="s">
        <v>256</v>
      </c>
    </row>
    <row r="214" spans="2:38" x14ac:dyDescent="0.25">
      <c r="B214" s="7">
        <f t="shared" si="112"/>
        <v>17</v>
      </c>
      <c r="C214" s="173" t="b">
        <f t="shared" ref="C214:N214" si="129">OR( AND(B137&gt;=$K$106,B137&lt;=$L$106),AND(B137&gt;=$K$107,B137&lt;=$L$107),AND(B137&gt;=$K$108,B137&lt;=$L$108),AND(B137&gt;=$K$109,B137&lt;=$L$109),AND(B137&gt;=$K$110,B137&lt;=$L$110),AND(B137&gt;=$K$111,B137&lt;=$L$111), AND(B137&gt;=$G$106,B137&lt;=$H$106),AND(B137&gt;=$G$107,B137&lt;=$H$107),AND(B137&gt;=$G$108,B137&lt;=$H$108),AND(B137&gt;=$G$109,B137&lt;=$H$109),AND(B137&gt;=$G$110,B137&lt;=$H$110),AND(B137&gt;=$G$111,B137&lt;=$H$111), AND(B137&gt;=$C$106,B137&lt;=$D$106),AND(B137&gt;=$C$107,B137&lt;=$D$107),AND(B137&gt;=$C$108,B137&lt;=$D$108),AND(B137&gt;=$C$109,B137&lt;=$D$109),AND(B137&gt;=$C$110,B137&lt;=$D$110),AND(B137&gt;=$C$111,B137&lt;=$D$111) )</f>
        <v>0</v>
      </c>
      <c r="D214" s="173" t="b">
        <f t="shared" si="129"/>
        <v>0</v>
      </c>
      <c r="E214" s="173" t="b">
        <f t="shared" si="129"/>
        <v>0</v>
      </c>
      <c r="F214" s="173" t="b">
        <f t="shared" si="129"/>
        <v>0</v>
      </c>
      <c r="G214" s="173" t="b">
        <f t="shared" si="129"/>
        <v>0</v>
      </c>
      <c r="H214" s="173" t="b">
        <f t="shared" si="129"/>
        <v>0</v>
      </c>
      <c r="I214" s="173" t="b">
        <f t="shared" si="129"/>
        <v>0</v>
      </c>
      <c r="J214" s="173" t="b">
        <f t="shared" si="129"/>
        <v>0</v>
      </c>
      <c r="K214" s="173" t="b">
        <f t="shared" si="129"/>
        <v>0</v>
      </c>
      <c r="L214" s="173" t="b">
        <f t="shared" si="129"/>
        <v>0</v>
      </c>
      <c r="M214" s="173" t="b">
        <f t="shared" si="129"/>
        <v>1</v>
      </c>
      <c r="N214" s="173" t="b">
        <f t="shared" si="129"/>
        <v>1</v>
      </c>
      <c r="AL214" t="s">
        <v>257</v>
      </c>
    </row>
    <row r="215" spans="2:38" x14ac:dyDescent="0.25">
      <c r="B215" s="7">
        <f t="shared" si="112"/>
        <v>18</v>
      </c>
      <c r="C215" s="173" t="b">
        <f t="shared" ref="C215:N215" si="130">OR( AND(B138&gt;=$K$106,B138&lt;=$L$106),AND(B138&gt;=$K$107,B138&lt;=$L$107),AND(B138&gt;=$K$108,B138&lt;=$L$108),AND(B138&gt;=$K$109,B138&lt;=$L$109),AND(B138&gt;=$K$110,B138&lt;=$L$110),AND(B138&gt;=$K$111,B138&lt;=$L$111), AND(B138&gt;=$G$106,B138&lt;=$H$106),AND(B138&gt;=$G$107,B138&lt;=$H$107),AND(B138&gt;=$G$108,B138&lt;=$H$108),AND(B138&gt;=$G$109,B138&lt;=$H$109),AND(B138&gt;=$G$110,B138&lt;=$H$110),AND(B138&gt;=$G$111,B138&lt;=$H$111), AND(B138&gt;=$C$106,B138&lt;=$D$106),AND(B138&gt;=$C$107,B138&lt;=$D$107),AND(B138&gt;=$C$108,B138&lt;=$D$108),AND(B138&gt;=$C$109,B138&lt;=$D$109),AND(B138&gt;=$C$110,B138&lt;=$D$110),AND(B138&gt;=$C$111,B138&lt;=$D$111) )</f>
        <v>0</v>
      </c>
      <c r="D215" s="173" t="b">
        <f t="shared" si="130"/>
        <v>0</v>
      </c>
      <c r="E215" s="173" t="b">
        <f t="shared" si="130"/>
        <v>0</v>
      </c>
      <c r="F215" s="173" t="b">
        <f t="shared" si="130"/>
        <v>0</v>
      </c>
      <c r="G215" s="173" t="b">
        <f t="shared" si="130"/>
        <v>0</v>
      </c>
      <c r="H215" s="173" t="b">
        <f t="shared" si="130"/>
        <v>0</v>
      </c>
      <c r="I215" s="173" t="b">
        <f t="shared" si="130"/>
        <v>0</v>
      </c>
      <c r="J215" s="173" t="b">
        <f t="shared" si="130"/>
        <v>0</v>
      </c>
      <c r="K215" s="173" t="b">
        <f t="shared" si="130"/>
        <v>0</v>
      </c>
      <c r="L215" s="173" t="b">
        <f t="shared" si="130"/>
        <v>0</v>
      </c>
      <c r="M215" s="173" t="b">
        <f t="shared" si="130"/>
        <v>1</v>
      </c>
      <c r="N215" s="173" t="b">
        <f t="shared" si="130"/>
        <v>1</v>
      </c>
      <c r="AL215" t="s">
        <v>258</v>
      </c>
    </row>
    <row r="216" spans="2:38" x14ac:dyDescent="0.25">
      <c r="B216" s="7">
        <f t="shared" si="112"/>
        <v>19</v>
      </c>
      <c r="C216" s="173" t="b">
        <f t="shared" ref="C216:N216" si="131">OR( AND(B139&gt;=$K$106,B139&lt;=$L$106),AND(B139&gt;=$K$107,B139&lt;=$L$107),AND(B139&gt;=$K$108,B139&lt;=$L$108),AND(B139&gt;=$K$109,B139&lt;=$L$109),AND(B139&gt;=$K$110,B139&lt;=$L$110),AND(B139&gt;=$K$111,B139&lt;=$L$111), AND(B139&gt;=$G$106,B139&lt;=$H$106),AND(B139&gt;=$G$107,B139&lt;=$H$107),AND(B139&gt;=$G$108,B139&lt;=$H$108),AND(B139&gt;=$G$109,B139&lt;=$H$109),AND(B139&gt;=$G$110,B139&lt;=$H$110),AND(B139&gt;=$G$111,B139&lt;=$H$111), AND(B139&gt;=$C$106,B139&lt;=$D$106),AND(B139&gt;=$C$107,B139&lt;=$D$107),AND(B139&gt;=$C$108,B139&lt;=$D$108),AND(B139&gt;=$C$109,B139&lt;=$D$109),AND(B139&gt;=$C$110,B139&lt;=$D$110),AND(B139&gt;=$C$111,B139&lt;=$D$111) )</f>
        <v>0</v>
      </c>
      <c r="D216" s="173" t="b">
        <f t="shared" si="131"/>
        <v>0</v>
      </c>
      <c r="E216" s="173" t="b">
        <f t="shared" si="131"/>
        <v>0</v>
      </c>
      <c r="F216" s="173" t="b">
        <f t="shared" si="131"/>
        <v>0</v>
      </c>
      <c r="G216" s="173" t="b">
        <f t="shared" si="131"/>
        <v>0</v>
      </c>
      <c r="H216" s="173" t="b">
        <f t="shared" si="131"/>
        <v>0</v>
      </c>
      <c r="I216" s="173" t="b">
        <f t="shared" si="131"/>
        <v>0</v>
      </c>
      <c r="J216" s="173" t="b">
        <f t="shared" si="131"/>
        <v>1</v>
      </c>
      <c r="K216" s="173" t="b">
        <f t="shared" si="131"/>
        <v>0</v>
      </c>
      <c r="L216" s="173" t="b">
        <f t="shared" si="131"/>
        <v>0</v>
      </c>
      <c r="M216" s="173" t="b">
        <f t="shared" si="131"/>
        <v>1</v>
      </c>
      <c r="N216" s="173" t="b">
        <f t="shared" si="131"/>
        <v>1</v>
      </c>
      <c r="AL216" t="s">
        <v>259</v>
      </c>
    </row>
    <row r="217" spans="2:38" x14ac:dyDescent="0.25">
      <c r="B217" s="7">
        <f t="shared" si="112"/>
        <v>20</v>
      </c>
      <c r="C217" s="173" t="b">
        <f t="shared" ref="C217:N217" si="132">OR( AND(B140&gt;=$K$106,B140&lt;=$L$106),AND(B140&gt;=$K$107,B140&lt;=$L$107),AND(B140&gt;=$K$108,B140&lt;=$L$108),AND(B140&gt;=$K$109,B140&lt;=$L$109),AND(B140&gt;=$K$110,B140&lt;=$L$110),AND(B140&gt;=$K$111,B140&lt;=$L$111), AND(B140&gt;=$G$106,B140&lt;=$H$106),AND(B140&gt;=$G$107,B140&lt;=$H$107),AND(B140&gt;=$G$108,B140&lt;=$H$108),AND(B140&gt;=$G$109,B140&lt;=$H$109),AND(B140&gt;=$G$110,B140&lt;=$H$110),AND(B140&gt;=$G$111,B140&lt;=$H$111), AND(B140&gt;=$C$106,B140&lt;=$D$106),AND(B140&gt;=$C$107,B140&lt;=$D$107),AND(B140&gt;=$C$108,B140&lt;=$D$108),AND(B140&gt;=$C$109,B140&lt;=$D$109),AND(B140&gt;=$C$110,B140&lt;=$D$110),AND(B140&gt;=$C$111,B140&lt;=$D$111) )</f>
        <v>0</v>
      </c>
      <c r="D217" s="173" t="b">
        <f t="shared" si="132"/>
        <v>0</v>
      </c>
      <c r="E217" s="173" t="b">
        <f t="shared" si="132"/>
        <v>0</v>
      </c>
      <c r="F217" s="173" t="b">
        <f t="shared" si="132"/>
        <v>0</v>
      </c>
      <c r="G217" s="173" t="b">
        <f t="shared" si="132"/>
        <v>0</v>
      </c>
      <c r="H217" s="173" t="b">
        <f t="shared" si="132"/>
        <v>0</v>
      </c>
      <c r="I217" s="173" t="b">
        <f t="shared" si="132"/>
        <v>0</v>
      </c>
      <c r="J217" s="173" t="b">
        <f t="shared" si="132"/>
        <v>1</v>
      </c>
      <c r="K217" s="173" t="b">
        <f t="shared" si="132"/>
        <v>0</v>
      </c>
      <c r="L217" s="173" t="b">
        <f t="shared" si="132"/>
        <v>0</v>
      </c>
      <c r="M217" s="173" t="b">
        <f t="shared" si="132"/>
        <v>1</v>
      </c>
      <c r="N217" s="173" t="b">
        <f t="shared" si="132"/>
        <v>1</v>
      </c>
      <c r="AL217" t="s">
        <v>260</v>
      </c>
    </row>
    <row r="218" spans="2:38" x14ac:dyDescent="0.25">
      <c r="B218" s="7">
        <f t="shared" si="112"/>
        <v>21</v>
      </c>
      <c r="C218" s="173" t="b">
        <f t="shared" ref="C218:N218" si="133">OR( AND(B141&gt;=$K$106,B141&lt;=$L$106),AND(B141&gt;=$K$107,B141&lt;=$L$107),AND(B141&gt;=$K$108,B141&lt;=$L$108),AND(B141&gt;=$K$109,B141&lt;=$L$109),AND(B141&gt;=$K$110,B141&lt;=$L$110),AND(B141&gt;=$K$111,B141&lt;=$L$111), AND(B141&gt;=$G$106,B141&lt;=$H$106),AND(B141&gt;=$G$107,B141&lt;=$H$107),AND(B141&gt;=$G$108,B141&lt;=$H$108),AND(B141&gt;=$G$109,B141&lt;=$H$109),AND(B141&gt;=$G$110,B141&lt;=$H$110),AND(B141&gt;=$G$111,B141&lt;=$H$111), AND(B141&gt;=$C$106,B141&lt;=$D$106),AND(B141&gt;=$C$107,B141&lt;=$D$107),AND(B141&gt;=$C$108,B141&lt;=$D$108),AND(B141&gt;=$C$109,B141&lt;=$D$109),AND(B141&gt;=$C$110,B141&lt;=$D$110),AND(B141&gt;=$C$111,B141&lt;=$D$111) )</f>
        <v>0</v>
      </c>
      <c r="D218" s="173" t="b">
        <f t="shared" si="133"/>
        <v>0</v>
      </c>
      <c r="E218" s="173" t="b">
        <f t="shared" si="133"/>
        <v>0</v>
      </c>
      <c r="F218" s="173" t="b">
        <f t="shared" si="133"/>
        <v>1</v>
      </c>
      <c r="G218" s="173" t="b">
        <f t="shared" si="133"/>
        <v>0</v>
      </c>
      <c r="H218" s="173" t="b">
        <f t="shared" si="133"/>
        <v>0</v>
      </c>
      <c r="I218" s="173" t="b">
        <f t="shared" si="133"/>
        <v>0</v>
      </c>
      <c r="J218" s="173" t="b">
        <f t="shared" si="133"/>
        <v>1</v>
      </c>
      <c r="K218" s="173" t="b">
        <f t="shared" si="133"/>
        <v>0</v>
      </c>
      <c r="L218" s="173" t="b">
        <f t="shared" si="133"/>
        <v>0</v>
      </c>
      <c r="M218" s="173" t="b">
        <f t="shared" si="133"/>
        <v>1</v>
      </c>
      <c r="N218" s="173" t="b">
        <f t="shared" si="133"/>
        <v>1</v>
      </c>
      <c r="AL218" t="s">
        <v>261</v>
      </c>
    </row>
    <row r="219" spans="2:38" x14ac:dyDescent="0.25">
      <c r="B219" s="7">
        <f t="shared" si="112"/>
        <v>22</v>
      </c>
      <c r="C219" s="173" t="b">
        <f t="shared" ref="C219:N219" si="134">OR( AND(B142&gt;=$K$106,B142&lt;=$L$106),AND(B142&gt;=$K$107,B142&lt;=$L$107),AND(B142&gt;=$K$108,B142&lt;=$L$108),AND(B142&gt;=$K$109,B142&lt;=$L$109),AND(B142&gt;=$K$110,B142&lt;=$L$110),AND(B142&gt;=$K$111,B142&lt;=$L$111), AND(B142&gt;=$G$106,B142&lt;=$H$106),AND(B142&gt;=$G$107,B142&lt;=$H$107),AND(B142&gt;=$G$108,B142&lt;=$H$108),AND(B142&gt;=$G$109,B142&lt;=$H$109),AND(B142&gt;=$G$110,B142&lt;=$H$110),AND(B142&gt;=$G$111,B142&lt;=$H$111), AND(B142&gt;=$C$106,B142&lt;=$D$106),AND(B142&gt;=$C$107,B142&lt;=$D$107),AND(B142&gt;=$C$108,B142&lt;=$D$108),AND(B142&gt;=$C$109,B142&lt;=$D$109),AND(B142&gt;=$C$110,B142&lt;=$D$110),AND(B142&gt;=$C$111,B142&lt;=$D$111) )</f>
        <v>0</v>
      </c>
      <c r="D219" s="173" t="b">
        <f t="shared" si="134"/>
        <v>0</v>
      </c>
      <c r="E219" s="173" t="b">
        <f t="shared" si="134"/>
        <v>0</v>
      </c>
      <c r="F219" s="173" t="b">
        <f t="shared" si="134"/>
        <v>1</v>
      </c>
      <c r="G219" s="173" t="b">
        <f t="shared" si="134"/>
        <v>0</v>
      </c>
      <c r="H219" s="173" t="b">
        <f t="shared" si="134"/>
        <v>1</v>
      </c>
      <c r="I219" s="173" t="b">
        <f t="shared" si="134"/>
        <v>0</v>
      </c>
      <c r="J219" s="173" t="b">
        <f t="shared" si="134"/>
        <v>1</v>
      </c>
      <c r="K219" s="173" t="b">
        <f t="shared" si="134"/>
        <v>0</v>
      </c>
      <c r="L219" s="173" t="b">
        <f t="shared" si="134"/>
        <v>0</v>
      </c>
      <c r="M219" s="173" t="b">
        <f t="shared" si="134"/>
        <v>1</v>
      </c>
      <c r="N219" s="173" t="b">
        <f t="shared" si="134"/>
        <v>1</v>
      </c>
      <c r="AL219" t="s">
        <v>255</v>
      </c>
    </row>
    <row r="220" spans="2:38" x14ac:dyDescent="0.25">
      <c r="B220" s="7">
        <f t="shared" si="112"/>
        <v>23</v>
      </c>
      <c r="C220" s="173" t="b">
        <f t="shared" ref="C220:N220" si="135">OR( AND(B143&gt;=$K$106,B143&lt;=$L$106),AND(B143&gt;=$K$107,B143&lt;=$L$107),AND(B143&gt;=$K$108,B143&lt;=$L$108),AND(B143&gt;=$K$109,B143&lt;=$L$109),AND(B143&gt;=$K$110,B143&lt;=$L$110),AND(B143&gt;=$K$111,B143&lt;=$L$111), AND(B143&gt;=$G$106,B143&lt;=$H$106),AND(B143&gt;=$G$107,B143&lt;=$H$107),AND(B143&gt;=$G$108,B143&lt;=$H$108),AND(B143&gt;=$G$109,B143&lt;=$H$109),AND(B143&gt;=$G$110,B143&lt;=$H$110),AND(B143&gt;=$G$111,B143&lt;=$H$111), AND(B143&gt;=$C$106,B143&lt;=$D$106),AND(B143&gt;=$C$107,B143&lt;=$D$107),AND(B143&gt;=$C$108,B143&lt;=$D$108),AND(B143&gt;=$C$109,B143&lt;=$D$109),AND(B143&gt;=$C$110,B143&lt;=$D$110),AND(B143&gt;=$C$111,B143&lt;=$D$111) )</f>
        <v>0</v>
      </c>
      <c r="D220" s="173" t="b">
        <f t="shared" si="135"/>
        <v>0</v>
      </c>
      <c r="E220" s="173" t="b">
        <f t="shared" si="135"/>
        <v>0</v>
      </c>
      <c r="F220" s="173" t="b">
        <f t="shared" si="135"/>
        <v>1</v>
      </c>
      <c r="G220" s="173" t="b">
        <f t="shared" si="135"/>
        <v>0</v>
      </c>
      <c r="H220" s="173" t="b">
        <f t="shared" si="135"/>
        <v>1</v>
      </c>
      <c r="I220" s="173" t="b">
        <f t="shared" si="135"/>
        <v>0</v>
      </c>
      <c r="J220" s="173" t="b">
        <f t="shared" si="135"/>
        <v>1</v>
      </c>
      <c r="K220" s="173" t="b">
        <f t="shared" si="135"/>
        <v>0</v>
      </c>
      <c r="L220" s="173" t="b">
        <f t="shared" si="135"/>
        <v>0</v>
      </c>
      <c r="M220" s="173" t="b">
        <f t="shared" si="135"/>
        <v>1</v>
      </c>
      <c r="N220" s="173" t="b">
        <f t="shared" si="135"/>
        <v>1</v>
      </c>
    </row>
    <row r="221" spans="2:38" x14ac:dyDescent="0.25">
      <c r="B221" s="7">
        <f t="shared" si="112"/>
        <v>24</v>
      </c>
      <c r="C221" s="173" t="b">
        <f t="shared" ref="C221:N221" si="136">OR( AND(B144&gt;=$K$106,B144&lt;=$L$106),AND(B144&gt;=$K$107,B144&lt;=$L$107),AND(B144&gt;=$K$108,B144&lt;=$L$108),AND(B144&gt;=$K$109,B144&lt;=$L$109),AND(B144&gt;=$K$110,B144&lt;=$L$110),AND(B144&gt;=$K$111,B144&lt;=$L$111), AND(B144&gt;=$G$106,B144&lt;=$H$106),AND(B144&gt;=$G$107,B144&lt;=$H$107),AND(B144&gt;=$G$108,B144&lt;=$H$108),AND(B144&gt;=$G$109,B144&lt;=$H$109),AND(B144&gt;=$G$110,B144&lt;=$H$110),AND(B144&gt;=$G$111,B144&lt;=$H$111), AND(B144&gt;=$C$106,B144&lt;=$D$106),AND(B144&gt;=$C$107,B144&lt;=$D$107),AND(B144&gt;=$C$108,B144&lt;=$D$108),AND(B144&gt;=$C$109,B144&lt;=$D$109),AND(B144&gt;=$C$110,B144&lt;=$D$110),AND(B144&gt;=$C$111,B144&lt;=$D$111) )</f>
        <v>0</v>
      </c>
      <c r="D221" s="173" t="b">
        <f t="shared" si="136"/>
        <v>0</v>
      </c>
      <c r="E221" s="173" t="b">
        <f t="shared" si="136"/>
        <v>0</v>
      </c>
      <c r="F221" s="173" t="b">
        <f t="shared" si="136"/>
        <v>1</v>
      </c>
      <c r="G221" s="173" t="b">
        <f t="shared" si="136"/>
        <v>0</v>
      </c>
      <c r="H221" s="173" t="b">
        <f t="shared" si="136"/>
        <v>1</v>
      </c>
      <c r="I221" s="173" t="b">
        <f t="shared" si="136"/>
        <v>0</v>
      </c>
      <c r="J221" s="173" t="b">
        <f t="shared" si="136"/>
        <v>1</v>
      </c>
      <c r="K221" s="173" t="b">
        <f t="shared" si="136"/>
        <v>0</v>
      </c>
      <c r="L221" s="173" t="b">
        <f t="shared" si="136"/>
        <v>0</v>
      </c>
      <c r="M221" s="173" t="b">
        <f t="shared" si="136"/>
        <v>1</v>
      </c>
      <c r="N221" s="173" t="b">
        <f t="shared" si="136"/>
        <v>1</v>
      </c>
      <c r="AL221" t="s">
        <v>248</v>
      </c>
    </row>
    <row r="222" spans="2:38" x14ac:dyDescent="0.25">
      <c r="B222" s="7">
        <f t="shared" si="112"/>
        <v>25</v>
      </c>
      <c r="C222" s="173" t="b">
        <f t="shared" ref="C222:N222" si="137">OR( AND(B145&gt;=$K$106,B145&lt;=$L$106),AND(B145&gt;=$K$107,B145&lt;=$L$107),AND(B145&gt;=$K$108,B145&lt;=$L$108),AND(B145&gt;=$K$109,B145&lt;=$L$109),AND(B145&gt;=$K$110,B145&lt;=$L$110),AND(B145&gt;=$K$111,B145&lt;=$L$111), AND(B145&gt;=$G$106,B145&lt;=$H$106),AND(B145&gt;=$G$107,B145&lt;=$H$107),AND(B145&gt;=$G$108,B145&lt;=$H$108),AND(B145&gt;=$G$109,B145&lt;=$H$109),AND(B145&gt;=$G$110,B145&lt;=$H$110),AND(B145&gt;=$G$111,B145&lt;=$H$111), AND(B145&gt;=$C$106,B145&lt;=$D$106),AND(B145&gt;=$C$107,B145&lt;=$D$107),AND(B145&gt;=$C$108,B145&lt;=$D$108),AND(B145&gt;=$C$109,B145&lt;=$D$109),AND(B145&gt;=$C$110,B145&lt;=$D$110),AND(B145&gt;=$C$111,B145&lt;=$D$111) )</f>
        <v>0</v>
      </c>
      <c r="D222" s="173" t="b">
        <f t="shared" si="137"/>
        <v>0</v>
      </c>
      <c r="E222" s="173" t="b">
        <f t="shared" si="137"/>
        <v>0</v>
      </c>
      <c r="F222" s="173" t="b">
        <f t="shared" si="137"/>
        <v>1</v>
      </c>
      <c r="G222" s="173" t="b">
        <f t="shared" si="137"/>
        <v>0</v>
      </c>
      <c r="H222" s="173" t="b">
        <f t="shared" si="137"/>
        <v>1</v>
      </c>
      <c r="I222" s="173" t="b">
        <f t="shared" si="137"/>
        <v>0</v>
      </c>
      <c r="J222" s="173" t="b">
        <f t="shared" si="137"/>
        <v>1</v>
      </c>
      <c r="K222" s="173" t="b">
        <f t="shared" si="137"/>
        <v>0</v>
      </c>
      <c r="L222" s="173" t="b">
        <f t="shared" si="137"/>
        <v>0</v>
      </c>
      <c r="M222" s="173" t="b">
        <f t="shared" si="137"/>
        <v>1</v>
      </c>
      <c r="N222" s="173" t="b">
        <f t="shared" si="137"/>
        <v>1</v>
      </c>
      <c r="AL222" t="s">
        <v>249</v>
      </c>
    </row>
    <row r="223" spans="2:38" x14ac:dyDescent="0.25">
      <c r="B223" s="7">
        <f t="shared" si="112"/>
        <v>26</v>
      </c>
      <c r="C223" s="173" t="b">
        <f t="shared" ref="C223:N223" si="138">OR( AND(B146&gt;=$K$106,B146&lt;=$L$106),AND(B146&gt;=$K$107,B146&lt;=$L$107),AND(B146&gt;=$K$108,B146&lt;=$L$108),AND(B146&gt;=$K$109,B146&lt;=$L$109),AND(B146&gt;=$K$110,B146&lt;=$L$110),AND(B146&gt;=$K$111,B146&lt;=$L$111), AND(B146&gt;=$G$106,B146&lt;=$H$106),AND(B146&gt;=$G$107,B146&lt;=$H$107),AND(B146&gt;=$G$108,B146&lt;=$H$108),AND(B146&gt;=$G$109,B146&lt;=$H$109),AND(B146&gt;=$G$110,B146&lt;=$H$110),AND(B146&gt;=$G$111,B146&lt;=$H$111), AND(B146&gt;=$C$106,B146&lt;=$D$106),AND(B146&gt;=$C$107,B146&lt;=$D$107),AND(B146&gt;=$C$108,B146&lt;=$D$108),AND(B146&gt;=$C$109,B146&lt;=$D$109),AND(B146&gt;=$C$110,B146&lt;=$D$110),AND(B146&gt;=$C$111,B146&lt;=$D$111) )</f>
        <v>0</v>
      </c>
      <c r="D223" s="173" t="b">
        <f t="shared" si="138"/>
        <v>0</v>
      </c>
      <c r="E223" s="173" t="b">
        <f t="shared" si="138"/>
        <v>0</v>
      </c>
      <c r="F223" s="173" t="b">
        <f t="shared" si="138"/>
        <v>1</v>
      </c>
      <c r="G223" s="173" t="b">
        <f t="shared" si="138"/>
        <v>0</v>
      </c>
      <c r="H223" s="173" t="b">
        <f t="shared" si="138"/>
        <v>1</v>
      </c>
      <c r="I223" s="173" t="b">
        <f t="shared" si="138"/>
        <v>0</v>
      </c>
      <c r="J223" s="173" t="b">
        <f t="shared" si="138"/>
        <v>1</v>
      </c>
      <c r="K223" s="173" t="b">
        <f t="shared" si="138"/>
        <v>0</v>
      </c>
      <c r="L223" s="173" t="b">
        <f t="shared" si="138"/>
        <v>0</v>
      </c>
      <c r="M223" s="173" t="b">
        <f t="shared" si="138"/>
        <v>1</v>
      </c>
      <c r="N223" s="173" t="b">
        <f t="shared" si="138"/>
        <v>1</v>
      </c>
      <c r="AL223" t="s">
        <v>250</v>
      </c>
    </row>
    <row r="224" spans="2:38" x14ac:dyDescent="0.25">
      <c r="B224" s="7">
        <f t="shared" si="112"/>
        <v>27</v>
      </c>
      <c r="C224" s="173" t="b">
        <f t="shared" ref="C224:N224" si="139">OR( AND(B147&gt;=$K$106,B147&lt;=$L$106),AND(B147&gt;=$K$107,B147&lt;=$L$107),AND(B147&gt;=$K$108,B147&lt;=$L$108),AND(B147&gt;=$K$109,B147&lt;=$L$109),AND(B147&gt;=$K$110,B147&lt;=$L$110),AND(B147&gt;=$K$111,B147&lt;=$L$111), AND(B147&gt;=$G$106,B147&lt;=$H$106),AND(B147&gt;=$G$107,B147&lt;=$H$107),AND(B147&gt;=$G$108,B147&lt;=$H$108),AND(B147&gt;=$G$109,B147&lt;=$H$109),AND(B147&gt;=$G$110,B147&lt;=$H$110),AND(B147&gt;=$G$111,B147&lt;=$H$111), AND(B147&gt;=$C$106,B147&lt;=$D$106),AND(B147&gt;=$C$107,B147&lt;=$D$107),AND(B147&gt;=$C$108,B147&lt;=$D$108),AND(B147&gt;=$C$109,B147&lt;=$D$109),AND(B147&gt;=$C$110,B147&lt;=$D$110),AND(B147&gt;=$C$111,B147&lt;=$D$111) )</f>
        <v>0</v>
      </c>
      <c r="D224" s="173" t="b">
        <f t="shared" si="139"/>
        <v>0</v>
      </c>
      <c r="E224" s="173" t="b">
        <f t="shared" si="139"/>
        <v>0</v>
      </c>
      <c r="F224" s="173" t="b">
        <f t="shared" si="139"/>
        <v>1</v>
      </c>
      <c r="G224" s="173" t="b">
        <f t="shared" si="139"/>
        <v>0</v>
      </c>
      <c r="H224" s="173" t="b">
        <f t="shared" si="139"/>
        <v>1</v>
      </c>
      <c r="I224" s="173" t="b">
        <f t="shared" si="139"/>
        <v>0</v>
      </c>
      <c r="J224" s="173" t="b">
        <f t="shared" si="139"/>
        <v>1</v>
      </c>
      <c r="K224" s="173" t="b">
        <f t="shared" si="139"/>
        <v>0</v>
      </c>
      <c r="L224" s="173" t="b">
        <f t="shared" si="139"/>
        <v>0</v>
      </c>
      <c r="M224" s="173" t="b">
        <f t="shared" si="139"/>
        <v>1</v>
      </c>
      <c r="N224" s="173" t="b">
        <f t="shared" si="139"/>
        <v>1</v>
      </c>
      <c r="AL224" t="s">
        <v>251</v>
      </c>
    </row>
    <row r="225" spans="2:38" x14ac:dyDescent="0.25">
      <c r="B225" s="7">
        <f t="shared" si="112"/>
        <v>28</v>
      </c>
      <c r="C225" s="173" t="b">
        <f t="shared" ref="C225:N225" si="140">OR( AND(B148&gt;=$K$106,B148&lt;=$L$106),AND(B148&gt;=$K$107,B148&lt;=$L$107),AND(B148&gt;=$K$108,B148&lt;=$L$108),AND(B148&gt;=$K$109,B148&lt;=$L$109),AND(B148&gt;=$K$110,B148&lt;=$L$110),AND(B148&gt;=$K$111,B148&lt;=$L$111), AND(B148&gt;=$G$106,B148&lt;=$H$106),AND(B148&gt;=$G$107,B148&lt;=$H$107),AND(B148&gt;=$G$108,B148&lt;=$H$108),AND(B148&gt;=$G$109,B148&lt;=$H$109),AND(B148&gt;=$G$110,B148&lt;=$H$110),AND(B148&gt;=$G$111,B148&lt;=$H$111), AND(B148&gt;=$C$106,B148&lt;=$D$106),AND(B148&gt;=$C$107,B148&lt;=$D$107),AND(B148&gt;=$C$108,B148&lt;=$D$108),AND(B148&gt;=$C$109,B148&lt;=$D$109),AND(B148&gt;=$C$110,B148&lt;=$D$110),AND(B148&gt;=$C$111,B148&lt;=$D$111) )</f>
        <v>0</v>
      </c>
      <c r="D225" s="173" t="b">
        <f t="shared" si="140"/>
        <v>0</v>
      </c>
      <c r="E225" s="173" t="b">
        <f t="shared" si="140"/>
        <v>0</v>
      </c>
      <c r="F225" s="173" t="b">
        <f t="shared" si="140"/>
        <v>1</v>
      </c>
      <c r="G225" s="173" t="b">
        <f t="shared" si="140"/>
        <v>0</v>
      </c>
      <c r="H225" s="173" t="b">
        <f t="shared" si="140"/>
        <v>1</v>
      </c>
      <c r="I225" s="173" t="b">
        <f t="shared" si="140"/>
        <v>0</v>
      </c>
      <c r="J225" s="173" t="b">
        <f t="shared" si="140"/>
        <v>1</v>
      </c>
      <c r="K225" s="173" t="b">
        <f t="shared" si="140"/>
        <v>0</v>
      </c>
      <c r="L225" s="173" t="b">
        <f t="shared" si="140"/>
        <v>0</v>
      </c>
      <c r="M225" s="173" t="b">
        <f t="shared" si="140"/>
        <v>1</v>
      </c>
      <c r="N225" s="173" t="b">
        <f t="shared" si="140"/>
        <v>1</v>
      </c>
      <c r="AL225" t="s">
        <v>252</v>
      </c>
    </row>
    <row r="226" spans="2:38" x14ac:dyDescent="0.25">
      <c r="B226" s="7">
        <f t="shared" si="112"/>
        <v>29</v>
      </c>
      <c r="C226" s="173" t="b">
        <f t="shared" ref="C226:N226" si="141">OR( AND(B149&gt;=$K$106,B149&lt;=$L$106),AND(B149&gt;=$K$107,B149&lt;=$L$107),AND(B149&gt;=$K$108,B149&lt;=$L$108),AND(B149&gt;=$K$109,B149&lt;=$L$109),AND(B149&gt;=$K$110,B149&lt;=$L$110),AND(B149&gt;=$K$111,B149&lt;=$L$111), AND(B149&gt;=$G$106,B149&lt;=$H$106),AND(B149&gt;=$G$107,B149&lt;=$H$107),AND(B149&gt;=$G$108,B149&lt;=$H$108),AND(B149&gt;=$G$109,B149&lt;=$H$109),AND(B149&gt;=$G$110,B149&lt;=$H$110),AND(B149&gt;=$G$111,B149&lt;=$H$111), AND(B149&gt;=$C$106,B149&lt;=$D$106),AND(B149&gt;=$C$107,B149&lt;=$D$107),AND(B149&gt;=$C$108,B149&lt;=$D$108),AND(B149&gt;=$C$109,B149&lt;=$D$109),AND(B149&gt;=$C$110,B149&lt;=$D$110),AND(B149&gt;=$C$111,B149&lt;=$D$111) )</f>
        <v>0</v>
      </c>
      <c r="D226" s="173" t="b">
        <f t="shared" si="141"/>
        <v>0</v>
      </c>
      <c r="E226" s="173" t="b">
        <f t="shared" si="141"/>
        <v>0</v>
      </c>
      <c r="F226" s="173" t="b">
        <f t="shared" si="141"/>
        <v>1</v>
      </c>
      <c r="G226" s="173" t="b">
        <f t="shared" si="141"/>
        <v>0</v>
      </c>
      <c r="H226" s="173" t="b">
        <f t="shared" si="141"/>
        <v>1</v>
      </c>
      <c r="I226" s="173" t="b">
        <f t="shared" si="141"/>
        <v>0</v>
      </c>
      <c r="J226" s="173" t="b">
        <f t="shared" si="141"/>
        <v>1</v>
      </c>
      <c r="K226" s="173" t="b">
        <f t="shared" si="141"/>
        <v>0</v>
      </c>
      <c r="L226" s="173" t="b">
        <f t="shared" si="141"/>
        <v>0</v>
      </c>
      <c r="M226" s="173" t="b">
        <f t="shared" si="141"/>
        <v>1</v>
      </c>
      <c r="N226" s="173" t="b">
        <f t="shared" si="141"/>
        <v>1</v>
      </c>
      <c r="AL226" t="s">
        <v>253</v>
      </c>
    </row>
    <row r="227" spans="2:38" x14ac:dyDescent="0.25">
      <c r="B227" s="10">
        <f t="shared" si="112"/>
        <v>30</v>
      </c>
      <c r="C227" s="173" t="b">
        <f>OR( AND(B150&gt;=$K$106,B150&lt;=$L$106),AND(B150&gt;=$K$107,B150&lt;=$L$107),AND(B150&gt;=$K$108,B150&lt;=$L$108),AND(B150&gt;=$K$109,B150&lt;=$L$109),AND(B150&gt;=$K$110,B150&lt;=$L$110),AND(B150&gt;=$K$111,B150&lt;=$L$111), AND(B150&gt;=$G$106,B150&lt;=$H$106),AND(B150&gt;=$G$107,B150&lt;=$H$107),AND(B150&gt;=$G$108,B150&lt;=$H$108),AND(B150&gt;=$G$109,B150&lt;=$H$109),AND(B150&gt;=$G$110,B150&lt;=$H$110),AND(B150&gt;=$G$111,B150&lt;=$H$111), AND(B150&gt;=$C$106,B150&lt;=$D$106),AND(B150&gt;=$C$107,B150&lt;=$D$107),AND(B150&gt;=$C$108,B150&lt;=$D$108),AND(B150&gt;=$C$109,B150&lt;=$D$109),AND(B150&gt;=$C$110,B150&lt;=$D$110),AND(B150&gt;=$C$111,B150&lt;=$D$111) )</f>
        <v>0</v>
      </c>
      <c r="D227" s="173" t="b">
        <f>OR( AND(C150&gt;=$K$106,C150&lt;=$L$106),AND(C150&gt;=$K$107,C150&lt;=$L$107),AND(C150&gt;=$K$108,C150&lt;=$L$108),AND(C150&gt;=$K$109,C150&lt;=$L$109),AND(C150&gt;=$K$110,C150&lt;=$L$110),AND(C150&gt;=$K$111,C150&lt;=$L$111), AND(C150&gt;=$G$106,C150&lt;=$H$106),AND(C150&gt;=$G$107,C150&lt;=$H$107),AND(C150&gt;=$G$108,C150&lt;=$H$108),AND(C150&gt;=$G$109,C150&lt;=$H$109),AND(C150&gt;=$G$110,C150&lt;=$H$110),AND(C150&gt;=$G$111,C150&lt;=$H$111), AND(C150&gt;=$C$106,C150&lt;=$D$106),AND(C150&gt;=$C$107,C150&lt;=$D$107),AND(C150&gt;=$C$108,C150&lt;=$D$108),AND(C150&gt;=$C$109,C150&lt;=$D$109),AND(C150&gt;=$C$110,C150&lt;=$D$110),AND(C150&gt;=$C$111,C150&lt;=$D$111) )</f>
        <v>0</v>
      </c>
      <c r="E227" s="173" t="b">
        <f>OR( AND(D150&gt;=$K$106,D150&lt;=$L$106),AND(D150&gt;=$K$107,D150&lt;=$L$107),AND(D150&gt;=$K$108,D150&lt;=$L$108),AND(D150&gt;=$K$109,D150&lt;=$L$109),AND(D150&gt;=$K$110,D150&lt;=$L$110),AND(D150&gt;=$K$111,D150&lt;=$L$111), AND(D150&gt;=$G$106,D150&lt;=$H$106),AND(D150&gt;=$G$107,D150&lt;=$H$107),AND(D150&gt;=$G$108,D150&lt;=$H$108),AND(D150&gt;=$G$109,D150&lt;=$H$109),AND(D150&gt;=$G$110,D150&lt;=$H$110),AND(D150&gt;=$G$111,D150&lt;=$H$111), AND(D150&gt;=$C$106,D150&lt;=$D$106),AND(D150&gt;=$C$107,D150&lt;=$D$107),AND(D150&gt;=$C$108,D150&lt;=$D$108),AND(D150&gt;=$C$109,D150&lt;=$D$109),AND(D150&gt;=$C$110,D150&lt;=$D$110),AND(D150&gt;=$C$111,D150&lt;=$D$111) )</f>
        <v>0</v>
      </c>
      <c r="F227" s="173" t="b">
        <f>OR( AND(E150&gt;=$K$106,E150&lt;=$L$106),AND(E150&gt;=$K$107,E150&lt;=$L$107),AND(E150&gt;=$K$108,E150&lt;=$L$108),AND(E150&gt;=$K$109,E150&lt;=$L$109),AND(E150&gt;=$K$110,E150&lt;=$L$110),AND(E150&gt;=$K$111,E150&lt;=$L$111), AND(E150&gt;=$G$106,E150&lt;=$H$106),AND(E150&gt;=$G$107,E150&lt;=$H$107),AND(E150&gt;=$G$108,E150&lt;=$H$108),AND(E150&gt;=$G$109,E150&lt;=$H$109),AND(E150&gt;=$G$110,E150&lt;=$H$110),AND(E150&gt;=$G$111,E150&lt;=$H$111), AND(E150&gt;=$C$106,E150&lt;=$D$106),AND(E150&gt;=$C$107,E150&lt;=$D$107),AND(E150&gt;=$C$108,E150&lt;=$D$108),AND(E150&gt;=$C$109,E150&lt;=$D$109),AND(E150&gt;=$C$110,E150&lt;=$D$110),AND(E150&gt;=$C$111,E150&lt;=$D$111) )</f>
        <v>1</v>
      </c>
      <c r="G227" s="173" t="b">
        <f>OR( AND(F150&gt;=$K$106,F150&lt;=$L$106),AND(F150&gt;=$K$107,F150&lt;=$L$107),AND(F150&gt;=$K$108,F150&lt;=$L$108),AND(F150&gt;=$K$109,F150&lt;=$L$109),AND(F150&gt;=$K$110,F150&lt;=$L$110),AND(F150&gt;=$K$111,F150&lt;=$L$111), AND(F150&gt;=$G$106,F150&lt;=$H$106),AND(F150&gt;=$G$107,F150&lt;=$H$107),AND(F150&gt;=$G$108,F150&lt;=$H$108),AND(F150&gt;=$G$109,F150&lt;=$H$109),AND(F150&gt;=$G$110,F150&lt;=$H$110),AND(F150&gt;=$G$111,F150&lt;=$H$111), AND(F150&gt;=$C$106,F150&lt;=$D$106),AND(F150&gt;=$C$107,F150&lt;=$D$107),AND(F150&gt;=$C$108,F150&lt;=$D$108),AND(F150&gt;=$C$109,F150&lt;=$D$109),AND(F150&gt;=$C$110,F150&lt;=$D$110),AND(F150&gt;=$C$111,F150&lt;=$D$111) )</f>
        <v>0</v>
      </c>
      <c r="H227" s="175"/>
      <c r="I227" s="173" t="b">
        <f t="shared" ref="I227:N227" si="142">OR( AND(H150&gt;=$K$106,H150&lt;=$L$106),AND(H150&gt;=$K$107,H150&lt;=$L$107),AND(H150&gt;=$K$108,H150&lt;=$L$108),AND(H150&gt;=$K$109,H150&lt;=$L$109),AND(H150&gt;=$K$110,H150&lt;=$L$110),AND(H150&gt;=$K$111,H150&lt;=$L$111), AND(H150&gt;=$G$106,H150&lt;=$H$106),AND(H150&gt;=$G$107,H150&lt;=$H$107),AND(H150&gt;=$G$108,H150&lt;=$H$108),AND(H150&gt;=$G$109,H150&lt;=$H$109),AND(H150&gt;=$G$110,H150&lt;=$H$110),AND(H150&gt;=$G$111,H150&lt;=$H$111), AND(H150&gt;=$C$106,H150&lt;=$D$106),AND(H150&gt;=$C$107,H150&lt;=$D$107),AND(H150&gt;=$C$108,H150&lt;=$D$108),AND(H150&gt;=$C$109,H150&lt;=$D$109),AND(H150&gt;=$C$110,H150&lt;=$D$110),AND(H150&gt;=$C$111,H150&lt;=$D$111) )</f>
        <v>0</v>
      </c>
      <c r="J227" s="173" t="b">
        <f t="shared" si="142"/>
        <v>1</v>
      </c>
      <c r="K227" s="173" t="b">
        <f t="shared" si="142"/>
        <v>0</v>
      </c>
      <c r="L227" s="173" t="b">
        <f t="shared" si="142"/>
        <v>0</v>
      </c>
      <c r="M227" s="173" t="b">
        <f t="shared" si="142"/>
        <v>1</v>
      </c>
      <c r="N227" s="173" t="b">
        <f t="shared" si="142"/>
        <v>1</v>
      </c>
      <c r="AL227" t="s">
        <v>254</v>
      </c>
    </row>
    <row r="228" spans="2:38" x14ac:dyDescent="0.25">
      <c r="B228" s="7">
        <f t="shared" si="112"/>
        <v>31</v>
      </c>
      <c r="C228" s="175"/>
      <c r="D228" s="173" t="b">
        <f>OR( AND(C151&gt;=$K$106,C151&lt;=$L$106),AND(C151&gt;=$K$107,C151&lt;=$L$107),AND(C151&gt;=$K$108,C151&lt;=$L$108),AND(C151&gt;=$K$109,C151&lt;=$L$109),AND(C151&gt;=$K$110,C151&lt;=$L$110),AND(C151&gt;=$K$111,C151&lt;=$L$111), AND(C151&gt;=$G$106,C151&lt;=$H$106),AND(C151&gt;=$G$107,C151&lt;=$H$107),AND(C151&gt;=$G$108,C151&lt;=$H$108),AND(C151&gt;=$G$109,C151&lt;=$H$109),AND(C151&gt;=$G$110,C151&lt;=$H$110),AND(C151&gt;=$G$111,C151&lt;=$H$111), AND(C151&gt;=$C$106,C151&lt;=$D$106),AND(C151&gt;=$C$107,C151&lt;=$D$107),AND(C151&gt;=$C$108,C151&lt;=$D$108),AND(C151&gt;=$C$109,C151&lt;=$D$109),AND(C151&gt;=$C$110,C151&lt;=$D$110),AND(C151&gt;=$C$111,C151&lt;=$D$111) )</f>
        <v>0</v>
      </c>
      <c r="E228" s="175"/>
      <c r="F228" s="173" t="b">
        <f>OR( AND(E151&gt;=$K$106,E151&lt;=$L$106),AND(E151&gt;=$K$107,E151&lt;=$L$107),AND(E151&gt;=$K$108,E151&lt;=$L$108),AND(E151&gt;=$K$109,E151&lt;=$L$109),AND(E151&gt;=$K$110,E151&lt;=$L$110),AND(E151&gt;=$K$111,E151&lt;=$L$111), AND(E151&gt;=$G$106,E151&lt;=$H$106),AND(E151&gt;=$G$107,E151&lt;=$H$107),AND(E151&gt;=$G$108,E151&lt;=$H$108),AND(E151&gt;=$G$109,E151&lt;=$H$109),AND(E151&gt;=$G$110,E151&lt;=$H$110),AND(E151&gt;=$G$111,E151&lt;=$H$111), AND(E151&gt;=$C$106,E151&lt;=$D$106),AND(E151&gt;=$C$107,E151&lt;=$D$107),AND(E151&gt;=$C$108,E151&lt;=$D$108),AND(E151&gt;=$C$109,E151&lt;=$D$109),AND(E151&gt;=$C$110,E151&lt;=$D$110),AND(E151&gt;=$C$111,E151&lt;=$D$111) )</f>
        <v>1</v>
      </c>
      <c r="G228" s="173" t="b">
        <f>OR( AND(F151&gt;=$K$106,F151&lt;=$L$106),AND(F151&gt;=$K$107,F151&lt;=$L$107),AND(F151&gt;=$K$108,F151&lt;=$L$108),AND(F151&gt;=$K$109,F151&lt;=$L$109),AND(F151&gt;=$K$110,F151&lt;=$L$110),AND(F151&gt;=$K$111,F151&lt;=$L$111), AND(F151&gt;=$G$106,F151&lt;=$H$106),AND(F151&gt;=$G$107,F151&lt;=$H$107),AND(F151&gt;=$G$108,F151&lt;=$H$108),AND(F151&gt;=$G$109,F151&lt;=$H$109),AND(F151&gt;=$G$110,F151&lt;=$H$110),AND(F151&gt;=$G$111,F151&lt;=$H$111), AND(F151&gt;=$C$106,F151&lt;=$D$106),AND(F151&gt;=$C$107,F151&lt;=$D$107),AND(F151&gt;=$C$108,F151&lt;=$D$108),AND(F151&gt;=$C$109,F151&lt;=$D$109),AND(F151&gt;=$C$110,F151&lt;=$D$110),AND(F151&gt;=$C$111,F151&lt;=$D$111) )</f>
        <v>0</v>
      </c>
      <c r="H228" s="174"/>
      <c r="I228" s="173" t="b">
        <f>OR( AND(H151&gt;=$K$106,H151&lt;=$L$106),AND(H151&gt;=$K$107,H151&lt;=$L$107),AND(H151&gt;=$K$108,H151&lt;=$L$108),AND(H151&gt;=$K$109,H151&lt;=$L$109),AND(H151&gt;=$K$110,H151&lt;=$L$110),AND(H151&gt;=$K$111,H151&lt;=$L$111), AND(H151&gt;=$G$106,H151&lt;=$H$106),AND(H151&gt;=$G$107,H151&lt;=$H$107),AND(H151&gt;=$G$108,H151&lt;=$H$108),AND(H151&gt;=$G$109,H151&lt;=$H$109),AND(H151&gt;=$G$110,H151&lt;=$H$110),AND(H151&gt;=$G$111,H151&lt;=$H$111), AND(H151&gt;=$C$106,H151&lt;=$D$106),AND(H151&gt;=$C$107,H151&lt;=$D$107),AND(H151&gt;=$C$108,H151&lt;=$D$108),AND(H151&gt;=$C$109,H151&lt;=$D$109),AND(H151&gt;=$C$110,H151&lt;=$D$110),AND(H151&gt;=$C$111,H151&lt;=$D$111) )</f>
        <v>0</v>
      </c>
      <c r="J228" s="175"/>
      <c r="K228" s="173" t="b">
        <f>OR( AND(J151&gt;=$K$106,J151&lt;=$L$106),AND(J151&gt;=$K$107,J151&lt;=$L$107),AND(J151&gt;=$K$108,J151&lt;=$L$108),AND(J151&gt;=$K$109,J151&lt;=$L$109),AND(J151&gt;=$K$110,J151&lt;=$L$110),AND(J151&gt;=$K$111,J151&lt;=$L$111), AND(J151&gt;=$G$106,J151&lt;=$H$106),AND(J151&gt;=$G$107,J151&lt;=$H$107),AND(J151&gt;=$G$108,J151&lt;=$H$108),AND(J151&gt;=$G$109,J151&lt;=$H$109),AND(J151&gt;=$G$110,J151&lt;=$H$110),AND(J151&gt;=$G$111,J151&lt;=$H$111), AND(J151&gt;=$C$106,J151&lt;=$D$106),AND(J151&gt;=$C$107,J151&lt;=$D$107),AND(J151&gt;=$C$108,J151&lt;=$D$108),AND(J151&gt;=$C$109,J151&lt;=$D$109),AND(J151&gt;=$C$110,J151&lt;=$D$110),AND(J151&gt;=$C$111,J151&lt;=$D$111) )</f>
        <v>0</v>
      </c>
      <c r="L228" s="175"/>
      <c r="M228" s="173" t="b">
        <f>OR( AND(L151&gt;=$K$106,L151&lt;=$L$106),AND(L151&gt;=$K$107,L151&lt;=$L$107),AND(L151&gt;=$K$108,L151&lt;=$L$108),AND(L151&gt;=$K$109,L151&lt;=$L$109),AND(L151&gt;=$K$110,L151&lt;=$L$110),AND(L151&gt;=$K$111,L151&lt;=$L$111), AND(L151&gt;=$G$106,L151&lt;=$H$106),AND(L151&gt;=$G$107,L151&lt;=$H$107),AND(L151&gt;=$G$108,L151&lt;=$H$108),AND(L151&gt;=$G$109,L151&lt;=$H$109),AND(L151&gt;=$G$110,L151&lt;=$H$110),AND(L151&gt;=$G$111,L151&lt;=$H$111), AND(L151&gt;=$C$106,L151&lt;=$D$106),AND(L151&gt;=$C$107,L151&lt;=$D$107),AND(L151&gt;=$C$108,L151&lt;=$D$108),AND(L151&gt;=$C$109,L151&lt;=$D$109),AND(L151&gt;=$C$110,L151&lt;=$D$110),AND(L151&gt;=$C$111,L151&lt;=$D$111) )</f>
        <v>1</v>
      </c>
      <c r="N228" s="173" t="b">
        <f>OR( AND(M151&gt;=$K$106,M151&lt;=$L$106),AND(M151&gt;=$K$107,M151&lt;=$L$107),AND(M151&gt;=$K$108,M151&lt;=$L$108),AND(M151&gt;=$K$109,M151&lt;=$L$109),AND(M151&gt;=$K$110,M151&lt;=$L$110),AND(M151&gt;=$K$111,M151&lt;=$L$111), AND(M151&gt;=$G$106,M151&lt;=$H$106),AND(M151&gt;=$G$107,M151&lt;=$H$107),AND(M151&gt;=$G$108,M151&lt;=$H$108),AND(M151&gt;=$G$109,M151&lt;=$H$109),AND(M151&gt;=$G$110,M151&lt;=$H$110),AND(M151&gt;=$G$111,M151&lt;=$H$111), AND(M151&gt;=$C$106,M151&lt;=$D$106),AND(M151&gt;=$C$107,M151&lt;=$D$107),AND(M151&gt;=$C$108,M151&lt;=$D$108),AND(M151&gt;=$C$109,M151&lt;=$D$109),AND(M151&gt;=$C$110,M151&lt;=$D$110),AND(M151&gt;=$C$111,M151&lt;=$D$111) )</f>
        <v>1</v>
      </c>
      <c r="AL228" t="s">
        <v>255</v>
      </c>
    </row>
    <row r="230" spans="2:38" x14ac:dyDescent="0.25">
      <c r="AL230" t="s">
        <v>248</v>
      </c>
    </row>
    <row r="231" spans="2:38" x14ac:dyDescent="0.25">
      <c r="AL231" t="s">
        <v>262</v>
      </c>
    </row>
    <row r="232" spans="2:38" x14ac:dyDescent="0.25">
      <c r="AL232" t="s">
        <v>263</v>
      </c>
    </row>
    <row r="233" spans="2:38" x14ac:dyDescent="0.25">
      <c r="AL233" t="s">
        <v>264</v>
      </c>
    </row>
    <row r="234" spans="2:38" x14ac:dyDescent="0.25">
      <c r="AL234" t="s">
        <v>265</v>
      </c>
    </row>
    <row r="235" spans="2:38" x14ac:dyDescent="0.25">
      <c r="AL235" t="s">
        <v>266</v>
      </c>
    </row>
    <row r="236" spans="2:38" x14ac:dyDescent="0.25">
      <c r="AL236" t="s">
        <v>267</v>
      </c>
    </row>
    <row r="237" spans="2:38" x14ac:dyDescent="0.25">
      <c r="AL237" t="s">
        <v>255</v>
      </c>
    </row>
    <row r="238" spans="2:38" x14ac:dyDescent="0.25">
      <c r="C238" t="s">
        <v>285</v>
      </c>
    </row>
    <row r="239" spans="2:38" x14ac:dyDescent="0.25">
      <c r="B239" s="1"/>
      <c r="C239" s="4">
        <f t="shared" ref="C239" si="143">C195</f>
        <v>2024</v>
      </c>
      <c r="D239" s="4">
        <f>C239</f>
        <v>2024</v>
      </c>
      <c r="E239" s="4">
        <f>D195</f>
        <v>2024</v>
      </c>
      <c r="F239" s="4">
        <f>E239</f>
        <v>2024</v>
      </c>
      <c r="G239" s="4">
        <f>E195</f>
        <v>2024</v>
      </c>
      <c r="H239" s="4">
        <f>G239</f>
        <v>2024</v>
      </c>
      <c r="I239" s="4">
        <f>F195</f>
        <v>2024</v>
      </c>
      <c r="J239" s="4">
        <f>I239</f>
        <v>2024</v>
      </c>
      <c r="K239" s="4">
        <f>G195</f>
        <v>2025</v>
      </c>
      <c r="L239" s="4">
        <f>K239</f>
        <v>2025</v>
      </c>
      <c r="M239" s="4">
        <f>H195</f>
        <v>2025</v>
      </c>
      <c r="N239" s="4">
        <f>M239</f>
        <v>2025</v>
      </c>
      <c r="O239" s="4">
        <f>I195</f>
        <v>2025</v>
      </c>
      <c r="P239" s="4">
        <f>O239</f>
        <v>2025</v>
      </c>
      <c r="Q239" s="4">
        <f>J195</f>
        <v>2025</v>
      </c>
      <c r="R239" s="4">
        <f>Q239</f>
        <v>2025</v>
      </c>
      <c r="S239" s="4">
        <f>K195</f>
        <v>2025</v>
      </c>
      <c r="T239" s="4">
        <f>S239</f>
        <v>2025</v>
      </c>
      <c r="U239" s="4">
        <f>L195</f>
        <v>2025</v>
      </c>
      <c r="V239" s="4">
        <f>U239</f>
        <v>2025</v>
      </c>
      <c r="W239" s="4">
        <f>M195</f>
        <v>2025</v>
      </c>
      <c r="X239" s="4">
        <f>W239</f>
        <v>2025</v>
      </c>
      <c r="Y239" s="4">
        <f>N195</f>
        <v>2025</v>
      </c>
      <c r="Z239" s="4">
        <f>Y239</f>
        <v>2025</v>
      </c>
    </row>
    <row r="240" spans="2:38" x14ac:dyDescent="0.25">
      <c r="B240" s="1"/>
      <c r="C240" s="55" t="str">
        <f t="shared" ref="C240" si="144">C196</f>
        <v>SEPTEMBRE</v>
      </c>
      <c r="D240" s="55" t="str">
        <f>C240</f>
        <v>SEPTEMBRE</v>
      </c>
      <c r="E240" s="55" t="str">
        <f>D196</f>
        <v>OCTOBRE</v>
      </c>
      <c r="F240" s="55" t="str">
        <f>E240</f>
        <v>OCTOBRE</v>
      </c>
      <c r="G240" s="55" t="str">
        <f>E196</f>
        <v>NOVEMBRE</v>
      </c>
      <c r="H240" s="55" t="str">
        <f>G240</f>
        <v>NOVEMBRE</v>
      </c>
      <c r="I240" s="55" t="str">
        <f>F196</f>
        <v>DECEMBRE</v>
      </c>
      <c r="J240" s="55" t="str">
        <f>I240</f>
        <v>DECEMBRE</v>
      </c>
      <c r="K240" s="55" t="str">
        <f>G196</f>
        <v>JANVIER</v>
      </c>
      <c r="L240" s="55" t="str">
        <f>K240</f>
        <v>JANVIER</v>
      </c>
      <c r="M240" s="55" t="str">
        <f>H196</f>
        <v>FEVRIER</v>
      </c>
      <c r="N240" s="55" t="str">
        <f>M240</f>
        <v>FEVRIER</v>
      </c>
      <c r="O240" s="55" t="str">
        <f>I196</f>
        <v>MARS</v>
      </c>
      <c r="P240" s="55" t="str">
        <f>O240</f>
        <v>MARS</v>
      </c>
      <c r="Q240" s="55" t="str">
        <f>J196</f>
        <v>AVRIL</v>
      </c>
      <c r="R240" s="55" t="str">
        <f>Q240</f>
        <v>AVRIL</v>
      </c>
      <c r="S240" s="55" t="str">
        <f>K196</f>
        <v>MAI</v>
      </c>
      <c r="T240" s="55" t="str">
        <f>S240</f>
        <v>MAI</v>
      </c>
      <c r="U240" s="55" t="str">
        <f>L196</f>
        <v>JUIN</v>
      </c>
      <c r="V240" s="55" t="str">
        <f>U240</f>
        <v>JUIN</v>
      </c>
      <c r="W240" s="55" t="str">
        <f>M196</f>
        <v>JUILLET</v>
      </c>
      <c r="X240" s="55" t="str">
        <f>W240</f>
        <v>JUILLET</v>
      </c>
      <c r="Y240" s="55" t="str">
        <f>N196</f>
        <v>AOUT</v>
      </c>
      <c r="Z240" s="55" t="str">
        <f>Y240</f>
        <v>AOUT</v>
      </c>
    </row>
    <row r="241" spans="2:26" x14ac:dyDescent="0.25">
      <c r="B241" s="1"/>
      <c r="C241" s="7">
        <f t="shared" ref="C241" si="145">C197</f>
        <v>9</v>
      </c>
      <c r="D241" s="7">
        <f>C241</f>
        <v>9</v>
      </c>
      <c r="E241" s="7">
        <f>D197</f>
        <v>10</v>
      </c>
      <c r="F241" s="7">
        <f>E241</f>
        <v>10</v>
      </c>
      <c r="G241" s="7">
        <f>E197</f>
        <v>11</v>
      </c>
      <c r="H241" s="7">
        <f>G241</f>
        <v>11</v>
      </c>
      <c r="I241" s="7">
        <f>F197</f>
        <v>12</v>
      </c>
      <c r="J241" s="7">
        <f>I241</f>
        <v>12</v>
      </c>
      <c r="K241" s="7">
        <f>G197</f>
        <v>1</v>
      </c>
      <c r="L241" s="7">
        <f>K241</f>
        <v>1</v>
      </c>
      <c r="M241" s="7">
        <f>H197</f>
        <v>2</v>
      </c>
      <c r="N241" s="7">
        <f>M241</f>
        <v>2</v>
      </c>
      <c r="O241" s="7">
        <f>I197</f>
        <v>3</v>
      </c>
      <c r="P241" s="7">
        <f>O241</f>
        <v>3</v>
      </c>
      <c r="Q241" s="7">
        <f>J197</f>
        <v>4</v>
      </c>
      <c r="R241" s="7">
        <f>Q241</f>
        <v>4</v>
      </c>
      <c r="S241" s="7">
        <f>K197</f>
        <v>5</v>
      </c>
      <c r="T241" s="7">
        <f>S241</f>
        <v>5</v>
      </c>
      <c r="U241" s="7">
        <f>L197</f>
        <v>6</v>
      </c>
      <c r="V241" s="7">
        <f>U241</f>
        <v>6</v>
      </c>
      <c r="W241" s="7">
        <f>M197</f>
        <v>7</v>
      </c>
      <c r="X241" s="7">
        <f>W241</f>
        <v>7</v>
      </c>
      <c r="Y241" s="7">
        <f>N197</f>
        <v>8</v>
      </c>
      <c r="Z241" s="7">
        <f>Y241</f>
        <v>8</v>
      </c>
    </row>
    <row r="242" spans="2:26" x14ac:dyDescent="0.25">
      <c r="B242" s="7">
        <f t="shared" ref="B242" si="146">B198</f>
        <v>1</v>
      </c>
      <c r="C242" s="173" t="b">
        <f t="shared" ref="C242:C271" si="147">COUNTIF(feries,Q19)&gt;0</f>
        <v>0</v>
      </c>
      <c r="D242" s="173" t="b">
        <f t="shared" ref="D242:D271" si="148">COUNTIF(feries,Q19)&gt;0</f>
        <v>0</v>
      </c>
      <c r="E242" s="173" t="b">
        <f t="shared" ref="E242:E271" si="149">COUNTIF(feries,R19)&gt;0</f>
        <v>0</v>
      </c>
      <c r="F242" s="173" t="b">
        <f t="shared" ref="F242:F271" si="150">COUNTIF(feries,R19)&gt;0</f>
        <v>0</v>
      </c>
      <c r="G242" s="173" t="b">
        <f t="shared" ref="G242:G271" si="151">COUNTIF(feries,S19)&gt;0</f>
        <v>1</v>
      </c>
      <c r="H242" s="173" t="b">
        <f t="shared" ref="H242:H271" si="152">COUNTIF(feries,S19)&gt;0</f>
        <v>1</v>
      </c>
      <c r="I242" s="173" t="b">
        <f t="shared" ref="I242:I271" si="153">COUNTIF(feries,T19)&gt;0</f>
        <v>0</v>
      </c>
      <c r="J242" s="173" t="b">
        <f t="shared" ref="J242:J272" si="154">COUNTIF(feries,T19)&gt;0</f>
        <v>0</v>
      </c>
      <c r="K242" s="173" t="b">
        <f t="shared" ref="K242:K272" si="155">COUNTIF(feries,U19)&gt;0</f>
        <v>1</v>
      </c>
      <c r="L242" s="173" t="b">
        <f t="shared" ref="L242:L269" si="156">COUNTIF(feries,U19)&gt;0</f>
        <v>1</v>
      </c>
      <c r="M242" s="173" t="b">
        <f t="shared" ref="M242:M269" si="157">COUNTIF(feries,V19)&gt;0</f>
        <v>0</v>
      </c>
      <c r="N242" s="173" t="b">
        <f t="shared" ref="N242:N269" si="158">COUNTIF(feries,V19)&gt;0</f>
        <v>0</v>
      </c>
      <c r="O242" s="173" t="b">
        <f t="shared" ref="O242:O269" si="159">COUNTIF(feries,W19)&gt;0</f>
        <v>0</v>
      </c>
      <c r="P242" s="173" t="b">
        <f t="shared" ref="P242:P271" si="160">COUNTIF(feries,W19)&gt;0</f>
        <v>0</v>
      </c>
      <c r="Q242" s="173" t="b">
        <f t="shared" ref="Q242:Q271" si="161">COUNTIF(feries,X19)&gt;0</f>
        <v>0</v>
      </c>
      <c r="R242" s="173" t="b">
        <f t="shared" ref="R242:R271" si="162">COUNTIF(feries,X19)&gt;0</f>
        <v>0</v>
      </c>
      <c r="S242" s="173" t="b">
        <f t="shared" ref="S242:S271" si="163">COUNTIF(feries,Y19)&gt;0</f>
        <v>1</v>
      </c>
      <c r="T242" s="173" t="b">
        <f t="shared" ref="T242:T271" si="164">COUNTIF(feries,Y19)&gt;0</f>
        <v>1</v>
      </c>
      <c r="U242" s="173" t="b">
        <f t="shared" ref="U242:U271" si="165">COUNTIF(feries,Z19)&gt;0</f>
        <v>0</v>
      </c>
      <c r="V242" s="173" t="b">
        <f t="shared" ref="V242:V271" si="166">COUNTIF(feries,Z19)&gt;0</f>
        <v>0</v>
      </c>
      <c r="W242" s="173" t="b">
        <f t="shared" ref="W242:W271" si="167">COUNTIF(feries,AA19)&gt;0</f>
        <v>0</v>
      </c>
      <c r="X242" s="173" t="b">
        <f t="shared" ref="X242:X272" si="168">COUNTIF(feries,AA19)&gt;0</f>
        <v>0</v>
      </c>
      <c r="Y242" s="173" t="b">
        <f t="shared" ref="Y242:Y272" si="169">COUNTIF(feries,AB19)&gt;0</f>
        <v>0</v>
      </c>
      <c r="Z242" s="173" t="b">
        <f t="shared" ref="Z242:Z272" si="170">COUNTIF(feries,AB19)&gt;0</f>
        <v>0</v>
      </c>
    </row>
    <row r="243" spans="2:26" x14ac:dyDescent="0.25">
      <c r="B243" s="7">
        <f t="shared" ref="B243" si="171">B199</f>
        <v>2</v>
      </c>
      <c r="C243" s="173" t="b">
        <f t="shared" si="147"/>
        <v>0</v>
      </c>
      <c r="D243" s="173" t="b">
        <f t="shared" si="148"/>
        <v>0</v>
      </c>
      <c r="E243" s="173" t="b">
        <f t="shared" si="149"/>
        <v>0</v>
      </c>
      <c r="F243" s="173" t="b">
        <f t="shared" si="150"/>
        <v>0</v>
      </c>
      <c r="G243" s="173" t="b">
        <f t="shared" si="151"/>
        <v>0</v>
      </c>
      <c r="H243" s="173" t="b">
        <f t="shared" si="152"/>
        <v>0</v>
      </c>
      <c r="I243" s="173" t="b">
        <f t="shared" si="153"/>
        <v>0</v>
      </c>
      <c r="J243" s="173" t="b">
        <f t="shared" si="154"/>
        <v>0</v>
      </c>
      <c r="K243" s="173" t="b">
        <f t="shared" si="155"/>
        <v>0</v>
      </c>
      <c r="L243" s="173" t="b">
        <f t="shared" si="156"/>
        <v>0</v>
      </c>
      <c r="M243" s="173" t="b">
        <f t="shared" si="157"/>
        <v>0</v>
      </c>
      <c r="N243" s="173" t="b">
        <f t="shared" si="158"/>
        <v>0</v>
      </c>
      <c r="O243" s="173" t="b">
        <f t="shared" si="159"/>
        <v>0</v>
      </c>
      <c r="P243" s="173" t="b">
        <f t="shared" si="160"/>
        <v>0</v>
      </c>
      <c r="Q243" s="173" t="b">
        <f t="shared" si="161"/>
        <v>0</v>
      </c>
      <c r="R243" s="173" t="b">
        <f t="shared" si="162"/>
        <v>0</v>
      </c>
      <c r="S243" s="173" t="b">
        <f t="shared" si="163"/>
        <v>0</v>
      </c>
      <c r="T243" s="173" t="b">
        <f t="shared" si="164"/>
        <v>0</v>
      </c>
      <c r="U243" s="173" t="b">
        <f t="shared" si="165"/>
        <v>0</v>
      </c>
      <c r="V243" s="173" t="b">
        <f t="shared" si="166"/>
        <v>0</v>
      </c>
      <c r="W243" s="173" t="b">
        <f t="shared" si="167"/>
        <v>0</v>
      </c>
      <c r="X243" s="173" t="b">
        <f t="shared" si="168"/>
        <v>0</v>
      </c>
      <c r="Y243" s="173" t="b">
        <f t="shared" si="169"/>
        <v>0</v>
      </c>
      <c r="Z243" s="173" t="b">
        <f t="shared" si="170"/>
        <v>0</v>
      </c>
    </row>
    <row r="244" spans="2:26" x14ac:dyDescent="0.25">
      <c r="B244" s="7">
        <f t="shared" ref="B244" si="172">B200</f>
        <v>3</v>
      </c>
      <c r="C244" s="173" t="b">
        <f t="shared" si="147"/>
        <v>0</v>
      </c>
      <c r="D244" s="173" t="b">
        <f t="shared" si="148"/>
        <v>0</v>
      </c>
      <c r="E244" s="173" t="b">
        <f t="shared" si="149"/>
        <v>0</v>
      </c>
      <c r="F244" s="173" t="b">
        <f t="shared" si="150"/>
        <v>0</v>
      </c>
      <c r="G244" s="173" t="b">
        <f t="shared" si="151"/>
        <v>0</v>
      </c>
      <c r="H244" s="173" t="b">
        <f t="shared" si="152"/>
        <v>0</v>
      </c>
      <c r="I244" s="173" t="b">
        <f t="shared" si="153"/>
        <v>0</v>
      </c>
      <c r="J244" s="173" t="b">
        <f t="shared" si="154"/>
        <v>0</v>
      </c>
      <c r="K244" s="173" t="b">
        <f t="shared" si="155"/>
        <v>0</v>
      </c>
      <c r="L244" s="173" t="b">
        <f t="shared" si="156"/>
        <v>0</v>
      </c>
      <c r="M244" s="173" t="b">
        <f t="shared" si="157"/>
        <v>0</v>
      </c>
      <c r="N244" s="173" t="b">
        <f t="shared" si="158"/>
        <v>0</v>
      </c>
      <c r="O244" s="173" t="b">
        <f t="shared" si="159"/>
        <v>0</v>
      </c>
      <c r="P244" s="173" t="b">
        <f t="shared" si="160"/>
        <v>0</v>
      </c>
      <c r="Q244" s="173" t="b">
        <f t="shared" si="161"/>
        <v>0</v>
      </c>
      <c r="R244" s="173" t="b">
        <f t="shared" si="162"/>
        <v>0</v>
      </c>
      <c r="S244" s="173" t="b">
        <f t="shared" si="163"/>
        <v>0</v>
      </c>
      <c r="T244" s="173" t="b">
        <f t="shared" si="164"/>
        <v>0</v>
      </c>
      <c r="U244" s="173" t="b">
        <f t="shared" si="165"/>
        <v>0</v>
      </c>
      <c r="V244" s="173" t="b">
        <f t="shared" si="166"/>
        <v>0</v>
      </c>
      <c r="W244" s="173" t="b">
        <f t="shared" si="167"/>
        <v>0</v>
      </c>
      <c r="X244" s="173" t="b">
        <f t="shared" si="168"/>
        <v>0</v>
      </c>
      <c r="Y244" s="173" t="b">
        <f t="shared" si="169"/>
        <v>0</v>
      </c>
      <c r="Z244" s="173" t="b">
        <f t="shared" si="170"/>
        <v>0</v>
      </c>
    </row>
    <row r="245" spans="2:26" x14ac:dyDescent="0.25">
      <c r="B245" s="7">
        <f t="shared" ref="B245" si="173">B201</f>
        <v>4</v>
      </c>
      <c r="C245" s="173" t="b">
        <f t="shared" si="147"/>
        <v>0</v>
      </c>
      <c r="D245" s="173" t="b">
        <f t="shared" si="148"/>
        <v>0</v>
      </c>
      <c r="E245" s="173" t="b">
        <f t="shared" si="149"/>
        <v>0</v>
      </c>
      <c r="F245" s="173" t="b">
        <f t="shared" si="150"/>
        <v>0</v>
      </c>
      <c r="G245" s="173" t="b">
        <f t="shared" si="151"/>
        <v>0</v>
      </c>
      <c r="H245" s="173" t="b">
        <f t="shared" si="152"/>
        <v>0</v>
      </c>
      <c r="I245" s="173" t="b">
        <f t="shared" si="153"/>
        <v>0</v>
      </c>
      <c r="J245" s="173" t="b">
        <f t="shared" si="154"/>
        <v>0</v>
      </c>
      <c r="K245" s="173" t="b">
        <f t="shared" si="155"/>
        <v>0</v>
      </c>
      <c r="L245" s="173" t="b">
        <f t="shared" si="156"/>
        <v>0</v>
      </c>
      <c r="M245" s="173" t="b">
        <f t="shared" si="157"/>
        <v>0</v>
      </c>
      <c r="N245" s="173" t="b">
        <f t="shared" si="158"/>
        <v>0</v>
      </c>
      <c r="O245" s="173" t="b">
        <f t="shared" si="159"/>
        <v>0</v>
      </c>
      <c r="P245" s="173" t="b">
        <f t="shared" si="160"/>
        <v>0</v>
      </c>
      <c r="Q245" s="173" t="b">
        <f t="shared" si="161"/>
        <v>0</v>
      </c>
      <c r="R245" s="173" t="b">
        <f t="shared" si="162"/>
        <v>0</v>
      </c>
      <c r="S245" s="173" t="b">
        <f t="shared" si="163"/>
        <v>0</v>
      </c>
      <c r="T245" s="173" t="b">
        <f t="shared" si="164"/>
        <v>0</v>
      </c>
      <c r="U245" s="173" t="b">
        <f t="shared" si="165"/>
        <v>0</v>
      </c>
      <c r="V245" s="173" t="b">
        <f t="shared" si="166"/>
        <v>0</v>
      </c>
      <c r="W245" s="173" t="b">
        <f t="shared" si="167"/>
        <v>0</v>
      </c>
      <c r="X245" s="173" t="b">
        <f t="shared" si="168"/>
        <v>0</v>
      </c>
      <c r="Y245" s="173" t="b">
        <f t="shared" si="169"/>
        <v>0</v>
      </c>
      <c r="Z245" s="173" t="b">
        <f t="shared" si="170"/>
        <v>0</v>
      </c>
    </row>
    <row r="246" spans="2:26" x14ac:dyDescent="0.25">
      <c r="B246" s="7">
        <f t="shared" ref="B246" si="174">B202</f>
        <v>5</v>
      </c>
      <c r="C246" s="173" t="b">
        <f t="shared" si="147"/>
        <v>0</v>
      </c>
      <c r="D246" s="173" t="b">
        <f t="shared" si="148"/>
        <v>0</v>
      </c>
      <c r="E246" s="173" t="b">
        <f t="shared" si="149"/>
        <v>0</v>
      </c>
      <c r="F246" s="173" t="b">
        <f t="shared" si="150"/>
        <v>0</v>
      </c>
      <c r="G246" s="173" t="b">
        <f t="shared" si="151"/>
        <v>0</v>
      </c>
      <c r="H246" s="173" t="b">
        <f t="shared" si="152"/>
        <v>0</v>
      </c>
      <c r="I246" s="173" t="b">
        <f t="shared" si="153"/>
        <v>0</v>
      </c>
      <c r="J246" s="173" t="b">
        <f t="shared" si="154"/>
        <v>0</v>
      </c>
      <c r="K246" s="173" t="b">
        <f t="shared" si="155"/>
        <v>0</v>
      </c>
      <c r="L246" s="173" t="b">
        <f t="shared" si="156"/>
        <v>0</v>
      </c>
      <c r="M246" s="173" t="b">
        <f t="shared" si="157"/>
        <v>0</v>
      </c>
      <c r="N246" s="173" t="b">
        <f t="shared" si="158"/>
        <v>0</v>
      </c>
      <c r="O246" s="173" t="b">
        <f t="shared" si="159"/>
        <v>0</v>
      </c>
      <c r="P246" s="173" t="b">
        <f t="shared" si="160"/>
        <v>0</v>
      </c>
      <c r="Q246" s="173" t="b">
        <f t="shared" si="161"/>
        <v>0</v>
      </c>
      <c r="R246" s="173" t="b">
        <f t="shared" si="162"/>
        <v>0</v>
      </c>
      <c r="S246" s="173" t="b">
        <f t="shared" si="163"/>
        <v>0</v>
      </c>
      <c r="T246" s="173" t="b">
        <f t="shared" si="164"/>
        <v>0</v>
      </c>
      <c r="U246" s="173" t="b">
        <f t="shared" si="165"/>
        <v>0</v>
      </c>
      <c r="V246" s="173" t="b">
        <f t="shared" si="166"/>
        <v>0</v>
      </c>
      <c r="W246" s="173" t="b">
        <f t="shared" si="167"/>
        <v>0</v>
      </c>
      <c r="X246" s="173" t="b">
        <f t="shared" si="168"/>
        <v>0</v>
      </c>
      <c r="Y246" s="173" t="b">
        <f t="shared" si="169"/>
        <v>0</v>
      </c>
      <c r="Z246" s="173" t="b">
        <f t="shared" si="170"/>
        <v>0</v>
      </c>
    </row>
    <row r="247" spans="2:26" x14ac:dyDescent="0.25">
      <c r="B247" s="7">
        <f t="shared" ref="B247" si="175">B203</f>
        <v>6</v>
      </c>
      <c r="C247" s="173" t="b">
        <f t="shared" si="147"/>
        <v>0</v>
      </c>
      <c r="D247" s="173" t="b">
        <f t="shared" si="148"/>
        <v>0</v>
      </c>
      <c r="E247" s="173" t="b">
        <f t="shared" si="149"/>
        <v>0</v>
      </c>
      <c r="F247" s="173" t="b">
        <f t="shared" si="150"/>
        <v>0</v>
      </c>
      <c r="G247" s="173" t="b">
        <f t="shared" si="151"/>
        <v>0</v>
      </c>
      <c r="H247" s="173" t="b">
        <f t="shared" si="152"/>
        <v>0</v>
      </c>
      <c r="I247" s="173" t="b">
        <f t="shared" si="153"/>
        <v>0</v>
      </c>
      <c r="J247" s="173" t="b">
        <f t="shared" si="154"/>
        <v>0</v>
      </c>
      <c r="K247" s="173" t="b">
        <f t="shared" si="155"/>
        <v>0</v>
      </c>
      <c r="L247" s="173" t="b">
        <f t="shared" si="156"/>
        <v>0</v>
      </c>
      <c r="M247" s="173" t="b">
        <f t="shared" si="157"/>
        <v>0</v>
      </c>
      <c r="N247" s="173" t="b">
        <f t="shared" si="158"/>
        <v>0</v>
      </c>
      <c r="O247" s="173" t="b">
        <f t="shared" si="159"/>
        <v>0</v>
      </c>
      <c r="P247" s="173" t="b">
        <f t="shared" si="160"/>
        <v>0</v>
      </c>
      <c r="Q247" s="173" t="b">
        <f t="shared" si="161"/>
        <v>0</v>
      </c>
      <c r="R247" s="173" t="b">
        <f t="shared" si="162"/>
        <v>0</v>
      </c>
      <c r="S247" s="173" t="b">
        <f t="shared" si="163"/>
        <v>0</v>
      </c>
      <c r="T247" s="173" t="b">
        <f t="shared" si="164"/>
        <v>0</v>
      </c>
      <c r="U247" s="173" t="b">
        <f t="shared" si="165"/>
        <v>0</v>
      </c>
      <c r="V247" s="173" t="b">
        <f t="shared" si="166"/>
        <v>0</v>
      </c>
      <c r="W247" s="173" t="b">
        <f t="shared" si="167"/>
        <v>0</v>
      </c>
      <c r="X247" s="173" t="b">
        <f t="shared" si="168"/>
        <v>0</v>
      </c>
      <c r="Y247" s="173" t="b">
        <f t="shared" si="169"/>
        <v>0</v>
      </c>
      <c r="Z247" s="173" t="b">
        <f t="shared" si="170"/>
        <v>0</v>
      </c>
    </row>
    <row r="248" spans="2:26" x14ac:dyDescent="0.25">
      <c r="B248" s="7">
        <f t="shared" ref="B248" si="176">B204</f>
        <v>7</v>
      </c>
      <c r="C248" s="173" t="b">
        <f t="shared" si="147"/>
        <v>0</v>
      </c>
      <c r="D248" s="173" t="b">
        <f t="shared" si="148"/>
        <v>0</v>
      </c>
      <c r="E248" s="173" t="b">
        <f t="shared" si="149"/>
        <v>0</v>
      </c>
      <c r="F248" s="173" t="b">
        <f t="shared" si="150"/>
        <v>0</v>
      </c>
      <c r="G248" s="173" t="b">
        <f t="shared" si="151"/>
        <v>0</v>
      </c>
      <c r="H248" s="173" t="b">
        <f t="shared" si="152"/>
        <v>0</v>
      </c>
      <c r="I248" s="173" t="b">
        <f t="shared" si="153"/>
        <v>0</v>
      </c>
      <c r="J248" s="173" t="b">
        <f t="shared" si="154"/>
        <v>0</v>
      </c>
      <c r="K248" s="173" t="b">
        <f t="shared" si="155"/>
        <v>0</v>
      </c>
      <c r="L248" s="173" t="b">
        <f t="shared" si="156"/>
        <v>0</v>
      </c>
      <c r="M248" s="173" t="b">
        <f t="shared" si="157"/>
        <v>0</v>
      </c>
      <c r="N248" s="173" t="b">
        <f t="shared" si="158"/>
        <v>0</v>
      </c>
      <c r="O248" s="173" t="b">
        <f t="shared" si="159"/>
        <v>0</v>
      </c>
      <c r="P248" s="173" t="b">
        <f t="shared" si="160"/>
        <v>0</v>
      </c>
      <c r="Q248" s="173" t="b">
        <f t="shared" si="161"/>
        <v>0</v>
      </c>
      <c r="R248" s="173" t="b">
        <f t="shared" si="162"/>
        <v>0</v>
      </c>
      <c r="S248" s="173" t="b">
        <f t="shared" si="163"/>
        <v>0</v>
      </c>
      <c r="T248" s="173" t="b">
        <f t="shared" si="164"/>
        <v>0</v>
      </c>
      <c r="U248" s="173" t="b">
        <f t="shared" si="165"/>
        <v>0</v>
      </c>
      <c r="V248" s="173" t="b">
        <f t="shared" si="166"/>
        <v>0</v>
      </c>
      <c r="W248" s="173" t="b">
        <f t="shared" si="167"/>
        <v>0</v>
      </c>
      <c r="X248" s="173" t="b">
        <f t="shared" si="168"/>
        <v>0</v>
      </c>
      <c r="Y248" s="173" t="b">
        <f t="shared" si="169"/>
        <v>0</v>
      </c>
      <c r="Z248" s="173" t="b">
        <f t="shared" si="170"/>
        <v>0</v>
      </c>
    </row>
    <row r="249" spans="2:26" x14ac:dyDescent="0.25">
      <c r="B249" s="7">
        <f t="shared" ref="B249" si="177">B205</f>
        <v>8</v>
      </c>
      <c r="C249" s="173" t="b">
        <f t="shared" si="147"/>
        <v>0</v>
      </c>
      <c r="D249" s="173" t="b">
        <f t="shared" si="148"/>
        <v>0</v>
      </c>
      <c r="E249" s="173" t="b">
        <f t="shared" si="149"/>
        <v>0</v>
      </c>
      <c r="F249" s="173" t="b">
        <f t="shared" si="150"/>
        <v>0</v>
      </c>
      <c r="G249" s="173" t="b">
        <f t="shared" si="151"/>
        <v>0</v>
      </c>
      <c r="H249" s="173" t="b">
        <f t="shared" si="152"/>
        <v>0</v>
      </c>
      <c r="I249" s="173" t="b">
        <f t="shared" si="153"/>
        <v>0</v>
      </c>
      <c r="J249" s="173" t="b">
        <f t="shared" si="154"/>
        <v>0</v>
      </c>
      <c r="K249" s="173" t="b">
        <f t="shared" si="155"/>
        <v>0</v>
      </c>
      <c r="L249" s="173" t="b">
        <f t="shared" si="156"/>
        <v>0</v>
      </c>
      <c r="M249" s="173" t="b">
        <f t="shared" si="157"/>
        <v>0</v>
      </c>
      <c r="N249" s="173" t="b">
        <f t="shared" si="158"/>
        <v>0</v>
      </c>
      <c r="O249" s="173" t="b">
        <f t="shared" si="159"/>
        <v>0</v>
      </c>
      <c r="P249" s="173" t="b">
        <f t="shared" si="160"/>
        <v>0</v>
      </c>
      <c r="Q249" s="173" t="b">
        <f t="shared" si="161"/>
        <v>0</v>
      </c>
      <c r="R249" s="173" t="b">
        <f t="shared" si="162"/>
        <v>0</v>
      </c>
      <c r="S249" s="173" t="b">
        <f t="shared" si="163"/>
        <v>1</v>
      </c>
      <c r="T249" s="173" t="b">
        <f t="shared" si="164"/>
        <v>1</v>
      </c>
      <c r="U249" s="173" t="b">
        <f t="shared" si="165"/>
        <v>1</v>
      </c>
      <c r="V249" s="173" t="b">
        <f t="shared" si="166"/>
        <v>1</v>
      </c>
      <c r="W249" s="173" t="b">
        <f t="shared" si="167"/>
        <v>0</v>
      </c>
      <c r="X249" s="173" t="b">
        <f t="shared" si="168"/>
        <v>0</v>
      </c>
      <c r="Y249" s="173" t="b">
        <f t="shared" si="169"/>
        <v>0</v>
      </c>
      <c r="Z249" s="173" t="b">
        <f t="shared" si="170"/>
        <v>0</v>
      </c>
    </row>
    <row r="250" spans="2:26" x14ac:dyDescent="0.25">
      <c r="B250" s="7">
        <f t="shared" ref="B250" si="178">B206</f>
        <v>9</v>
      </c>
      <c r="C250" s="173" t="b">
        <f t="shared" si="147"/>
        <v>0</v>
      </c>
      <c r="D250" s="173" t="b">
        <f t="shared" si="148"/>
        <v>0</v>
      </c>
      <c r="E250" s="173" t="b">
        <f t="shared" si="149"/>
        <v>0</v>
      </c>
      <c r="F250" s="173" t="b">
        <f t="shared" si="150"/>
        <v>0</v>
      </c>
      <c r="G250" s="173" t="b">
        <f t="shared" si="151"/>
        <v>0</v>
      </c>
      <c r="H250" s="173" t="b">
        <f t="shared" si="152"/>
        <v>0</v>
      </c>
      <c r="I250" s="173" t="b">
        <f t="shared" si="153"/>
        <v>0</v>
      </c>
      <c r="J250" s="173" t="b">
        <f t="shared" si="154"/>
        <v>0</v>
      </c>
      <c r="K250" s="173" t="b">
        <f t="shared" si="155"/>
        <v>0</v>
      </c>
      <c r="L250" s="173" t="b">
        <f t="shared" si="156"/>
        <v>0</v>
      </c>
      <c r="M250" s="173" t="b">
        <f t="shared" si="157"/>
        <v>0</v>
      </c>
      <c r="N250" s="173" t="b">
        <f t="shared" si="158"/>
        <v>0</v>
      </c>
      <c r="O250" s="173" t="b">
        <f t="shared" si="159"/>
        <v>0</v>
      </c>
      <c r="P250" s="173" t="b">
        <f t="shared" si="160"/>
        <v>0</v>
      </c>
      <c r="Q250" s="173" t="b">
        <f t="shared" si="161"/>
        <v>0</v>
      </c>
      <c r="R250" s="173" t="b">
        <f t="shared" si="162"/>
        <v>0</v>
      </c>
      <c r="S250" s="173" t="b">
        <f t="shared" si="163"/>
        <v>0</v>
      </c>
      <c r="T250" s="173" t="b">
        <f t="shared" si="164"/>
        <v>0</v>
      </c>
      <c r="U250" s="173" t="b">
        <f t="shared" si="165"/>
        <v>0</v>
      </c>
      <c r="V250" s="173" t="b">
        <f t="shared" si="166"/>
        <v>0</v>
      </c>
      <c r="W250" s="173" t="b">
        <f t="shared" si="167"/>
        <v>0</v>
      </c>
      <c r="X250" s="173" t="b">
        <f t="shared" si="168"/>
        <v>0</v>
      </c>
      <c r="Y250" s="173" t="b">
        <f t="shared" si="169"/>
        <v>0</v>
      </c>
      <c r="Z250" s="173" t="b">
        <f t="shared" si="170"/>
        <v>0</v>
      </c>
    </row>
    <row r="251" spans="2:26" x14ac:dyDescent="0.25">
      <c r="B251" s="7">
        <f t="shared" ref="B251" si="179">B207</f>
        <v>10</v>
      </c>
      <c r="C251" s="173" t="b">
        <f t="shared" si="147"/>
        <v>0</v>
      </c>
      <c r="D251" s="173" t="b">
        <f t="shared" si="148"/>
        <v>0</v>
      </c>
      <c r="E251" s="173" t="b">
        <f t="shared" si="149"/>
        <v>0</v>
      </c>
      <c r="F251" s="173" t="b">
        <f t="shared" si="150"/>
        <v>0</v>
      </c>
      <c r="G251" s="173" t="b">
        <f t="shared" si="151"/>
        <v>0</v>
      </c>
      <c r="H251" s="173" t="b">
        <f t="shared" si="152"/>
        <v>0</v>
      </c>
      <c r="I251" s="173" t="b">
        <f t="shared" si="153"/>
        <v>0</v>
      </c>
      <c r="J251" s="173" t="b">
        <f t="shared" si="154"/>
        <v>0</v>
      </c>
      <c r="K251" s="173" t="b">
        <f t="shared" si="155"/>
        <v>0</v>
      </c>
      <c r="L251" s="173" t="b">
        <f t="shared" si="156"/>
        <v>0</v>
      </c>
      <c r="M251" s="173" t="b">
        <f t="shared" si="157"/>
        <v>0</v>
      </c>
      <c r="N251" s="173" t="b">
        <f t="shared" si="158"/>
        <v>0</v>
      </c>
      <c r="O251" s="173" t="b">
        <f t="shared" si="159"/>
        <v>0</v>
      </c>
      <c r="P251" s="173" t="b">
        <f t="shared" si="160"/>
        <v>0</v>
      </c>
      <c r="Q251" s="173" t="b">
        <f t="shared" si="161"/>
        <v>0</v>
      </c>
      <c r="R251" s="173" t="b">
        <f t="shared" si="162"/>
        <v>0</v>
      </c>
      <c r="S251" s="173" t="b">
        <f t="shared" si="163"/>
        <v>0</v>
      </c>
      <c r="T251" s="173" t="b">
        <f t="shared" si="164"/>
        <v>0</v>
      </c>
      <c r="U251" s="173" t="b">
        <f t="shared" si="165"/>
        <v>0</v>
      </c>
      <c r="V251" s="173" t="b">
        <f t="shared" si="166"/>
        <v>0</v>
      </c>
      <c r="W251" s="173" t="b">
        <f t="shared" si="167"/>
        <v>0</v>
      </c>
      <c r="X251" s="173" t="b">
        <f t="shared" si="168"/>
        <v>0</v>
      </c>
      <c r="Y251" s="173" t="b">
        <f t="shared" si="169"/>
        <v>0</v>
      </c>
      <c r="Z251" s="173" t="b">
        <f t="shared" si="170"/>
        <v>0</v>
      </c>
    </row>
    <row r="252" spans="2:26" x14ac:dyDescent="0.25">
      <c r="B252" s="7">
        <f t="shared" ref="B252" si="180">B208</f>
        <v>11</v>
      </c>
      <c r="C252" s="173" t="b">
        <f t="shared" si="147"/>
        <v>0</v>
      </c>
      <c r="D252" s="173" t="b">
        <f t="shared" si="148"/>
        <v>0</v>
      </c>
      <c r="E252" s="173" t="b">
        <f t="shared" si="149"/>
        <v>0</v>
      </c>
      <c r="F252" s="173" t="b">
        <f t="shared" si="150"/>
        <v>0</v>
      </c>
      <c r="G252" s="173" t="b">
        <f t="shared" si="151"/>
        <v>1</v>
      </c>
      <c r="H252" s="173" t="b">
        <f t="shared" si="152"/>
        <v>1</v>
      </c>
      <c r="I252" s="173" t="b">
        <f t="shared" si="153"/>
        <v>0</v>
      </c>
      <c r="J252" s="173" t="b">
        <f t="shared" si="154"/>
        <v>0</v>
      </c>
      <c r="K252" s="173" t="b">
        <f t="shared" si="155"/>
        <v>0</v>
      </c>
      <c r="L252" s="173" t="b">
        <f t="shared" si="156"/>
        <v>0</v>
      </c>
      <c r="M252" s="173" t="b">
        <f t="shared" si="157"/>
        <v>0</v>
      </c>
      <c r="N252" s="173" t="b">
        <f t="shared" si="158"/>
        <v>0</v>
      </c>
      <c r="O252" s="173" t="b">
        <f t="shared" si="159"/>
        <v>0</v>
      </c>
      <c r="P252" s="173" t="b">
        <f t="shared" si="160"/>
        <v>0</v>
      </c>
      <c r="Q252" s="173" t="b">
        <f t="shared" si="161"/>
        <v>0</v>
      </c>
      <c r="R252" s="173" t="b">
        <f t="shared" si="162"/>
        <v>0</v>
      </c>
      <c r="S252" s="173" t="b">
        <f t="shared" si="163"/>
        <v>0</v>
      </c>
      <c r="T252" s="173" t="b">
        <f t="shared" si="164"/>
        <v>0</v>
      </c>
      <c r="U252" s="173" t="b">
        <f t="shared" si="165"/>
        <v>0</v>
      </c>
      <c r="V252" s="173" t="b">
        <f t="shared" si="166"/>
        <v>0</v>
      </c>
      <c r="W252" s="173" t="b">
        <f t="shared" si="167"/>
        <v>0</v>
      </c>
      <c r="X252" s="173" t="b">
        <f t="shared" si="168"/>
        <v>0</v>
      </c>
      <c r="Y252" s="173" t="b">
        <f t="shared" si="169"/>
        <v>0</v>
      </c>
      <c r="Z252" s="173" t="b">
        <f t="shared" si="170"/>
        <v>0</v>
      </c>
    </row>
    <row r="253" spans="2:26" x14ac:dyDescent="0.25">
      <c r="B253" s="7">
        <f t="shared" ref="B253" si="181">B209</f>
        <v>12</v>
      </c>
      <c r="C253" s="173" t="b">
        <f t="shared" si="147"/>
        <v>0</v>
      </c>
      <c r="D253" s="173" t="b">
        <f t="shared" si="148"/>
        <v>0</v>
      </c>
      <c r="E253" s="173" t="b">
        <f t="shared" si="149"/>
        <v>0</v>
      </c>
      <c r="F253" s="173" t="b">
        <f t="shared" si="150"/>
        <v>0</v>
      </c>
      <c r="G253" s="173" t="b">
        <f t="shared" si="151"/>
        <v>0</v>
      </c>
      <c r="H253" s="173" t="b">
        <f t="shared" si="152"/>
        <v>0</v>
      </c>
      <c r="I253" s="173" t="b">
        <f t="shared" si="153"/>
        <v>0</v>
      </c>
      <c r="J253" s="173" t="b">
        <f t="shared" si="154"/>
        <v>0</v>
      </c>
      <c r="K253" s="173" t="b">
        <f t="shared" si="155"/>
        <v>0</v>
      </c>
      <c r="L253" s="173" t="b">
        <f t="shared" si="156"/>
        <v>0</v>
      </c>
      <c r="M253" s="173" t="b">
        <f t="shared" si="157"/>
        <v>0</v>
      </c>
      <c r="N253" s="173" t="b">
        <f t="shared" si="158"/>
        <v>0</v>
      </c>
      <c r="O253" s="173" t="b">
        <f t="shared" si="159"/>
        <v>0</v>
      </c>
      <c r="P253" s="173" t="b">
        <f t="shared" si="160"/>
        <v>0</v>
      </c>
      <c r="Q253" s="173" t="b">
        <f t="shared" si="161"/>
        <v>0</v>
      </c>
      <c r="R253" s="173" t="b">
        <f t="shared" si="162"/>
        <v>0</v>
      </c>
      <c r="S253" s="173" t="b">
        <f t="shared" si="163"/>
        <v>0</v>
      </c>
      <c r="T253" s="173" t="b">
        <f t="shared" si="164"/>
        <v>0</v>
      </c>
      <c r="U253" s="173" t="b">
        <f t="shared" si="165"/>
        <v>0</v>
      </c>
      <c r="V253" s="173" t="b">
        <f t="shared" si="166"/>
        <v>0</v>
      </c>
      <c r="W253" s="173" t="b">
        <f t="shared" si="167"/>
        <v>0</v>
      </c>
      <c r="X253" s="173" t="b">
        <f t="shared" si="168"/>
        <v>0</v>
      </c>
      <c r="Y253" s="173" t="b">
        <f t="shared" si="169"/>
        <v>0</v>
      </c>
      <c r="Z253" s="173" t="b">
        <f t="shared" si="170"/>
        <v>0</v>
      </c>
    </row>
    <row r="254" spans="2:26" x14ac:dyDescent="0.25">
      <c r="B254" s="7">
        <f t="shared" ref="B254" si="182">B210</f>
        <v>13</v>
      </c>
      <c r="C254" s="173" t="b">
        <f t="shared" si="147"/>
        <v>0</v>
      </c>
      <c r="D254" s="173" t="b">
        <f t="shared" si="148"/>
        <v>0</v>
      </c>
      <c r="E254" s="173" t="b">
        <f t="shared" si="149"/>
        <v>0</v>
      </c>
      <c r="F254" s="173" t="b">
        <f t="shared" si="150"/>
        <v>0</v>
      </c>
      <c r="G254" s="173" t="b">
        <f t="shared" si="151"/>
        <v>0</v>
      </c>
      <c r="H254" s="173" t="b">
        <f t="shared" si="152"/>
        <v>0</v>
      </c>
      <c r="I254" s="173" t="b">
        <f t="shared" si="153"/>
        <v>0</v>
      </c>
      <c r="J254" s="173" t="b">
        <f t="shared" si="154"/>
        <v>0</v>
      </c>
      <c r="K254" s="173" t="b">
        <f t="shared" si="155"/>
        <v>0</v>
      </c>
      <c r="L254" s="173" t="b">
        <f t="shared" si="156"/>
        <v>0</v>
      </c>
      <c r="M254" s="173" t="b">
        <f t="shared" si="157"/>
        <v>0</v>
      </c>
      <c r="N254" s="173" t="b">
        <f t="shared" si="158"/>
        <v>0</v>
      </c>
      <c r="O254" s="173" t="b">
        <f t="shared" si="159"/>
        <v>0</v>
      </c>
      <c r="P254" s="173" t="b">
        <f t="shared" si="160"/>
        <v>0</v>
      </c>
      <c r="Q254" s="173" t="b">
        <f t="shared" si="161"/>
        <v>0</v>
      </c>
      <c r="R254" s="173" t="b">
        <f t="shared" si="162"/>
        <v>0</v>
      </c>
      <c r="S254" s="173" t="b">
        <f t="shared" si="163"/>
        <v>0</v>
      </c>
      <c r="T254" s="173" t="b">
        <f t="shared" si="164"/>
        <v>0</v>
      </c>
      <c r="U254" s="173" t="b">
        <f t="shared" si="165"/>
        <v>0</v>
      </c>
      <c r="V254" s="173" t="b">
        <f t="shared" si="166"/>
        <v>0</v>
      </c>
      <c r="W254" s="173" t="b">
        <f t="shared" si="167"/>
        <v>0</v>
      </c>
      <c r="X254" s="173" t="b">
        <f t="shared" si="168"/>
        <v>0</v>
      </c>
      <c r="Y254" s="173" t="b">
        <f t="shared" si="169"/>
        <v>0</v>
      </c>
      <c r="Z254" s="173" t="b">
        <f t="shared" si="170"/>
        <v>0</v>
      </c>
    </row>
    <row r="255" spans="2:26" x14ac:dyDescent="0.25">
      <c r="B255" s="7">
        <f t="shared" ref="B255" si="183">B211</f>
        <v>14</v>
      </c>
      <c r="C255" s="173" t="b">
        <f t="shared" si="147"/>
        <v>0</v>
      </c>
      <c r="D255" s="173" t="b">
        <f t="shared" si="148"/>
        <v>0</v>
      </c>
      <c r="E255" s="173" t="b">
        <f t="shared" si="149"/>
        <v>0</v>
      </c>
      <c r="F255" s="173" t="b">
        <f t="shared" si="150"/>
        <v>0</v>
      </c>
      <c r="G255" s="173" t="b">
        <f t="shared" si="151"/>
        <v>0</v>
      </c>
      <c r="H255" s="173" t="b">
        <f t="shared" si="152"/>
        <v>0</v>
      </c>
      <c r="I255" s="173" t="b">
        <f t="shared" si="153"/>
        <v>0</v>
      </c>
      <c r="J255" s="173" t="b">
        <f t="shared" si="154"/>
        <v>0</v>
      </c>
      <c r="K255" s="173" t="b">
        <f t="shared" si="155"/>
        <v>0</v>
      </c>
      <c r="L255" s="173" t="b">
        <f t="shared" si="156"/>
        <v>0</v>
      </c>
      <c r="M255" s="173" t="b">
        <f t="shared" si="157"/>
        <v>0</v>
      </c>
      <c r="N255" s="173" t="b">
        <f t="shared" si="158"/>
        <v>0</v>
      </c>
      <c r="O255" s="173" t="b">
        <f t="shared" si="159"/>
        <v>0</v>
      </c>
      <c r="P255" s="173" t="b">
        <f t="shared" si="160"/>
        <v>0</v>
      </c>
      <c r="Q255" s="173" t="b">
        <f t="shared" si="161"/>
        <v>0</v>
      </c>
      <c r="R255" s="173" t="b">
        <f t="shared" si="162"/>
        <v>0</v>
      </c>
      <c r="S255" s="173" t="b">
        <f t="shared" si="163"/>
        <v>0</v>
      </c>
      <c r="T255" s="173" t="b">
        <f t="shared" si="164"/>
        <v>0</v>
      </c>
      <c r="U255" s="173" t="b">
        <f t="shared" si="165"/>
        <v>0</v>
      </c>
      <c r="V255" s="173" t="b">
        <f t="shared" si="166"/>
        <v>0</v>
      </c>
      <c r="W255" s="173" t="b">
        <f t="shared" si="167"/>
        <v>1</v>
      </c>
      <c r="X255" s="173" t="b">
        <f t="shared" si="168"/>
        <v>1</v>
      </c>
      <c r="Y255" s="173" t="b">
        <f t="shared" si="169"/>
        <v>0</v>
      </c>
      <c r="Z255" s="173" t="b">
        <f t="shared" si="170"/>
        <v>0</v>
      </c>
    </row>
    <row r="256" spans="2:26" x14ac:dyDescent="0.25">
      <c r="B256" s="7">
        <f t="shared" ref="B256" si="184">B212</f>
        <v>15</v>
      </c>
      <c r="C256" s="173" t="b">
        <f t="shared" si="147"/>
        <v>0</v>
      </c>
      <c r="D256" s="173" t="b">
        <f t="shared" si="148"/>
        <v>0</v>
      </c>
      <c r="E256" s="173" t="b">
        <f t="shared" si="149"/>
        <v>0</v>
      </c>
      <c r="F256" s="173" t="b">
        <f t="shared" si="150"/>
        <v>0</v>
      </c>
      <c r="G256" s="173" t="b">
        <f t="shared" si="151"/>
        <v>0</v>
      </c>
      <c r="H256" s="173" t="b">
        <f t="shared" si="152"/>
        <v>0</v>
      </c>
      <c r="I256" s="173" t="b">
        <f t="shared" si="153"/>
        <v>0</v>
      </c>
      <c r="J256" s="173" t="b">
        <f t="shared" si="154"/>
        <v>0</v>
      </c>
      <c r="K256" s="173" t="b">
        <f t="shared" si="155"/>
        <v>0</v>
      </c>
      <c r="L256" s="173" t="b">
        <f t="shared" si="156"/>
        <v>0</v>
      </c>
      <c r="M256" s="173" t="b">
        <f t="shared" si="157"/>
        <v>0</v>
      </c>
      <c r="N256" s="173" t="b">
        <f t="shared" si="158"/>
        <v>0</v>
      </c>
      <c r="O256" s="173" t="b">
        <f t="shared" si="159"/>
        <v>0</v>
      </c>
      <c r="P256" s="173" t="b">
        <f t="shared" si="160"/>
        <v>0</v>
      </c>
      <c r="Q256" s="173" t="b">
        <f t="shared" si="161"/>
        <v>0</v>
      </c>
      <c r="R256" s="173" t="b">
        <f t="shared" si="162"/>
        <v>0</v>
      </c>
      <c r="S256" s="173" t="b">
        <f t="shared" si="163"/>
        <v>0</v>
      </c>
      <c r="T256" s="173" t="b">
        <f t="shared" si="164"/>
        <v>0</v>
      </c>
      <c r="U256" s="173" t="b">
        <f t="shared" si="165"/>
        <v>0</v>
      </c>
      <c r="V256" s="173" t="b">
        <f t="shared" si="166"/>
        <v>0</v>
      </c>
      <c r="W256" s="173" t="b">
        <f t="shared" si="167"/>
        <v>0</v>
      </c>
      <c r="X256" s="173" t="b">
        <f t="shared" si="168"/>
        <v>0</v>
      </c>
      <c r="Y256" s="173" t="b">
        <f t="shared" si="169"/>
        <v>1</v>
      </c>
      <c r="Z256" s="173" t="b">
        <f t="shared" si="170"/>
        <v>1</v>
      </c>
    </row>
    <row r="257" spans="2:26" x14ac:dyDescent="0.25">
      <c r="B257" s="7">
        <f t="shared" ref="B257" si="185">B213</f>
        <v>16</v>
      </c>
      <c r="C257" s="173" t="b">
        <f t="shared" si="147"/>
        <v>0</v>
      </c>
      <c r="D257" s="173" t="b">
        <f t="shared" si="148"/>
        <v>0</v>
      </c>
      <c r="E257" s="173" t="b">
        <f t="shared" si="149"/>
        <v>0</v>
      </c>
      <c r="F257" s="173" t="b">
        <f t="shared" si="150"/>
        <v>0</v>
      </c>
      <c r="G257" s="173" t="b">
        <f t="shared" si="151"/>
        <v>0</v>
      </c>
      <c r="H257" s="173" t="b">
        <f t="shared" si="152"/>
        <v>0</v>
      </c>
      <c r="I257" s="173" t="b">
        <f t="shared" si="153"/>
        <v>0</v>
      </c>
      <c r="J257" s="173" t="b">
        <f t="shared" si="154"/>
        <v>0</v>
      </c>
      <c r="K257" s="173" t="b">
        <f t="shared" si="155"/>
        <v>0</v>
      </c>
      <c r="L257" s="173" t="b">
        <f t="shared" si="156"/>
        <v>0</v>
      </c>
      <c r="M257" s="173" t="b">
        <f t="shared" si="157"/>
        <v>0</v>
      </c>
      <c r="N257" s="173" t="b">
        <f t="shared" si="158"/>
        <v>0</v>
      </c>
      <c r="O257" s="173" t="b">
        <f t="shared" si="159"/>
        <v>0</v>
      </c>
      <c r="P257" s="173" t="b">
        <f t="shared" si="160"/>
        <v>0</v>
      </c>
      <c r="Q257" s="173" t="b">
        <f t="shared" si="161"/>
        <v>0</v>
      </c>
      <c r="R257" s="173" t="b">
        <f t="shared" si="162"/>
        <v>0</v>
      </c>
      <c r="S257" s="173" t="b">
        <f t="shared" si="163"/>
        <v>0</v>
      </c>
      <c r="T257" s="173" t="b">
        <f t="shared" si="164"/>
        <v>0</v>
      </c>
      <c r="U257" s="173" t="b">
        <f t="shared" si="165"/>
        <v>0</v>
      </c>
      <c r="V257" s="173" t="b">
        <f t="shared" si="166"/>
        <v>0</v>
      </c>
      <c r="W257" s="173" t="b">
        <f t="shared" si="167"/>
        <v>0</v>
      </c>
      <c r="X257" s="173" t="b">
        <f t="shared" si="168"/>
        <v>0</v>
      </c>
      <c r="Y257" s="173" t="b">
        <f t="shared" si="169"/>
        <v>0</v>
      </c>
      <c r="Z257" s="173" t="b">
        <f t="shared" si="170"/>
        <v>0</v>
      </c>
    </row>
    <row r="258" spans="2:26" x14ac:dyDescent="0.25">
      <c r="B258" s="7">
        <f t="shared" ref="B258" si="186">B214</f>
        <v>17</v>
      </c>
      <c r="C258" s="173" t="b">
        <f t="shared" si="147"/>
        <v>0</v>
      </c>
      <c r="D258" s="173" t="b">
        <f t="shared" si="148"/>
        <v>0</v>
      </c>
      <c r="E258" s="173" t="b">
        <f t="shared" si="149"/>
        <v>0</v>
      </c>
      <c r="F258" s="173" t="b">
        <f t="shared" si="150"/>
        <v>0</v>
      </c>
      <c r="G258" s="173" t="b">
        <f t="shared" si="151"/>
        <v>0</v>
      </c>
      <c r="H258" s="173" t="b">
        <f t="shared" si="152"/>
        <v>0</v>
      </c>
      <c r="I258" s="173" t="b">
        <f t="shared" si="153"/>
        <v>0</v>
      </c>
      <c r="J258" s="173" t="b">
        <f t="shared" si="154"/>
        <v>0</v>
      </c>
      <c r="K258" s="173" t="b">
        <f t="shared" si="155"/>
        <v>0</v>
      </c>
      <c r="L258" s="173" t="b">
        <f t="shared" si="156"/>
        <v>0</v>
      </c>
      <c r="M258" s="173" t="b">
        <f t="shared" si="157"/>
        <v>0</v>
      </c>
      <c r="N258" s="173" t="b">
        <f t="shared" si="158"/>
        <v>0</v>
      </c>
      <c r="O258" s="173" t="b">
        <f t="shared" si="159"/>
        <v>0</v>
      </c>
      <c r="P258" s="173" t="b">
        <f t="shared" si="160"/>
        <v>0</v>
      </c>
      <c r="Q258" s="173" t="b">
        <f t="shared" si="161"/>
        <v>0</v>
      </c>
      <c r="R258" s="173" t="b">
        <f t="shared" si="162"/>
        <v>0</v>
      </c>
      <c r="S258" s="173" t="b">
        <f t="shared" si="163"/>
        <v>0</v>
      </c>
      <c r="T258" s="173" t="b">
        <f t="shared" si="164"/>
        <v>0</v>
      </c>
      <c r="U258" s="173" t="b">
        <f t="shared" si="165"/>
        <v>0</v>
      </c>
      <c r="V258" s="173" t="b">
        <f t="shared" si="166"/>
        <v>0</v>
      </c>
      <c r="W258" s="173" t="b">
        <f t="shared" si="167"/>
        <v>0</v>
      </c>
      <c r="X258" s="173" t="b">
        <f t="shared" si="168"/>
        <v>0</v>
      </c>
      <c r="Y258" s="173" t="b">
        <f t="shared" si="169"/>
        <v>0</v>
      </c>
      <c r="Z258" s="173" t="b">
        <f t="shared" si="170"/>
        <v>0</v>
      </c>
    </row>
    <row r="259" spans="2:26" x14ac:dyDescent="0.25">
      <c r="B259" s="7">
        <f t="shared" ref="B259" si="187">B215</f>
        <v>18</v>
      </c>
      <c r="C259" s="173" t="b">
        <f t="shared" si="147"/>
        <v>0</v>
      </c>
      <c r="D259" s="173" t="b">
        <f t="shared" si="148"/>
        <v>0</v>
      </c>
      <c r="E259" s="173" t="b">
        <f t="shared" si="149"/>
        <v>0</v>
      </c>
      <c r="F259" s="173" t="b">
        <f t="shared" si="150"/>
        <v>0</v>
      </c>
      <c r="G259" s="173" t="b">
        <f t="shared" si="151"/>
        <v>0</v>
      </c>
      <c r="H259" s="173" t="b">
        <f t="shared" si="152"/>
        <v>0</v>
      </c>
      <c r="I259" s="173" t="b">
        <f t="shared" si="153"/>
        <v>0</v>
      </c>
      <c r="J259" s="173" t="b">
        <f t="shared" si="154"/>
        <v>0</v>
      </c>
      <c r="K259" s="173" t="b">
        <f t="shared" si="155"/>
        <v>0</v>
      </c>
      <c r="L259" s="173" t="b">
        <f t="shared" si="156"/>
        <v>0</v>
      </c>
      <c r="M259" s="173" t="b">
        <f t="shared" si="157"/>
        <v>0</v>
      </c>
      <c r="N259" s="173" t="b">
        <f t="shared" si="158"/>
        <v>0</v>
      </c>
      <c r="O259" s="173" t="b">
        <f t="shared" si="159"/>
        <v>0</v>
      </c>
      <c r="P259" s="173" t="b">
        <f t="shared" si="160"/>
        <v>0</v>
      </c>
      <c r="Q259" s="173" t="b">
        <f t="shared" si="161"/>
        <v>0</v>
      </c>
      <c r="R259" s="173" t="b">
        <f t="shared" si="162"/>
        <v>0</v>
      </c>
      <c r="S259" s="173" t="b">
        <f t="shared" si="163"/>
        <v>0</v>
      </c>
      <c r="T259" s="173" t="b">
        <f t="shared" si="164"/>
        <v>0</v>
      </c>
      <c r="U259" s="173" t="b">
        <f t="shared" si="165"/>
        <v>0</v>
      </c>
      <c r="V259" s="173" t="b">
        <f t="shared" si="166"/>
        <v>0</v>
      </c>
      <c r="W259" s="173" t="b">
        <f t="shared" si="167"/>
        <v>0</v>
      </c>
      <c r="X259" s="173" t="b">
        <f t="shared" si="168"/>
        <v>0</v>
      </c>
      <c r="Y259" s="173" t="b">
        <f t="shared" si="169"/>
        <v>0</v>
      </c>
      <c r="Z259" s="173" t="b">
        <f t="shared" si="170"/>
        <v>0</v>
      </c>
    </row>
    <row r="260" spans="2:26" x14ac:dyDescent="0.25">
      <c r="B260" s="7">
        <f t="shared" ref="B260" si="188">B216</f>
        <v>19</v>
      </c>
      <c r="C260" s="173" t="b">
        <f t="shared" si="147"/>
        <v>0</v>
      </c>
      <c r="D260" s="173" t="b">
        <f t="shared" si="148"/>
        <v>0</v>
      </c>
      <c r="E260" s="173" t="b">
        <f t="shared" si="149"/>
        <v>0</v>
      </c>
      <c r="F260" s="173" t="b">
        <f t="shared" si="150"/>
        <v>0</v>
      </c>
      <c r="G260" s="173" t="b">
        <f t="shared" si="151"/>
        <v>0</v>
      </c>
      <c r="H260" s="173" t="b">
        <f t="shared" si="152"/>
        <v>0</v>
      </c>
      <c r="I260" s="173" t="b">
        <f t="shared" si="153"/>
        <v>0</v>
      </c>
      <c r="J260" s="173" t="b">
        <f t="shared" si="154"/>
        <v>0</v>
      </c>
      <c r="K260" s="173" t="b">
        <f t="shared" si="155"/>
        <v>0</v>
      </c>
      <c r="L260" s="173" t="b">
        <f t="shared" si="156"/>
        <v>0</v>
      </c>
      <c r="M260" s="173" t="b">
        <f t="shared" si="157"/>
        <v>0</v>
      </c>
      <c r="N260" s="173" t="b">
        <f t="shared" si="158"/>
        <v>0</v>
      </c>
      <c r="O260" s="173" t="b">
        <f t="shared" si="159"/>
        <v>0</v>
      </c>
      <c r="P260" s="173" t="b">
        <f t="shared" si="160"/>
        <v>0</v>
      </c>
      <c r="Q260" s="173" t="b">
        <f t="shared" si="161"/>
        <v>0</v>
      </c>
      <c r="R260" s="173" t="b">
        <f t="shared" si="162"/>
        <v>0</v>
      </c>
      <c r="S260" s="173" t="b">
        <f t="shared" si="163"/>
        <v>0</v>
      </c>
      <c r="T260" s="173" t="b">
        <f t="shared" si="164"/>
        <v>0</v>
      </c>
      <c r="U260" s="173" t="b">
        <f t="shared" si="165"/>
        <v>0</v>
      </c>
      <c r="V260" s="173" t="b">
        <f t="shared" si="166"/>
        <v>0</v>
      </c>
      <c r="W260" s="173" t="b">
        <f t="shared" si="167"/>
        <v>0</v>
      </c>
      <c r="X260" s="173" t="b">
        <f t="shared" si="168"/>
        <v>0</v>
      </c>
      <c r="Y260" s="173" t="b">
        <f t="shared" si="169"/>
        <v>0</v>
      </c>
      <c r="Z260" s="173" t="b">
        <f t="shared" si="170"/>
        <v>0</v>
      </c>
    </row>
    <row r="261" spans="2:26" x14ac:dyDescent="0.25">
      <c r="B261" s="7">
        <f t="shared" ref="B261" si="189">B217</f>
        <v>20</v>
      </c>
      <c r="C261" s="173" t="b">
        <f t="shared" si="147"/>
        <v>0</v>
      </c>
      <c r="D261" s="173" t="b">
        <f t="shared" si="148"/>
        <v>0</v>
      </c>
      <c r="E261" s="173" t="b">
        <f t="shared" si="149"/>
        <v>0</v>
      </c>
      <c r="F261" s="173" t="b">
        <f t="shared" si="150"/>
        <v>0</v>
      </c>
      <c r="G261" s="173" t="b">
        <f t="shared" si="151"/>
        <v>0</v>
      </c>
      <c r="H261" s="173" t="b">
        <f t="shared" si="152"/>
        <v>0</v>
      </c>
      <c r="I261" s="173" t="b">
        <f t="shared" si="153"/>
        <v>0</v>
      </c>
      <c r="J261" s="173" t="b">
        <f t="shared" si="154"/>
        <v>0</v>
      </c>
      <c r="K261" s="173" t="b">
        <f t="shared" si="155"/>
        <v>0</v>
      </c>
      <c r="L261" s="173" t="b">
        <f t="shared" si="156"/>
        <v>0</v>
      </c>
      <c r="M261" s="173" t="b">
        <f t="shared" si="157"/>
        <v>0</v>
      </c>
      <c r="N261" s="173" t="b">
        <f t="shared" si="158"/>
        <v>0</v>
      </c>
      <c r="O261" s="173" t="b">
        <f t="shared" si="159"/>
        <v>0</v>
      </c>
      <c r="P261" s="173" t="b">
        <f t="shared" si="160"/>
        <v>0</v>
      </c>
      <c r="Q261" s="173" t="b">
        <f t="shared" si="161"/>
        <v>1</v>
      </c>
      <c r="R261" s="173" t="b">
        <f t="shared" si="162"/>
        <v>1</v>
      </c>
      <c r="S261" s="173" t="b">
        <f t="shared" si="163"/>
        <v>0</v>
      </c>
      <c r="T261" s="173" t="b">
        <f t="shared" si="164"/>
        <v>0</v>
      </c>
      <c r="U261" s="173" t="b">
        <f t="shared" si="165"/>
        <v>0</v>
      </c>
      <c r="V261" s="173" t="b">
        <f t="shared" si="166"/>
        <v>0</v>
      </c>
      <c r="W261" s="173" t="b">
        <f t="shared" si="167"/>
        <v>0</v>
      </c>
      <c r="X261" s="173" t="b">
        <f t="shared" si="168"/>
        <v>0</v>
      </c>
      <c r="Y261" s="173" t="b">
        <f t="shared" si="169"/>
        <v>0</v>
      </c>
      <c r="Z261" s="173" t="b">
        <f t="shared" si="170"/>
        <v>0</v>
      </c>
    </row>
    <row r="262" spans="2:26" x14ac:dyDescent="0.25">
      <c r="B262" s="7">
        <f t="shared" ref="B262" si="190">B218</f>
        <v>21</v>
      </c>
      <c r="C262" s="173" t="b">
        <f t="shared" si="147"/>
        <v>0</v>
      </c>
      <c r="D262" s="173" t="b">
        <f t="shared" si="148"/>
        <v>0</v>
      </c>
      <c r="E262" s="173" t="b">
        <f t="shared" si="149"/>
        <v>0</v>
      </c>
      <c r="F262" s="173" t="b">
        <f t="shared" si="150"/>
        <v>0</v>
      </c>
      <c r="G262" s="173" t="b">
        <f t="shared" si="151"/>
        <v>0</v>
      </c>
      <c r="H262" s="173" t="b">
        <f t="shared" si="152"/>
        <v>0</v>
      </c>
      <c r="I262" s="173" t="b">
        <f t="shared" si="153"/>
        <v>0</v>
      </c>
      <c r="J262" s="173" t="b">
        <f t="shared" si="154"/>
        <v>0</v>
      </c>
      <c r="K262" s="173" t="b">
        <f t="shared" si="155"/>
        <v>0</v>
      </c>
      <c r="L262" s="173" t="b">
        <f t="shared" si="156"/>
        <v>0</v>
      </c>
      <c r="M262" s="173" t="b">
        <f t="shared" si="157"/>
        <v>0</v>
      </c>
      <c r="N262" s="173" t="b">
        <f t="shared" si="158"/>
        <v>0</v>
      </c>
      <c r="O262" s="173" t="b">
        <f t="shared" si="159"/>
        <v>0</v>
      </c>
      <c r="P262" s="173" t="b">
        <f t="shared" si="160"/>
        <v>0</v>
      </c>
      <c r="Q262" s="173" t="b">
        <f t="shared" si="161"/>
        <v>1</v>
      </c>
      <c r="R262" s="173" t="b">
        <f t="shared" si="162"/>
        <v>1</v>
      </c>
      <c r="S262" s="173" t="b">
        <f t="shared" si="163"/>
        <v>0</v>
      </c>
      <c r="T262" s="173" t="b">
        <f t="shared" si="164"/>
        <v>0</v>
      </c>
      <c r="U262" s="173" t="b">
        <f t="shared" si="165"/>
        <v>0</v>
      </c>
      <c r="V262" s="173" t="b">
        <f t="shared" si="166"/>
        <v>0</v>
      </c>
      <c r="W262" s="173" t="b">
        <f t="shared" si="167"/>
        <v>0</v>
      </c>
      <c r="X262" s="173" t="b">
        <f t="shared" si="168"/>
        <v>0</v>
      </c>
      <c r="Y262" s="173" t="b">
        <f t="shared" si="169"/>
        <v>0</v>
      </c>
      <c r="Z262" s="173" t="b">
        <f t="shared" si="170"/>
        <v>0</v>
      </c>
    </row>
    <row r="263" spans="2:26" x14ac:dyDescent="0.25">
      <c r="B263" s="7">
        <f t="shared" ref="B263" si="191">B219</f>
        <v>22</v>
      </c>
      <c r="C263" s="173" t="b">
        <f t="shared" si="147"/>
        <v>0</v>
      </c>
      <c r="D263" s="173" t="b">
        <f t="shared" si="148"/>
        <v>0</v>
      </c>
      <c r="E263" s="173" t="b">
        <f t="shared" si="149"/>
        <v>0</v>
      </c>
      <c r="F263" s="173" t="b">
        <f t="shared" si="150"/>
        <v>0</v>
      </c>
      <c r="G263" s="173" t="b">
        <f t="shared" si="151"/>
        <v>0</v>
      </c>
      <c r="H263" s="173" t="b">
        <f t="shared" si="152"/>
        <v>0</v>
      </c>
      <c r="I263" s="173" t="b">
        <f t="shared" si="153"/>
        <v>0</v>
      </c>
      <c r="J263" s="173" t="b">
        <f t="shared" si="154"/>
        <v>0</v>
      </c>
      <c r="K263" s="173" t="b">
        <f t="shared" si="155"/>
        <v>0</v>
      </c>
      <c r="L263" s="173" t="b">
        <f t="shared" si="156"/>
        <v>0</v>
      </c>
      <c r="M263" s="173" t="b">
        <f t="shared" si="157"/>
        <v>0</v>
      </c>
      <c r="N263" s="173" t="b">
        <f t="shared" si="158"/>
        <v>0</v>
      </c>
      <c r="O263" s="173" t="b">
        <f t="shared" si="159"/>
        <v>0</v>
      </c>
      <c r="P263" s="173" t="b">
        <f t="shared" si="160"/>
        <v>0</v>
      </c>
      <c r="Q263" s="173" t="b">
        <f t="shared" si="161"/>
        <v>0</v>
      </c>
      <c r="R263" s="173" t="b">
        <f t="shared" si="162"/>
        <v>0</v>
      </c>
      <c r="S263" s="173" t="b">
        <f t="shared" si="163"/>
        <v>0</v>
      </c>
      <c r="T263" s="173" t="b">
        <f t="shared" si="164"/>
        <v>0</v>
      </c>
      <c r="U263" s="173" t="b">
        <f t="shared" si="165"/>
        <v>0</v>
      </c>
      <c r="V263" s="173" t="b">
        <f t="shared" si="166"/>
        <v>0</v>
      </c>
      <c r="W263" s="173" t="b">
        <f t="shared" si="167"/>
        <v>0</v>
      </c>
      <c r="X263" s="173" t="b">
        <f t="shared" si="168"/>
        <v>0</v>
      </c>
      <c r="Y263" s="173" t="b">
        <f t="shared" si="169"/>
        <v>0</v>
      </c>
      <c r="Z263" s="173" t="b">
        <f t="shared" si="170"/>
        <v>0</v>
      </c>
    </row>
    <row r="264" spans="2:26" x14ac:dyDescent="0.25">
      <c r="B264" s="7">
        <f t="shared" ref="B264" si="192">B220</f>
        <v>23</v>
      </c>
      <c r="C264" s="173" t="b">
        <f t="shared" si="147"/>
        <v>0</v>
      </c>
      <c r="D264" s="173" t="b">
        <f t="shared" si="148"/>
        <v>0</v>
      </c>
      <c r="E264" s="173" t="b">
        <f t="shared" si="149"/>
        <v>0</v>
      </c>
      <c r="F264" s="173" t="b">
        <f t="shared" si="150"/>
        <v>0</v>
      </c>
      <c r="G264" s="173" t="b">
        <f t="shared" si="151"/>
        <v>0</v>
      </c>
      <c r="H264" s="173" t="b">
        <f t="shared" si="152"/>
        <v>0</v>
      </c>
      <c r="I264" s="173" t="b">
        <f t="shared" si="153"/>
        <v>0</v>
      </c>
      <c r="J264" s="173" t="b">
        <f t="shared" si="154"/>
        <v>0</v>
      </c>
      <c r="K264" s="173" t="b">
        <f t="shared" si="155"/>
        <v>0</v>
      </c>
      <c r="L264" s="173" t="b">
        <f t="shared" si="156"/>
        <v>0</v>
      </c>
      <c r="M264" s="173" t="b">
        <f t="shared" si="157"/>
        <v>0</v>
      </c>
      <c r="N264" s="173" t="b">
        <f t="shared" si="158"/>
        <v>0</v>
      </c>
      <c r="O264" s="173" t="b">
        <f t="shared" si="159"/>
        <v>0</v>
      </c>
      <c r="P264" s="173" t="b">
        <f t="shared" si="160"/>
        <v>0</v>
      </c>
      <c r="Q264" s="173" t="b">
        <f t="shared" si="161"/>
        <v>0</v>
      </c>
      <c r="R264" s="173" t="b">
        <f t="shared" si="162"/>
        <v>0</v>
      </c>
      <c r="S264" s="173" t="b">
        <f t="shared" si="163"/>
        <v>0</v>
      </c>
      <c r="T264" s="173" t="b">
        <f t="shared" si="164"/>
        <v>0</v>
      </c>
      <c r="U264" s="173" t="b">
        <f t="shared" si="165"/>
        <v>0</v>
      </c>
      <c r="V264" s="173" t="b">
        <f t="shared" si="166"/>
        <v>0</v>
      </c>
      <c r="W264" s="173" t="b">
        <f t="shared" si="167"/>
        <v>0</v>
      </c>
      <c r="X264" s="173" t="b">
        <f t="shared" si="168"/>
        <v>0</v>
      </c>
      <c r="Y264" s="173" t="b">
        <f t="shared" si="169"/>
        <v>0</v>
      </c>
      <c r="Z264" s="173" t="b">
        <f t="shared" si="170"/>
        <v>0</v>
      </c>
    </row>
    <row r="265" spans="2:26" x14ac:dyDescent="0.25">
      <c r="B265" s="7">
        <f t="shared" ref="B265" si="193">B221</f>
        <v>24</v>
      </c>
      <c r="C265" s="173" t="b">
        <f t="shared" si="147"/>
        <v>0</v>
      </c>
      <c r="D265" s="173" t="b">
        <f t="shared" si="148"/>
        <v>0</v>
      </c>
      <c r="E265" s="173" t="b">
        <f t="shared" si="149"/>
        <v>0</v>
      </c>
      <c r="F265" s="173" t="b">
        <f t="shared" si="150"/>
        <v>0</v>
      </c>
      <c r="G265" s="173" t="b">
        <f t="shared" si="151"/>
        <v>0</v>
      </c>
      <c r="H265" s="173" t="b">
        <f t="shared" si="152"/>
        <v>0</v>
      </c>
      <c r="I265" s="173" t="b">
        <f t="shared" si="153"/>
        <v>0</v>
      </c>
      <c r="J265" s="173" t="b">
        <f t="shared" si="154"/>
        <v>0</v>
      </c>
      <c r="K265" s="173" t="b">
        <f t="shared" si="155"/>
        <v>0</v>
      </c>
      <c r="L265" s="173" t="b">
        <f t="shared" si="156"/>
        <v>0</v>
      </c>
      <c r="M265" s="173" t="b">
        <f t="shared" si="157"/>
        <v>0</v>
      </c>
      <c r="N265" s="173" t="b">
        <f t="shared" si="158"/>
        <v>0</v>
      </c>
      <c r="O265" s="173" t="b">
        <f t="shared" si="159"/>
        <v>0</v>
      </c>
      <c r="P265" s="173" t="b">
        <f t="shared" si="160"/>
        <v>0</v>
      </c>
      <c r="Q265" s="173" t="b">
        <f t="shared" si="161"/>
        <v>0</v>
      </c>
      <c r="R265" s="173" t="b">
        <f t="shared" si="162"/>
        <v>0</v>
      </c>
      <c r="S265" s="173" t="b">
        <f t="shared" si="163"/>
        <v>0</v>
      </c>
      <c r="T265" s="173" t="b">
        <f t="shared" si="164"/>
        <v>0</v>
      </c>
      <c r="U265" s="173" t="b">
        <f t="shared" si="165"/>
        <v>0</v>
      </c>
      <c r="V265" s="173" t="b">
        <f t="shared" si="166"/>
        <v>0</v>
      </c>
      <c r="W265" s="173" t="b">
        <f t="shared" si="167"/>
        <v>0</v>
      </c>
      <c r="X265" s="173" t="b">
        <f t="shared" si="168"/>
        <v>0</v>
      </c>
      <c r="Y265" s="173" t="b">
        <f t="shared" si="169"/>
        <v>0</v>
      </c>
      <c r="Z265" s="173" t="b">
        <f t="shared" si="170"/>
        <v>0</v>
      </c>
    </row>
    <row r="266" spans="2:26" x14ac:dyDescent="0.25">
      <c r="B266" s="7">
        <f t="shared" ref="B266" si="194">B222</f>
        <v>25</v>
      </c>
      <c r="C266" s="173" t="b">
        <f t="shared" si="147"/>
        <v>0</v>
      </c>
      <c r="D266" s="173" t="b">
        <f t="shared" si="148"/>
        <v>0</v>
      </c>
      <c r="E266" s="173" t="b">
        <f t="shared" si="149"/>
        <v>0</v>
      </c>
      <c r="F266" s="173" t="b">
        <f t="shared" si="150"/>
        <v>0</v>
      </c>
      <c r="G266" s="173" t="b">
        <f t="shared" si="151"/>
        <v>0</v>
      </c>
      <c r="H266" s="173" t="b">
        <f t="shared" si="152"/>
        <v>0</v>
      </c>
      <c r="I266" s="173" t="b">
        <f t="shared" si="153"/>
        <v>1</v>
      </c>
      <c r="J266" s="173" t="b">
        <f t="shared" si="154"/>
        <v>1</v>
      </c>
      <c r="K266" s="173" t="b">
        <f t="shared" si="155"/>
        <v>0</v>
      </c>
      <c r="L266" s="173" t="b">
        <f t="shared" si="156"/>
        <v>0</v>
      </c>
      <c r="M266" s="173" t="b">
        <f t="shared" si="157"/>
        <v>0</v>
      </c>
      <c r="N266" s="173" t="b">
        <f t="shared" si="158"/>
        <v>0</v>
      </c>
      <c r="O266" s="173" t="b">
        <f t="shared" si="159"/>
        <v>0</v>
      </c>
      <c r="P266" s="173" t="b">
        <f t="shared" si="160"/>
        <v>0</v>
      </c>
      <c r="Q266" s="173" t="b">
        <f t="shared" si="161"/>
        <v>0</v>
      </c>
      <c r="R266" s="173" t="b">
        <f t="shared" si="162"/>
        <v>0</v>
      </c>
      <c r="S266" s="173" t="b">
        <f t="shared" si="163"/>
        <v>0</v>
      </c>
      <c r="T266" s="173" t="b">
        <f t="shared" si="164"/>
        <v>0</v>
      </c>
      <c r="U266" s="173" t="b">
        <f t="shared" si="165"/>
        <v>0</v>
      </c>
      <c r="V266" s="173" t="b">
        <f t="shared" si="166"/>
        <v>0</v>
      </c>
      <c r="W266" s="173" t="b">
        <f t="shared" si="167"/>
        <v>0</v>
      </c>
      <c r="X266" s="173" t="b">
        <f t="shared" si="168"/>
        <v>0</v>
      </c>
      <c r="Y266" s="173" t="b">
        <f t="shared" si="169"/>
        <v>0</v>
      </c>
      <c r="Z266" s="173" t="b">
        <f t="shared" si="170"/>
        <v>0</v>
      </c>
    </row>
    <row r="267" spans="2:26" x14ac:dyDescent="0.25">
      <c r="B267" s="7">
        <f t="shared" ref="B267" si="195">B223</f>
        <v>26</v>
      </c>
      <c r="C267" s="173" t="b">
        <f t="shared" si="147"/>
        <v>0</v>
      </c>
      <c r="D267" s="173" t="b">
        <f t="shared" si="148"/>
        <v>0</v>
      </c>
      <c r="E267" s="173" t="b">
        <f t="shared" si="149"/>
        <v>0</v>
      </c>
      <c r="F267" s="173" t="b">
        <f t="shared" si="150"/>
        <v>0</v>
      </c>
      <c r="G267" s="173" t="b">
        <f t="shared" si="151"/>
        <v>0</v>
      </c>
      <c r="H267" s="173" t="b">
        <f t="shared" si="152"/>
        <v>0</v>
      </c>
      <c r="I267" s="173" t="b">
        <f t="shared" si="153"/>
        <v>0</v>
      </c>
      <c r="J267" s="173" t="b">
        <f t="shared" si="154"/>
        <v>0</v>
      </c>
      <c r="K267" s="173" t="b">
        <f t="shared" si="155"/>
        <v>0</v>
      </c>
      <c r="L267" s="173" t="b">
        <f t="shared" si="156"/>
        <v>0</v>
      </c>
      <c r="M267" s="173" t="b">
        <f t="shared" si="157"/>
        <v>0</v>
      </c>
      <c r="N267" s="173" t="b">
        <f t="shared" si="158"/>
        <v>0</v>
      </c>
      <c r="O267" s="173" t="b">
        <f t="shared" si="159"/>
        <v>0</v>
      </c>
      <c r="P267" s="173" t="b">
        <f t="shared" si="160"/>
        <v>0</v>
      </c>
      <c r="Q267" s="173" t="b">
        <f t="shared" si="161"/>
        <v>0</v>
      </c>
      <c r="R267" s="173" t="b">
        <f t="shared" si="162"/>
        <v>0</v>
      </c>
      <c r="S267" s="173" t="b">
        <f t="shared" si="163"/>
        <v>0</v>
      </c>
      <c r="T267" s="173" t="b">
        <f t="shared" si="164"/>
        <v>0</v>
      </c>
      <c r="U267" s="173" t="b">
        <f t="shared" si="165"/>
        <v>0</v>
      </c>
      <c r="V267" s="173" t="b">
        <f t="shared" si="166"/>
        <v>0</v>
      </c>
      <c r="W267" s="173" t="b">
        <f t="shared" si="167"/>
        <v>0</v>
      </c>
      <c r="X267" s="173" t="b">
        <f t="shared" si="168"/>
        <v>0</v>
      </c>
      <c r="Y267" s="173" t="b">
        <f t="shared" si="169"/>
        <v>0</v>
      </c>
      <c r="Z267" s="173" t="b">
        <f t="shared" si="170"/>
        <v>0</v>
      </c>
    </row>
    <row r="268" spans="2:26" x14ac:dyDescent="0.25">
      <c r="B268" s="7">
        <f t="shared" ref="B268" si="196">B224</f>
        <v>27</v>
      </c>
      <c r="C268" s="173" t="b">
        <f t="shared" si="147"/>
        <v>0</v>
      </c>
      <c r="D268" s="173" t="b">
        <f t="shared" si="148"/>
        <v>0</v>
      </c>
      <c r="E268" s="173" t="b">
        <f t="shared" si="149"/>
        <v>0</v>
      </c>
      <c r="F268" s="173" t="b">
        <f t="shared" si="150"/>
        <v>0</v>
      </c>
      <c r="G268" s="173" t="b">
        <f t="shared" si="151"/>
        <v>0</v>
      </c>
      <c r="H268" s="173" t="b">
        <f t="shared" si="152"/>
        <v>0</v>
      </c>
      <c r="I268" s="173" t="b">
        <f t="shared" si="153"/>
        <v>0</v>
      </c>
      <c r="J268" s="173" t="b">
        <f t="shared" si="154"/>
        <v>0</v>
      </c>
      <c r="K268" s="173" t="b">
        <f t="shared" si="155"/>
        <v>0</v>
      </c>
      <c r="L268" s="173" t="b">
        <f t="shared" si="156"/>
        <v>0</v>
      </c>
      <c r="M268" s="173" t="b">
        <f t="shared" si="157"/>
        <v>0</v>
      </c>
      <c r="N268" s="173" t="b">
        <f t="shared" si="158"/>
        <v>0</v>
      </c>
      <c r="O268" s="173" t="b">
        <f t="shared" si="159"/>
        <v>0</v>
      </c>
      <c r="P268" s="173" t="b">
        <f t="shared" si="160"/>
        <v>0</v>
      </c>
      <c r="Q268" s="173" t="b">
        <f t="shared" si="161"/>
        <v>0</v>
      </c>
      <c r="R268" s="173" t="b">
        <f t="shared" si="162"/>
        <v>0</v>
      </c>
      <c r="S268" s="173" t="b">
        <f t="shared" si="163"/>
        <v>0</v>
      </c>
      <c r="T268" s="173" t="b">
        <f t="shared" si="164"/>
        <v>0</v>
      </c>
      <c r="U268" s="173" t="b">
        <f t="shared" si="165"/>
        <v>0</v>
      </c>
      <c r="V268" s="173" t="b">
        <f t="shared" si="166"/>
        <v>0</v>
      </c>
      <c r="W268" s="173" t="b">
        <f t="shared" si="167"/>
        <v>0</v>
      </c>
      <c r="X268" s="173" t="b">
        <f t="shared" si="168"/>
        <v>0</v>
      </c>
      <c r="Y268" s="173" t="b">
        <f t="shared" si="169"/>
        <v>0</v>
      </c>
      <c r="Z268" s="173" t="b">
        <f t="shared" si="170"/>
        <v>0</v>
      </c>
    </row>
    <row r="269" spans="2:26" x14ac:dyDescent="0.25">
      <c r="B269" s="7">
        <f t="shared" ref="B269" si="197">B225</f>
        <v>28</v>
      </c>
      <c r="C269" s="173" t="b">
        <f t="shared" si="147"/>
        <v>0</v>
      </c>
      <c r="D269" s="173" t="b">
        <f t="shared" si="148"/>
        <v>0</v>
      </c>
      <c r="E269" s="173" t="b">
        <f t="shared" si="149"/>
        <v>0</v>
      </c>
      <c r="F269" s="173" t="b">
        <f t="shared" si="150"/>
        <v>0</v>
      </c>
      <c r="G269" s="173" t="b">
        <f t="shared" si="151"/>
        <v>0</v>
      </c>
      <c r="H269" s="173" t="b">
        <f t="shared" si="152"/>
        <v>0</v>
      </c>
      <c r="I269" s="173" t="b">
        <f t="shared" si="153"/>
        <v>0</v>
      </c>
      <c r="J269" s="173" t="b">
        <f t="shared" si="154"/>
        <v>0</v>
      </c>
      <c r="K269" s="173" t="b">
        <f t="shared" si="155"/>
        <v>0</v>
      </c>
      <c r="L269" s="173" t="b">
        <f t="shared" si="156"/>
        <v>0</v>
      </c>
      <c r="M269" s="173" t="b">
        <f t="shared" si="157"/>
        <v>0</v>
      </c>
      <c r="N269" s="173" t="b">
        <f t="shared" si="158"/>
        <v>0</v>
      </c>
      <c r="O269" s="173" t="b">
        <f t="shared" si="159"/>
        <v>0</v>
      </c>
      <c r="P269" s="173" t="b">
        <f t="shared" si="160"/>
        <v>0</v>
      </c>
      <c r="Q269" s="173" t="b">
        <f t="shared" si="161"/>
        <v>0</v>
      </c>
      <c r="R269" s="173" t="b">
        <f t="shared" si="162"/>
        <v>0</v>
      </c>
      <c r="S269" s="173" t="b">
        <f t="shared" si="163"/>
        <v>0</v>
      </c>
      <c r="T269" s="173" t="b">
        <f t="shared" si="164"/>
        <v>0</v>
      </c>
      <c r="U269" s="173" t="b">
        <f t="shared" si="165"/>
        <v>0</v>
      </c>
      <c r="V269" s="173" t="b">
        <f t="shared" si="166"/>
        <v>0</v>
      </c>
      <c r="W269" s="173" t="b">
        <f t="shared" si="167"/>
        <v>0</v>
      </c>
      <c r="X269" s="173" t="b">
        <f t="shared" si="168"/>
        <v>0</v>
      </c>
      <c r="Y269" s="173" t="b">
        <f t="shared" si="169"/>
        <v>0</v>
      </c>
      <c r="Z269" s="173" t="b">
        <f t="shared" si="170"/>
        <v>0</v>
      </c>
    </row>
    <row r="270" spans="2:26" x14ac:dyDescent="0.25">
      <c r="B270" s="7">
        <f t="shared" ref="B270" si="198">B226</f>
        <v>29</v>
      </c>
      <c r="C270" s="173" t="b">
        <f t="shared" si="147"/>
        <v>0</v>
      </c>
      <c r="D270" s="173" t="b">
        <f t="shared" si="148"/>
        <v>0</v>
      </c>
      <c r="E270" s="173" t="b">
        <f t="shared" si="149"/>
        <v>0</v>
      </c>
      <c r="F270" s="173" t="b">
        <f t="shared" si="150"/>
        <v>0</v>
      </c>
      <c r="G270" s="173" t="b">
        <f t="shared" si="151"/>
        <v>0</v>
      </c>
      <c r="H270" s="173" t="b">
        <f t="shared" si="152"/>
        <v>0</v>
      </c>
      <c r="I270" s="173" t="b">
        <f t="shared" si="153"/>
        <v>0</v>
      </c>
      <c r="J270" s="173" t="b">
        <f t="shared" si="154"/>
        <v>0</v>
      </c>
      <c r="K270" s="173" t="b">
        <f t="shared" si="155"/>
        <v>0</v>
      </c>
      <c r="L270" s="173" t="b">
        <f>COUNTIF(feries,U47)&gt;0</f>
        <v>0</v>
      </c>
      <c r="M270" s="173"/>
      <c r="N270" s="173"/>
      <c r="O270" s="173" t="b">
        <f>COUNTIF(feries,W47)&gt;0</f>
        <v>0</v>
      </c>
      <c r="P270" s="173" t="b">
        <f t="shared" si="160"/>
        <v>0</v>
      </c>
      <c r="Q270" s="173" t="b">
        <f t="shared" si="161"/>
        <v>0</v>
      </c>
      <c r="R270" s="173" t="b">
        <f t="shared" si="162"/>
        <v>0</v>
      </c>
      <c r="S270" s="173" t="b">
        <f t="shared" si="163"/>
        <v>1</v>
      </c>
      <c r="T270" s="173" t="b">
        <f t="shared" si="164"/>
        <v>1</v>
      </c>
      <c r="U270" s="173" t="b">
        <f t="shared" si="165"/>
        <v>0</v>
      </c>
      <c r="V270" s="173" t="b">
        <f t="shared" si="166"/>
        <v>0</v>
      </c>
      <c r="W270" s="173" t="b">
        <f t="shared" si="167"/>
        <v>0</v>
      </c>
      <c r="X270" s="173" t="b">
        <f t="shared" si="168"/>
        <v>0</v>
      </c>
      <c r="Y270" s="173" t="b">
        <f t="shared" si="169"/>
        <v>0</v>
      </c>
      <c r="Z270" s="173" t="b">
        <f t="shared" si="170"/>
        <v>0</v>
      </c>
    </row>
    <row r="271" spans="2:26" x14ac:dyDescent="0.25">
      <c r="B271" s="10">
        <f t="shared" ref="B271" si="199">B227</f>
        <v>30</v>
      </c>
      <c r="C271" s="173" t="b">
        <f t="shared" si="147"/>
        <v>0</v>
      </c>
      <c r="D271" s="173" t="b">
        <f t="shared" si="148"/>
        <v>0</v>
      </c>
      <c r="E271" s="173" t="b">
        <f t="shared" si="149"/>
        <v>0</v>
      </c>
      <c r="F271" s="173" t="b">
        <f t="shared" si="150"/>
        <v>0</v>
      </c>
      <c r="G271" s="173" t="b">
        <f t="shared" si="151"/>
        <v>0</v>
      </c>
      <c r="H271" s="173" t="b">
        <f t="shared" si="152"/>
        <v>0</v>
      </c>
      <c r="I271" s="173" t="b">
        <f t="shared" si="153"/>
        <v>0</v>
      </c>
      <c r="J271" s="173" t="b">
        <f t="shared" si="154"/>
        <v>0</v>
      </c>
      <c r="K271" s="173" t="b">
        <f t="shared" si="155"/>
        <v>0</v>
      </c>
      <c r="L271" s="173" t="b">
        <f>COUNTIF(feries,U48)&gt;0</f>
        <v>0</v>
      </c>
      <c r="M271" s="175"/>
      <c r="N271" s="175"/>
      <c r="O271" s="173" t="b">
        <f>COUNTIF(feries,W48)&gt;0</f>
        <v>0</v>
      </c>
      <c r="P271" s="173" t="b">
        <f t="shared" si="160"/>
        <v>0</v>
      </c>
      <c r="Q271" s="173" t="b">
        <f t="shared" si="161"/>
        <v>0</v>
      </c>
      <c r="R271" s="173" t="b">
        <f t="shared" si="162"/>
        <v>0</v>
      </c>
      <c r="S271" s="173" t="b">
        <f t="shared" si="163"/>
        <v>0</v>
      </c>
      <c r="T271" s="173" t="b">
        <f t="shared" si="164"/>
        <v>0</v>
      </c>
      <c r="U271" s="173" t="b">
        <f t="shared" si="165"/>
        <v>0</v>
      </c>
      <c r="V271" s="173" t="b">
        <f t="shared" si="166"/>
        <v>0</v>
      </c>
      <c r="W271" s="173" t="b">
        <f t="shared" si="167"/>
        <v>0</v>
      </c>
      <c r="X271" s="173" t="b">
        <f t="shared" si="168"/>
        <v>0</v>
      </c>
      <c r="Y271" s="173" t="b">
        <f t="shared" si="169"/>
        <v>0</v>
      </c>
      <c r="Z271" s="173" t="b">
        <f t="shared" si="170"/>
        <v>0</v>
      </c>
    </row>
    <row r="272" spans="2:26" x14ac:dyDescent="0.25">
      <c r="B272" s="7">
        <f t="shared" ref="B272" si="200">B228</f>
        <v>31</v>
      </c>
      <c r="C272" s="175"/>
      <c r="D272" s="175"/>
      <c r="E272" s="173" t="b">
        <f>COUNTIF(feries,R49)&gt;0</f>
        <v>0</v>
      </c>
      <c r="F272" s="173" t="b">
        <f>COUNTIF(feries,R49)&gt;0</f>
        <v>0</v>
      </c>
      <c r="G272" s="175"/>
      <c r="H272" s="175"/>
      <c r="I272" s="173" t="b">
        <f>COUNTIF(feries,T49)&gt;0</f>
        <v>0</v>
      </c>
      <c r="J272" s="173" t="b">
        <f t="shared" si="154"/>
        <v>0</v>
      </c>
      <c r="K272" s="173" t="b">
        <f t="shared" si="155"/>
        <v>0</v>
      </c>
      <c r="L272" s="173" t="b">
        <f>COUNTIF(feries,U49)&gt;0</f>
        <v>0</v>
      </c>
      <c r="M272" s="174"/>
      <c r="N272" s="174"/>
      <c r="O272" s="173" t="b">
        <f>COUNTIF(feries,W49)&gt;0</f>
        <v>0</v>
      </c>
      <c r="P272" s="173" t="b">
        <f>COUNTIF(feries,W49)&gt;0</f>
        <v>0</v>
      </c>
      <c r="Q272" s="175"/>
      <c r="R272" s="175"/>
      <c r="S272" s="173" t="b">
        <f>COUNTIF(feries,Y49)&gt;0</f>
        <v>0</v>
      </c>
      <c r="T272" s="173" t="b">
        <f>COUNTIF(feries,Y49)&gt;0</f>
        <v>0</v>
      </c>
      <c r="U272" s="175"/>
      <c r="V272" s="175"/>
      <c r="W272" s="173" t="b">
        <f>COUNTIF(feries,AA19)&gt;0</f>
        <v>0</v>
      </c>
      <c r="X272" s="173" t="b">
        <f t="shared" si="168"/>
        <v>0</v>
      </c>
      <c r="Y272" s="173" t="b">
        <f t="shared" si="169"/>
        <v>0</v>
      </c>
      <c r="Z272" s="173" t="b">
        <f t="shared" si="170"/>
        <v>0</v>
      </c>
    </row>
    <row r="282" spans="2:26" x14ac:dyDescent="0.25">
      <c r="C282" t="str">
        <f t="shared" ref="C282" si="201">C194</f>
        <v>tableau utilisé pour colorier la feuille "calendrier"</v>
      </c>
    </row>
    <row r="283" spans="2:26" x14ac:dyDescent="0.25">
      <c r="B283" s="1"/>
      <c r="C283" s="4">
        <f t="shared" ref="C283" si="202">C195</f>
        <v>2024</v>
      </c>
      <c r="D283" s="4">
        <f t="shared" ref="D283:D315" si="203">C283</f>
        <v>2024</v>
      </c>
      <c r="E283" s="4">
        <f t="shared" ref="E283:E316" si="204">D195</f>
        <v>2024</v>
      </c>
      <c r="F283" s="4">
        <f t="shared" ref="F283:F316" si="205">E283</f>
        <v>2024</v>
      </c>
      <c r="G283" s="4">
        <f t="shared" ref="G283:G315" si="206">E195</f>
        <v>2024</v>
      </c>
      <c r="H283" s="4">
        <f t="shared" ref="H283:H315" si="207">G283</f>
        <v>2024</v>
      </c>
      <c r="I283" s="4">
        <f t="shared" ref="I283:I316" si="208">F195</f>
        <v>2024</v>
      </c>
      <c r="J283" s="4">
        <f t="shared" ref="J283:J316" si="209">I283</f>
        <v>2024</v>
      </c>
      <c r="K283" s="4">
        <f t="shared" ref="K283:K316" si="210">G195</f>
        <v>2025</v>
      </c>
      <c r="L283" s="4">
        <f t="shared" ref="L283:L316" si="211">K283</f>
        <v>2025</v>
      </c>
      <c r="M283" s="4">
        <f t="shared" ref="M283:M314" si="212">H195</f>
        <v>2025</v>
      </c>
      <c r="N283" s="4">
        <f t="shared" ref="N283:N314" si="213">M283</f>
        <v>2025</v>
      </c>
      <c r="O283" s="4">
        <f t="shared" ref="O283:O316" si="214">I195</f>
        <v>2025</v>
      </c>
      <c r="P283" s="4">
        <f t="shared" ref="P283:P316" si="215">O283</f>
        <v>2025</v>
      </c>
      <c r="Q283" s="4">
        <f t="shared" ref="Q283:Q315" si="216">J195</f>
        <v>2025</v>
      </c>
      <c r="R283" s="4">
        <f t="shared" ref="R283:R315" si="217">Q283</f>
        <v>2025</v>
      </c>
      <c r="S283" s="4">
        <f t="shared" ref="S283:S316" si="218">K195</f>
        <v>2025</v>
      </c>
      <c r="T283" s="4">
        <f t="shared" ref="T283:T316" si="219">S283</f>
        <v>2025</v>
      </c>
      <c r="U283" s="4">
        <f t="shared" ref="U283:U315" si="220">L195</f>
        <v>2025</v>
      </c>
      <c r="V283" s="4">
        <f t="shared" ref="V283:V315" si="221">U283</f>
        <v>2025</v>
      </c>
      <c r="W283" s="4">
        <f t="shared" ref="W283:W316" si="222">M195</f>
        <v>2025</v>
      </c>
      <c r="X283" s="4">
        <f t="shared" ref="X283:X316" si="223">W283</f>
        <v>2025</v>
      </c>
      <c r="Y283" s="4">
        <f t="shared" ref="Y283:Y316" si="224">N195</f>
        <v>2025</v>
      </c>
      <c r="Z283" s="4">
        <f t="shared" ref="Z283:Z316" si="225">Y283</f>
        <v>2025</v>
      </c>
    </row>
    <row r="284" spans="2:26" x14ac:dyDescent="0.25">
      <c r="B284" s="1"/>
      <c r="C284" s="55" t="str">
        <f t="shared" ref="C284" si="226">C196</f>
        <v>SEPTEMBRE</v>
      </c>
      <c r="D284" s="55" t="str">
        <f t="shared" si="203"/>
        <v>SEPTEMBRE</v>
      </c>
      <c r="E284" s="55" t="str">
        <f t="shared" si="204"/>
        <v>OCTOBRE</v>
      </c>
      <c r="F284" s="55" t="str">
        <f t="shared" si="205"/>
        <v>OCTOBRE</v>
      </c>
      <c r="G284" s="55" t="str">
        <f t="shared" si="206"/>
        <v>NOVEMBRE</v>
      </c>
      <c r="H284" s="55" t="str">
        <f t="shared" si="207"/>
        <v>NOVEMBRE</v>
      </c>
      <c r="I284" s="55" t="str">
        <f t="shared" si="208"/>
        <v>DECEMBRE</v>
      </c>
      <c r="J284" s="55" t="str">
        <f t="shared" si="209"/>
        <v>DECEMBRE</v>
      </c>
      <c r="K284" s="55" t="str">
        <f t="shared" si="210"/>
        <v>JANVIER</v>
      </c>
      <c r="L284" s="55" t="str">
        <f t="shared" si="211"/>
        <v>JANVIER</v>
      </c>
      <c r="M284" s="55" t="str">
        <f t="shared" si="212"/>
        <v>FEVRIER</v>
      </c>
      <c r="N284" s="55" t="str">
        <f t="shared" si="213"/>
        <v>FEVRIER</v>
      </c>
      <c r="O284" s="55" t="str">
        <f t="shared" si="214"/>
        <v>MARS</v>
      </c>
      <c r="P284" s="55" t="str">
        <f t="shared" si="215"/>
        <v>MARS</v>
      </c>
      <c r="Q284" s="55" t="str">
        <f t="shared" si="216"/>
        <v>AVRIL</v>
      </c>
      <c r="R284" s="55" t="str">
        <f t="shared" si="217"/>
        <v>AVRIL</v>
      </c>
      <c r="S284" s="55" t="str">
        <f t="shared" si="218"/>
        <v>MAI</v>
      </c>
      <c r="T284" s="55" t="str">
        <f t="shared" si="219"/>
        <v>MAI</v>
      </c>
      <c r="U284" s="55" t="str">
        <f t="shared" si="220"/>
        <v>JUIN</v>
      </c>
      <c r="V284" s="55" t="str">
        <f t="shared" si="221"/>
        <v>JUIN</v>
      </c>
      <c r="W284" s="55" t="str">
        <f t="shared" si="222"/>
        <v>JUILLET</v>
      </c>
      <c r="X284" s="55" t="str">
        <f t="shared" si="223"/>
        <v>JUILLET</v>
      </c>
      <c r="Y284" s="55" t="str">
        <f t="shared" si="224"/>
        <v>AOUT</v>
      </c>
      <c r="Z284" s="55" t="str">
        <f t="shared" si="225"/>
        <v>AOUT</v>
      </c>
    </row>
    <row r="285" spans="2:26" x14ac:dyDescent="0.25">
      <c r="B285" s="1"/>
      <c r="C285" s="7">
        <f t="shared" ref="C285" si="227">C197</f>
        <v>9</v>
      </c>
      <c r="D285" s="7">
        <f t="shared" si="203"/>
        <v>9</v>
      </c>
      <c r="E285" s="7">
        <f t="shared" si="204"/>
        <v>10</v>
      </c>
      <c r="F285" s="7">
        <f t="shared" si="205"/>
        <v>10</v>
      </c>
      <c r="G285" s="7">
        <f t="shared" si="206"/>
        <v>11</v>
      </c>
      <c r="H285" s="7">
        <f t="shared" si="207"/>
        <v>11</v>
      </c>
      <c r="I285" s="7">
        <f t="shared" si="208"/>
        <v>12</v>
      </c>
      <c r="J285" s="7">
        <f t="shared" si="209"/>
        <v>12</v>
      </c>
      <c r="K285" s="7">
        <f t="shared" si="210"/>
        <v>1</v>
      </c>
      <c r="L285" s="7">
        <f t="shared" si="211"/>
        <v>1</v>
      </c>
      <c r="M285" s="7">
        <f t="shared" si="212"/>
        <v>2</v>
      </c>
      <c r="N285" s="7">
        <f t="shared" si="213"/>
        <v>2</v>
      </c>
      <c r="O285" s="7">
        <f t="shared" si="214"/>
        <v>3</v>
      </c>
      <c r="P285" s="7">
        <f t="shared" si="215"/>
        <v>3</v>
      </c>
      <c r="Q285" s="7">
        <f t="shared" si="216"/>
        <v>4</v>
      </c>
      <c r="R285" s="7">
        <f t="shared" si="217"/>
        <v>4</v>
      </c>
      <c r="S285" s="7">
        <f t="shared" si="218"/>
        <v>5</v>
      </c>
      <c r="T285" s="7">
        <f t="shared" si="219"/>
        <v>5</v>
      </c>
      <c r="U285" s="7">
        <f t="shared" si="220"/>
        <v>6</v>
      </c>
      <c r="V285" s="7">
        <f t="shared" si="221"/>
        <v>6</v>
      </c>
      <c r="W285" s="7">
        <f t="shared" si="222"/>
        <v>7</v>
      </c>
      <c r="X285" s="7">
        <f t="shared" si="223"/>
        <v>7</v>
      </c>
      <c r="Y285" s="7">
        <f t="shared" si="224"/>
        <v>8</v>
      </c>
      <c r="Z285" s="7">
        <f t="shared" si="225"/>
        <v>8</v>
      </c>
    </row>
    <row r="286" spans="2:26" x14ac:dyDescent="0.25">
      <c r="B286" s="7">
        <f t="shared" ref="B286:C286" si="228">B198</f>
        <v>1</v>
      </c>
      <c r="C286" s="173" t="b">
        <f t="shared" si="228"/>
        <v>1</v>
      </c>
      <c r="D286" s="173" t="b">
        <f t="shared" si="203"/>
        <v>1</v>
      </c>
      <c r="E286" s="173" t="b">
        <f t="shared" si="204"/>
        <v>0</v>
      </c>
      <c r="F286" s="173" t="b">
        <f t="shared" si="205"/>
        <v>0</v>
      </c>
      <c r="G286" s="173" t="b">
        <f t="shared" si="206"/>
        <v>0</v>
      </c>
      <c r="H286" s="173" t="b">
        <f t="shared" si="207"/>
        <v>0</v>
      </c>
      <c r="I286" s="173" t="b">
        <f t="shared" si="208"/>
        <v>0</v>
      </c>
      <c r="J286" s="173" t="b">
        <f t="shared" si="209"/>
        <v>0</v>
      </c>
      <c r="K286" s="173" t="b">
        <f t="shared" si="210"/>
        <v>1</v>
      </c>
      <c r="L286" s="173" t="b">
        <f t="shared" si="211"/>
        <v>1</v>
      </c>
      <c r="M286" s="173" t="b">
        <f t="shared" si="212"/>
        <v>0</v>
      </c>
      <c r="N286" s="173" t="b">
        <f t="shared" si="213"/>
        <v>0</v>
      </c>
      <c r="O286" s="173" t="b">
        <f t="shared" si="214"/>
        <v>1</v>
      </c>
      <c r="P286" s="173" t="b">
        <f t="shared" si="215"/>
        <v>1</v>
      </c>
      <c r="Q286" s="173" t="b">
        <f t="shared" si="216"/>
        <v>0</v>
      </c>
      <c r="R286" s="173" t="b">
        <f t="shared" si="217"/>
        <v>0</v>
      </c>
      <c r="S286" s="173" t="b">
        <f t="shared" si="218"/>
        <v>1</v>
      </c>
      <c r="T286" s="173" t="b">
        <f t="shared" si="219"/>
        <v>1</v>
      </c>
      <c r="U286" s="173" t="b">
        <f t="shared" si="220"/>
        <v>0</v>
      </c>
      <c r="V286" s="173" t="b">
        <f t="shared" si="221"/>
        <v>0</v>
      </c>
      <c r="W286" s="173" t="b">
        <f t="shared" si="222"/>
        <v>0</v>
      </c>
      <c r="X286" s="173" t="b">
        <f t="shared" si="223"/>
        <v>0</v>
      </c>
      <c r="Y286" s="173" t="b">
        <f t="shared" si="224"/>
        <v>1</v>
      </c>
      <c r="Z286" s="173" t="b">
        <f t="shared" si="225"/>
        <v>1</v>
      </c>
    </row>
    <row r="287" spans="2:26" x14ac:dyDescent="0.25">
      <c r="B287" s="7">
        <f t="shared" ref="B287:C287" si="229">B199</f>
        <v>2</v>
      </c>
      <c r="C287" s="173" t="b">
        <f t="shared" si="229"/>
        <v>0</v>
      </c>
      <c r="D287" s="173" t="b">
        <f t="shared" si="203"/>
        <v>0</v>
      </c>
      <c r="E287" s="173" t="b">
        <f t="shared" si="204"/>
        <v>0</v>
      </c>
      <c r="F287" s="173" t="b">
        <f t="shared" si="205"/>
        <v>0</v>
      </c>
      <c r="G287" s="173" t="b">
        <f t="shared" si="206"/>
        <v>0</v>
      </c>
      <c r="H287" s="173" t="b">
        <f t="shared" si="207"/>
        <v>0</v>
      </c>
      <c r="I287" s="173" t="b">
        <f t="shared" si="208"/>
        <v>0</v>
      </c>
      <c r="J287" s="173" t="b">
        <f t="shared" si="209"/>
        <v>0</v>
      </c>
      <c r="K287" s="173" t="b">
        <f t="shared" si="210"/>
        <v>1</v>
      </c>
      <c r="L287" s="173" t="b">
        <f t="shared" si="211"/>
        <v>1</v>
      </c>
      <c r="M287" s="173" t="b">
        <f t="shared" si="212"/>
        <v>0</v>
      </c>
      <c r="N287" s="173" t="b">
        <f t="shared" si="213"/>
        <v>0</v>
      </c>
      <c r="O287" s="173" t="b">
        <f t="shared" si="214"/>
        <v>1</v>
      </c>
      <c r="P287" s="173" t="b">
        <f t="shared" si="215"/>
        <v>1</v>
      </c>
      <c r="Q287" s="173" t="b">
        <f t="shared" si="216"/>
        <v>0</v>
      </c>
      <c r="R287" s="173" t="b">
        <f t="shared" si="217"/>
        <v>0</v>
      </c>
      <c r="S287" s="173" t="b">
        <f t="shared" si="218"/>
        <v>1</v>
      </c>
      <c r="T287" s="173" t="b">
        <f t="shared" si="219"/>
        <v>1</v>
      </c>
      <c r="U287" s="173" t="b">
        <f t="shared" si="220"/>
        <v>0</v>
      </c>
      <c r="V287" s="173" t="b">
        <f t="shared" si="221"/>
        <v>0</v>
      </c>
      <c r="W287" s="173" t="b">
        <f t="shared" si="222"/>
        <v>0</v>
      </c>
      <c r="X287" s="173" t="b">
        <f t="shared" si="223"/>
        <v>0</v>
      </c>
      <c r="Y287" s="173" t="b">
        <f t="shared" si="224"/>
        <v>1</v>
      </c>
      <c r="Z287" s="173" t="b">
        <f t="shared" si="225"/>
        <v>1</v>
      </c>
    </row>
    <row r="288" spans="2:26" x14ac:dyDescent="0.25">
      <c r="B288" s="7">
        <f t="shared" ref="B288:C288" si="230">B200</f>
        <v>3</v>
      </c>
      <c r="C288" s="173" t="b">
        <f t="shared" si="230"/>
        <v>0</v>
      </c>
      <c r="D288" s="173" t="b">
        <f t="shared" si="203"/>
        <v>0</v>
      </c>
      <c r="E288" s="173" t="b">
        <f t="shared" si="204"/>
        <v>0</v>
      </c>
      <c r="F288" s="173" t="b">
        <f t="shared" si="205"/>
        <v>0</v>
      </c>
      <c r="G288" s="173" t="b">
        <f t="shared" si="206"/>
        <v>0</v>
      </c>
      <c r="H288" s="173" t="b">
        <f t="shared" si="207"/>
        <v>0</v>
      </c>
      <c r="I288" s="173" t="b">
        <f t="shared" si="208"/>
        <v>0</v>
      </c>
      <c r="J288" s="173" t="b">
        <f t="shared" si="209"/>
        <v>0</v>
      </c>
      <c r="K288" s="173" t="b">
        <f t="shared" si="210"/>
        <v>1</v>
      </c>
      <c r="L288" s="173" t="b">
        <f t="shared" si="211"/>
        <v>1</v>
      </c>
      <c r="M288" s="173" t="b">
        <f t="shared" si="212"/>
        <v>0</v>
      </c>
      <c r="N288" s="173" t="b">
        <f t="shared" si="213"/>
        <v>0</v>
      </c>
      <c r="O288" s="173" t="b">
        <f t="shared" si="214"/>
        <v>1</v>
      </c>
      <c r="P288" s="173" t="b">
        <f t="shared" si="215"/>
        <v>1</v>
      </c>
      <c r="Q288" s="173" t="b">
        <f t="shared" si="216"/>
        <v>0</v>
      </c>
      <c r="R288" s="173" t="b">
        <f t="shared" si="217"/>
        <v>0</v>
      </c>
      <c r="S288" s="173" t="b">
        <f t="shared" si="218"/>
        <v>1</v>
      </c>
      <c r="T288" s="173" t="b">
        <f t="shared" si="219"/>
        <v>1</v>
      </c>
      <c r="U288" s="173" t="b">
        <f t="shared" si="220"/>
        <v>0</v>
      </c>
      <c r="V288" s="173" t="b">
        <f t="shared" si="221"/>
        <v>0</v>
      </c>
      <c r="W288" s="173" t="b">
        <f t="shared" si="222"/>
        <v>0</v>
      </c>
      <c r="X288" s="173" t="b">
        <f t="shared" si="223"/>
        <v>0</v>
      </c>
      <c r="Y288" s="173" t="b">
        <f t="shared" si="224"/>
        <v>1</v>
      </c>
      <c r="Z288" s="173" t="b">
        <f t="shared" si="225"/>
        <v>1</v>
      </c>
    </row>
    <row r="289" spans="2:26" x14ac:dyDescent="0.25">
      <c r="B289" s="7">
        <f t="shared" ref="B289:C289" si="231">B201</f>
        <v>4</v>
      </c>
      <c r="C289" s="173" t="b">
        <f t="shared" si="231"/>
        <v>0</v>
      </c>
      <c r="D289" s="173" t="b">
        <f t="shared" si="203"/>
        <v>0</v>
      </c>
      <c r="E289" s="173" t="b">
        <f t="shared" si="204"/>
        <v>0</v>
      </c>
      <c r="F289" s="173" t="b">
        <f t="shared" si="205"/>
        <v>0</v>
      </c>
      <c r="G289" s="173" t="b">
        <f t="shared" si="206"/>
        <v>0</v>
      </c>
      <c r="H289" s="173" t="b">
        <f t="shared" si="207"/>
        <v>0</v>
      </c>
      <c r="I289" s="173" t="b">
        <f t="shared" si="208"/>
        <v>0</v>
      </c>
      <c r="J289" s="173" t="b">
        <f t="shared" si="209"/>
        <v>0</v>
      </c>
      <c r="K289" s="173" t="b">
        <f t="shared" si="210"/>
        <v>1</v>
      </c>
      <c r="L289" s="173" t="b">
        <f t="shared" si="211"/>
        <v>1</v>
      </c>
      <c r="M289" s="173" t="b">
        <f t="shared" si="212"/>
        <v>0</v>
      </c>
      <c r="N289" s="173" t="b">
        <f t="shared" si="213"/>
        <v>0</v>
      </c>
      <c r="O289" s="173" t="b">
        <f t="shared" si="214"/>
        <v>1</v>
      </c>
      <c r="P289" s="173" t="b">
        <f t="shared" si="215"/>
        <v>1</v>
      </c>
      <c r="Q289" s="173" t="b">
        <f t="shared" si="216"/>
        <v>0</v>
      </c>
      <c r="R289" s="173" t="b">
        <f t="shared" si="217"/>
        <v>0</v>
      </c>
      <c r="S289" s="173" t="b">
        <f t="shared" si="218"/>
        <v>1</v>
      </c>
      <c r="T289" s="173" t="b">
        <f t="shared" si="219"/>
        <v>1</v>
      </c>
      <c r="U289" s="173" t="b">
        <f t="shared" si="220"/>
        <v>0</v>
      </c>
      <c r="V289" s="173" t="b">
        <f t="shared" si="221"/>
        <v>0</v>
      </c>
      <c r="W289" s="173" t="b">
        <f t="shared" si="222"/>
        <v>0</v>
      </c>
      <c r="X289" s="173" t="b">
        <f t="shared" si="223"/>
        <v>0</v>
      </c>
      <c r="Y289" s="173" t="b">
        <f t="shared" si="224"/>
        <v>1</v>
      </c>
      <c r="Z289" s="173" t="b">
        <f t="shared" si="225"/>
        <v>1</v>
      </c>
    </row>
    <row r="290" spans="2:26" x14ac:dyDescent="0.25">
      <c r="B290" s="7">
        <f t="shared" ref="B290:C290" si="232">B202</f>
        <v>5</v>
      </c>
      <c r="C290" s="173" t="b">
        <f t="shared" si="232"/>
        <v>0</v>
      </c>
      <c r="D290" s="173" t="b">
        <f t="shared" si="203"/>
        <v>0</v>
      </c>
      <c r="E290" s="173" t="b">
        <f t="shared" si="204"/>
        <v>0</v>
      </c>
      <c r="F290" s="173" t="b">
        <f t="shared" si="205"/>
        <v>0</v>
      </c>
      <c r="G290" s="173" t="b">
        <f t="shared" si="206"/>
        <v>0</v>
      </c>
      <c r="H290" s="173" t="b">
        <f t="shared" si="207"/>
        <v>0</v>
      </c>
      <c r="I290" s="173" t="b">
        <f t="shared" si="208"/>
        <v>0</v>
      </c>
      <c r="J290" s="173" t="b">
        <f t="shared" si="209"/>
        <v>0</v>
      </c>
      <c r="K290" s="173" t="b">
        <f t="shared" si="210"/>
        <v>1</v>
      </c>
      <c r="L290" s="173" t="b">
        <f t="shared" si="211"/>
        <v>1</v>
      </c>
      <c r="M290" s="173" t="b">
        <f t="shared" si="212"/>
        <v>0</v>
      </c>
      <c r="N290" s="173" t="b">
        <f t="shared" si="213"/>
        <v>0</v>
      </c>
      <c r="O290" s="173" t="b">
        <f t="shared" si="214"/>
        <v>1</v>
      </c>
      <c r="P290" s="173" t="b">
        <f t="shared" si="215"/>
        <v>1</v>
      </c>
      <c r="Q290" s="173" t="b">
        <f t="shared" si="216"/>
        <v>0</v>
      </c>
      <c r="R290" s="173" t="b">
        <f t="shared" si="217"/>
        <v>0</v>
      </c>
      <c r="S290" s="173" t="b">
        <f t="shared" si="218"/>
        <v>0</v>
      </c>
      <c r="T290" s="173" t="b">
        <f t="shared" si="219"/>
        <v>0</v>
      </c>
      <c r="U290" s="173" t="b">
        <f t="shared" si="220"/>
        <v>0</v>
      </c>
      <c r="V290" s="173" t="b">
        <f t="shared" si="221"/>
        <v>0</v>
      </c>
      <c r="W290" s="173" t="b">
        <f t="shared" si="222"/>
        <v>1</v>
      </c>
      <c r="X290" s="173" t="b">
        <f t="shared" si="223"/>
        <v>1</v>
      </c>
      <c r="Y290" s="173" t="b">
        <f t="shared" si="224"/>
        <v>1</v>
      </c>
      <c r="Z290" s="173" t="b">
        <f t="shared" si="225"/>
        <v>1</v>
      </c>
    </row>
    <row r="291" spans="2:26" x14ac:dyDescent="0.25">
      <c r="B291" s="7">
        <f t="shared" ref="B291:C291" si="233">B203</f>
        <v>6</v>
      </c>
      <c r="C291" s="173" t="b">
        <f t="shared" si="233"/>
        <v>0</v>
      </c>
      <c r="D291" s="173" t="b">
        <f t="shared" si="203"/>
        <v>0</v>
      </c>
      <c r="E291" s="173" t="b">
        <f t="shared" si="204"/>
        <v>0</v>
      </c>
      <c r="F291" s="173" t="b">
        <f t="shared" si="205"/>
        <v>0</v>
      </c>
      <c r="G291" s="173" t="b">
        <f t="shared" si="206"/>
        <v>0</v>
      </c>
      <c r="H291" s="173" t="b">
        <f t="shared" si="207"/>
        <v>0</v>
      </c>
      <c r="I291" s="173" t="b">
        <f t="shared" si="208"/>
        <v>0</v>
      </c>
      <c r="J291" s="173" t="b">
        <f t="shared" si="209"/>
        <v>0</v>
      </c>
      <c r="K291" s="173" t="b">
        <f t="shared" si="210"/>
        <v>0</v>
      </c>
      <c r="L291" s="173" t="b">
        <f t="shared" si="211"/>
        <v>0</v>
      </c>
      <c r="M291" s="173" t="b">
        <f t="shared" si="212"/>
        <v>0</v>
      </c>
      <c r="N291" s="173" t="b">
        <f t="shared" si="213"/>
        <v>0</v>
      </c>
      <c r="O291" s="173" t="b">
        <f t="shared" si="214"/>
        <v>1</v>
      </c>
      <c r="P291" s="173" t="b">
        <f t="shared" si="215"/>
        <v>1</v>
      </c>
      <c r="Q291" s="173" t="b">
        <f t="shared" si="216"/>
        <v>0</v>
      </c>
      <c r="R291" s="173" t="b">
        <f t="shared" si="217"/>
        <v>0</v>
      </c>
      <c r="S291" s="173" t="b">
        <f t="shared" si="218"/>
        <v>0</v>
      </c>
      <c r="T291" s="173" t="b">
        <f t="shared" si="219"/>
        <v>0</v>
      </c>
      <c r="U291" s="173" t="b">
        <f t="shared" si="220"/>
        <v>0</v>
      </c>
      <c r="V291" s="173" t="b">
        <f t="shared" si="221"/>
        <v>0</v>
      </c>
      <c r="W291" s="173" t="b">
        <f t="shared" si="222"/>
        <v>1</v>
      </c>
      <c r="X291" s="173" t="b">
        <f t="shared" si="223"/>
        <v>1</v>
      </c>
      <c r="Y291" s="173" t="b">
        <f t="shared" si="224"/>
        <v>1</v>
      </c>
      <c r="Z291" s="173" t="b">
        <f t="shared" si="225"/>
        <v>1</v>
      </c>
    </row>
    <row r="292" spans="2:26" x14ac:dyDescent="0.25">
      <c r="B292" s="7">
        <f t="shared" ref="B292:C292" si="234">B204</f>
        <v>7</v>
      </c>
      <c r="C292" s="173" t="b">
        <f t="shared" si="234"/>
        <v>0</v>
      </c>
      <c r="D292" s="173" t="b">
        <f t="shared" si="203"/>
        <v>0</v>
      </c>
      <c r="E292" s="173" t="b">
        <f t="shared" si="204"/>
        <v>0</v>
      </c>
      <c r="F292" s="173" t="b">
        <f t="shared" si="205"/>
        <v>0</v>
      </c>
      <c r="G292" s="173" t="b">
        <f t="shared" si="206"/>
        <v>0</v>
      </c>
      <c r="H292" s="173" t="b">
        <f t="shared" si="207"/>
        <v>0</v>
      </c>
      <c r="I292" s="173" t="b">
        <f t="shared" si="208"/>
        <v>0</v>
      </c>
      <c r="J292" s="173" t="b">
        <f t="shared" si="209"/>
        <v>0</v>
      </c>
      <c r="K292" s="173" t="b">
        <f t="shared" si="210"/>
        <v>0</v>
      </c>
      <c r="L292" s="173" t="b">
        <f t="shared" si="211"/>
        <v>0</v>
      </c>
      <c r="M292" s="173" t="b">
        <f t="shared" si="212"/>
        <v>0</v>
      </c>
      <c r="N292" s="173" t="b">
        <f t="shared" si="213"/>
        <v>0</v>
      </c>
      <c r="O292" s="173" t="b">
        <f t="shared" si="214"/>
        <v>1</v>
      </c>
      <c r="P292" s="173" t="b">
        <f t="shared" si="215"/>
        <v>1</v>
      </c>
      <c r="Q292" s="173" t="b">
        <f t="shared" si="216"/>
        <v>0</v>
      </c>
      <c r="R292" s="173" t="b">
        <f t="shared" si="217"/>
        <v>0</v>
      </c>
      <c r="S292" s="173" t="b">
        <f t="shared" si="218"/>
        <v>0</v>
      </c>
      <c r="T292" s="173" t="b">
        <f t="shared" si="219"/>
        <v>0</v>
      </c>
      <c r="U292" s="173" t="b">
        <f t="shared" si="220"/>
        <v>0</v>
      </c>
      <c r="V292" s="173" t="b">
        <f t="shared" si="221"/>
        <v>0</v>
      </c>
      <c r="W292" s="173" t="b">
        <f t="shared" si="222"/>
        <v>1</v>
      </c>
      <c r="X292" s="173" t="b">
        <f t="shared" si="223"/>
        <v>1</v>
      </c>
      <c r="Y292" s="173" t="b">
        <f t="shared" si="224"/>
        <v>1</v>
      </c>
      <c r="Z292" s="173" t="b">
        <f t="shared" si="225"/>
        <v>1</v>
      </c>
    </row>
    <row r="293" spans="2:26" x14ac:dyDescent="0.25">
      <c r="B293" s="7">
        <f t="shared" ref="B293:C293" si="235">B205</f>
        <v>8</v>
      </c>
      <c r="C293" s="173" t="b">
        <f t="shared" si="235"/>
        <v>0</v>
      </c>
      <c r="D293" s="173" t="b">
        <f t="shared" si="203"/>
        <v>0</v>
      </c>
      <c r="E293" s="173" t="b">
        <f t="shared" si="204"/>
        <v>0</v>
      </c>
      <c r="F293" s="173" t="b">
        <f t="shared" si="205"/>
        <v>0</v>
      </c>
      <c r="G293" s="173" t="b">
        <f t="shared" si="206"/>
        <v>0</v>
      </c>
      <c r="H293" s="173" t="b">
        <f t="shared" si="207"/>
        <v>0</v>
      </c>
      <c r="I293" s="173" t="b">
        <f t="shared" si="208"/>
        <v>0</v>
      </c>
      <c r="J293" s="173" t="b">
        <f t="shared" si="209"/>
        <v>0</v>
      </c>
      <c r="K293" s="173" t="b">
        <f t="shared" si="210"/>
        <v>0</v>
      </c>
      <c r="L293" s="173" t="b">
        <f t="shared" si="211"/>
        <v>0</v>
      </c>
      <c r="M293" s="173" t="b">
        <f t="shared" si="212"/>
        <v>0</v>
      </c>
      <c r="N293" s="173" t="b">
        <f t="shared" si="213"/>
        <v>0</v>
      </c>
      <c r="O293" s="173" t="b">
        <f t="shared" si="214"/>
        <v>1</v>
      </c>
      <c r="P293" s="173" t="b">
        <f t="shared" si="215"/>
        <v>1</v>
      </c>
      <c r="Q293" s="173" t="b">
        <f t="shared" si="216"/>
        <v>0</v>
      </c>
      <c r="R293" s="173" t="b">
        <f t="shared" si="217"/>
        <v>0</v>
      </c>
      <c r="S293" s="173" t="b">
        <f t="shared" si="218"/>
        <v>0</v>
      </c>
      <c r="T293" s="173" t="b">
        <f t="shared" si="219"/>
        <v>0</v>
      </c>
      <c r="U293" s="173" t="b">
        <f t="shared" si="220"/>
        <v>0</v>
      </c>
      <c r="V293" s="173" t="b">
        <f t="shared" si="221"/>
        <v>0</v>
      </c>
      <c r="W293" s="173" t="b">
        <f t="shared" si="222"/>
        <v>1</v>
      </c>
      <c r="X293" s="173" t="b">
        <f t="shared" si="223"/>
        <v>1</v>
      </c>
      <c r="Y293" s="173" t="b">
        <f t="shared" si="224"/>
        <v>1</v>
      </c>
      <c r="Z293" s="173" t="b">
        <f t="shared" si="225"/>
        <v>1</v>
      </c>
    </row>
    <row r="294" spans="2:26" x14ac:dyDescent="0.25">
      <c r="B294" s="7">
        <f t="shared" ref="B294:C294" si="236">B206</f>
        <v>9</v>
      </c>
      <c r="C294" s="173" t="b">
        <f t="shared" si="236"/>
        <v>0</v>
      </c>
      <c r="D294" s="173" t="b">
        <f t="shared" si="203"/>
        <v>0</v>
      </c>
      <c r="E294" s="173" t="b">
        <f t="shared" si="204"/>
        <v>0</v>
      </c>
      <c r="F294" s="173" t="b">
        <f t="shared" si="205"/>
        <v>0</v>
      </c>
      <c r="G294" s="173" t="b">
        <f t="shared" si="206"/>
        <v>0</v>
      </c>
      <c r="H294" s="173" t="b">
        <f t="shared" si="207"/>
        <v>0</v>
      </c>
      <c r="I294" s="173" t="b">
        <f t="shared" si="208"/>
        <v>0</v>
      </c>
      <c r="J294" s="173" t="b">
        <f t="shared" si="209"/>
        <v>0</v>
      </c>
      <c r="K294" s="173" t="b">
        <f t="shared" si="210"/>
        <v>0</v>
      </c>
      <c r="L294" s="173" t="b">
        <f t="shared" si="211"/>
        <v>0</v>
      </c>
      <c r="M294" s="173" t="b">
        <f t="shared" si="212"/>
        <v>0</v>
      </c>
      <c r="N294" s="173" t="b">
        <f t="shared" si="213"/>
        <v>0</v>
      </c>
      <c r="O294" s="173" t="b">
        <f t="shared" si="214"/>
        <v>1</v>
      </c>
      <c r="P294" s="173" t="b">
        <f t="shared" si="215"/>
        <v>1</v>
      </c>
      <c r="Q294" s="173" t="b">
        <f t="shared" si="216"/>
        <v>0</v>
      </c>
      <c r="R294" s="173" t="b">
        <f t="shared" si="217"/>
        <v>0</v>
      </c>
      <c r="S294" s="173" t="b">
        <f t="shared" si="218"/>
        <v>0</v>
      </c>
      <c r="T294" s="173" t="b">
        <f t="shared" si="219"/>
        <v>0</v>
      </c>
      <c r="U294" s="173" t="b">
        <f t="shared" si="220"/>
        <v>0</v>
      </c>
      <c r="V294" s="173" t="b">
        <f t="shared" si="221"/>
        <v>0</v>
      </c>
      <c r="W294" s="173" t="b">
        <f t="shared" si="222"/>
        <v>1</v>
      </c>
      <c r="X294" s="173" t="b">
        <f t="shared" si="223"/>
        <v>1</v>
      </c>
      <c r="Y294" s="173" t="b">
        <f t="shared" si="224"/>
        <v>1</v>
      </c>
      <c r="Z294" s="173" t="b">
        <f t="shared" si="225"/>
        <v>1</v>
      </c>
    </row>
    <row r="295" spans="2:26" x14ac:dyDescent="0.25">
      <c r="B295" s="7">
        <f t="shared" ref="B295:C295" si="237">B207</f>
        <v>10</v>
      </c>
      <c r="C295" s="173" t="b">
        <f t="shared" si="237"/>
        <v>0</v>
      </c>
      <c r="D295" s="173" t="b">
        <f t="shared" si="203"/>
        <v>0</v>
      </c>
      <c r="E295" s="173" t="b">
        <f t="shared" si="204"/>
        <v>0</v>
      </c>
      <c r="F295" s="173" t="b">
        <f t="shared" si="205"/>
        <v>0</v>
      </c>
      <c r="G295" s="173" t="b">
        <f t="shared" si="206"/>
        <v>0</v>
      </c>
      <c r="H295" s="173" t="b">
        <f t="shared" si="207"/>
        <v>0</v>
      </c>
      <c r="I295" s="173" t="b">
        <f t="shared" si="208"/>
        <v>0</v>
      </c>
      <c r="J295" s="173" t="b">
        <f t="shared" si="209"/>
        <v>0</v>
      </c>
      <c r="K295" s="173" t="b">
        <f t="shared" si="210"/>
        <v>0</v>
      </c>
      <c r="L295" s="173" t="b">
        <f t="shared" si="211"/>
        <v>0</v>
      </c>
      <c r="M295" s="173" t="b">
        <f t="shared" si="212"/>
        <v>0</v>
      </c>
      <c r="N295" s="173" t="b">
        <f t="shared" si="213"/>
        <v>0</v>
      </c>
      <c r="O295" s="173" t="b">
        <f t="shared" si="214"/>
        <v>0</v>
      </c>
      <c r="P295" s="173" t="b">
        <f t="shared" si="215"/>
        <v>0</v>
      </c>
      <c r="Q295" s="173" t="b">
        <f t="shared" si="216"/>
        <v>0</v>
      </c>
      <c r="R295" s="173" t="b">
        <f t="shared" si="217"/>
        <v>0</v>
      </c>
      <c r="S295" s="173" t="b">
        <f t="shared" si="218"/>
        <v>0</v>
      </c>
      <c r="T295" s="173" t="b">
        <f t="shared" si="219"/>
        <v>0</v>
      </c>
      <c r="U295" s="173" t="b">
        <f t="shared" si="220"/>
        <v>0</v>
      </c>
      <c r="V295" s="173" t="b">
        <f t="shared" si="221"/>
        <v>0</v>
      </c>
      <c r="W295" s="173" t="b">
        <f t="shared" si="222"/>
        <v>1</v>
      </c>
      <c r="X295" s="173" t="b">
        <f t="shared" si="223"/>
        <v>1</v>
      </c>
      <c r="Y295" s="173" t="b">
        <f t="shared" si="224"/>
        <v>1</v>
      </c>
      <c r="Z295" s="173" t="b">
        <f t="shared" si="225"/>
        <v>1</v>
      </c>
    </row>
    <row r="296" spans="2:26" x14ac:dyDescent="0.25">
      <c r="B296" s="7">
        <f t="shared" ref="B296:C296" si="238">B208</f>
        <v>11</v>
      </c>
      <c r="C296" s="173" t="b">
        <f t="shared" si="238"/>
        <v>0</v>
      </c>
      <c r="D296" s="173" t="b">
        <f t="shared" si="203"/>
        <v>0</v>
      </c>
      <c r="E296" s="173" t="b">
        <f t="shared" si="204"/>
        <v>0</v>
      </c>
      <c r="F296" s="173" t="b">
        <f t="shared" si="205"/>
        <v>0</v>
      </c>
      <c r="G296" s="173" t="b">
        <f t="shared" si="206"/>
        <v>0</v>
      </c>
      <c r="H296" s="173" t="b">
        <f t="shared" si="207"/>
        <v>0</v>
      </c>
      <c r="I296" s="173" t="b">
        <f t="shared" si="208"/>
        <v>0</v>
      </c>
      <c r="J296" s="173" t="b">
        <f t="shared" si="209"/>
        <v>0</v>
      </c>
      <c r="K296" s="173" t="b">
        <f t="shared" si="210"/>
        <v>0</v>
      </c>
      <c r="L296" s="173" t="b">
        <f t="shared" si="211"/>
        <v>0</v>
      </c>
      <c r="M296" s="173" t="b">
        <f t="shared" si="212"/>
        <v>0</v>
      </c>
      <c r="N296" s="173" t="b">
        <f t="shared" si="213"/>
        <v>0</v>
      </c>
      <c r="O296" s="173" t="b">
        <f t="shared" si="214"/>
        <v>0</v>
      </c>
      <c r="P296" s="173" t="b">
        <f t="shared" si="215"/>
        <v>0</v>
      </c>
      <c r="Q296" s="173" t="b">
        <f t="shared" si="216"/>
        <v>0</v>
      </c>
      <c r="R296" s="173" t="b">
        <f t="shared" si="217"/>
        <v>0</v>
      </c>
      <c r="S296" s="173" t="b">
        <f t="shared" si="218"/>
        <v>0</v>
      </c>
      <c r="T296" s="173" t="b">
        <f t="shared" si="219"/>
        <v>0</v>
      </c>
      <c r="U296" s="173" t="b">
        <f t="shared" si="220"/>
        <v>0</v>
      </c>
      <c r="V296" s="173" t="b">
        <f t="shared" si="221"/>
        <v>0</v>
      </c>
      <c r="W296" s="173" t="b">
        <f t="shared" si="222"/>
        <v>1</v>
      </c>
      <c r="X296" s="173" t="b">
        <f t="shared" si="223"/>
        <v>1</v>
      </c>
      <c r="Y296" s="173" t="b">
        <f t="shared" si="224"/>
        <v>1</v>
      </c>
      <c r="Z296" s="173" t="b">
        <f t="shared" si="225"/>
        <v>1</v>
      </c>
    </row>
    <row r="297" spans="2:26" x14ac:dyDescent="0.25">
      <c r="B297" s="7">
        <f t="shared" ref="B297:C297" si="239">B209</f>
        <v>12</v>
      </c>
      <c r="C297" s="173" t="b">
        <f t="shared" si="239"/>
        <v>0</v>
      </c>
      <c r="D297" s="173" t="b">
        <f t="shared" si="203"/>
        <v>0</v>
      </c>
      <c r="E297" s="173" t="b">
        <f t="shared" si="204"/>
        <v>0</v>
      </c>
      <c r="F297" s="173" t="b">
        <f t="shared" si="205"/>
        <v>0</v>
      </c>
      <c r="G297" s="173" t="b">
        <f t="shared" si="206"/>
        <v>0</v>
      </c>
      <c r="H297" s="173" t="b">
        <f t="shared" si="207"/>
        <v>0</v>
      </c>
      <c r="I297" s="173" t="b">
        <f t="shared" si="208"/>
        <v>0</v>
      </c>
      <c r="J297" s="173" t="b">
        <f t="shared" si="209"/>
        <v>0</v>
      </c>
      <c r="K297" s="173" t="b">
        <f t="shared" si="210"/>
        <v>0</v>
      </c>
      <c r="L297" s="173" t="b">
        <f t="shared" si="211"/>
        <v>0</v>
      </c>
      <c r="M297" s="173" t="b">
        <f t="shared" si="212"/>
        <v>0</v>
      </c>
      <c r="N297" s="173" t="b">
        <f t="shared" si="213"/>
        <v>0</v>
      </c>
      <c r="O297" s="173" t="b">
        <f t="shared" si="214"/>
        <v>0</v>
      </c>
      <c r="P297" s="173" t="b">
        <f t="shared" si="215"/>
        <v>0</v>
      </c>
      <c r="Q297" s="173" t="b">
        <f t="shared" si="216"/>
        <v>0</v>
      </c>
      <c r="R297" s="173" t="b">
        <f t="shared" si="217"/>
        <v>0</v>
      </c>
      <c r="S297" s="173" t="b">
        <f t="shared" si="218"/>
        <v>0</v>
      </c>
      <c r="T297" s="173" t="b">
        <f t="shared" si="219"/>
        <v>0</v>
      </c>
      <c r="U297" s="173" t="b">
        <f t="shared" si="220"/>
        <v>0</v>
      </c>
      <c r="V297" s="173" t="b">
        <f t="shared" si="221"/>
        <v>0</v>
      </c>
      <c r="W297" s="173" t="b">
        <f t="shared" si="222"/>
        <v>1</v>
      </c>
      <c r="X297" s="173" t="b">
        <f t="shared" si="223"/>
        <v>1</v>
      </c>
      <c r="Y297" s="173" t="b">
        <f t="shared" si="224"/>
        <v>1</v>
      </c>
      <c r="Z297" s="173" t="b">
        <f t="shared" si="225"/>
        <v>1</v>
      </c>
    </row>
    <row r="298" spans="2:26" x14ac:dyDescent="0.25">
      <c r="B298" s="7">
        <f t="shared" ref="B298:C298" si="240">B210</f>
        <v>13</v>
      </c>
      <c r="C298" s="173" t="b">
        <f t="shared" si="240"/>
        <v>0</v>
      </c>
      <c r="D298" s="173" t="b">
        <f t="shared" si="203"/>
        <v>0</v>
      </c>
      <c r="E298" s="173" t="b">
        <f t="shared" si="204"/>
        <v>0</v>
      </c>
      <c r="F298" s="173" t="b">
        <f t="shared" si="205"/>
        <v>0</v>
      </c>
      <c r="G298" s="173" t="b">
        <f t="shared" si="206"/>
        <v>0</v>
      </c>
      <c r="H298" s="173" t="b">
        <f t="shared" si="207"/>
        <v>0</v>
      </c>
      <c r="I298" s="173" t="b">
        <f t="shared" si="208"/>
        <v>0</v>
      </c>
      <c r="J298" s="173" t="b">
        <f t="shared" si="209"/>
        <v>0</v>
      </c>
      <c r="K298" s="173" t="b">
        <f t="shared" si="210"/>
        <v>0</v>
      </c>
      <c r="L298" s="173" t="b">
        <f t="shared" si="211"/>
        <v>0</v>
      </c>
      <c r="M298" s="173" t="b">
        <f t="shared" si="212"/>
        <v>0</v>
      </c>
      <c r="N298" s="173" t="b">
        <f t="shared" si="213"/>
        <v>0</v>
      </c>
      <c r="O298" s="173" t="b">
        <f t="shared" si="214"/>
        <v>0</v>
      </c>
      <c r="P298" s="173" t="b">
        <f t="shared" si="215"/>
        <v>0</v>
      </c>
      <c r="Q298" s="173" t="b">
        <f t="shared" si="216"/>
        <v>0</v>
      </c>
      <c r="R298" s="173" t="b">
        <f t="shared" si="217"/>
        <v>0</v>
      </c>
      <c r="S298" s="173" t="b">
        <f t="shared" si="218"/>
        <v>0</v>
      </c>
      <c r="T298" s="173" t="b">
        <f t="shared" si="219"/>
        <v>0</v>
      </c>
      <c r="U298" s="173" t="b">
        <f t="shared" si="220"/>
        <v>0</v>
      </c>
      <c r="V298" s="173" t="b">
        <f t="shared" si="221"/>
        <v>0</v>
      </c>
      <c r="W298" s="173" t="b">
        <f t="shared" si="222"/>
        <v>1</v>
      </c>
      <c r="X298" s="173" t="b">
        <f t="shared" si="223"/>
        <v>1</v>
      </c>
      <c r="Y298" s="173" t="b">
        <f t="shared" si="224"/>
        <v>1</v>
      </c>
      <c r="Z298" s="173" t="b">
        <f t="shared" si="225"/>
        <v>1</v>
      </c>
    </row>
    <row r="299" spans="2:26" x14ac:dyDescent="0.25">
      <c r="B299" s="7">
        <f t="shared" ref="B299:C299" si="241">B211</f>
        <v>14</v>
      </c>
      <c r="C299" s="173" t="b">
        <f t="shared" si="241"/>
        <v>0</v>
      </c>
      <c r="D299" s="173" t="b">
        <f t="shared" si="203"/>
        <v>0</v>
      </c>
      <c r="E299" s="173" t="b">
        <f t="shared" si="204"/>
        <v>0</v>
      </c>
      <c r="F299" s="173" t="b">
        <f t="shared" si="205"/>
        <v>0</v>
      </c>
      <c r="G299" s="173" t="b">
        <f t="shared" si="206"/>
        <v>0</v>
      </c>
      <c r="H299" s="173" t="b">
        <f t="shared" si="207"/>
        <v>0</v>
      </c>
      <c r="I299" s="173" t="b">
        <f t="shared" si="208"/>
        <v>0</v>
      </c>
      <c r="J299" s="173" t="b">
        <f t="shared" si="209"/>
        <v>0</v>
      </c>
      <c r="K299" s="173" t="b">
        <f t="shared" si="210"/>
        <v>0</v>
      </c>
      <c r="L299" s="173" t="b">
        <f t="shared" si="211"/>
        <v>0</v>
      </c>
      <c r="M299" s="173" t="b">
        <f t="shared" si="212"/>
        <v>0</v>
      </c>
      <c r="N299" s="173" t="b">
        <f t="shared" si="213"/>
        <v>0</v>
      </c>
      <c r="O299" s="173" t="b">
        <f t="shared" si="214"/>
        <v>0</v>
      </c>
      <c r="P299" s="173" t="b">
        <f t="shared" si="215"/>
        <v>0</v>
      </c>
      <c r="Q299" s="173" t="b">
        <f t="shared" si="216"/>
        <v>0</v>
      </c>
      <c r="R299" s="173" t="b">
        <f t="shared" si="217"/>
        <v>0</v>
      </c>
      <c r="S299" s="173" t="b">
        <f t="shared" si="218"/>
        <v>0</v>
      </c>
      <c r="T299" s="173" t="b">
        <f t="shared" si="219"/>
        <v>0</v>
      </c>
      <c r="U299" s="173" t="b">
        <f t="shared" si="220"/>
        <v>0</v>
      </c>
      <c r="V299" s="173" t="b">
        <f t="shared" si="221"/>
        <v>0</v>
      </c>
      <c r="W299" s="173" t="b">
        <f t="shared" si="222"/>
        <v>1</v>
      </c>
      <c r="X299" s="173" t="b">
        <f t="shared" si="223"/>
        <v>1</v>
      </c>
      <c r="Y299" s="173" t="b">
        <f t="shared" si="224"/>
        <v>1</v>
      </c>
      <c r="Z299" s="173" t="b">
        <f t="shared" si="225"/>
        <v>1</v>
      </c>
    </row>
    <row r="300" spans="2:26" x14ac:dyDescent="0.25">
      <c r="B300" s="7">
        <f t="shared" ref="B300:C300" si="242">B212</f>
        <v>15</v>
      </c>
      <c r="C300" s="173" t="b">
        <f t="shared" si="242"/>
        <v>0</v>
      </c>
      <c r="D300" s="173" t="b">
        <f t="shared" si="203"/>
        <v>0</v>
      </c>
      <c r="E300" s="173" t="b">
        <f t="shared" si="204"/>
        <v>0</v>
      </c>
      <c r="F300" s="173" t="b">
        <f t="shared" si="205"/>
        <v>0</v>
      </c>
      <c r="G300" s="173" t="b">
        <f t="shared" si="206"/>
        <v>0</v>
      </c>
      <c r="H300" s="173" t="b">
        <f t="shared" si="207"/>
        <v>0</v>
      </c>
      <c r="I300" s="173" t="b">
        <f t="shared" si="208"/>
        <v>0</v>
      </c>
      <c r="J300" s="173" t="b">
        <f t="shared" si="209"/>
        <v>0</v>
      </c>
      <c r="K300" s="173" t="b">
        <f t="shared" si="210"/>
        <v>0</v>
      </c>
      <c r="L300" s="173" t="b">
        <f t="shared" si="211"/>
        <v>0</v>
      </c>
      <c r="M300" s="173" t="b">
        <f t="shared" si="212"/>
        <v>0</v>
      </c>
      <c r="N300" s="173" t="b">
        <f t="shared" si="213"/>
        <v>0</v>
      </c>
      <c r="O300" s="173" t="b">
        <f t="shared" si="214"/>
        <v>0</v>
      </c>
      <c r="P300" s="173" t="b">
        <f t="shared" si="215"/>
        <v>0</v>
      </c>
      <c r="Q300" s="173" t="b">
        <f t="shared" si="216"/>
        <v>0</v>
      </c>
      <c r="R300" s="173" t="b">
        <f t="shared" si="217"/>
        <v>0</v>
      </c>
      <c r="S300" s="173" t="b">
        <f t="shared" si="218"/>
        <v>0</v>
      </c>
      <c r="T300" s="173" t="b">
        <f t="shared" si="219"/>
        <v>0</v>
      </c>
      <c r="U300" s="173" t="b">
        <f t="shared" si="220"/>
        <v>0</v>
      </c>
      <c r="V300" s="173" t="b">
        <f t="shared" si="221"/>
        <v>0</v>
      </c>
      <c r="W300" s="173" t="b">
        <f t="shared" si="222"/>
        <v>1</v>
      </c>
      <c r="X300" s="173" t="b">
        <f t="shared" si="223"/>
        <v>1</v>
      </c>
      <c r="Y300" s="173" t="b">
        <f t="shared" si="224"/>
        <v>1</v>
      </c>
      <c r="Z300" s="173" t="b">
        <f t="shared" si="225"/>
        <v>1</v>
      </c>
    </row>
    <row r="301" spans="2:26" x14ac:dyDescent="0.25">
      <c r="B301" s="7">
        <f t="shared" ref="B301:C301" si="243">B213</f>
        <v>16</v>
      </c>
      <c r="C301" s="173" t="b">
        <f t="shared" si="243"/>
        <v>0</v>
      </c>
      <c r="D301" s="173" t="b">
        <f t="shared" si="203"/>
        <v>0</v>
      </c>
      <c r="E301" s="173" t="b">
        <f t="shared" si="204"/>
        <v>0</v>
      </c>
      <c r="F301" s="173" t="b">
        <f t="shared" si="205"/>
        <v>0</v>
      </c>
      <c r="G301" s="173" t="b">
        <f t="shared" si="206"/>
        <v>0</v>
      </c>
      <c r="H301" s="173" t="b">
        <f t="shared" si="207"/>
        <v>0</v>
      </c>
      <c r="I301" s="173" t="b">
        <f t="shared" si="208"/>
        <v>0</v>
      </c>
      <c r="J301" s="173" t="b">
        <f t="shared" si="209"/>
        <v>0</v>
      </c>
      <c r="K301" s="173" t="b">
        <f t="shared" si="210"/>
        <v>0</v>
      </c>
      <c r="L301" s="173" t="b">
        <f t="shared" si="211"/>
        <v>0</v>
      </c>
      <c r="M301" s="173" t="b">
        <f t="shared" si="212"/>
        <v>0</v>
      </c>
      <c r="N301" s="173" t="b">
        <f t="shared" si="213"/>
        <v>0</v>
      </c>
      <c r="O301" s="173" t="b">
        <f t="shared" si="214"/>
        <v>0</v>
      </c>
      <c r="P301" s="173" t="b">
        <f t="shared" si="215"/>
        <v>0</v>
      </c>
      <c r="Q301" s="173" t="b">
        <f t="shared" si="216"/>
        <v>0</v>
      </c>
      <c r="R301" s="173" t="b">
        <f t="shared" si="217"/>
        <v>0</v>
      </c>
      <c r="S301" s="173" t="b">
        <f t="shared" si="218"/>
        <v>0</v>
      </c>
      <c r="T301" s="173" t="b">
        <f t="shared" si="219"/>
        <v>0</v>
      </c>
      <c r="U301" s="173" t="b">
        <f t="shared" si="220"/>
        <v>0</v>
      </c>
      <c r="V301" s="173" t="b">
        <f t="shared" si="221"/>
        <v>0</v>
      </c>
      <c r="W301" s="173" t="b">
        <f t="shared" si="222"/>
        <v>1</v>
      </c>
      <c r="X301" s="173" t="b">
        <f t="shared" si="223"/>
        <v>1</v>
      </c>
      <c r="Y301" s="173" t="b">
        <f t="shared" si="224"/>
        <v>1</v>
      </c>
      <c r="Z301" s="173" t="b">
        <f t="shared" si="225"/>
        <v>1</v>
      </c>
    </row>
    <row r="302" spans="2:26" x14ac:dyDescent="0.25">
      <c r="B302" s="7">
        <f t="shared" ref="B302:C302" si="244">B214</f>
        <v>17</v>
      </c>
      <c r="C302" s="173" t="b">
        <f t="shared" si="244"/>
        <v>0</v>
      </c>
      <c r="D302" s="173" t="b">
        <f t="shared" si="203"/>
        <v>0</v>
      </c>
      <c r="E302" s="173" t="b">
        <f t="shared" si="204"/>
        <v>0</v>
      </c>
      <c r="F302" s="173" t="b">
        <f t="shared" si="205"/>
        <v>0</v>
      </c>
      <c r="G302" s="173" t="b">
        <f t="shared" si="206"/>
        <v>0</v>
      </c>
      <c r="H302" s="173" t="b">
        <f t="shared" si="207"/>
        <v>0</v>
      </c>
      <c r="I302" s="173" t="b">
        <f t="shared" si="208"/>
        <v>0</v>
      </c>
      <c r="J302" s="173" t="b">
        <f t="shared" si="209"/>
        <v>0</v>
      </c>
      <c r="K302" s="173" t="b">
        <f t="shared" si="210"/>
        <v>0</v>
      </c>
      <c r="L302" s="173" t="b">
        <f t="shared" si="211"/>
        <v>0</v>
      </c>
      <c r="M302" s="173" t="b">
        <f t="shared" si="212"/>
        <v>0</v>
      </c>
      <c r="N302" s="173" t="b">
        <f t="shared" si="213"/>
        <v>0</v>
      </c>
      <c r="O302" s="173" t="b">
        <f t="shared" si="214"/>
        <v>0</v>
      </c>
      <c r="P302" s="173" t="b">
        <f t="shared" si="215"/>
        <v>0</v>
      </c>
      <c r="Q302" s="173" t="b">
        <f t="shared" si="216"/>
        <v>0</v>
      </c>
      <c r="R302" s="173" t="b">
        <f t="shared" si="217"/>
        <v>0</v>
      </c>
      <c r="S302" s="173" t="b">
        <f t="shared" si="218"/>
        <v>0</v>
      </c>
      <c r="T302" s="173" t="b">
        <f t="shared" si="219"/>
        <v>0</v>
      </c>
      <c r="U302" s="173" t="b">
        <f t="shared" si="220"/>
        <v>0</v>
      </c>
      <c r="V302" s="173" t="b">
        <f t="shared" si="221"/>
        <v>0</v>
      </c>
      <c r="W302" s="173" t="b">
        <f t="shared" si="222"/>
        <v>1</v>
      </c>
      <c r="X302" s="173" t="b">
        <f t="shared" si="223"/>
        <v>1</v>
      </c>
      <c r="Y302" s="173" t="b">
        <f t="shared" si="224"/>
        <v>1</v>
      </c>
      <c r="Z302" s="173" t="b">
        <f t="shared" si="225"/>
        <v>1</v>
      </c>
    </row>
    <row r="303" spans="2:26" x14ac:dyDescent="0.25">
      <c r="B303" s="7">
        <f t="shared" ref="B303:C303" si="245">B215</f>
        <v>18</v>
      </c>
      <c r="C303" s="173" t="b">
        <f t="shared" si="245"/>
        <v>0</v>
      </c>
      <c r="D303" s="173" t="b">
        <f t="shared" si="203"/>
        <v>0</v>
      </c>
      <c r="E303" s="173" t="b">
        <f t="shared" si="204"/>
        <v>0</v>
      </c>
      <c r="F303" s="173" t="b">
        <f t="shared" si="205"/>
        <v>0</v>
      </c>
      <c r="G303" s="173" t="b">
        <f t="shared" si="206"/>
        <v>0</v>
      </c>
      <c r="H303" s="173" t="b">
        <f t="shared" si="207"/>
        <v>0</v>
      </c>
      <c r="I303" s="173" t="b">
        <f t="shared" si="208"/>
        <v>0</v>
      </c>
      <c r="J303" s="173" t="b">
        <f t="shared" si="209"/>
        <v>0</v>
      </c>
      <c r="K303" s="173" t="b">
        <f t="shared" si="210"/>
        <v>0</v>
      </c>
      <c r="L303" s="173" t="b">
        <f t="shared" si="211"/>
        <v>0</v>
      </c>
      <c r="M303" s="173" t="b">
        <f t="shared" si="212"/>
        <v>0</v>
      </c>
      <c r="N303" s="173" t="b">
        <f t="shared" si="213"/>
        <v>0</v>
      </c>
      <c r="O303" s="173" t="b">
        <f t="shared" si="214"/>
        <v>0</v>
      </c>
      <c r="P303" s="173" t="b">
        <f t="shared" si="215"/>
        <v>0</v>
      </c>
      <c r="Q303" s="173" t="b">
        <f t="shared" si="216"/>
        <v>0</v>
      </c>
      <c r="R303" s="173" t="b">
        <f t="shared" si="217"/>
        <v>0</v>
      </c>
      <c r="S303" s="173" t="b">
        <f t="shared" si="218"/>
        <v>0</v>
      </c>
      <c r="T303" s="173" t="b">
        <f t="shared" si="219"/>
        <v>0</v>
      </c>
      <c r="U303" s="173" t="b">
        <f t="shared" si="220"/>
        <v>0</v>
      </c>
      <c r="V303" s="173" t="b">
        <f t="shared" si="221"/>
        <v>0</v>
      </c>
      <c r="W303" s="173" t="b">
        <f t="shared" si="222"/>
        <v>1</v>
      </c>
      <c r="X303" s="173" t="b">
        <f t="shared" si="223"/>
        <v>1</v>
      </c>
      <c r="Y303" s="173" t="b">
        <f t="shared" si="224"/>
        <v>1</v>
      </c>
      <c r="Z303" s="173" t="b">
        <f t="shared" si="225"/>
        <v>1</v>
      </c>
    </row>
    <row r="304" spans="2:26" x14ac:dyDescent="0.25">
      <c r="B304" s="7">
        <f t="shared" ref="B304:C304" si="246">B216</f>
        <v>19</v>
      </c>
      <c r="C304" s="173" t="b">
        <f t="shared" si="246"/>
        <v>0</v>
      </c>
      <c r="D304" s="173" t="b">
        <f t="shared" si="203"/>
        <v>0</v>
      </c>
      <c r="E304" s="173" t="b">
        <f t="shared" si="204"/>
        <v>0</v>
      </c>
      <c r="F304" s="173" t="b">
        <f t="shared" si="205"/>
        <v>0</v>
      </c>
      <c r="G304" s="173" t="b">
        <f t="shared" si="206"/>
        <v>0</v>
      </c>
      <c r="H304" s="173" t="b">
        <f t="shared" si="207"/>
        <v>0</v>
      </c>
      <c r="I304" s="173" t="b">
        <f t="shared" si="208"/>
        <v>0</v>
      </c>
      <c r="J304" s="173" t="b">
        <f t="shared" si="209"/>
        <v>0</v>
      </c>
      <c r="K304" s="173" t="b">
        <f t="shared" si="210"/>
        <v>0</v>
      </c>
      <c r="L304" s="173" t="b">
        <f t="shared" si="211"/>
        <v>0</v>
      </c>
      <c r="M304" s="173" t="b">
        <f t="shared" si="212"/>
        <v>0</v>
      </c>
      <c r="N304" s="173" t="b">
        <f t="shared" si="213"/>
        <v>0</v>
      </c>
      <c r="O304" s="173" t="b">
        <f t="shared" si="214"/>
        <v>0</v>
      </c>
      <c r="P304" s="173" t="b">
        <f t="shared" si="215"/>
        <v>0</v>
      </c>
      <c r="Q304" s="173" t="b">
        <f t="shared" si="216"/>
        <v>1</v>
      </c>
      <c r="R304" s="173" t="b">
        <f t="shared" si="217"/>
        <v>1</v>
      </c>
      <c r="S304" s="173" t="b">
        <f t="shared" si="218"/>
        <v>0</v>
      </c>
      <c r="T304" s="173" t="b">
        <f t="shared" si="219"/>
        <v>0</v>
      </c>
      <c r="U304" s="173" t="b">
        <f t="shared" si="220"/>
        <v>0</v>
      </c>
      <c r="V304" s="173" t="b">
        <f t="shared" si="221"/>
        <v>0</v>
      </c>
      <c r="W304" s="173" t="b">
        <f t="shared" si="222"/>
        <v>1</v>
      </c>
      <c r="X304" s="173" t="b">
        <f t="shared" si="223"/>
        <v>1</v>
      </c>
      <c r="Y304" s="173" t="b">
        <f t="shared" si="224"/>
        <v>1</v>
      </c>
      <c r="Z304" s="173" t="b">
        <f t="shared" si="225"/>
        <v>1</v>
      </c>
    </row>
    <row r="305" spans="2:26" x14ac:dyDescent="0.25">
      <c r="B305" s="7">
        <f t="shared" ref="B305:C305" si="247">B217</f>
        <v>20</v>
      </c>
      <c r="C305" s="173" t="b">
        <f t="shared" si="247"/>
        <v>0</v>
      </c>
      <c r="D305" s="173" t="b">
        <f t="shared" si="203"/>
        <v>0</v>
      </c>
      <c r="E305" s="173" t="b">
        <f t="shared" si="204"/>
        <v>0</v>
      </c>
      <c r="F305" s="173" t="b">
        <f t="shared" si="205"/>
        <v>0</v>
      </c>
      <c r="G305" s="173" t="b">
        <f t="shared" si="206"/>
        <v>0</v>
      </c>
      <c r="H305" s="173" t="b">
        <f t="shared" si="207"/>
        <v>0</v>
      </c>
      <c r="I305" s="173" t="b">
        <f t="shared" si="208"/>
        <v>0</v>
      </c>
      <c r="J305" s="173" t="b">
        <f t="shared" si="209"/>
        <v>0</v>
      </c>
      <c r="K305" s="173" t="b">
        <f t="shared" si="210"/>
        <v>0</v>
      </c>
      <c r="L305" s="173" t="b">
        <f t="shared" si="211"/>
        <v>0</v>
      </c>
      <c r="M305" s="173" t="b">
        <f t="shared" si="212"/>
        <v>0</v>
      </c>
      <c r="N305" s="173" t="b">
        <f t="shared" si="213"/>
        <v>0</v>
      </c>
      <c r="O305" s="173" t="b">
        <f t="shared" si="214"/>
        <v>0</v>
      </c>
      <c r="P305" s="173" t="b">
        <f t="shared" si="215"/>
        <v>0</v>
      </c>
      <c r="Q305" s="173" t="b">
        <f t="shared" si="216"/>
        <v>1</v>
      </c>
      <c r="R305" s="173" t="b">
        <f t="shared" si="217"/>
        <v>1</v>
      </c>
      <c r="S305" s="173" t="b">
        <f t="shared" si="218"/>
        <v>0</v>
      </c>
      <c r="T305" s="173" t="b">
        <f t="shared" si="219"/>
        <v>0</v>
      </c>
      <c r="U305" s="173" t="b">
        <f t="shared" si="220"/>
        <v>0</v>
      </c>
      <c r="V305" s="173" t="b">
        <f t="shared" si="221"/>
        <v>0</v>
      </c>
      <c r="W305" s="173" t="b">
        <f t="shared" si="222"/>
        <v>1</v>
      </c>
      <c r="X305" s="173" t="b">
        <f t="shared" si="223"/>
        <v>1</v>
      </c>
      <c r="Y305" s="173" t="b">
        <f t="shared" si="224"/>
        <v>1</v>
      </c>
      <c r="Z305" s="173" t="b">
        <f t="shared" si="225"/>
        <v>1</v>
      </c>
    </row>
    <row r="306" spans="2:26" x14ac:dyDescent="0.25">
      <c r="B306" s="7">
        <f t="shared" ref="B306:C306" si="248">B218</f>
        <v>21</v>
      </c>
      <c r="C306" s="173" t="b">
        <f t="shared" si="248"/>
        <v>0</v>
      </c>
      <c r="D306" s="173" t="b">
        <f t="shared" si="203"/>
        <v>0</v>
      </c>
      <c r="E306" s="173" t="b">
        <f t="shared" si="204"/>
        <v>0</v>
      </c>
      <c r="F306" s="173" t="b">
        <f t="shared" si="205"/>
        <v>0</v>
      </c>
      <c r="G306" s="173" t="b">
        <f t="shared" si="206"/>
        <v>0</v>
      </c>
      <c r="H306" s="173" t="b">
        <f t="shared" si="207"/>
        <v>0</v>
      </c>
      <c r="I306" s="173" t="b">
        <f t="shared" si="208"/>
        <v>1</v>
      </c>
      <c r="J306" s="173" t="b">
        <f t="shared" si="209"/>
        <v>1</v>
      </c>
      <c r="K306" s="173" t="b">
        <f t="shared" si="210"/>
        <v>0</v>
      </c>
      <c r="L306" s="173" t="b">
        <f t="shared" si="211"/>
        <v>0</v>
      </c>
      <c r="M306" s="173" t="b">
        <f t="shared" si="212"/>
        <v>0</v>
      </c>
      <c r="N306" s="173" t="b">
        <f t="shared" si="213"/>
        <v>0</v>
      </c>
      <c r="O306" s="173" t="b">
        <f t="shared" si="214"/>
        <v>0</v>
      </c>
      <c r="P306" s="173" t="b">
        <f t="shared" si="215"/>
        <v>0</v>
      </c>
      <c r="Q306" s="173" t="b">
        <f t="shared" si="216"/>
        <v>1</v>
      </c>
      <c r="R306" s="173" t="b">
        <f t="shared" si="217"/>
        <v>1</v>
      </c>
      <c r="S306" s="173" t="b">
        <f t="shared" si="218"/>
        <v>0</v>
      </c>
      <c r="T306" s="173" t="b">
        <f t="shared" si="219"/>
        <v>0</v>
      </c>
      <c r="U306" s="173" t="b">
        <f t="shared" si="220"/>
        <v>0</v>
      </c>
      <c r="V306" s="173" t="b">
        <f t="shared" si="221"/>
        <v>0</v>
      </c>
      <c r="W306" s="173" t="b">
        <f t="shared" si="222"/>
        <v>1</v>
      </c>
      <c r="X306" s="173" t="b">
        <f t="shared" si="223"/>
        <v>1</v>
      </c>
      <c r="Y306" s="173" t="b">
        <f t="shared" si="224"/>
        <v>1</v>
      </c>
      <c r="Z306" s="173" t="b">
        <f t="shared" si="225"/>
        <v>1</v>
      </c>
    </row>
    <row r="307" spans="2:26" x14ac:dyDescent="0.25">
      <c r="B307" s="7">
        <f t="shared" ref="B307:C307" si="249">B219</f>
        <v>22</v>
      </c>
      <c r="C307" s="173" t="b">
        <f t="shared" si="249"/>
        <v>0</v>
      </c>
      <c r="D307" s="173" t="b">
        <f t="shared" si="203"/>
        <v>0</v>
      </c>
      <c r="E307" s="173" t="b">
        <f t="shared" si="204"/>
        <v>0</v>
      </c>
      <c r="F307" s="173" t="b">
        <f t="shared" si="205"/>
        <v>0</v>
      </c>
      <c r="G307" s="173" t="b">
        <f t="shared" si="206"/>
        <v>0</v>
      </c>
      <c r="H307" s="173" t="b">
        <f t="shared" si="207"/>
        <v>0</v>
      </c>
      <c r="I307" s="173" t="b">
        <f t="shared" si="208"/>
        <v>1</v>
      </c>
      <c r="J307" s="173" t="b">
        <f t="shared" si="209"/>
        <v>1</v>
      </c>
      <c r="K307" s="173" t="b">
        <f t="shared" si="210"/>
        <v>0</v>
      </c>
      <c r="L307" s="173" t="b">
        <f t="shared" si="211"/>
        <v>0</v>
      </c>
      <c r="M307" s="173" t="b">
        <f t="shared" si="212"/>
        <v>1</v>
      </c>
      <c r="N307" s="173" t="b">
        <f t="shared" si="213"/>
        <v>1</v>
      </c>
      <c r="O307" s="173" t="b">
        <f t="shared" si="214"/>
        <v>0</v>
      </c>
      <c r="P307" s="173" t="b">
        <f t="shared" si="215"/>
        <v>0</v>
      </c>
      <c r="Q307" s="173" t="b">
        <f t="shared" si="216"/>
        <v>1</v>
      </c>
      <c r="R307" s="173" t="b">
        <f t="shared" si="217"/>
        <v>1</v>
      </c>
      <c r="S307" s="173" t="b">
        <f t="shared" si="218"/>
        <v>0</v>
      </c>
      <c r="T307" s="173" t="b">
        <f t="shared" si="219"/>
        <v>0</v>
      </c>
      <c r="U307" s="173" t="b">
        <f t="shared" si="220"/>
        <v>0</v>
      </c>
      <c r="V307" s="173" t="b">
        <f t="shared" si="221"/>
        <v>0</v>
      </c>
      <c r="W307" s="173" t="b">
        <f t="shared" si="222"/>
        <v>1</v>
      </c>
      <c r="X307" s="173" t="b">
        <f t="shared" si="223"/>
        <v>1</v>
      </c>
      <c r="Y307" s="173" t="b">
        <f t="shared" si="224"/>
        <v>1</v>
      </c>
      <c r="Z307" s="173" t="b">
        <f t="shared" si="225"/>
        <v>1</v>
      </c>
    </row>
    <row r="308" spans="2:26" x14ac:dyDescent="0.25">
      <c r="B308" s="7">
        <f t="shared" ref="B308:C308" si="250">B220</f>
        <v>23</v>
      </c>
      <c r="C308" s="173" t="b">
        <f t="shared" si="250"/>
        <v>0</v>
      </c>
      <c r="D308" s="173" t="b">
        <f t="shared" si="203"/>
        <v>0</v>
      </c>
      <c r="E308" s="173" t="b">
        <f t="shared" si="204"/>
        <v>0</v>
      </c>
      <c r="F308" s="173" t="b">
        <f t="shared" si="205"/>
        <v>0</v>
      </c>
      <c r="G308" s="173" t="b">
        <f t="shared" si="206"/>
        <v>0</v>
      </c>
      <c r="H308" s="173" t="b">
        <f t="shared" si="207"/>
        <v>0</v>
      </c>
      <c r="I308" s="173" t="b">
        <f t="shared" si="208"/>
        <v>1</v>
      </c>
      <c r="J308" s="173" t="b">
        <f t="shared" si="209"/>
        <v>1</v>
      </c>
      <c r="K308" s="173" t="b">
        <f t="shared" si="210"/>
        <v>0</v>
      </c>
      <c r="L308" s="173" t="b">
        <f t="shared" si="211"/>
        <v>0</v>
      </c>
      <c r="M308" s="173" t="b">
        <f t="shared" si="212"/>
        <v>1</v>
      </c>
      <c r="N308" s="173" t="b">
        <f t="shared" si="213"/>
        <v>1</v>
      </c>
      <c r="O308" s="173" t="b">
        <f t="shared" si="214"/>
        <v>0</v>
      </c>
      <c r="P308" s="173" t="b">
        <f t="shared" si="215"/>
        <v>0</v>
      </c>
      <c r="Q308" s="173" t="b">
        <f t="shared" si="216"/>
        <v>1</v>
      </c>
      <c r="R308" s="173" t="b">
        <f t="shared" si="217"/>
        <v>1</v>
      </c>
      <c r="S308" s="173" t="b">
        <f t="shared" si="218"/>
        <v>0</v>
      </c>
      <c r="T308" s="173" t="b">
        <f t="shared" si="219"/>
        <v>0</v>
      </c>
      <c r="U308" s="173" t="b">
        <f t="shared" si="220"/>
        <v>0</v>
      </c>
      <c r="V308" s="173" t="b">
        <f t="shared" si="221"/>
        <v>0</v>
      </c>
      <c r="W308" s="173" t="b">
        <f t="shared" si="222"/>
        <v>1</v>
      </c>
      <c r="X308" s="173" t="b">
        <f t="shared" si="223"/>
        <v>1</v>
      </c>
      <c r="Y308" s="173" t="b">
        <f t="shared" si="224"/>
        <v>1</v>
      </c>
      <c r="Z308" s="173" t="b">
        <f t="shared" si="225"/>
        <v>1</v>
      </c>
    </row>
    <row r="309" spans="2:26" x14ac:dyDescent="0.25">
      <c r="B309" s="7">
        <f t="shared" ref="B309:C309" si="251">B221</f>
        <v>24</v>
      </c>
      <c r="C309" s="173" t="b">
        <f t="shared" si="251"/>
        <v>0</v>
      </c>
      <c r="D309" s="173" t="b">
        <f t="shared" si="203"/>
        <v>0</v>
      </c>
      <c r="E309" s="173" t="b">
        <f t="shared" si="204"/>
        <v>0</v>
      </c>
      <c r="F309" s="173" t="b">
        <f t="shared" si="205"/>
        <v>0</v>
      </c>
      <c r="G309" s="173" t="b">
        <f t="shared" si="206"/>
        <v>0</v>
      </c>
      <c r="H309" s="173" t="b">
        <f t="shared" si="207"/>
        <v>0</v>
      </c>
      <c r="I309" s="173" t="b">
        <f t="shared" si="208"/>
        <v>1</v>
      </c>
      <c r="J309" s="173" t="b">
        <f t="shared" si="209"/>
        <v>1</v>
      </c>
      <c r="K309" s="173" t="b">
        <f t="shared" si="210"/>
        <v>0</v>
      </c>
      <c r="L309" s="173" t="b">
        <f t="shared" si="211"/>
        <v>0</v>
      </c>
      <c r="M309" s="173" t="b">
        <f t="shared" si="212"/>
        <v>1</v>
      </c>
      <c r="N309" s="173" t="b">
        <f t="shared" si="213"/>
        <v>1</v>
      </c>
      <c r="O309" s="173" t="b">
        <f t="shared" si="214"/>
        <v>0</v>
      </c>
      <c r="P309" s="173" t="b">
        <f t="shared" si="215"/>
        <v>0</v>
      </c>
      <c r="Q309" s="173" t="b">
        <f t="shared" si="216"/>
        <v>1</v>
      </c>
      <c r="R309" s="173" t="b">
        <f t="shared" si="217"/>
        <v>1</v>
      </c>
      <c r="S309" s="173" t="b">
        <f t="shared" si="218"/>
        <v>0</v>
      </c>
      <c r="T309" s="173" t="b">
        <f t="shared" si="219"/>
        <v>0</v>
      </c>
      <c r="U309" s="173" t="b">
        <f t="shared" si="220"/>
        <v>0</v>
      </c>
      <c r="V309" s="173" t="b">
        <f t="shared" si="221"/>
        <v>0</v>
      </c>
      <c r="W309" s="173" t="b">
        <f t="shared" si="222"/>
        <v>1</v>
      </c>
      <c r="X309" s="173" t="b">
        <f t="shared" si="223"/>
        <v>1</v>
      </c>
      <c r="Y309" s="173" t="b">
        <f t="shared" si="224"/>
        <v>1</v>
      </c>
      <c r="Z309" s="173" t="b">
        <f t="shared" si="225"/>
        <v>1</v>
      </c>
    </row>
    <row r="310" spans="2:26" x14ac:dyDescent="0.25">
      <c r="B310" s="7">
        <f t="shared" ref="B310:C310" si="252">B222</f>
        <v>25</v>
      </c>
      <c r="C310" s="173" t="b">
        <f t="shared" si="252"/>
        <v>0</v>
      </c>
      <c r="D310" s="173" t="b">
        <f t="shared" si="203"/>
        <v>0</v>
      </c>
      <c r="E310" s="173" t="b">
        <f t="shared" si="204"/>
        <v>0</v>
      </c>
      <c r="F310" s="173" t="b">
        <f t="shared" si="205"/>
        <v>0</v>
      </c>
      <c r="G310" s="173" t="b">
        <f t="shared" si="206"/>
        <v>0</v>
      </c>
      <c r="H310" s="173" t="b">
        <f t="shared" si="207"/>
        <v>0</v>
      </c>
      <c r="I310" s="173" t="b">
        <f t="shared" si="208"/>
        <v>1</v>
      </c>
      <c r="J310" s="173" t="b">
        <f t="shared" si="209"/>
        <v>1</v>
      </c>
      <c r="K310" s="173" t="b">
        <f t="shared" si="210"/>
        <v>0</v>
      </c>
      <c r="L310" s="173" t="b">
        <f t="shared" si="211"/>
        <v>0</v>
      </c>
      <c r="M310" s="173" t="b">
        <f t="shared" si="212"/>
        <v>1</v>
      </c>
      <c r="N310" s="173" t="b">
        <f t="shared" si="213"/>
        <v>1</v>
      </c>
      <c r="O310" s="173" t="b">
        <f t="shared" si="214"/>
        <v>0</v>
      </c>
      <c r="P310" s="173" t="b">
        <f t="shared" si="215"/>
        <v>0</v>
      </c>
      <c r="Q310" s="173" t="b">
        <f t="shared" si="216"/>
        <v>1</v>
      </c>
      <c r="R310" s="173" t="b">
        <f t="shared" si="217"/>
        <v>1</v>
      </c>
      <c r="S310" s="173" t="b">
        <f t="shared" si="218"/>
        <v>0</v>
      </c>
      <c r="T310" s="173" t="b">
        <f t="shared" si="219"/>
        <v>0</v>
      </c>
      <c r="U310" s="173" t="b">
        <f t="shared" si="220"/>
        <v>0</v>
      </c>
      <c r="V310" s="173" t="b">
        <f t="shared" si="221"/>
        <v>0</v>
      </c>
      <c r="W310" s="173" t="b">
        <f t="shared" si="222"/>
        <v>1</v>
      </c>
      <c r="X310" s="173" t="b">
        <f t="shared" si="223"/>
        <v>1</v>
      </c>
      <c r="Y310" s="173" t="b">
        <f t="shared" si="224"/>
        <v>1</v>
      </c>
      <c r="Z310" s="173" t="b">
        <f t="shared" si="225"/>
        <v>1</v>
      </c>
    </row>
    <row r="311" spans="2:26" x14ac:dyDescent="0.25">
      <c r="B311" s="7">
        <f t="shared" ref="B311:C311" si="253">B223</f>
        <v>26</v>
      </c>
      <c r="C311" s="173" t="b">
        <f t="shared" si="253"/>
        <v>0</v>
      </c>
      <c r="D311" s="173" t="b">
        <f t="shared" si="203"/>
        <v>0</v>
      </c>
      <c r="E311" s="173" t="b">
        <f t="shared" si="204"/>
        <v>0</v>
      </c>
      <c r="F311" s="173" t="b">
        <f t="shared" si="205"/>
        <v>0</v>
      </c>
      <c r="G311" s="173" t="b">
        <f t="shared" si="206"/>
        <v>0</v>
      </c>
      <c r="H311" s="173" t="b">
        <f t="shared" si="207"/>
        <v>0</v>
      </c>
      <c r="I311" s="173" t="b">
        <f t="shared" si="208"/>
        <v>1</v>
      </c>
      <c r="J311" s="173" t="b">
        <f t="shared" si="209"/>
        <v>1</v>
      </c>
      <c r="K311" s="173" t="b">
        <f t="shared" si="210"/>
        <v>0</v>
      </c>
      <c r="L311" s="173" t="b">
        <f t="shared" si="211"/>
        <v>0</v>
      </c>
      <c r="M311" s="173" t="b">
        <f t="shared" si="212"/>
        <v>1</v>
      </c>
      <c r="N311" s="173" t="b">
        <f t="shared" si="213"/>
        <v>1</v>
      </c>
      <c r="O311" s="173" t="b">
        <f t="shared" si="214"/>
        <v>0</v>
      </c>
      <c r="P311" s="173" t="b">
        <f t="shared" si="215"/>
        <v>0</v>
      </c>
      <c r="Q311" s="173" t="b">
        <f t="shared" si="216"/>
        <v>1</v>
      </c>
      <c r="R311" s="173" t="b">
        <f t="shared" si="217"/>
        <v>1</v>
      </c>
      <c r="S311" s="173" t="b">
        <f t="shared" si="218"/>
        <v>0</v>
      </c>
      <c r="T311" s="173" t="b">
        <f t="shared" si="219"/>
        <v>0</v>
      </c>
      <c r="U311" s="173" t="b">
        <f t="shared" si="220"/>
        <v>0</v>
      </c>
      <c r="V311" s="173" t="b">
        <f t="shared" si="221"/>
        <v>0</v>
      </c>
      <c r="W311" s="173" t="b">
        <f t="shared" si="222"/>
        <v>1</v>
      </c>
      <c r="X311" s="173" t="b">
        <f t="shared" si="223"/>
        <v>1</v>
      </c>
      <c r="Y311" s="173" t="b">
        <f t="shared" si="224"/>
        <v>1</v>
      </c>
      <c r="Z311" s="173" t="b">
        <f t="shared" si="225"/>
        <v>1</v>
      </c>
    </row>
    <row r="312" spans="2:26" x14ac:dyDescent="0.25">
      <c r="B312" s="7">
        <f t="shared" ref="B312:C312" si="254">B224</f>
        <v>27</v>
      </c>
      <c r="C312" s="173" t="b">
        <f t="shared" si="254"/>
        <v>0</v>
      </c>
      <c r="D312" s="173" t="b">
        <f t="shared" si="203"/>
        <v>0</v>
      </c>
      <c r="E312" s="173" t="b">
        <f t="shared" si="204"/>
        <v>0</v>
      </c>
      <c r="F312" s="173" t="b">
        <f t="shared" si="205"/>
        <v>0</v>
      </c>
      <c r="G312" s="173" t="b">
        <f t="shared" si="206"/>
        <v>0</v>
      </c>
      <c r="H312" s="173" t="b">
        <f t="shared" si="207"/>
        <v>0</v>
      </c>
      <c r="I312" s="173" t="b">
        <f t="shared" si="208"/>
        <v>1</v>
      </c>
      <c r="J312" s="173" t="b">
        <f t="shared" si="209"/>
        <v>1</v>
      </c>
      <c r="K312" s="173" t="b">
        <f t="shared" si="210"/>
        <v>0</v>
      </c>
      <c r="L312" s="173" t="b">
        <f t="shared" si="211"/>
        <v>0</v>
      </c>
      <c r="M312" s="173" t="b">
        <f t="shared" si="212"/>
        <v>1</v>
      </c>
      <c r="N312" s="173" t="b">
        <f t="shared" si="213"/>
        <v>1</v>
      </c>
      <c r="O312" s="173" t="b">
        <f t="shared" si="214"/>
        <v>0</v>
      </c>
      <c r="P312" s="173" t="b">
        <f t="shared" si="215"/>
        <v>0</v>
      </c>
      <c r="Q312" s="173" t="b">
        <f t="shared" si="216"/>
        <v>1</v>
      </c>
      <c r="R312" s="173" t="b">
        <f t="shared" si="217"/>
        <v>1</v>
      </c>
      <c r="S312" s="173" t="b">
        <f t="shared" si="218"/>
        <v>0</v>
      </c>
      <c r="T312" s="173" t="b">
        <f t="shared" si="219"/>
        <v>0</v>
      </c>
      <c r="U312" s="173" t="b">
        <f t="shared" si="220"/>
        <v>0</v>
      </c>
      <c r="V312" s="173" t="b">
        <f t="shared" si="221"/>
        <v>0</v>
      </c>
      <c r="W312" s="173" t="b">
        <f t="shared" si="222"/>
        <v>1</v>
      </c>
      <c r="X312" s="173" t="b">
        <f t="shared" si="223"/>
        <v>1</v>
      </c>
      <c r="Y312" s="173" t="b">
        <f t="shared" si="224"/>
        <v>1</v>
      </c>
      <c r="Z312" s="173" t="b">
        <f t="shared" si="225"/>
        <v>1</v>
      </c>
    </row>
    <row r="313" spans="2:26" x14ac:dyDescent="0.25">
      <c r="B313" s="7">
        <f t="shared" ref="B313:C313" si="255">B225</f>
        <v>28</v>
      </c>
      <c r="C313" s="173" t="b">
        <f t="shared" si="255"/>
        <v>0</v>
      </c>
      <c r="D313" s="173" t="b">
        <f t="shared" si="203"/>
        <v>0</v>
      </c>
      <c r="E313" s="173" t="b">
        <f t="shared" si="204"/>
        <v>0</v>
      </c>
      <c r="F313" s="173" t="b">
        <f t="shared" si="205"/>
        <v>0</v>
      </c>
      <c r="G313" s="173" t="b">
        <f t="shared" si="206"/>
        <v>0</v>
      </c>
      <c r="H313" s="173" t="b">
        <f t="shared" si="207"/>
        <v>0</v>
      </c>
      <c r="I313" s="173" t="b">
        <f t="shared" si="208"/>
        <v>1</v>
      </c>
      <c r="J313" s="173" t="b">
        <f t="shared" si="209"/>
        <v>1</v>
      </c>
      <c r="K313" s="173" t="b">
        <f t="shared" si="210"/>
        <v>0</v>
      </c>
      <c r="L313" s="173" t="b">
        <f t="shared" si="211"/>
        <v>0</v>
      </c>
      <c r="M313" s="173" t="b">
        <f t="shared" si="212"/>
        <v>1</v>
      </c>
      <c r="N313" s="173" t="b">
        <f t="shared" si="213"/>
        <v>1</v>
      </c>
      <c r="O313" s="173" t="b">
        <f t="shared" si="214"/>
        <v>0</v>
      </c>
      <c r="P313" s="173" t="b">
        <f t="shared" si="215"/>
        <v>0</v>
      </c>
      <c r="Q313" s="173" t="b">
        <f t="shared" si="216"/>
        <v>1</v>
      </c>
      <c r="R313" s="173" t="b">
        <f t="shared" si="217"/>
        <v>1</v>
      </c>
      <c r="S313" s="173" t="b">
        <f t="shared" si="218"/>
        <v>0</v>
      </c>
      <c r="T313" s="173" t="b">
        <f t="shared" si="219"/>
        <v>0</v>
      </c>
      <c r="U313" s="173" t="b">
        <f t="shared" si="220"/>
        <v>0</v>
      </c>
      <c r="V313" s="173" t="b">
        <f t="shared" si="221"/>
        <v>0</v>
      </c>
      <c r="W313" s="173" t="b">
        <f t="shared" si="222"/>
        <v>1</v>
      </c>
      <c r="X313" s="173" t="b">
        <f t="shared" si="223"/>
        <v>1</v>
      </c>
      <c r="Y313" s="173" t="b">
        <f t="shared" si="224"/>
        <v>1</v>
      </c>
      <c r="Z313" s="173" t="b">
        <f t="shared" si="225"/>
        <v>1</v>
      </c>
    </row>
    <row r="314" spans="2:26" x14ac:dyDescent="0.25">
      <c r="B314" s="7">
        <f t="shared" ref="B314:C314" si="256">B226</f>
        <v>29</v>
      </c>
      <c r="C314" s="173" t="b">
        <f t="shared" si="256"/>
        <v>0</v>
      </c>
      <c r="D314" s="173" t="b">
        <f t="shared" si="203"/>
        <v>0</v>
      </c>
      <c r="E314" s="173" t="b">
        <f t="shared" si="204"/>
        <v>0</v>
      </c>
      <c r="F314" s="173" t="b">
        <f t="shared" si="205"/>
        <v>0</v>
      </c>
      <c r="G314" s="173" t="b">
        <f t="shared" si="206"/>
        <v>0</v>
      </c>
      <c r="H314" s="173" t="b">
        <f t="shared" si="207"/>
        <v>0</v>
      </c>
      <c r="I314" s="173" t="b">
        <f t="shared" si="208"/>
        <v>1</v>
      </c>
      <c r="J314" s="173" t="b">
        <f t="shared" si="209"/>
        <v>1</v>
      </c>
      <c r="K314" s="173" t="b">
        <f t="shared" si="210"/>
        <v>0</v>
      </c>
      <c r="L314" s="173" t="b">
        <f t="shared" si="211"/>
        <v>0</v>
      </c>
      <c r="M314" s="173" t="b">
        <f t="shared" si="212"/>
        <v>1</v>
      </c>
      <c r="N314" s="173" t="b">
        <f t="shared" si="213"/>
        <v>1</v>
      </c>
      <c r="O314" s="173" t="b">
        <f t="shared" si="214"/>
        <v>0</v>
      </c>
      <c r="P314" s="173" t="b">
        <f t="shared" si="215"/>
        <v>0</v>
      </c>
      <c r="Q314" s="173" t="b">
        <f t="shared" si="216"/>
        <v>1</v>
      </c>
      <c r="R314" s="173" t="b">
        <f t="shared" si="217"/>
        <v>1</v>
      </c>
      <c r="S314" s="173" t="b">
        <f t="shared" si="218"/>
        <v>0</v>
      </c>
      <c r="T314" s="173" t="b">
        <f t="shared" si="219"/>
        <v>0</v>
      </c>
      <c r="U314" s="173" t="b">
        <f t="shared" si="220"/>
        <v>0</v>
      </c>
      <c r="V314" s="173" t="b">
        <f t="shared" si="221"/>
        <v>0</v>
      </c>
      <c r="W314" s="173" t="b">
        <f t="shared" si="222"/>
        <v>1</v>
      </c>
      <c r="X314" s="173" t="b">
        <f t="shared" si="223"/>
        <v>1</v>
      </c>
      <c r="Y314" s="173" t="b">
        <f t="shared" si="224"/>
        <v>1</v>
      </c>
      <c r="Z314" s="173" t="b">
        <f t="shared" si="225"/>
        <v>1</v>
      </c>
    </row>
    <row r="315" spans="2:26" x14ac:dyDescent="0.25">
      <c r="B315" s="10">
        <f t="shared" ref="B315:C315" si="257">B227</f>
        <v>30</v>
      </c>
      <c r="C315" s="173" t="b">
        <f t="shared" si="257"/>
        <v>0</v>
      </c>
      <c r="D315" s="173" t="b">
        <f t="shared" si="203"/>
        <v>0</v>
      </c>
      <c r="E315" s="173" t="b">
        <f t="shared" si="204"/>
        <v>0</v>
      </c>
      <c r="F315" s="173" t="b">
        <f t="shared" si="205"/>
        <v>0</v>
      </c>
      <c r="G315" s="173" t="b">
        <f t="shared" si="206"/>
        <v>0</v>
      </c>
      <c r="H315" s="173" t="b">
        <f t="shared" si="207"/>
        <v>0</v>
      </c>
      <c r="I315" s="173" t="b">
        <f t="shared" si="208"/>
        <v>1</v>
      </c>
      <c r="J315" s="173" t="b">
        <f t="shared" si="209"/>
        <v>1</v>
      </c>
      <c r="K315" s="173" t="b">
        <f t="shared" si="210"/>
        <v>0</v>
      </c>
      <c r="L315" s="173" t="b">
        <f t="shared" si="211"/>
        <v>0</v>
      </c>
      <c r="M315" s="175"/>
      <c r="O315" s="173" t="b">
        <f t="shared" si="214"/>
        <v>0</v>
      </c>
      <c r="P315" s="173" t="b">
        <f t="shared" si="215"/>
        <v>0</v>
      </c>
      <c r="Q315" s="173" t="b">
        <f t="shared" si="216"/>
        <v>1</v>
      </c>
      <c r="R315" s="173" t="b">
        <f t="shared" si="217"/>
        <v>1</v>
      </c>
      <c r="S315" s="173" t="b">
        <f t="shared" si="218"/>
        <v>0</v>
      </c>
      <c r="T315" s="173" t="b">
        <f t="shared" si="219"/>
        <v>0</v>
      </c>
      <c r="U315" s="173" t="b">
        <f t="shared" si="220"/>
        <v>0</v>
      </c>
      <c r="V315" s="173" t="b">
        <f t="shared" si="221"/>
        <v>0</v>
      </c>
      <c r="W315" s="173" t="b">
        <f t="shared" si="222"/>
        <v>1</v>
      </c>
      <c r="X315" s="173" t="b">
        <f t="shared" si="223"/>
        <v>1</v>
      </c>
      <c r="Y315" s="173" t="b">
        <f t="shared" si="224"/>
        <v>1</v>
      </c>
      <c r="Z315" s="173" t="b">
        <f t="shared" si="225"/>
        <v>1</v>
      </c>
    </row>
    <row r="316" spans="2:26" x14ac:dyDescent="0.25">
      <c r="B316" s="7">
        <f t="shared" ref="B316" si="258">B228</f>
        <v>31</v>
      </c>
      <c r="C316" s="175"/>
      <c r="E316" s="173" t="b">
        <f t="shared" si="204"/>
        <v>0</v>
      </c>
      <c r="F316" s="173" t="b">
        <f t="shared" si="205"/>
        <v>0</v>
      </c>
      <c r="G316" s="175"/>
      <c r="I316" s="173" t="b">
        <f t="shared" si="208"/>
        <v>1</v>
      </c>
      <c r="J316" s="173" t="b">
        <f t="shared" si="209"/>
        <v>1</v>
      </c>
      <c r="K316" s="173" t="b">
        <f t="shared" si="210"/>
        <v>0</v>
      </c>
      <c r="L316" s="173" t="b">
        <f t="shared" si="211"/>
        <v>0</v>
      </c>
      <c r="M316" s="174"/>
      <c r="O316" s="173" t="b">
        <f t="shared" si="214"/>
        <v>0</v>
      </c>
      <c r="P316" s="173" t="b">
        <f t="shared" si="215"/>
        <v>0</v>
      </c>
      <c r="Q316" s="175"/>
      <c r="S316" s="173" t="b">
        <f t="shared" si="218"/>
        <v>0</v>
      </c>
      <c r="T316" s="173" t="b">
        <f t="shared" si="219"/>
        <v>0</v>
      </c>
      <c r="U316" s="175"/>
      <c r="W316" s="173" t="b">
        <f t="shared" si="222"/>
        <v>1</v>
      </c>
      <c r="X316" s="173" t="b">
        <f t="shared" si="223"/>
        <v>1</v>
      </c>
      <c r="Y316" s="173" t="b">
        <f t="shared" si="224"/>
        <v>1</v>
      </c>
      <c r="Z316" s="173" t="b">
        <f t="shared" si="225"/>
        <v>1</v>
      </c>
    </row>
    <row r="350" spans="4:22" x14ac:dyDescent="0.25">
      <c r="N350" s="175"/>
    </row>
    <row r="351" spans="4:22" x14ac:dyDescent="0.25">
      <c r="D351" s="175"/>
      <c r="H351" s="175"/>
      <c r="N351" s="174"/>
      <c r="R351" s="175"/>
      <c r="V351" s="175"/>
    </row>
  </sheetData>
  <mergeCells count="3">
    <mergeCell ref="B95:L96"/>
    <mergeCell ref="D1:F1"/>
    <mergeCell ref="B94:L94"/>
  </mergeCells>
  <phoneticPr fontId="29" type="noConversion"/>
  <conditionalFormatting sqref="Q60:AB87 AA90:AB90 Y90 W90 T89:U90 R89:R90 Q89 Q88:U88 W88:AB89">
    <cfRule type="containsText" dxfId="193" priority="71" operator="containsText" text="Samedi">
      <formula>NOT(ISERROR(SEARCH("Samedi",Q60)))</formula>
    </cfRule>
    <cfRule type="containsText" dxfId="192" priority="72" operator="containsText" text="Mercredi">
      <formula>NOT(ISERROR(SEARCH("Mercredi",Q60)))</formula>
    </cfRule>
  </conditionalFormatting>
  <conditionalFormatting sqref="Q60:AB87 AA90:AB90 Y90 W90 T89:U90 R89:R90 Q88:U88 W88:AB89">
    <cfRule type="containsText" dxfId="191" priority="70" operator="containsText" text="Dimanche">
      <formula>NOT(ISERROR(SEARCH("Dimanche",Q60)))</formula>
    </cfRule>
  </conditionalFormatting>
  <conditionalFormatting sqref="B60:M90">
    <cfRule type="expression" dxfId="190" priority="73">
      <formula>AND(Q19&lt;&gt;"",COUNTIF(feries,Q19)&gt;0)</formula>
    </cfRule>
    <cfRule type="containsText" dxfId="189" priority="74" operator="containsText" text="Dimanche">
      <formula>NOT(ISERROR(SEARCH("Dimanche",B60)))</formula>
    </cfRule>
    <cfRule type="containsText" dxfId="188" priority="75" operator="containsText" text="Samedi">
      <formula>NOT(ISERROR(SEARCH("Samedi",B60)))</formula>
    </cfRule>
    <cfRule type="containsText" dxfId="187" priority="80" operator="containsText" text="Mercredi">
      <formula>NOT(ISERROR(SEARCH("Mercredi",B60)))</formula>
    </cfRule>
  </conditionalFormatting>
  <conditionalFormatting sqref="V88">
    <cfRule type="containsText" dxfId="186" priority="57" operator="containsText" text="Dimanche">
      <formula>NOT(ISERROR(SEARCH("Dimanche",V88)))</formula>
    </cfRule>
    <cfRule type="containsText" dxfId="185" priority="58" operator="containsText" text="Samedi">
      <formula>NOT(ISERROR(SEARCH("Samedi",V88)))</formula>
    </cfRule>
    <cfRule type="containsText" dxfId="184" priority="59" operator="containsText" text="Mercredi">
      <formula>NOT(ISERROR(SEARCH("Mercredi",V88)))</formula>
    </cfRule>
  </conditionalFormatting>
  <conditionalFormatting sqref="G47">
    <cfRule type="containsText" dxfId="183" priority="49" operator="containsText" text="Dimanche">
      <formula>NOT(ISERROR(SEARCH("Dimanche",G47)))</formula>
    </cfRule>
    <cfRule type="containsText" dxfId="182" priority="50" operator="containsText" text="Samedi">
      <formula>NOT(ISERROR(SEARCH("Samedi",G47)))</formula>
    </cfRule>
    <cfRule type="containsText" dxfId="181" priority="51" operator="containsText" text="Mercredi">
      <formula>NOT(ISERROR(SEARCH("Mercredi",G47)))</formula>
    </cfRule>
  </conditionalFormatting>
  <conditionalFormatting sqref="Q60:AB90">
    <cfRule type="expression" dxfId="180" priority="44">
      <formula>AND(Q19&lt;&gt;"",COUNTIF(feries,Q19)&gt;0)</formula>
    </cfRule>
  </conditionalFormatting>
  <conditionalFormatting sqref="G88 V88 G47 V47">
    <cfRule type="expression" dxfId="179" priority="43">
      <formula>$R$4="non bissextile"</formula>
    </cfRule>
  </conditionalFormatting>
  <conditionalFormatting sqref="G149">
    <cfRule type="expression" dxfId="178" priority="34">
      <formula>$R$4="non bissextile"</formula>
    </cfRule>
  </conditionalFormatting>
  <conditionalFormatting sqref="AF149">
    <cfRule type="expression" dxfId="177" priority="37">
      <formula>$R$4="non bissextile"</formula>
    </cfRule>
  </conditionalFormatting>
  <conditionalFormatting sqref="L151:M151 J151 H151 E151:F151 C151 H150:M150 B150:F150 B121:M149">
    <cfRule type="expression" dxfId="176" priority="35">
      <formula>OR( AND(B121&gt;=$K$106,B121&lt;=$L$106),AND(B121&gt;=$K$107,B121&lt;=$L$107),AND(B121&gt;=$K$108,B121&lt;=$L$108),AND(B121&gt;=$K$109,B121&lt;=$L$109),AND(B121&gt;=$K$110,B121&lt;=$L$110),AND(B121&gt;=$K$111,B121&lt;=$L$111), AND(B121&gt;=$G$106,B121&lt;=$H$106),AND(B121&gt;=$G$107,B121&lt;=$H$107),AND(B121&gt;=$G$108,B121&lt;=$H$108),AND(B121&gt;=$G$109,B121&lt;=$H$109),AND(B121&gt;=$G$110,B121&lt;=$H$110),AND(B121&gt;=$G$111,B121&lt;=$H$111), AND(B121&gt;=$C$106,B121&lt;=$D$106),AND(B121&gt;=$C$107,B121&lt;=$D$107),AND(B121&gt;=$C$108,B121&lt;=$D$108),AND(B121&gt;=$C$109,B121&lt;=$D$109),AND(B121&gt;=$C$110,B121&lt;=$D$110),AND(B121&gt;=$C$111,B121&lt;=$D$111) )</formula>
    </cfRule>
  </conditionalFormatting>
  <conditionalFormatting sqref="M228:N228 K228 I228 F228:G228 D228 C198:N225 C226:G227 I226:N227 E272:F272 C242:I271 I242:L272 O270:O272 M243:O269 P243:P272 M242:T242 S272 Q243:S271 T243:T272 U242:W271 W242:Z272 C286:H315 I286:L316 M286:N313 O286:V315 W286:Z316">
    <cfRule type="containsText" dxfId="175" priority="31" operator="containsText" text="VRAI">
      <formula>NOT(ISERROR(SEARCH("VRAI",C198)))</formula>
    </cfRule>
  </conditionalFormatting>
  <conditionalFormatting sqref="H226">
    <cfRule type="expression" dxfId="174" priority="29">
      <formula>$R$4="non bissextile"</formula>
    </cfRule>
  </conditionalFormatting>
  <conditionalFormatting sqref="H226">
    <cfRule type="expression" dxfId="173" priority="30">
      <formula>OR( AND(H226&gt;=$K$106,H226&lt;=$L$106),AND(H226&gt;=$K$107,H226&lt;=$L$107),AND(H226&gt;=$K$108,H226&lt;=$L$108),AND(H226&gt;=$K$109,H226&lt;=$L$109),AND(H226&gt;=$K$110,H226&lt;=$L$110),AND(H226&gt;=$K$111,H226&lt;=$L$111), AND(H226&gt;=$G$106,H226&lt;=$H$106),AND(H226&gt;=$G$107,H226&lt;=$H$107),AND(H226&gt;=$G$108,H226&lt;=$H$108),AND(H226&gt;=$G$109,H226&lt;=$H$109),AND(H226&gt;=$G$110,H226&lt;=$H$110),AND(H226&gt;=$G$111,H226&lt;=$H$111), AND(H226&gt;=$C$106,H226&lt;=$D$106),AND(H226&gt;=$C$107,H226&lt;=$D$107),AND(H226&gt;=$C$108,H226&lt;=$D$108),AND(H226&gt;=$C$109,H226&lt;=$D$109),AND(H226&gt;=$C$110,H226&lt;=$D$110),AND(H226&gt;=$C$111,H226&lt;=$D$111) )</formula>
    </cfRule>
  </conditionalFormatting>
  <conditionalFormatting sqref="B159:B189">
    <cfRule type="expression" dxfId="172" priority="18">
      <formula>AND(Q19&lt;&gt;"",COUNTIF(feries,Q19)&gt;0)</formula>
    </cfRule>
    <cfRule type="containsText" dxfId="171" priority="21" operator="containsText" text="Dimanche">
      <formula>NOT(ISERROR(SEARCH("Dimanche",B159)))</formula>
    </cfRule>
    <cfRule type="containsText" dxfId="170" priority="22" operator="containsText" text="Samedi">
      <formula>NOT(ISERROR(SEARCH("Samedi",B159)))</formula>
    </cfRule>
    <cfRule type="containsText" dxfId="169" priority="23" operator="containsText" text="Mercredi">
      <formula>NOT(ISERROR(SEARCH("Mercredi",B159)))</formula>
    </cfRule>
  </conditionalFormatting>
  <conditionalFormatting sqref="L187">
    <cfRule type="expression" dxfId="168" priority="19">
      <formula>$R$4="non bissextile"</formula>
    </cfRule>
  </conditionalFormatting>
  <conditionalFormatting sqref="D159:D189">
    <cfRule type="expression" dxfId="167" priority="109">
      <formula>AND(R19&lt;&gt;"",COUNTIF(feries,R19)&gt;0)</formula>
    </cfRule>
    <cfRule type="containsText" dxfId="166" priority="110" operator="containsText" text="Dimanche">
      <formula>NOT(ISERROR(SEARCH("Dimanche",D159)))</formula>
    </cfRule>
    <cfRule type="containsText" dxfId="165" priority="111" operator="containsText" text="Samedi">
      <formula>NOT(ISERROR(SEARCH("Samedi",D159)))</formula>
    </cfRule>
    <cfRule type="containsText" dxfId="164" priority="112" operator="containsText" text="Mercredi">
      <formula>NOT(ISERROR(SEARCH("Mercredi",D159)))</formula>
    </cfRule>
  </conditionalFormatting>
  <conditionalFormatting sqref="F159:F189">
    <cfRule type="expression" dxfId="163" priority="141">
      <formula>AND(S19&lt;&gt;"",COUNTIF(feries,S19)&gt;0)</formula>
    </cfRule>
    <cfRule type="containsText" dxfId="162" priority="142" operator="containsText" text="Dimanche">
      <formula>NOT(ISERROR(SEARCH("Dimanche",F159)))</formula>
    </cfRule>
    <cfRule type="containsText" dxfId="161" priority="143" operator="containsText" text="Samedi">
      <formula>NOT(ISERROR(SEARCH("Samedi",F159)))</formula>
    </cfRule>
    <cfRule type="containsText" dxfId="160" priority="144" operator="containsText" text="Mercredi">
      <formula>NOT(ISERROR(SEARCH("Mercredi",F159)))</formula>
    </cfRule>
  </conditionalFormatting>
  <conditionalFormatting sqref="H159:H189">
    <cfRule type="expression" dxfId="159" priority="173">
      <formula>AND(T19&lt;&gt;"",COUNTIF(feries,T19)&gt;0)</formula>
    </cfRule>
    <cfRule type="containsText" dxfId="158" priority="174" operator="containsText" text="Dimanche">
      <formula>NOT(ISERROR(SEARCH("Dimanche",H159)))</formula>
    </cfRule>
    <cfRule type="containsText" dxfId="157" priority="175" operator="containsText" text="Samedi">
      <formula>NOT(ISERROR(SEARCH("Samedi",H159)))</formula>
    </cfRule>
    <cfRule type="containsText" dxfId="156" priority="176" operator="containsText" text="Mercredi">
      <formula>NOT(ISERROR(SEARCH("Mercredi",H159)))</formula>
    </cfRule>
  </conditionalFormatting>
  <conditionalFormatting sqref="J159:J189">
    <cfRule type="expression" dxfId="155" priority="205">
      <formula>AND(U19&lt;&gt;"",COUNTIF(feries,U19)&gt;0)</formula>
    </cfRule>
    <cfRule type="containsText" dxfId="154" priority="206" operator="containsText" text="Dimanche">
      <formula>NOT(ISERROR(SEARCH("Dimanche",J159)))</formula>
    </cfRule>
    <cfRule type="containsText" dxfId="153" priority="207" operator="containsText" text="Samedi">
      <formula>NOT(ISERROR(SEARCH("Samedi",J159)))</formula>
    </cfRule>
    <cfRule type="containsText" dxfId="152" priority="208" operator="containsText" text="Mercredi">
      <formula>NOT(ISERROR(SEARCH("Mercredi",J159)))</formula>
    </cfRule>
  </conditionalFormatting>
  <conditionalFormatting sqref="L159:L189">
    <cfRule type="expression" dxfId="151" priority="237">
      <formula>AND(V19&lt;&gt;"",COUNTIF(feries,V19)&gt;0)</formula>
    </cfRule>
    <cfRule type="containsText" dxfId="150" priority="238" operator="containsText" text="Dimanche">
      <formula>NOT(ISERROR(SEARCH("Dimanche",L159)))</formula>
    </cfRule>
    <cfRule type="containsText" dxfId="149" priority="239" operator="containsText" text="Samedi">
      <formula>NOT(ISERROR(SEARCH("Samedi",L159)))</formula>
    </cfRule>
    <cfRule type="containsText" dxfId="148" priority="240" operator="containsText" text="Mercredi">
      <formula>NOT(ISERROR(SEARCH("Mercredi",L159)))</formula>
    </cfRule>
  </conditionalFormatting>
  <conditionalFormatting sqref="N159:N189">
    <cfRule type="expression" dxfId="147" priority="269">
      <formula>AND(W19&lt;&gt;"",COUNTIF(feries,W19)&gt;0)</formula>
    </cfRule>
    <cfRule type="containsText" dxfId="146" priority="270" operator="containsText" text="Dimanche">
      <formula>NOT(ISERROR(SEARCH("Dimanche",N159)))</formula>
    </cfRule>
    <cfRule type="containsText" dxfId="145" priority="271" operator="containsText" text="Samedi">
      <formula>NOT(ISERROR(SEARCH("Samedi",N159)))</formula>
    </cfRule>
    <cfRule type="containsText" dxfId="144" priority="272" operator="containsText" text="Mercredi">
      <formula>NOT(ISERROR(SEARCH("Mercredi",N159)))</formula>
    </cfRule>
  </conditionalFormatting>
  <conditionalFormatting sqref="P159:P189">
    <cfRule type="expression" dxfId="143" priority="301">
      <formula>AND(X19&lt;&gt;"",COUNTIF(feries,X19)&gt;0)</formula>
    </cfRule>
    <cfRule type="containsText" dxfId="142" priority="302" operator="containsText" text="Dimanche">
      <formula>NOT(ISERROR(SEARCH("Dimanche",P159)))</formula>
    </cfRule>
    <cfRule type="containsText" dxfId="141" priority="303" operator="containsText" text="Samedi">
      <formula>NOT(ISERROR(SEARCH("Samedi",P159)))</formula>
    </cfRule>
    <cfRule type="containsText" dxfId="140" priority="304" operator="containsText" text="Mercredi">
      <formula>NOT(ISERROR(SEARCH("Mercredi",P159)))</formula>
    </cfRule>
  </conditionalFormatting>
  <conditionalFormatting sqref="R159:R189">
    <cfRule type="expression" dxfId="139" priority="333">
      <formula>AND(Y19&lt;&gt;"",COUNTIF(feries,Y19)&gt;0)</formula>
    </cfRule>
    <cfRule type="containsText" dxfId="138" priority="334" operator="containsText" text="Dimanche">
      <formula>NOT(ISERROR(SEARCH("Dimanche",R159)))</formula>
    </cfRule>
    <cfRule type="containsText" dxfId="137" priority="335" operator="containsText" text="Samedi">
      <formula>NOT(ISERROR(SEARCH("Samedi",R159)))</formula>
    </cfRule>
    <cfRule type="containsText" dxfId="136" priority="336" operator="containsText" text="Mercredi">
      <formula>NOT(ISERROR(SEARCH("Mercredi",R159)))</formula>
    </cfRule>
  </conditionalFormatting>
  <conditionalFormatting sqref="T159:T189">
    <cfRule type="expression" dxfId="135" priority="365">
      <formula>AND(Z19&lt;&gt;"",COUNTIF(feries,Z19)&gt;0)</formula>
    </cfRule>
    <cfRule type="containsText" dxfId="134" priority="366" operator="containsText" text="Dimanche">
      <formula>NOT(ISERROR(SEARCH("Dimanche",T159)))</formula>
    </cfRule>
    <cfRule type="containsText" dxfId="133" priority="367" operator="containsText" text="Samedi">
      <formula>NOT(ISERROR(SEARCH("Samedi",T159)))</formula>
    </cfRule>
    <cfRule type="containsText" dxfId="132" priority="368" operator="containsText" text="Mercredi">
      <formula>NOT(ISERROR(SEARCH("Mercredi",T159)))</formula>
    </cfRule>
  </conditionalFormatting>
  <conditionalFormatting sqref="V159:V189">
    <cfRule type="expression" dxfId="131" priority="397">
      <formula>AND(AA19&lt;&gt;"",COUNTIF(feries,AA19)&gt;0)</formula>
    </cfRule>
    <cfRule type="containsText" dxfId="130" priority="398" operator="containsText" text="Dimanche">
      <formula>NOT(ISERROR(SEARCH("Dimanche",V159)))</formula>
    </cfRule>
    <cfRule type="containsText" dxfId="129" priority="399" operator="containsText" text="Samedi">
      <formula>NOT(ISERROR(SEARCH("Samedi",V159)))</formula>
    </cfRule>
    <cfRule type="containsText" dxfId="128" priority="400" operator="containsText" text="Mercredi">
      <formula>NOT(ISERROR(SEARCH("Mercredi",V159)))</formula>
    </cfRule>
  </conditionalFormatting>
  <conditionalFormatting sqref="X159:X189">
    <cfRule type="expression" dxfId="127" priority="429">
      <formula>AND(AB19&lt;&gt;"",COUNTIF(feries,AB19)&gt;0)</formula>
    </cfRule>
    <cfRule type="containsText" dxfId="126" priority="430" operator="containsText" text="Dimanche">
      <formula>NOT(ISERROR(SEARCH("Dimanche",X159)))</formula>
    </cfRule>
    <cfRule type="containsText" dxfId="125" priority="431" operator="containsText" text="Samedi">
      <formula>NOT(ISERROR(SEARCH("Samedi",X159)))</formula>
    </cfRule>
    <cfRule type="containsText" dxfId="124" priority="432" operator="containsText" text="Mercredi">
      <formula>NOT(ISERROR(SEARCH("Mercredi",X159)))</formula>
    </cfRule>
  </conditionalFormatting>
  <conditionalFormatting sqref="M187">
    <cfRule type="expression" dxfId="123" priority="13">
      <formula>$R$4="non bissextile"</formula>
    </cfRule>
  </conditionalFormatting>
  <conditionalFormatting sqref="E159:E189">
    <cfRule type="expression" dxfId="122" priority="461">
      <formula>AND(R19&lt;&gt;"",COUNTIF(feries,R19)&gt;0)</formula>
    </cfRule>
    <cfRule type="containsText" dxfId="121" priority="462" operator="containsText" text="Dimanche">
      <formula>NOT(ISERROR(SEARCH("Dimanche",E159)))</formula>
    </cfRule>
    <cfRule type="containsText" dxfId="120" priority="463" operator="containsText" text="Samedi">
      <formula>NOT(ISERROR(SEARCH("Samedi",E159)))</formula>
    </cfRule>
    <cfRule type="containsText" dxfId="119" priority="464" operator="containsText" text="Mercredi">
      <formula>NOT(ISERROR(SEARCH("Mercredi",E159)))</formula>
    </cfRule>
  </conditionalFormatting>
  <conditionalFormatting sqref="I159:I189">
    <cfRule type="expression" dxfId="118" priority="525">
      <formula>AND(T19&lt;&gt;"",COUNTIF(feries,T19)&gt;0)</formula>
    </cfRule>
    <cfRule type="containsText" dxfId="117" priority="526" operator="containsText" text="Dimanche">
      <formula>NOT(ISERROR(SEARCH("Dimanche",I159)))</formula>
    </cfRule>
    <cfRule type="containsText" dxfId="116" priority="527" operator="containsText" text="Samedi">
      <formula>NOT(ISERROR(SEARCH("Samedi",I159)))</formula>
    </cfRule>
    <cfRule type="containsText" dxfId="115" priority="528" operator="containsText" text="Mercredi">
      <formula>NOT(ISERROR(SEARCH("Mercredi",I159)))</formula>
    </cfRule>
  </conditionalFormatting>
  <conditionalFormatting sqref="K159:K189">
    <cfRule type="expression" dxfId="114" priority="557">
      <formula>AND(U19&lt;&gt;"",COUNTIF(feries,U19)&gt;0)</formula>
    </cfRule>
    <cfRule type="containsText" dxfId="113" priority="558" operator="containsText" text="Dimanche">
      <formula>NOT(ISERROR(SEARCH("Dimanche",K159)))</formula>
    </cfRule>
    <cfRule type="containsText" dxfId="112" priority="559" operator="containsText" text="Samedi">
      <formula>NOT(ISERROR(SEARCH("Samedi",K159)))</formula>
    </cfRule>
    <cfRule type="containsText" dxfId="111" priority="560" operator="containsText" text="Mercredi">
      <formula>NOT(ISERROR(SEARCH("Mercredi",K159)))</formula>
    </cfRule>
  </conditionalFormatting>
  <conditionalFormatting sqref="O159:O189">
    <cfRule type="expression" dxfId="110" priority="621">
      <formula>AND(W19&lt;&gt;"",COUNTIF(feries,W19)&gt;0)</formula>
    </cfRule>
    <cfRule type="containsText" dxfId="109" priority="622" operator="containsText" text="Dimanche">
      <formula>NOT(ISERROR(SEARCH("Dimanche",O159)))</formula>
    </cfRule>
    <cfRule type="containsText" dxfId="108" priority="623" operator="containsText" text="Samedi">
      <formula>NOT(ISERROR(SEARCH("Samedi",O159)))</formula>
    </cfRule>
    <cfRule type="containsText" dxfId="107" priority="624" operator="containsText" text="Mercredi">
      <formula>NOT(ISERROR(SEARCH("Mercredi",O159)))</formula>
    </cfRule>
  </conditionalFormatting>
  <conditionalFormatting sqref="S159:S189">
    <cfRule type="expression" dxfId="106" priority="685">
      <formula>AND(Y19&lt;&gt;"",COUNTIF(feries,Y19)&gt;0)</formula>
    </cfRule>
    <cfRule type="containsText" dxfId="105" priority="686" operator="containsText" text="Dimanche">
      <formula>NOT(ISERROR(SEARCH("Dimanche",S159)))</formula>
    </cfRule>
    <cfRule type="containsText" dxfId="104" priority="687" operator="containsText" text="Samedi">
      <formula>NOT(ISERROR(SEARCH("Samedi",S159)))</formula>
    </cfRule>
    <cfRule type="containsText" dxfId="103" priority="688" operator="containsText" text="Mercredi">
      <formula>NOT(ISERROR(SEARCH("Mercredi",S159)))</formula>
    </cfRule>
  </conditionalFormatting>
  <conditionalFormatting sqref="W159:W189">
    <cfRule type="expression" dxfId="102" priority="749">
      <formula>AND(AA19&lt;&gt;"",COUNTIF(feries,AA19)&gt;0)</formula>
    </cfRule>
    <cfRule type="containsText" dxfId="101" priority="750" operator="containsText" text="Dimanche">
      <formula>NOT(ISERROR(SEARCH("Dimanche",W159)))</formula>
    </cfRule>
    <cfRule type="containsText" dxfId="100" priority="751" operator="containsText" text="Samedi">
      <formula>NOT(ISERROR(SEARCH("Samedi",W159)))</formula>
    </cfRule>
    <cfRule type="containsText" dxfId="99" priority="752" operator="containsText" text="Mercredi">
      <formula>NOT(ISERROR(SEARCH("Mercredi",W159)))</formula>
    </cfRule>
  </conditionalFormatting>
  <conditionalFormatting sqref="Y159:Y189">
    <cfRule type="expression" dxfId="98" priority="781">
      <formula>AND(AB19&lt;&gt;"",COUNTIF(feries,AB19)&gt;0)</formula>
    </cfRule>
    <cfRule type="containsText" dxfId="97" priority="782" operator="containsText" text="Dimanche">
      <formula>NOT(ISERROR(SEARCH("Dimanche",Y159)))</formula>
    </cfRule>
    <cfRule type="containsText" dxfId="96" priority="783" operator="containsText" text="Samedi">
      <formula>NOT(ISERROR(SEARCH("Samedi",Y159)))</formula>
    </cfRule>
    <cfRule type="containsText" dxfId="95" priority="784" operator="containsText" text="Mercredi">
      <formula>NOT(ISERROR(SEARCH("Mercredi",Y159)))</formula>
    </cfRule>
  </conditionalFormatting>
  <conditionalFormatting sqref="C159:C188">
    <cfRule type="expression" dxfId="94" priority="813">
      <formula>AND(Q19&lt;&gt;"",COUNTIF(feries,Q19)&gt;0)</formula>
    </cfRule>
    <cfRule type="containsText" dxfId="93" priority="814" operator="containsText" text="Dimanche">
      <formula>NOT(ISERROR(SEARCH("Dimanche",C159)))</formula>
    </cfRule>
    <cfRule type="containsText" dxfId="92" priority="815" operator="containsText" text="Samedi">
      <formula>NOT(ISERROR(SEARCH("Samedi",C159)))</formula>
    </cfRule>
    <cfRule type="containsText" dxfId="91" priority="816" operator="containsText" text="Mercredi">
      <formula>NOT(ISERROR(SEARCH("Mercredi",C159)))</formula>
    </cfRule>
  </conditionalFormatting>
  <conditionalFormatting sqref="G159:G188">
    <cfRule type="expression" dxfId="90" priority="845">
      <formula>AND(S19&lt;&gt;"",COUNTIF(feries,S19)&gt;0)</formula>
    </cfRule>
    <cfRule type="containsText" dxfId="89" priority="846" operator="containsText" text="Dimanche">
      <formula>NOT(ISERROR(SEARCH("Dimanche",G159)))</formula>
    </cfRule>
    <cfRule type="containsText" dxfId="88" priority="847" operator="containsText" text="Samedi">
      <formula>NOT(ISERROR(SEARCH("Samedi",G159)))</formula>
    </cfRule>
    <cfRule type="containsText" dxfId="87" priority="848" operator="containsText" text="Mercredi">
      <formula>NOT(ISERROR(SEARCH("Mercredi",G159)))</formula>
    </cfRule>
  </conditionalFormatting>
  <conditionalFormatting sqref="M159:M187">
    <cfRule type="expression" dxfId="86" priority="877">
      <formula>AND(V19&lt;&gt;"",COUNTIF(feries,V19)&gt;0)</formula>
    </cfRule>
    <cfRule type="containsText" dxfId="85" priority="878" operator="containsText" text="Dimanche">
      <formula>NOT(ISERROR(SEARCH("Dimanche",M159)))</formula>
    </cfRule>
    <cfRule type="containsText" dxfId="84" priority="879" operator="containsText" text="Samedi">
      <formula>NOT(ISERROR(SEARCH("Samedi",M159)))</formula>
    </cfRule>
    <cfRule type="containsText" dxfId="83" priority="880" operator="containsText" text="Mercredi">
      <formula>NOT(ISERROR(SEARCH("Mercredi",M159)))</formula>
    </cfRule>
  </conditionalFormatting>
  <conditionalFormatting sqref="Q159:Q188">
    <cfRule type="expression" dxfId="82" priority="909">
      <formula>AND(X19&lt;&gt;"",COUNTIF(feries,X19)&gt;0)</formula>
    </cfRule>
    <cfRule type="containsText" dxfId="81" priority="910" operator="containsText" text="Dimanche">
      <formula>NOT(ISERROR(SEARCH("Dimanche",Q159)))</formula>
    </cfRule>
    <cfRule type="containsText" dxfId="80" priority="911" operator="containsText" text="Samedi">
      <formula>NOT(ISERROR(SEARCH("Samedi",Q159)))</formula>
    </cfRule>
    <cfRule type="containsText" dxfId="79" priority="912" operator="containsText" text="Mercredi">
      <formula>NOT(ISERROR(SEARCH("Mercredi",Q159)))</formula>
    </cfRule>
  </conditionalFormatting>
  <conditionalFormatting sqref="U159:U188">
    <cfRule type="expression" dxfId="78" priority="941">
      <formula>AND(Z19&lt;&gt;"",COUNTIF(feries,Z19)&gt;0)</formula>
    </cfRule>
    <cfRule type="containsText" dxfId="77" priority="942" operator="containsText" text="Dimanche">
      <formula>NOT(ISERROR(SEARCH("Dimanche",U159)))</formula>
    </cfRule>
    <cfRule type="containsText" dxfId="76" priority="943" operator="containsText" text="Samedi">
      <formula>NOT(ISERROR(SEARCH("Samedi",U159)))</formula>
    </cfRule>
    <cfRule type="containsText" dxfId="75" priority="944" operator="containsText" text="Mercredi">
      <formula>NOT(ISERROR(SEARCH("Mercredi",U159)))</formula>
    </cfRule>
  </conditionalFormatting>
  <conditionalFormatting sqref="M270">
    <cfRule type="expression" dxfId="74" priority="10">
      <formula>$R$4="non bissextile"</formula>
    </cfRule>
  </conditionalFormatting>
  <conditionalFormatting sqref="M270">
    <cfRule type="expression" dxfId="73" priority="11">
      <formula>OR( AND(M270&gt;=$K$106,M270&lt;=$L$106),AND(M270&gt;=$K$107,M270&lt;=$L$107),AND(M270&gt;=$K$108,M270&lt;=$L$108),AND(M270&gt;=$K$109,M270&lt;=$L$109),AND(M270&gt;=$K$110,M270&lt;=$L$110),AND(M270&gt;=$K$111,M270&lt;=$L$111), AND(M270&gt;=$G$106,M270&lt;=$H$106),AND(M270&gt;=$G$107,M270&lt;=$H$107),AND(M270&gt;=$G$108,M270&lt;=$H$108),AND(M270&gt;=$G$109,M270&lt;=$H$109),AND(M270&gt;=$G$110,M270&lt;=$H$110),AND(M270&gt;=$G$111,M270&lt;=$H$111), AND(M270&gt;=$C$106,M270&lt;=$D$106),AND(M270&gt;=$C$107,M270&lt;=$D$107),AND(M270&gt;=$C$108,M270&lt;=$D$108),AND(M270&gt;=$C$109,M270&lt;=$D$109),AND(M270&gt;=$C$110,M270&lt;=$D$110),AND(M270&gt;=$C$111,M270&lt;=$D$111) )</formula>
    </cfRule>
  </conditionalFormatting>
  <conditionalFormatting sqref="N270">
    <cfRule type="expression" dxfId="72" priority="7">
      <formula>$R$4="non bissextile"</formula>
    </cfRule>
  </conditionalFormatting>
  <conditionalFormatting sqref="N270">
    <cfRule type="expression" dxfId="71" priority="8">
      <formula>OR( AND(N270&gt;=$K$106,N270&lt;=$L$106),AND(N270&gt;=$K$107,N270&lt;=$L$107),AND(N270&gt;=$K$108,N270&lt;=$L$108),AND(N270&gt;=$K$109,N270&lt;=$L$109),AND(N270&gt;=$K$110,N270&lt;=$L$110),AND(N270&gt;=$K$111,N270&lt;=$L$111), AND(N270&gt;=$G$106,N270&lt;=$H$106),AND(N270&gt;=$G$107,N270&lt;=$H$107),AND(N270&gt;=$G$108,N270&lt;=$H$108),AND(N270&gt;=$G$109,N270&lt;=$H$109),AND(N270&gt;=$G$110,N270&lt;=$H$110),AND(N270&gt;=$G$111,N270&lt;=$H$111), AND(N270&gt;=$C$106,N270&lt;=$D$106),AND(N270&gt;=$C$107,N270&lt;=$D$107),AND(N270&gt;=$C$108,N270&lt;=$D$108),AND(N270&gt;=$C$109,N270&lt;=$D$109),AND(N270&gt;=$C$110,N270&lt;=$D$110),AND(N270&gt;=$C$111,N270&lt;=$D$111) )</formula>
    </cfRule>
  </conditionalFormatting>
  <conditionalFormatting sqref="S316 O316 E316">
    <cfRule type="containsText" dxfId="70" priority="6" operator="containsText" text="VRAI">
      <formula>NOT(ISERROR(SEARCH("VRAI",E316)))</formula>
    </cfRule>
  </conditionalFormatting>
  <conditionalFormatting sqref="M314">
    <cfRule type="expression" dxfId="69" priority="4">
      <formula>$R$4="non bissextile"</formula>
    </cfRule>
  </conditionalFormatting>
  <conditionalFormatting sqref="M314">
    <cfRule type="expression" dxfId="68" priority="5">
      <formula>OR( AND(M314&gt;=$K$106,M314&lt;=$L$106),AND(M314&gt;=$K$107,M314&lt;=$L$107),AND(M314&gt;=$K$108,M314&lt;=$L$108),AND(M314&gt;=$K$109,M314&lt;=$L$109),AND(M314&gt;=$K$110,M314&lt;=$L$110),AND(M314&gt;=$K$111,M314&lt;=$L$111), AND(M314&gt;=$G$106,M314&lt;=$H$106),AND(M314&gt;=$G$107,M314&lt;=$H$107),AND(M314&gt;=$G$108,M314&lt;=$H$108),AND(M314&gt;=$G$109,M314&lt;=$H$109),AND(M314&gt;=$G$110,M314&lt;=$H$110),AND(M314&gt;=$G$111,M314&lt;=$H$111), AND(M314&gt;=$C$106,M314&lt;=$D$106),AND(M314&gt;=$C$107,M314&lt;=$D$107),AND(M314&gt;=$C$108,M314&lt;=$D$108),AND(M314&gt;=$C$109,M314&lt;=$D$109),AND(M314&gt;=$C$110,M314&lt;=$D$110),AND(M314&gt;=$C$111,M314&lt;=$D$111) )</formula>
    </cfRule>
  </conditionalFormatting>
  <conditionalFormatting sqref="T316 P316 F316">
    <cfRule type="containsText" dxfId="67" priority="3" operator="containsText" text="VRAI">
      <formula>NOT(ISERROR(SEARCH("VRAI",F316)))</formula>
    </cfRule>
  </conditionalFormatting>
  <conditionalFormatting sqref="N314">
    <cfRule type="expression" dxfId="66" priority="1">
      <formula>$R$4="non bissextile"</formula>
    </cfRule>
  </conditionalFormatting>
  <conditionalFormatting sqref="N314">
    <cfRule type="expression" dxfId="65" priority="2">
      <formula>OR( AND(N314&gt;=$K$106,N314&lt;=$L$106),AND(N314&gt;=$K$107,N314&lt;=$L$107),AND(N314&gt;=$K$108,N314&lt;=$L$108),AND(N314&gt;=$K$109,N314&lt;=$L$109),AND(N314&gt;=$K$110,N314&lt;=$L$110),AND(N314&gt;=$K$111,N314&lt;=$L$111), AND(N314&gt;=$G$106,N314&lt;=$H$106),AND(N314&gt;=$G$107,N314&lt;=$H$107),AND(N314&gt;=$G$108,N314&lt;=$H$108),AND(N314&gt;=$G$109,N314&lt;=$H$109),AND(N314&gt;=$G$110,N314&lt;=$H$110),AND(N314&gt;=$G$111,N314&lt;=$H$111), AND(N314&gt;=$C$106,N314&lt;=$D$106),AND(N314&gt;=$C$107,N314&lt;=$D$107),AND(N314&gt;=$C$108,N314&lt;=$D$108),AND(N314&gt;=$C$109,N314&lt;=$D$109),AND(N314&gt;=$C$110,N314&lt;=$D$110),AND(N314&gt;=$C$111,N314&lt;=$D$111) )</formula>
    </cfRule>
  </conditionalFormatting>
  <hyperlinks>
    <hyperlink ref="B3" r:id="rId1" xr:uid="{5C17EEF5-E95F-4A2A-BA04-A4197C889948}"/>
    <hyperlink ref="B93" r:id="rId2" xr:uid="{7D28809B-D2D4-4C24-B44C-3F1B9E6FA3CF}"/>
  </hyperlinks>
  <pageMargins left="0.7" right="0.7" top="0.75" bottom="0.75" header="0.3" footer="0.3"/>
  <pageSetup paperSize="9" orientation="portrait" horizontalDpi="200" verticalDpi="200"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76AED-44A2-47F5-A782-EDFAD791C6F2}">
  <dimension ref="A1:N74"/>
  <sheetViews>
    <sheetView topLeftCell="A91" zoomScaleNormal="100" workbookViewId="0">
      <selection activeCell="J50" sqref="J50"/>
    </sheetView>
  </sheetViews>
  <sheetFormatPr baseColWidth="10" defaultRowHeight="15" x14ac:dyDescent="0.25"/>
  <cols>
    <col min="2" max="2" width="12.42578125" customWidth="1"/>
    <col min="3" max="3" width="12.7109375" customWidth="1"/>
    <col min="4" max="4" width="22.5703125" bestFit="1" customWidth="1"/>
    <col min="9" max="9" width="12.140625" customWidth="1"/>
    <col min="10" max="10" width="22.42578125" customWidth="1"/>
    <col min="11" max="11" width="26.140625" customWidth="1"/>
    <col min="12" max="12" width="13.42578125" customWidth="1"/>
    <col min="13" max="13" width="14" customWidth="1"/>
    <col min="14" max="14" width="25.140625" customWidth="1"/>
    <col min="15" max="15" width="27.85546875" customWidth="1"/>
    <col min="16" max="16" width="29" customWidth="1"/>
    <col min="19" max="19" width="19.42578125" customWidth="1"/>
  </cols>
  <sheetData>
    <row r="1" spans="1:14" x14ac:dyDescent="0.25">
      <c r="A1" s="143" t="s">
        <v>236</v>
      </c>
      <c r="B1" s="144"/>
      <c r="C1" s="145"/>
    </row>
    <row r="2" spans="1:14" x14ac:dyDescent="0.25">
      <c r="A2" s="138" t="s">
        <v>127</v>
      </c>
      <c r="B2" s="139"/>
      <c r="C2" s="138" t="s">
        <v>129</v>
      </c>
      <c r="D2" s="139"/>
    </row>
    <row r="3" spans="1:14" x14ac:dyDescent="0.25">
      <c r="A3" s="139" t="s">
        <v>117</v>
      </c>
      <c r="B3" s="140">
        <v>44927</v>
      </c>
      <c r="C3" s="139" t="s">
        <v>130</v>
      </c>
      <c r="D3" s="141" t="s">
        <v>132</v>
      </c>
    </row>
    <row r="4" spans="1:14" x14ac:dyDescent="0.25">
      <c r="A4" s="139" t="s">
        <v>128</v>
      </c>
      <c r="B4" s="140">
        <v>45047</v>
      </c>
      <c r="C4" s="139" t="s">
        <v>118</v>
      </c>
      <c r="D4" s="141" t="s">
        <v>138</v>
      </c>
    </row>
    <row r="5" spans="1:14" x14ac:dyDescent="0.25">
      <c r="A5" s="139" t="s">
        <v>119</v>
      </c>
      <c r="B5" s="140">
        <v>45054</v>
      </c>
      <c r="C5" s="139" t="s">
        <v>120</v>
      </c>
      <c r="D5" s="141" t="s">
        <v>133</v>
      </c>
    </row>
    <row r="6" spans="1:14" x14ac:dyDescent="0.25">
      <c r="A6" s="139" t="s">
        <v>121</v>
      </c>
      <c r="B6" s="140">
        <v>45121</v>
      </c>
      <c r="C6" s="139" t="s">
        <v>131</v>
      </c>
      <c r="D6" s="141" t="s">
        <v>134</v>
      </c>
    </row>
    <row r="7" spans="1:14" x14ac:dyDescent="0.25">
      <c r="A7" s="139" t="s">
        <v>122</v>
      </c>
      <c r="B7" s="140">
        <v>45153</v>
      </c>
      <c r="C7" s="139"/>
      <c r="D7" s="139"/>
    </row>
    <row r="8" spans="1:14" x14ac:dyDescent="0.25">
      <c r="A8" s="139" t="s">
        <v>123</v>
      </c>
      <c r="B8" s="140">
        <v>45231</v>
      </c>
      <c r="C8" s="139" t="s">
        <v>111</v>
      </c>
      <c r="D8" s="142" t="s">
        <v>137</v>
      </c>
    </row>
    <row r="9" spans="1:14" x14ac:dyDescent="0.25">
      <c r="A9" s="139" t="s">
        <v>124</v>
      </c>
      <c r="B9" s="140">
        <v>45241</v>
      </c>
      <c r="C9" s="139"/>
      <c r="D9" s="139"/>
    </row>
    <row r="10" spans="1:14" x14ac:dyDescent="0.25">
      <c r="A10" s="139" t="s">
        <v>125</v>
      </c>
      <c r="B10" s="140">
        <v>45285</v>
      </c>
      <c r="C10" s="139"/>
      <c r="D10" s="139"/>
    </row>
    <row r="11" spans="1:14" x14ac:dyDescent="0.25">
      <c r="A11" s="139"/>
      <c r="B11" s="139"/>
      <c r="C11" s="139"/>
      <c r="D11" s="139"/>
    </row>
    <row r="13" spans="1:14" x14ac:dyDescent="0.25">
      <c r="A13" t="s">
        <v>135</v>
      </c>
      <c r="B13" s="46" t="s">
        <v>136</v>
      </c>
    </row>
    <row r="14" spans="1:14" ht="15.75" thickBot="1" x14ac:dyDescent="0.3"/>
    <row r="15" spans="1:14" x14ac:dyDescent="0.25">
      <c r="B15" s="49"/>
      <c r="C15" s="49"/>
      <c r="F15" s="70"/>
      <c r="I15" s="121" t="str">
        <f>TEXT(J17,"JJ/MM/AAAA")</f>
        <v>Samedi 21 octobre 2023</v>
      </c>
      <c r="J15" s="122"/>
      <c r="K15" s="122" t="str">
        <f>MID(I15,1,FIND(" ",I15)-1)</f>
        <v>Samedi</v>
      </c>
      <c r="L15" s="122" t="str">
        <f>MID(I15,FIND(" ",I15)+1,FIND(" ",I15,FIND(" ",I15)+1)-FIND(" ",I15)-1)</f>
        <v>21</v>
      </c>
      <c r="M15" s="122" t="str">
        <f>MID(I15,FIND(" ",I15,FIND(" ",I15)+1)+1,FIND(" ",I15,FIND(" ",I15,FIND(" ",I15)+1)+1)-FIND(" ",I15,FIND(" ",I15)+1)-1)</f>
        <v>octobre</v>
      </c>
      <c r="N15" s="123" t="str">
        <f>RIGHT(I15,4)</f>
        <v>2023</v>
      </c>
    </row>
    <row r="16" spans="1:14" ht="15.75" thickBot="1" x14ac:dyDescent="0.3">
      <c r="A16" t="s">
        <v>235</v>
      </c>
      <c r="B16" t="s">
        <v>211</v>
      </c>
      <c r="I16" s="124" t="s">
        <v>149</v>
      </c>
      <c r="J16" s="125"/>
      <c r="K16" s="125" t="str">
        <f>MID(I16,1,FIND(" ",I16)-1)</f>
        <v>lundi</v>
      </c>
      <c r="L16" s="125" t="str">
        <f>MID(I16,FIND(" ",I16)+1,FIND(" ",I16,FIND(" ",I16)+1)-FIND(" ",I16)-1)</f>
        <v>4</v>
      </c>
      <c r="M16" s="125" t="str">
        <f>MID(I16,FIND(" ",I16,FIND(" ",I16)+1)+1,FIND(" ",I16,FIND(" ",I16,FIND(" ",I16)+1)+1)-FIND(" ",I16,FIND(" ",I16)+1)-1)</f>
        <v>septembre</v>
      </c>
      <c r="N16" s="126" t="str">
        <f>RIGHT(I16,4)</f>
        <v>2023</v>
      </c>
    </row>
    <row r="17" spans="1:13" ht="15" customHeight="1" x14ac:dyDescent="0.25">
      <c r="J17" s="248" t="s">
        <v>155</v>
      </c>
      <c r="K17" s="249"/>
      <c r="L17" s="250"/>
    </row>
    <row r="18" spans="1:13" ht="57" x14ac:dyDescent="0.25">
      <c r="A18" s="84" t="s">
        <v>176</v>
      </c>
      <c r="I18" s="49"/>
      <c r="K18" s="1"/>
      <c r="L18" s="1"/>
    </row>
    <row r="19" spans="1:13" x14ac:dyDescent="0.25">
      <c r="A19" s="85"/>
      <c r="I19" s="49"/>
    </row>
    <row r="20" spans="1:13" ht="15.75" thickBot="1" x14ac:dyDescent="0.3">
      <c r="A20" s="83"/>
      <c r="B20" s="83" t="s">
        <v>150</v>
      </c>
      <c r="C20" s="83" t="s">
        <v>151</v>
      </c>
      <c r="D20" s="127" t="s">
        <v>152</v>
      </c>
      <c r="E20" s="132" t="s">
        <v>216</v>
      </c>
      <c r="F20" s="129" t="s">
        <v>217</v>
      </c>
      <c r="G20" s="129" t="s">
        <v>218</v>
      </c>
      <c r="H20" s="129" t="s">
        <v>219</v>
      </c>
      <c r="I20" s="130"/>
      <c r="J20" s="130"/>
      <c r="K20" s="131" t="str">
        <f>A18</f>
        <v>ANNÉE SCOLAIRE 2023-2024</v>
      </c>
    </row>
    <row r="21" spans="1:13" ht="57.75" thickBot="1" x14ac:dyDescent="0.3">
      <c r="A21" s="100" t="s">
        <v>177</v>
      </c>
      <c r="B21" s="209" t="s">
        <v>178</v>
      </c>
      <c r="C21" s="210"/>
      <c r="D21" s="210"/>
      <c r="E21" s="133" t="s">
        <v>222</v>
      </c>
      <c r="F21" s="111" t="str">
        <f>MID(B21,1,FIND(" ",B21)-1)</f>
        <v>Vendredi</v>
      </c>
      <c r="G21" s="111" t="str">
        <f>SUBSTITUTE(MID(B21,FIND(" ",B21)+1,FIND(" ",B21,FIND(" ",B21)+1)-FIND(" ",B21)-1),"1er","1")</f>
        <v>1</v>
      </c>
      <c r="H21" s="111" t="str">
        <f>MID(B21,FIND(" ",B21,FIND(" ",B21)+1)+1,FIND(" ",B21,FIND(" ",B21,FIND(" ",B21)+1)+1)-FIND(" ",B21,FIND(" ",B21)+1)-1)</f>
        <v>septembre</v>
      </c>
      <c r="I21" s="111" t="str">
        <f>RIGHT(B21,4)</f>
        <v>2023</v>
      </c>
      <c r="J21" s="112">
        <f t="shared" ref="J21:J25" si="0">DATE(I21,MONTH(DATEVALUE(H21&amp;" 1")),G21)</f>
        <v>45170</v>
      </c>
      <c r="K21" s="45" t="s">
        <v>214</v>
      </c>
      <c r="L21" s="136" t="s">
        <v>147</v>
      </c>
      <c r="M21" s="45" t="s">
        <v>213</v>
      </c>
    </row>
    <row r="22" spans="1:13" ht="57.75" thickBot="1" x14ac:dyDescent="0.3">
      <c r="A22" s="101" t="s">
        <v>153</v>
      </c>
      <c r="B22" s="211" t="s">
        <v>148</v>
      </c>
      <c r="C22" s="212"/>
      <c r="D22" s="212"/>
      <c r="E22" s="133" t="s">
        <v>223</v>
      </c>
      <c r="F22" t="str">
        <f>MID(B22,1,FIND(" ",B22)-1)</f>
        <v>Lundi</v>
      </c>
      <c r="G22" t="str">
        <f>SUBSTITUTE(MID(B22,FIND(" ",B22)+1,FIND(" ",B22,FIND(" ",B22)+1)-FIND(" ",B22)-1),"1er","1")</f>
        <v>4</v>
      </c>
      <c r="H22" t="str">
        <f>MID(B22,FIND(" ",B22,FIND(" ",B22)+1)+1,FIND(" ",B22,FIND(" ",B22,FIND(" ",B22)+1)+1)-FIND(" ",B22,FIND(" ",B22)+1)-1)</f>
        <v>septembre</v>
      </c>
      <c r="I22" t="str">
        <f>RIGHT(B22,4)</f>
        <v>2023</v>
      </c>
      <c r="J22" s="114">
        <f t="shared" si="0"/>
        <v>45173</v>
      </c>
      <c r="K22" s="20" t="s">
        <v>212</v>
      </c>
      <c r="L22" s="20"/>
      <c r="M22" s="120">
        <f>J22</f>
        <v>45173</v>
      </c>
    </row>
    <row r="23" spans="1:13" x14ac:dyDescent="0.25">
      <c r="A23" s="213" t="s">
        <v>154</v>
      </c>
      <c r="B23" s="216"/>
      <c r="C23" s="217"/>
      <c r="D23" s="217"/>
      <c r="E23" s="133"/>
      <c r="F23" s="106"/>
      <c r="G23" s="106"/>
      <c r="H23" s="106"/>
      <c r="I23" s="106"/>
      <c r="J23" s="116" t="e">
        <f t="shared" si="0"/>
        <v>#VALUE!</v>
      </c>
      <c r="K23" s="20" t="s">
        <v>123</v>
      </c>
      <c r="L23" s="120">
        <f>J24</f>
        <v>45220</v>
      </c>
      <c r="M23" s="120">
        <f>J25</f>
        <v>45236</v>
      </c>
    </row>
    <row r="24" spans="1:13" x14ac:dyDescent="0.25">
      <c r="A24" s="214"/>
      <c r="B24" s="218" t="s">
        <v>155</v>
      </c>
      <c r="C24" s="219"/>
      <c r="D24" s="219"/>
      <c r="E24" s="133" t="s">
        <v>224</v>
      </c>
      <c r="F24" t="str">
        <f>MID(B24,1,FIND(" ",B24)-1)</f>
        <v>Samedi</v>
      </c>
      <c r="G24" t="str">
        <f>SUBSTITUTE(MID(B24,FIND(" ",B24)+1,FIND(" ",B24,FIND(" ",B24)+1)-FIND(" ",B24)-1),"1er","1")</f>
        <v>21</v>
      </c>
      <c r="H24" t="str">
        <f>MID(B24,FIND(" ",B24,FIND(" ",B24)+1)+1,FIND(" ",B24,FIND(" ",B24,FIND(" ",B24)+1)+1)-FIND(" ",B24,FIND(" ",B24)+1)-1)</f>
        <v>octobre</v>
      </c>
      <c r="I24" t="str">
        <f>RIGHT(B24,4)</f>
        <v>2023</v>
      </c>
      <c r="J24" s="114">
        <f t="shared" si="0"/>
        <v>45220</v>
      </c>
      <c r="K24" s="20" t="s">
        <v>125</v>
      </c>
      <c r="L24" s="120">
        <f>J27</f>
        <v>45283</v>
      </c>
      <c r="M24" s="120">
        <f>J28</f>
        <v>45299</v>
      </c>
    </row>
    <row r="25" spans="1:13" ht="15.75" thickBot="1" x14ac:dyDescent="0.3">
      <c r="A25" s="215"/>
      <c r="B25" s="220" t="s">
        <v>156</v>
      </c>
      <c r="C25" s="221"/>
      <c r="D25" s="221"/>
      <c r="E25" s="133" t="s">
        <v>225</v>
      </c>
      <c r="F25" t="str">
        <f>MID(B25,1,FIND(" ",B25)-1)</f>
        <v>Lundi</v>
      </c>
      <c r="G25" t="str">
        <f>SUBSTITUTE(MID(B25,FIND(" ",B25)+1,FIND(" ",B25,FIND(" ",B25)+1)-FIND(" ",B25)-1),"1er","1")</f>
        <v>6</v>
      </c>
      <c r="H25" t="str">
        <f>MID(B25,FIND(" ",B25,FIND(" ",B25)+1)+1,FIND(" ",B25,FIND(" ",B25,FIND(" ",B25)+1)+1)-FIND(" ",B25,FIND(" ",B25)+1)-1)</f>
        <v>novembre</v>
      </c>
      <c r="I25" t="str">
        <f>RIGHT(B25,4)</f>
        <v>2023</v>
      </c>
      <c r="J25" s="114">
        <f t="shared" si="0"/>
        <v>45236</v>
      </c>
      <c r="K25" s="20" t="s">
        <v>144</v>
      </c>
      <c r="L25" s="120">
        <f>J30</f>
        <v>45339</v>
      </c>
      <c r="M25" s="120">
        <f>J31</f>
        <v>45355</v>
      </c>
    </row>
    <row r="26" spans="1:13" x14ac:dyDescent="0.25">
      <c r="A26" s="222" t="s">
        <v>157</v>
      </c>
      <c r="B26" s="225"/>
      <c r="C26" s="226"/>
      <c r="D26" s="226"/>
      <c r="E26" s="133"/>
      <c r="F26" s="106"/>
      <c r="G26" s="106"/>
      <c r="H26" s="106"/>
      <c r="I26" s="106"/>
      <c r="J26" s="116"/>
      <c r="K26" s="20" t="s">
        <v>145</v>
      </c>
      <c r="L26" s="120">
        <f>J33</f>
        <v>45395</v>
      </c>
      <c r="M26" s="120">
        <f>J34</f>
        <v>45411</v>
      </c>
    </row>
    <row r="27" spans="1:13" x14ac:dyDescent="0.25">
      <c r="A27" s="223"/>
      <c r="B27" s="227" t="s">
        <v>158</v>
      </c>
      <c r="C27" s="228"/>
      <c r="D27" s="228"/>
      <c r="E27" s="133" t="s">
        <v>226</v>
      </c>
      <c r="F27" t="str">
        <f>MID(B27,1,FIND(" ",B27)-1)</f>
        <v>Samedi</v>
      </c>
      <c r="G27" t="str">
        <f>SUBSTITUTE(MID(B27,FIND(" ",B27)+1,FIND(" ",B27,FIND(" ",B27)+1)-FIND(" ",B27)-1),"1er","1")</f>
        <v>23</v>
      </c>
      <c r="H27" t="str">
        <f>MID(B27,FIND(" ",B27,FIND(" ",B27)+1)+1,FIND(" ",B27,FIND(" ",B27,FIND(" ",B27)+1)+1)-FIND(" ",B27,FIND(" ",B27)+1)-1)</f>
        <v>décembre</v>
      </c>
      <c r="I27" t="str">
        <f>RIGHT(B27,4)</f>
        <v>2023</v>
      </c>
      <c r="J27" s="114">
        <f t="shared" ref="J27:J31" si="1">DATE(I27,MONTH(DATEVALUE(H27&amp;" 1")),G27)</f>
        <v>45283</v>
      </c>
      <c r="K27" s="20" t="s">
        <v>146</v>
      </c>
      <c r="L27" s="120">
        <f>J35</f>
        <v>45479</v>
      </c>
      <c r="M27" s="20"/>
    </row>
    <row r="28" spans="1:13" ht="15.75" thickBot="1" x14ac:dyDescent="0.3">
      <c r="A28" s="224"/>
      <c r="B28" s="229" t="s">
        <v>159</v>
      </c>
      <c r="C28" s="230"/>
      <c r="D28" s="230"/>
      <c r="E28" s="133" t="s">
        <v>227</v>
      </c>
      <c r="F28" t="str">
        <f>MID(B28,1,FIND(" ",B28)-1)</f>
        <v>Lundi</v>
      </c>
      <c r="G28" t="str">
        <f>SUBSTITUTE(MID(B28,FIND(" ",B28)+1,FIND(" ",B28,FIND(" ",B28)+1)-FIND(" ",B28)-1),"1er","1")</f>
        <v>8</v>
      </c>
      <c r="H28" t="str">
        <f>MID(B28,FIND(" ",B28,FIND(" ",B28)+1)+1,FIND(" ",B28,FIND(" ",B28,FIND(" ",B28)+1)+1)-FIND(" ",B28,FIND(" ",B28)+1)-1)</f>
        <v>janvier</v>
      </c>
      <c r="I28" t="str">
        <f>RIGHT(B28,4)</f>
        <v>2024</v>
      </c>
      <c r="J28" s="114">
        <f t="shared" si="1"/>
        <v>45299</v>
      </c>
      <c r="K28" s="137" t="s">
        <v>215</v>
      </c>
      <c r="L28" s="137" t="s">
        <v>147</v>
      </c>
      <c r="M28" s="137" t="s">
        <v>213</v>
      </c>
    </row>
    <row r="29" spans="1:13" x14ac:dyDescent="0.25">
      <c r="A29" s="213" t="s">
        <v>160</v>
      </c>
      <c r="B29" s="86"/>
      <c r="C29" s="86"/>
      <c r="D29" s="90"/>
      <c r="E29" s="133"/>
      <c r="F29" t="e">
        <f>MID(B29,1,FIND(" ",B29)-1)</f>
        <v>#VALUE!</v>
      </c>
      <c r="G29" t="e">
        <f>SUBSTITUTE(MID(B29,FIND(" ",B29)+1,FIND(" ",B29,FIND(" ",B29)+1)-FIND(" ",B29)-1),"1er","1")</f>
        <v>#VALUE!</v>
      </c>
      <c r="H29" t="e">
        <f>MID(B29,FIND(" ",B29,FIND(" ",B29)+1)+1,FIND(" ",B29,FIND(" ",B29,FIND(" ",B29)+1)+1)-FIND(" ",B29,FIND(" ",B29)+1)-1)</f>
        <v>#VALUE!</v>
      </c>
      <c r="I29" t="str">
        <f>RIGHT(B29,4)</f>
        <v/>
      </c>
      <c r="J29" s="114" t="e">
        <f t="shared" si="1"/>
        <v>#VALUE!</v>
      </c>
      <c r="K29" s="20" t="s">
        <v>212</v>
      </c>
      <c r="L29" s="120"/>
      <c r="M29" s="120">
        <f>M22-1</f>
        <v>45172</v>
      </c>
    </row>
    <row r="30" spans="1:13" ht="20.25" customHeight="1" x14ac:dyDescent="0.25">
      <c r="A30" s="214"/>
      <c r="B30" s="96" t="s">
        <v>161</v>
      </c>
      <c r="C30" s="96" t="s">
        <v>163</v>
      </c>
      <c r="D30" s="91" t="s">
        <v>165</v>
      </c>
      <c r="E30" s="133" t="s">
        <v>228</v>
      </c>
      <c r="F30" t="str">
        <f>MID(B30,1,FIND(" ",B30)-1)</f>
        <v>Samedi</v>
      </c>
      <c r="G30" t="str">
        <f>SUBSTITUTE(MID(B30,FIND(" ",B30)+1,FIND(" ",B30,FIND(" ",B30)+1)-FIND(" ",B30)-1),"1er","1")</f>
        <v>17</v>
      </c>
      <c r="H30" t="str">
        <f>MID(B30,FIND(" ",B30,FIND(" ",B30)+1)+1,FIND(" ",B30,FIND(" ",B30,FIND(" ",B30)+1)+1)-FIND(" ",B30,FIND(" ",B30)+1)-1)</f>
        <v>février</v>
      </c>
      <c r="I30" t="str">
        <f>RIGHT(B30,4)</f>
        <v>2024</v>
      </c>
      <c r="J30" s="114">
        <f t="shared" si="1"/>
        <v>45339</v>
      </c>
      <c r="K30" s="20" t="s">
        <v>123</v>
      </c>
      <c r="L30" s="120">
        <f>L23</f>
        <v>45220</v>
      </c>
      <c r="M30" s="120">
        <f>M23-1</f>
        <v>45235</v>
      </c>
    </row>
    <row r="31" spans="1:13" ht="29.25" thickBot="1" x14ac:dyDescent="0.3">
      <c r="A31" s="215"/>
      <c r="B31" s="97" t="s">
        <v>162</v>
      </c>
      <c r="C31" s="97" t="s">
        <v>164</v>
      </c>
      <c r="D31" s="92" t="s">
        <v>166</v>
      </c>
      <c r="E31" s="133" t="s">
        <v>229</v>
      </c>
      <c r="F31" t="str">
        <f>MID(B31,1,FIND(" ",B31)-1)</f>
        <v>Lundi</v>
      </c>
      <c r="G31" t="str">
        <f>SUBSTITUTE(MID(B31,FIND(" ",B31)+1,FIND(" ",B31,FIND(" ",B31)+1)-FIND(" ",B31)-1),"1er","1")</f>
        <v>4</v>
      </c>
      <c r="H31" t="str">
        <f>MID(B31,FIND(" ",B31,FIND(" ",B31)+1)+1,FIND(" ",B31,FIND(" ",B31,FIND(" ",B31)+1)+1)-FIND(" ",B31,FIND(" ",B31)+1)-1)</f>
        <v>mars</v>
      </c>
      <c r="I31" t="str">
        <f>RIGHT(B31,4)</f>
        <v>2024</v>
      </c>
      <c r="J31" s="114">
        <f t="shared" si="1"/>
        <v>45355</v>
      </c>
      <c r="K31" s="20" t="s">
        <v>125</v>
      </c>
      <c r="L31" s="120">
        <f>L24</f>
        <v>45283</v>
      </c>
      <c r="M31" s="120">
        <f>M24-1</f>
        <v>45298</v>
      </c>
    </row>
    <row r="32" spans="1:13" x14ac:dyDescent="0.25">
      <c r="A32" s="222" t="s">
        <v>167</v>
      </c>
      <c r="B32" s="87"/>
      <c r="C32" s="87"/>
      <c r="D32" s="93"/>
      <c r="E32" s="133"/>
      <c r="F32" s="106"/>
      <c r="G32" s="106"/>
      <c r="H32" s="106"/>
      <c r="I32" s="106"/>
      <c r="J32" s="116"/>
      <c r="K32" s="20" t="s">
        <v>144</v>
      </c>
      <c r="L32" s="120">
        <f>L25</f>
        <v>45339</v>
      </c>
      <c r="M32" s="120">
        <f>M25-1</f>
        <v>45354</v>
      </c>
    </row>
    <row r="33" spans="1:13" ht="28.5" x14ac:dyDescent="0.25">
      <c r="A33" s="223"/>
      <c r="B33" s="98" t="s">
        <v>168</v>
      </c>
      <c r="C33" s="98" t="s">
        <v>170</v>
      </c>
      <c r="D33" s="94" t="s">
        <v>172</v>
      </c>
      <c r="E33" s="133" t="s">
        <v>230</v>
      </c>
      <c r="F33" t="str">
        <f>MID(B33,1,FIND(" ",B33)-1)</f>
        <v>Samedi</v>
      </c>
      <c r="G33" t="str">
        <f>SUBSTITUTE(MID(B33,FIND(" ",B33)+1,FIND(" ",B33,FIND(" ",B33)+1)-FIND(" ",B33)-1),"1er","1")</f>
        <v>13</v>
      </c>
      <c r="H33" t="str">
        <f>MID(B33,FIND(" ",B33,FIND(" ",B33)+1)+1,FIND(" ",B33,FIND(" ",B33,FIND(" ",B33)+1)+1)-FIND(" ",B33,FIND(" ",B33)+1)-1)</f>
        <v>avril</v>
      </c>
      <c r="I33" t="str">
        <f>RIGHT(B33,4)</f>
        <v>2024</v>
      </c>
      <c r="J33" s="114">
        <f t="shared" ref="J33:J35" si="2">DATE(I33,MONTH(DATEVALUE(H33&amp;" 1")),G33)</f>
        <v>45395</v>
      </c>
      <c r="K33" s="20" t="s">
        <v>145</v>
      </c>
      <c r="L33" s="120">
        <f>L26</f>
        <v>45395</v>
      </c>
      <c r="M33" s="120">
        <f>M26-1</f>
        <v>45410</v>
      </c>
    </row>
    <row r="34" spans="1:13" ht="29.25" thickBot="1" x14ac:dyDescent="0.3">
      <c r="A34" s="224"/>
      <c r="B34" s="99" t="s">
        <v>169</v>
      </c>
      <c r="C34" s="99" t="s">
        <v>171</v>
      </c>
      <c r="D34" s="95" t="s">
        <v>173</v>
      </c>
      <c r="E34" s="133" t="s">
        <v>231</v>
      </c>
      <c r="F34" t="str">
        <f>MID(B34,1,FIND(" ",B34)-1)</f>
        <v>Lundi</v>
      </c>
      <c r="G34" t="str">
        <f>SUBSTITUTE(MID(B34,FIND(" ",B34)+1,FIND(" ",B34,FIND(" ",B34)+1)-FIND(" ",B34)-1),"1er","1")</f>
        <v>29</v>
      </c>
      <c r="H34" t="str">
        <f>MID(B34,FIND(" ",B34,FIND(" ",B34)+1)+1,FIND(" ",B34,FIND(" ",B34,FIND(" ",B34)+1)+1)-FIND(" ",B34,FIND(" ",B34)+1)-1)</f>
        <v>avril</v>
      </c>
      <c r="I34" t="str">
        <f>RIGHT(B34,4)</f>
        <v>2024</v>
      </c>
      <c r="J34" s="114">
        <f t="shared" si="2"/>
        <v>45411</v>
      </c>
      <c r="K34" s="20" t="s">
        <v>146</v>
      </c>
      <c r="L34" s="120">
        <f>L27</f>
        <v>45479</v>
      </c>
      <c r="M34" s="120"/>
    </row>
    <row r="35" spans="1:13" ht="57" x14ac:dyDescent="0.25">
      <c r="A35" s="104" t="s">
        <v>174</v>
      </c>
      <c r="B35" s="231" t="s">
        <v>175</v>
      </c>
      <c r="C35" s="232"/>
      <c r="D35" s="232"/>
      <c r="E35" s="118" t="s">
        <v>232</v>
      </c>
      <c r="F35" s="118" t="str">
        <f>MID(B35,1,FIND(" ",B35)-1)</f>
        <v>Samedi</v>
      </c>
      <c r="G35" s="118" t="str">
        <f>SUBSTITUTE(MID(B35,FIND(" ",B35)+1,FIND(" ",B35,FIND(" ",B35)+1)-FIND(" ",B35)-1),"1er","1")</f>
        <v>6</v>
      </c>
      <c r="H35" s="118" t="str">
        <f>MID(B35,FIND(" ",B35,FIND(" ",B35)+1)+1,FIND(" ",B35,FIND(" ",B35,FIND(" ",B35)+1)+1)-FIND(" ",B35,FIND(" ",B35)+1)-1)</f>
        <v>juillet</v>
      </c>
      <c r="I35" s="118" t="str">
        <f>RIGHT(B35,4)</f>
        <v>2024</v>
      </c>
      <c r="J35" s="119">
        <f t="shared" si="2"/>
        <v>45479</v>
      </c>
    </row>
    <row r="36" spans="1:13" x14ac:dyDescent="0.25">
      <c r="I36" s="49"/>
    </row>
    <row r="37" spans="1:13" ht="57" x14ac:dyDescent="0.25">
      <c r="A37" s="84" t="s">
        <v>179</v>
      </c>
      <c r="I37" s="49"/>
    </row>
    <row r="38" spans="1:13" x14ac:dyDescent="0.25">
      <c r="A38" s="85"/>
      <c r="E38" s="106"/>
      <c r="F38" s="106"/>
      <c r="G38" s="106"/>
      <c r="H38" s="106"/>
      <c r="I38" s="107"/>
    </row>
    <row r="39" spans="1:13" ht="15.75" thickBot="1" x14ac:dyDescent="0.3">
      <c r="A39" s="83"/>
      <c r="B39" s="83" t="s">
        <v>150</v>
      </c>
      <c r="C39" s="83" t="s">
        <v>151</v>
      </c>
      <c r="D39" s="88" t="s">
        <v>152</v>
      </c>
      <c r="E39" s="132" t="s">
        <v>216</v>
      </c>
      <c r="F39" s="129" t="s">
        <v>217</v>
      </c>
      <c r="G39" s="129" t="s">
        <v>218</v>
      </c>
      <c r="H39" s="129" t="s">
        <v>219</v>
      </c>
      <c r="I39" s="129"/>
      <c r="J39" s="130"/>
      <c r="K39" s="131" t="str">
        <f>A37</f>
        <v>ANNÉE SCOLAIRE 2024-2025</v>
      </c>
    </row>
    <row r="40" spans="1:13" ht="57.75" thickBot="1" x14ac:dyDescent="0.3">
      <c r="A40" s="100" t="s">
        <v>177</v>
      </c>
      <c r="B40" s="209" t="s">
        <v>180</v>
      </c>
      <c r="C40" s="210"/>
      <c r="D40" s="233"/>
      <c r="E40" s="133" t="s">
        <v>222</v>
      </c>
      <c r="F40" s="110" t="str">
        <f>MID(B40,1,FIND(" ",B40)-1)</f>
        <v>Vendredi</v>
      </c>
      <c r="G40" s="111" t="str">
        <f>SUBSTITUTE(MID(B40,FIND(" ",B40)+1,FIND(" ",B40,FIND(" ",B40)+1)-FIND(" ",B40)-1),"1er","1")</f>
        <v>30</v>
      </c>
      <c r="H40" s="111" t="str">
        <f>MID(B40,FIND(" ",B40,FIND(" ",B40)+1)+1,FIND(" ",B40,FIND(" ",B40,FIND(" ",B40)+1)+1)-FIND(" ",B40,FIND(" ",B40)+1)-1)</f>
        <v>août</v>
      </c>
      <c r="I40" s="111" t="str">
        <f>RIGHT(B40,4)</f>
        <v>2024</v>
      </c>
      <c r="J40" s="112">
        <f t="shared" ref="J40:J44" si="3">DATE(I40,MONTH(DATEVALUE(H40&amp;" 1")),G40)</f>
        <v>45534</v>
      </c>
      <c r="K40" s="45" t="s">
        <v>214</v>
      </c>
      <c r="L40" s="136" t="s">
        <v>147</v>
      </c>
      <c r="M40" s="45" t="s">
        <v>213</v>
      </c>
    </row>
    <row r="41" spans="1:13" ht="57.75" thickBot="1" x14ac:dyDescent="0.3">
      <c r="A41" s="101" t="s">
        <v>153</v>
      </c>
      <c r="B41" s="211" t="s">
        <v>181</v>
      </c>
      <c r="C41" s="212"/>
      <c r="D41" s="234"/>
      <c r="E41" s="133" t="s">
        <v>223</v>
      </c>
      <c r="F41" s="113" t="str">
        <f>MID(B41,1,FIND(" ",B41)-1)</f>
        <v>Lundi</v>
      </c>
      <c r="G41" t="str">
        <f>SUBSTITUTE(MID(B41,FIND(" ",B41)+1,FIND(" ",B41,FIND(" ",B41)+1)-FIND(" ",B41)-1),"1er","1")</f>
        <v>2</v>
      </c>
      <c r="H41" t="str">
        <f>MID(B41,FIND(" ",B41,FIND(" ",B41)+1)+1,FIND(" ",B41,FIND(" ",B41,FIND(" ",B41)+1)+1)-FIND(" ",B41,FIND(" ",B41)+1)-1)</f>
        <v>septembre</v>
      </c>
      <c r="I41" t="str">
        <f>RIGHT(B41,4)</f>
        <v>2024</v>
      </c>
      <c r="J41" s="114">
        <f t="shared" si="3"/>
        <v>45537</v>
      </c>
      <c r="K41" s="20" t="s">
        <v>212</v>
      </c>
      <c r="L41" s="20"/>
      <c r="M41" s="120">
        <f>J41</f>
        <v>45537</v>
      </c>
    </row>
    <row r="42" spans="1:13" x14ac:dyDescent="0.25">
      <c r="A42" s="213" t="s">
        <v>154</v>
      </c>
      <c r="B42" s="216"/>
      <c r="C42" s="217"/>
      <c r="D42" s="235"/>
      <c r="E42" s="133"/>
      <c r="F42" s="115"/>
      <c r="G42" s="106"/>
      <c r="H42" s="106"/>
      <c r="I42" s="106"/>
      <c r="J42" s="116" t="e">
        <f t="shared" si="3"/>
        <v>#VALUE!</v>
      </c>
      <c r="K42" s="20" t="s">
        <v>123</v>
      </c>
      <c r="L42" s="120">
        <f>J43</f>
        <v>45584</v>
      </c>
      <c r="M42" s="120">
        <f>J44</f>
        <v>309</v>
      </c>
    </row>
    <row r="43" spans="1:13" x14ac:dyDescent="0.25">
      <c r="A43" s="214"/>
      <c r="B43" s="218" t="s">
        <v>182</v>
      </c>
      <c r="C43" s="219"/>
      <c r="D43" s="236"/>
      <c r="E43" s="133" t="s">
        <v>224</v>
      </c>
      <c r="F43" s="113" t="str">
        <f>MID(B43,1,FIND(" ",B43)-1)</f>
        <v>Samedi</v>
      </c>
      <c r="G43" t="str">
        <f>SUBSTITUTE(MID(B43,FIND(" ",B43)+1,FIND(" ",B43,FIND(" ",B43)+1)-FIND(" ",B43)-1),"1er","1")</f>
        <v>19</v>
      </c>
      <c r="H43" t="str">
        <f>MID(B43,FIND(" ",B43,FIND(" ",B43)+1)+1,FIND(" ",B43,FIND(" ",B43,FIND(" ",B43)+1)+1)-FIND(" ",B43,FIND(" ",B43)+1)-1)</f>
        <v>octobre</v>
      </c>
      <c r="I43" t="str">
        <f>RIGHT(B43,4)</f>
        <v>2024</v>
      </c>
      <c r="J43" s="114">
        <f t="shared" si="3"/>
        <v>45584</v>
      </c>
      <c r="K43" s="20" t="s">
        <v>125</v>
      </c>
      <c r="L43" s="120">
        <f>J46</f>
        <v>45647</v>
      </c>
      <c r="M43" s="120">
        <f>J47</f>
        <v>45663</v>
      </c>
    </row>
    <row r="44" spans="1:13" ht="15.75" thickBot="1" x14ac:dyDescent="0.3">
      <c r="A44" s="215"/>
      <c r="B44" s="220" t="s">
        <v>183</v>
      </c>
      <c r="C44" s="221"/>
      <c r="D44" s="237"/>
      <c r="E44" s="133" t="s">
        <v>225</v>
      </c>
      <c r="F44" s="113" t="str">
        <f>MID(B44,1,FIND(" ",B44)-1)</f>
        <v>Lundi</v>
      </c>
      <c r="G44" t="str">
        <f>SUBSTITUTE(MID(B44,FIND(" ",B44)+1,FIND(" ",B44,FIND(" ",B44)+1)-FIND(" ",B44)-1),"1er","1")</f>
        <v>4</v>
      </c>
      <c r="H44" t="str">
        <f>MID(B44,FIND(" ",B44,FIND(" ",B44)+1)+1,FIND(" ",B44,FIND(" ",B44,FIND(" ",B44)+1)+1)-FIND(" ",B44,FIND(" ",B44)+1)-1)</f>
        <v>novembre</v>
      </c>
      <c r="I44">
        <f>parametre!AO207</f>
        <v>0</v>
      </c>
      <c r="J44" s="114">
        <f t="shared" si="3"/>
        <v>309</v>
      </c>
      <c r="K44" s="20" t="s">
        <v>144</v>
      </c>
      <c r="L44" s="120">
        <f>J49</f>
        <v>45710</v>
      </c>
      <c r="M44" s="120">
        <f>J50</f>
        <v>45726</v>
      </c>
    </row>
    <row r="45" spans="1:13" x14ac:dyDescent="0.25">
      <c r="A45" s="222" t="s">
        <v>157</v>
      </c>
      <c r="B45" s="225"/>
      <c r="C45" s="226"/>
      <c r="D45" s="241"/>
      <c r="E45" s="133"/>
      <c r="F45" s="115"/>
      <c r="G45" s="106"/>
      <c r="H45" s="106"/>
      <c r="I45" s="106"/>
      <c r="J45" s="116"/>
      <c r="K45" s="20" t="s">
        <v>145</v>
      </c>
      <c r="L45" s="120">
        <f>J52</f>
        <v>45766</v>
      </c>
      <c r="M45" s="120">
        <f>J53</f>
        <v>45782</v>
      </c>
    </row>
    <row r="46" spans="1:13" x14ac:dyDescent="0.25">
      <c r="A46" s="223"/>
      <c r="B46" s="227" t="s">
        <v>184</v>
      </c>
      <c r="C46" s="228"/>
      <c r="D46" s="242"/>
      <c r="E46" s="133" t="s">
        <v>226</v>
      </c>
      <c r="F46" s="113" t="str">
        <f>MID(B46,1,FIND(" ",B46)-1)</f>
        <v>Samedi</v>
      </c>
      <c r="G46" t="str">
        <f>SUBSTITUTE(MID(B46,FIND(" ",B46)+1,FIND(" ",B46,FIND(" ",B46)+1)-FIND(" ",B46)-1),"1er","1")</f>
        <v>21</v>
      </c>
      <c r="H46" t="str">
        <f>MID(B46,FIND(" ",B46,FIND(" ",B46)+1)+1,FIND(" ",B46,FIND(" ",B46,FIND(" ",B46)+1)+1)-FIND(" ",B46,FIND(" ",B46)+1)-1)</f>
        <v>décembre</v>
      </c>
      <c r="I46" t="str">
        <f>RIGHT(B46,4)</f>
        <v>2024</v>
      </c>
      <c r="J46" s="114">
        <f t="shared" ref="J46:J50" si="4">DATE(I46,MONTH(DATEVALUE(H46&amp;" 1")),G46)</f>
        <v>45647</v>
      </c>
      <c r="K46" s="20" t="s">
        <v>146</v>
      </c>
      <c r="L46" s="120">
        <f>J54</f>
        <v>45843</v>
      </c>
      <c r="M46" s="20"/>
    </row>
    <row r="47" spans="1:13" ht="15.75" thickBot="1" x14ac:dyDescent="0.3">
      <c r="A47" s="224"/>
      <c r="B47" s="243" t="s">
        <v>185</v>
      </c>
      <c r="C47" s="230"/>
      <c r="D47" s="244"/>
      <c r="E47" s="133" t="s">
        <v>227</v>
      </c>
      <c r="F47" s="113" t="str">
        <f>MID(B47,1,FIND(" ",B47)-1)</f>
        <v>Lundi</v>
      </c>
      <c r="G47" t="str">
        <f>SUBSTITUTE(MID(B47,FIND(" ",B47)+1,FIND(" ",B47,FIND(" ",B47)+1)-FIND(" ",B47)-1),"1er","1")</f>
        <v>6</v>
      </c>
      <c r="H47" t="str">
        <f>MID(B47,FIND(" ",B47,FIND(" ",B47)+1)+1,FIND(" ",B47,FIND(" ",B47,FIND(" ",B47)+1)+1)-FIND(" ",B47,FIND(" ",B47)+1)-1)</f>
        <v>janvier</v>
      </c>
      <c r="I47" t="str">
        <f>RIGHT(B47,4)</f>
        <v>2025</v>
      </c>
      <c r="J47" s="114">
        <f t="shared" si="4"/>
        <v>45663</v>
      </c>
      <c r="K47" s="137" t="s">
        <v>215</v>
      </c>
      <c r="L47" s="137" t="s">
        <v>147</v>
      </c>
      <c r="M47" s="137" t="s">
        <v>213</v>
      </c>
    </row>
    <row r="48" spans="1:13" x14ac:dyDescent="0.25">
      <c r="A48" s="213" t="s">
        <v>160</v>
      </c>
      <c r="B48" s="86"/>
      <c r="C48" s="86"/>
      <c r="D48" s="245" t="s">
        <v>190</v>
      </c>
      <c r="E48" s="133"/>
      <c r="F48" s="113" t="e">
        <f>MID(B48,1,FIND(" ",B48)-1)</f>
        <v>#VALUE!</v>
      </c>
      <c r="G48" t="e">
        <f>SUBSTITUTE(MID(B48,FIND(" ",B48)+1,FIND(" ",B48,FIND(" ",B48)+1)-FIND(" ",B48)-1),"1er","1")</f>
        <v>#VALUE!</v>
      </c>
      <c r="H48" t="e">
        <f>MID(B48,FIND(" ",B48,FIND(" ",B48)+1)+1,FIND(" ",B48,FIND(" ",B48,FIND(" ",B48)+1)+1)-FIND(" ",B48,FIND(" ",B48)+1)-1)</f>
        <v>#VALUE!</v>
      </c>
      <c r="I48" t="str">
        <f>RIGHT(B48,4)</f>
        <v/>
      </c>
      <c r="J48" s="114" t="e">
        <f t="shared" si="4"/>
        <v>#VALUE!</v>
      </c>
      <c r="K48" s="20" t="s">
        <v>212</v>
      </c>
      <c r="L48" s="120"/>
      <c r="M48" s="120">
        <f>M41-1</f>
        <v>45536</v>
      </c>
    </row>
    <row r="49" spans="1:13" ht="28.5" x14ac:dyDescent="0.25">
      <c r="A49" s="214"/>
      <c r="B49" s="96" t="s">
        <v>186</v>
      </c>
      <c r="C49" s="96" t="s">
        <v>188</v>
      </c>
      <c r="D49" s="246"/>
      <c r="E49" s="133" t="s">
        <v>228</v>
      </c>
      <c r="F49" s="113" t="str">
        <f>MID(B49,1,FIND(" ",B49)-1)</f>
        <v>Samedi</v>
      </c>
      <c r="G49" t="str">
        <f>SUBSTITUTE(MID(B49,FIND(" ",B49)+1,FIND(" ",B49,FIND(" ",B49)+1)-FIND(" ",B49)-1),"1er","1")</f>
        <v>22</v>
      </c>
      <c r="H49" t="str">
        <f>MID(B49,FIND(" ",B49,FIND(" ",B49)+1)+1,FIND(" ",B49,FIND(" ",B49,FIND(" ",B49)+1)+1)-FIND(" ",B49,FIND(" ",B49)+1)-1)</f>
        <v>février</v>
      </c>
      <c r="I49" t="str">
        <f>RIGHT(B49,4)</f>
        <v>2025</v>
      </c>
      <c r="J49" s="114">
        <f t="shared" si="4"/>
        <v>45710</v>
      </c>
      <c r="K49" s="20" t="s">
        <v>123</v>
      </c>
      <c r="L49" s="120">
        <f>L42</f>
        <v>45584</v>
      </c>
      <c r="M49" s="120">
        <f>M42-1</f>
        <v>308</v>
      </c>
    </row>
    <row r="50" spans="1:13" ht="29.25" thickBot="1" x14ac:dyDescent="0.3">
      <c r="A50" s="215"/>
      <c r="B50" s="97" t="s">
        <v>187</v>
      </c>
      <c r="C50" s="97" t="s">
        <v>189</v>
      </c>
      <c r="D50" s="247"/>
      <c r="E50" s="133" t="s">
        <v>229</v>
      </c>
      <c r="F50" s="113" t="str">
        <f>MID(B50,1,FIND(" ",B50)-1)</f>
        <v>Lundi</v>
      </c>
      <c r="G50" t="str">
        <f>SUBSTITUTE(MID(B50,FIND(" ",B50)+1,FIND(" ",B50,FIND(" ",B50)+1)-FIND(" ",B50)-1),"1er","1")</f>
        <v>10</v>
      </c>
      <c r="H50" t="str">
        <f>MID(B50,FIND(" ",B50,FIND(" ",B50)+1)+1,FIND(" ",B50,FIND(" ",B50,FIND(" ",B50)+1)+1)-FIND(" ",B50,FIND(" ",B50)+1)-1)</f>
        <v>mars</v>
      </c>
      <c r="I50" t="str">
        <f>RIGHT(B50,4)</f>
        <v>2025</v>
      </c>
      <c r="J50" s="114">
        <f t="shared" si="4"/>
        <v>45726</v>
      </c>
      <c r="K50" s="20" t="s">
        <v>125</v>
      </c>
      <c r="L50" s="120">
        <f>L43</f>
        <v>45647</v>
      </c>
      <c r="M50" s="120">
        <f>M43-1</f>
        <v>45662</v>
      </c>
    </row>
    <row r="51" spans="1:13" x14ac:dyDescent="0.25">
      <c r="A51" s="222" t="s">
        <v>167</v>
      </c>
      <c r="B51" s="87"/>
      <c r="C51" s="251" t="s">
        <v>193</v>
      </c>
      <c r="D51" s="89"/>
      <c r="E51" s="133"/>
      <c r="F51" s="115"/>
      <c r="G51" s="106"/>
      <c r="H51" s="106"/>
      <c r="I51" s="106"/>
      <c r="J51" s="116"/>
      <c r="K51" s="20" t="s">
        <v>144</v>
      </c>
      <c r="L51" s="120">
        <f>L44</f>
        <v>45710</v>
      </c>
      <c r="M51" s="120">
        <f>M44-1</f>
        <v>45725</v>
      </c>
    </row>
    <row r="52" spans="1:13" ht="28.5" x14ac:dyDescent="0.25">
      <c r="A52" s="223"/>
      <c r="B52" s="98" t="s">
        <v>191</v>
      </c>
      <c r="C52" s="252"/>
      <c r="D52" s="102" t="s">
        <v>194</v>
      </c>
      <c r="E52" s="133" t="s">
        <v>230</v>
      </c>
      <c r="F52" s="113" t="str">
        <f>MID(B52,1,FIND(" ",B52)-1)</f>
        <v>Samedi</v>
      </c>
      <c r="G52" t="str">
        <f>SUBSTITUTE(MID(B52,FIND(" ",B52)+1,FIND(" ",B52,FIND(" ",B52)+1)-FIND(" ",B52)-1),"1er","1")</f>
        <v>19</v>
      </c>
      <c r="H52" t="str">
        <f>MID(B52,FIND(" ",B52,FIND(" ",B52)+1)+1,FIND(" ",B52,FIND(" ",B52,FIND(" ",B52)+1)+1)-FIND(" ",B52,FIND(" ",B52)+1)-1)</f>
        <v>avril</v>
      </c>
      <c r="I52" t="str">
        <f>RIGHT(B52,4)</f>
        <v>2025</v>
      </c>
      <c r="J52" s="114">
        <f t="shared" ref="J52:J54" si="5">DATE(I52,MONTH(DATEVALUE(H52&amp;" 1")),G52)</f>
        <v>45766</v>
      </c>
      <c r="K52" s="20" t="s">
        <v>145</v>
      </c>
      <c r="L52" s="120">
        <f>L45</f>
        <v>45766</v>
      </c>
      <c r="M52" s="120">
        <f>M45-1</f>
        <v>45781</v>
      </c>
    </row>
    <row r="53" spans="1:13" ht="29.25" thickBot="1" x14ac:dyDescent="0.3">
      <c r="A53" s="224"/>
      <c r="B53" s="99" t="s">
        <v>192</v>
      </c>
      <c r="C53" s="253"/>
      <c r="D53" s="103" t="s">
        <v>195</v>
      </c>
      <c r="E53" s="133" t="s">
        <v>231</v>
      </c>
      <c r="F53" s="113" t="str">
        <f>MID(B53,1,FIND(" ",B53)-1)</f>
        <v>Lundi</v>
      </c>
      <c r="G53" t="str">
        <f>SUBSTITUTE(MID(B53,FIND(" ",B53)+1,FIND(" ",B53,FIND(" ",B53)+1)-FIND(" ",B53)-1),"1er","1")</f>
        <v>5</v>
      </c>
      <c r="H53" t="str">
        <f>MID(B53,FIND(" ",B53,FIND(" ",B53)+1)+1,FIND(" ",B53,FIND(" ",B53,FIND(" ",B53)+1)+1)-FIND(" ",B53,FIND(" ",B53)+1)-1)</f>
        <v>mai</v>
      </c>
      <c r="I53" t="str">
        <f>RIGHT(B53,4)</f>
        <v>2025</v>
      </c>
      <c r="J53" s="114">
        <f t="shared" si="5"/>
        <v>45782</v>
      </c>
      <c r="K53" s="20" t="s">
        <v>146</v>
      </c>
      <c r="L53" s="120">
        <f>L46</f>
        <v>45843</v>
      </c>
      <c r="M53" s="120"/>
    </row>
    <row r="54" spans="1:13" ht="57" x14ac:dyDescent="0.25">
      <c r="A54" s="104" t="s">
        <v>174</v>
      </c>
      <c r="B54" s="231" t="s">
        <v>196</v>
      </c>
      <c r="C54" s="232"/>
      <c r="D54" s="238"/>
      <c r="E54" s="118" t="s">
        <v>232</v>
      </c>
      <c r="F54" s="117" t="str">
        <f>MID(B54,1,FIND(" ",B54)-1)</f>
        <v>Samedi</v>
      </c>
      <c r="G54" s="118" t="str">
        <f>SUBSTITUTE(MID(B54,FIND(" ",B54)+1,FIND(" ",B54,FIND(" ",B54)+1)-FIND(" ",B54)-1),"1er","1")</f>
        <v>5</v>
      </c>
      <c r="H54" s="118" t="str">
        <f>MID(B54,FIND(" ",B54,FIND(" ",B54)+1)+1,FIND(" ",B54,FIND(" ",B54,FIND(" ",B54)+1)+1)-FIND(" ",B54,FIND(" ",B54)+1)-1)</f>
        <v>juillet</v>
      </c>
      <c r="I54" s="118" t="str">
        <f>RIGHT(B54,4)</f>
        <v>2025</v>
      </c>
      <c r="J54" s="119">
        <f t="shared" si="5"/>
        <v>45843</v>
      </c>
    </row>
    <row r="55" spans="1:13" x14ac:dyDescent="0.25">
      <c r="I55" s="49"/>
    </row>
    <row r="56" spans="1:13" ht="57" x14ac:dyDescent="0.25">
      <c r="A56" s="84" t="s">
        <v>197</v>
      </c>
      <c r="D56" s="134" t="s">
        <v>233</v>
      </c>
      <c r="E56" s="106"/>
      <c r="F56" s="106"/>
      <c r="G56" s="106"/>
      <c r="H56" s="106"/>
      <c r="I56" s="107"/>
    </row>
    <row r="57" spans="1:13" x14ac:dyDescent="0.25">
      <c r="A57" s="85"/>
      <c r="I57" s="49"/>
    </row>
    <row r="58" spans="1:13" ht="15.75" thickBot="1" x14ac:dyDescent="0.3">
      <c r="A58" s="83"/>
      <c r="B58" s="83" t="s">
        <v>150</v>
      </c>
      <c r="C58" s="83" t="s">
        <v>151</v>
      </c>
      <c r="D58" s="88" t="s">
        <v>152</v>
      </c>
      <c r="E58" s="132" t="s">
        <v>216</v>
      </c>
      <c r="F58" s="128" t="s">
        <v>216</v>
      </c>
      <c r="G58" s="129" t="s">
        <v>217</v>
      </c>
      <c r="H58" s="129" t="s">
        <v>218</v>
      </c>
      <c r="I58" s="129" t="s">
        <v>219</v>
      </c>
      <c r="J58" s="130"/>
      <c r="K58" s="131" t="str">
        <f>A56</f>
        <v>ANNÉE SCOLAIRE 2025-2026</v>
      </c>
    </row>
    <row r="59" spans="1:13" ht="57.75" thickBot="1" x14ac:dyDescent="0.3">
      <c r="A59" s="100" t="s">
        <v>177</v>
      </c>
      <c r="B59" s="209" t="s">
        <v>198</v>
      </c>
      <c r="C59" s="210"/>
      <c r="D59" s="239"/>
      <c r="E59" s="133" t="s">
        <v>222</v>
      </c>
      <c r="F59" s="110" t="str">
        <f>MID(B59,1,FIND(" ",B59)-1)</f>
        <v>Vendredi</v>
      </c>
      <c r="G59" s="111" t="str">
        <f>SUBSTITUTE(MID(B59,FIND(" ",B59)+1,FIND(" ",B59,FIND(" ",B59)+1)-FIND(" ",B59)-1),"1er","1")</f>
        <v>29</v>
      </c>
      <c r="H59" s="111" t="str">
        <f>MID(B59,FIND(" ",B59,FIND(" ",B59)+1)+1,FIND(" ",B59,FIND(" ",B59,FIND(" ",B59)+1)+1)-FIND(" ",B59,FIND(" ",B59)+1)-1)</f>
        <v>août</v>
      </c>
      <c r="I59" s="111" t="str">
        <f>RIGHT(B59,4)</f>
        <v>2025</v>
      </c>
      <c r="J59" s="112">
        <f t="shared" ref="J59:J63" si="6">DATE(I59,MONTH(DATEVALUE(H59&amp;" 1")),G59)</f>
        <v>45898</v>
      </c>
      <c r="K59" s="45" t="s">
        <v>214</v>
      </c>
      <c r="L59" s="136" t="s">
        <v>147</v>
      </c>
      <c r="M59" s="45" t="s">
        <v>213</v>
      </c>
    </row>
    <row r="60" spans="1:13" ht="57.75" thickBot="1" x14ac:dyDescent="0.3">
      <c r="A60" s="101" t="s">
        <v>153</v>
      </c>
      <c r="B60" s="211" t="s">
        <v>199</v>
      </c>
      <c r="C60" s="212"/>
      <c r="D60" s="240"/>
      <c r="E60" s="133" t="s">
        <v>223</v>
      </c>
      <c r="F60" s="113" t="str">
        <f>MID(B60,1,FIND(" ",B60)-1)</f>
        <v>Lundi</v>
      </c>
      <c r="G60" t="str">
        <f>SUBSTITUTE(MID(B60,FIND(" ",B60)+1,FIND(" ",B60,FIND(" ",B60)+1)-FIND(" ",B60)-1),"1er","1")</f>
        <v>1</v>
      </c>
      <c r="H60" t="str">
        <f>MID(B60,FIND(" ",B60,FIND(" ",B60)+1)+1,FIND(" ",B60,FIND(" ",B60,FIND(" ",B60)+1)+1)-FIND(" ",B60,FIND(" ",B60)+1)-1)</f>
        <v>septembre</v>
      </c>
      <c r="I60" t="str">
        <f>RIGHT(B60,4)</f>
        <v>2025</v>
      </c>
      <c r="J60" s="114">
        <f t="shared" si="6"/>
        <v>45901</v>
      </c>
      <c r="K60" s="48" t="s">
        <v>212</v>
      </c>
      <c r="L60" s="20"/>
      <c r="M60" s="120">
        <f>J60</f>
        <v>45901</v>
      </c>
    </row>
    <row r="61" spans="1:13" ht="15" customHeight="1" x14ac:dyDescent="0.25">
      <c r="A61" s="213" t="s">
        <v>154</v>
      </c>
      <c r="B61" s="216"/>
      <c r="C61" s="217"/>
      <c r="D61" s="260"/>
      <c r="E61" s="133"/>
      <c r="F61" s="115"/>
      <c r="G61" s="106"/>
      <c r="H61" s="106"/>
      <c r="I61" s="106"/>
      <c r="J61" s="116" t="e">
        <f t="shared" si="6"/>
        <v>#VALUE!</v>
      </c>
      <c r="K61" s="48" t="s">
        <v>123</v>
      </c>
      <c r="L61" s="120">
        <f>J62</f>
        <v>45948</v>
      </c>
      <c r="M61" s="120">
        <f>J63</f>
        <v>45964</v>
      </c>
    </row>
    <row r="62" spans="1:13" ht="15" customHeight="1" x14ac:dyDescent="0.25">
      <c r="A62" s="214"/>
      <c r="B62" s="218" t="s">
        <v>200</v>
      </c>
      <c r="C62" s="219"/>
      <c r="D62" s="261"/>
      <c r="E62" s="133" t="s">
        <v>224</v>
      </c>
      <c r="F62" s="113" t="str">
        <f>MID(B62,1,FIND(" ",B62)-1)</f>
        <v>Samedi</v>
      </c>
      <c r="G62" t="str">
        <f>SUBSTITUTE(MID(B62,FIND(" ",B62)+1,FIND(" ",B62,FIND(" ",B62)+1)-FIND(" ",B62)-1),"1er","1")</f>
        <v>18</v>
      </c>
      <c r="H62" t="str">
        <f>MID(B62,FIND(" ",B62,FIND(" ",B62)+1)+1,FIND(" ",B62,FIND(" ",B62,FIND(" ",B62)+1)+1)-FIND(" ",B62,FIND(" ",B62)+1)-1)</f>
        <v>octobre</v>
      </c>
      <c r="I62" t="str">
        <f>RIGHT(B62,4)</f>
        <v>2025</v>
      </c>
      <c r="J62" s="114">
        <f t="shared" si="6"/>
        <v>45948</v>
      </c>
      <c r="K62" s="48" t="s">
        <v>125</v>
      </c>
      <c r="L62" s="120">
        <f>J65</f>
        <v>46011</v>
      </c>
      <c r="M62" s="120">
        <f>J66</f>
        <v>46027</v>
      </c>
    </row>
    <row r="63" spans="1:13" ht="15" customHeight="1" thickBot="1" x14ac:dyDescent="0.3">
      <c r="A63" s="215"/>
      <c r="B63" s="220" t="s">
        <v>201</v>
      </c>
      <c r="C63" s="221"/>
      <c r="D63" s="262"/>
      <c r="E63" s="133" t="s">
        <v>225</v>
      </c>
      <c r="F63" s="113" t="str">
        <f>MID(B63,1,FIND(" ",B63)-1)</f>
        <v>Lundi</v>
      </c>
      <c r="G63" t="str">
        <f>SUBSTITUTE(MID(B63,FIND(" ",B63)+1,FIND(" ",B63,FIND(" ",B63)+1)-FIND(" ",B63)-1),"1er","1")</f>
        <v>3</v>
      </c>
      <c r="H63" t="str">
        <f>MID(B63,FIND(" ",B63,FIND(" ",B63)+1)+1,FIND(" ",B63,FIND(" ",B63,FIND(" ",B63)+1)+1)-FIND(" ",B63,FIND(" ",B63)+1)-1)</f>
        <v>novembre</v>
      </c>
      <c r="I63" t="str">
        <f>RIGHT(B63,4)</f>
        <v>2025</v>
      </c>
      <c r="J63" s="114">
        <f t="shared" si="6"/>
        <v>45964</v>
      </c>
      <c r="K63" s="48" t="s">
        <v>144</v>
      </c>
      <c r="L63" s="120">
        <v>46060</v>
      </c>
      <c r="M63" s="120">
        <v>46076</v>
      </c>
    </row>
    <row r="64" spans="1:13" ht="15" customHeight="1" x14ac:dyDescent="0.25">
      <c r="A64" s="222" t="s">
        <v>157</v>
      </c>
      <c r="B64" s="225"/>
      <c r="C64" s="226"/>
      <c r="D64" s="263"/>
      <c r="E64" s="133"/>
      <c r="F64" s="115"/>
      <c r="G64" s="106"/>
      <c r="H64" s="106"/>
      <c r="I64" s="106"/>
      <c r="J64" s="116"/>
      <c r="K64" s="48" t="s">
        <v>145</v>
      </c>
      <c r="L64" s="120">
        <v>46116</v>
      </c>
      <c r="M64" s="120">
        <v>46132</v>
      </c>
    </row>
    <row r="65" spans="1:13" ht="15.75" customHeight="1" x14ac:dyDescent="0.25">
      <c r="A65" s="223"/>
      <c r="B65" s="227" t="s">
        <v>202</v>
      </c>
      <c r="C65" s="228"/>
      <c r="D65" s="264"/>
      <c r="E65" s="133" t="s">
        <v>226</v>
      </c>
      <c r="F65" s="113" t="str">
        <f>MID(B65,1,FIND(" ",B65)-1)</f>
        <v>Samedi</v>
      </c>
      <c r="G65" t="str">
        <f>SUBSTITUTE(MID(B65,FIND(" ",B65)+1,FIND(" ",B65,FIND(" ",B65)+1)-FIND(" ",B65)-1),"1er","1")</f>
        <v>20</v>
      </c>
      <c r="H65" t="str">
        <f>MID(B65,FIND(" ",B65,FIND(" ",B65)+1)+1,FIND(" ",B65,FIND(" ",B65,FIND(" ",B65)+1)+1)-FIND(" ",B65,FIND(" ",B65)+1)-1)</f>
        <v>décembre</v>
      </c>
      <c r="I65" t="str">
        <f>RIGHT(B65,4)</f>
        <v>2025</v>
      </c>
      <c r="J65" s="114">
        <f t="shared" ref="J65:J70" si="7">DATE(I65,MONTH(DATEVALUE(H65&amp;" 1")),G65)</f>
        <v>46011</v>
      </c>
      <c r="K65" s="48" t="s">
        <v>146</v>
      </c>
      <c r="L65" s="120">
        <v>46207</v>
      </c>
      <c r="M65" s="20"/>
    </row>
    <row r="66" spans="1:13" ht="15" customHeight="1" thickBot="1" x14ac:dyDescent="0.3">
      <c r="A66" s="224"/>
      <c r="B66" s="229" t="s">
        <v>203</v>
      </c>
      <c r="C66" s="230"/>
      <c r="D66" s="265"/>
      <c r="E66" s="133" t="s">
        <v>227</v>
      </c>
      <c r="F66" s="113" t="str">
        <f>MID(B66,1,FIND(" ",B66)-1)</f>
        <v>Lundi</v>
      </c>
      <c r="G66" t="str">
        <f>SUBSTITUTE(MID(B66,FIND(" ",B66)+1,FIND(" ",B66,FIND(" ",B66)+1)-FIND(" ",B66)-1),"1er","1")</f>
        <v>5</v>
      </c>
      <c r="H66" t="str">
        <f>MID(B66,FIND(" ",B66,FIND(" ",B66)+1)+1,FIND(" ",B66,FIND(" ",B66,FIND(" ",B66)+1)+1)-FIND(" ",B66,FIND(" ",B66)+1)-1)</f>
        <v>janvier</v>
      </c>
      <c r="I66" t="str">
        <f>RIGHT(B66,4)</f>
        <v>2026</v>
      </c>
      <c r="J66" s="114">
        <f t="shared" si="7"/>
        <v>46027</v>
      </c>
      <c r="K66" s="137" t="s">
        <v>215</v>
      </c>
      <c r="L66" s="137" t="s">
        <v>147</v>
      </c>
      <c r="M66" s="137" t="s">
        <v>213</v>
      </c>
    </row>
    <row r="67" spans="1:13" ht="45" customHeight="1" thickBot="1" x14ac:dyDescent="0.3">
      <c r="A67" s="258" t="s">
        <v>160</v>
      </c>
      <c r="B67" s="105" t="s">
        <v>220</v>
      </c>
      <c r="C67" s="105"/>
      <c r="D67" s="105"/>
      <c r="E67" s="133"/>
      <c r="F67" s="113"/>
      <c r="J67" s="114"/>
      <c r="K67" s="48" t="s">
        <v>212</v>
      </c>
      <c r="L67" s="120"/>
      <c r="M67" s="120">
        <f>M60-1</f>
        <v>45900</v>
      </c>
    </row>
    <row r="68" spans="1:13" ht="84" customHeight="1" thickBot="1" x14ac:dyDescent="0.3">
      <c r="A68" s="259"/>
      <c r="B68" s="108" t="s">
        <v>221</v>
      </c>
      <c r="C68" s="108" t="s">
        <v>204</v>
      </c>
      <c r="D68" s="109" t="s">
        <v>205</v>
      </c>
      <c r="E68" s="133" t="s">
        <v>228</v>
      </c>
      <c r="F68" s="113" t="str">
        <f>MID(B68,1,FIND(" ",B68)-1)</f>
        <v/>
      </c>
      <c r="G68" t="str">
        <f>SUBSTITUTE(MID(B68,FIND(" ",B68)+1,FIND(" ",B68,FIND(" ",B68)+1)-FIND(" ",B68)-1),"1er","1")</f>
        <v>Lundi</v>
      </c>
      <c r="H68" t="str">
        <f>MID(B68,FIND(" ",B68,FIND(" ",B68)+1)+1,FIND(" ",B68,FIND(" ",B68,FIND(" ",B68)+1)+1)-FIND(" ",B68,FIND(" ",B68)+1)-1)</f>
        <v>23</v>
      </c>
      <c r="I68" t="str">
        <f>RIGHT(B68,4)</f>
        <v>2026</v>
      </c>
      <c r="J68" s="114" t="e">
        <f t="shared" si="7"/>
        <v>#VALUE!</v>
      </c>
      <c r="K68" s="48" t="s">
        <v>123</v>
      </c>
      <c r="L68" s="120">
        <f>L61</f>
        <v>45948</v>
      </c>
      <c r="M68" s="120">
        <f>M61-1</f>
        <v>45963</v>
      </c>
    </row>
    <row r="69" spans="1:13" ht="47.25" customHeight="1" x14ac:dyDescent="0.25">
      <c r="A69" s="222" t="s">
        <v>167</v>
      </c>
      <c r="B69" s="87"/>
      <c r="C69" s="251" t="s">
        <v>208</v>
      </c>
      <c r="D69" s="254" t="s">
        <v>209</v>
      </c>
      <c r="E69" s="133" t="s">
        <v>229</v>
      </c>
      <c r="F69" s="113" t="e">
        <f>MID(B69,1,FIND(" ",B69)-1)</f>
        <v>#VALUE!</v>
      </c>
      <c r="G69" t="e">
        <f>SUBSTITUTE(MID(B69,FIND(" ",B69)+1,FIND(" ",B69,FIND(" ",B69)+1)-FIND(" ",B69)-1),"1er","1")</f>
        <v>#VALUE!</v>
      </c>
      <c r="H69" t="e">
        <f>MID(B69,FIND(" ",B69,FIND(" ",B69)+1)+1,FIND(" ",B69,FIND(" ",B69,FIND(" ",B69)+1)+1)-FIND(" ",B69,FIND(" ",B69)+1)-1)</f>
        <v>#VALUE!</v>
      </c>
      <c r="I69" t="str">
        <f>RIGHT(B69,4)</f>
        <v/>
      </c>
      <c r="J69" s="114" t="e">
        <f t="shared" si="7"/>
        <v>#VALUE!</v>
      </c>
      <c r="K69" s="48" t="s">
        <v>125</v>
      </c>
      <c r="L69" s="120">
        <f>L62</f>
        <v>46011</v>
      </c>
      <c r="M69" s="120">
        <f>M62-1</f>
        <v>46026</v>
      </c>
    </row>
    <row r="70" spans="1:13" ht="42.75" customHeight="1" x14ac:dyDescent="0.25">
      <c r="A70" s="223"/>
      <c r="B70" s="98" t="s">
        <v>206</v>
      </c>
      <c r="C70" s="252"/>
      <c r="D70" s="255"/>
      <c r="E70" s="133"/>
      <c r="F70" s="113" t="str">
        <f>MID(B70,1,FIND(" ",B70)-1)</f>
        <v>Samedi</v>
      </c>
      <c r="G70" t="str">
        <f>SUBSTITUTE(MID(B70,FIND(" ",B70)+1,FIND(" ",B70,FIND(" ",B70)+1)-FIND(" ",B70)-1),"1er","1")</f>
        <v>4</v>
      </c>
      <c r="H70" t="str">
        <f>MID(B70,FIND(" ",B70,FIND(" ",B70)+1)+1,FIND(" ",B70,FIND(" ",B70,FIND(" ",B70)+1)+1)-FIND(" ",B70,FIND(" ",B70)+1)-1)</f>
        <v>avril</v>
      </c>
      <c r="I70" t="str">
        <f>RIGHT(B70,4)</f>
        <v>2026</v>
      </c>
      <c r="J70" s="114">
        <f t="shared" si="7"/>
        <v>46116</v>
      </c>
      <c r="K70" s="48" t="s">
        <v>144</v>
      </c>
      <c r="L70" s="120">
        <f>L63</f>
        <v>46060</v>
      </c>
      <c r="M70" s="120">
        <f>M63-1</f>
        <v>46075</v>
      </c>
    </row>
    <row r="71" spans="1:13" ht="43.5" customHeight="1" thickBot="1" x14ac:dyDescent="0.3">
      <c r="A71" s="224"/>
      <c r="B71" s="99" t="s">
        <v>207</v>
      </c>
      <c r="C71" s="253"/>
      <c r="D71" s="256"/>
      <c r="E71" s="133" t="s">
        <v>230</v>
      </c>
      <c r="F71" s="115"/>
      <c r="G71" s="106"/>
      <c r="H71" s="106"/>
      <c r="I71" s="106"/>
      <c r="J71" s="116"/>
      <c r="K71" s="48" t="s">
        <v>145</v>
      </c>
      <c r="L71" s="120">
        <f>L64</f>
        <v>46116</v>
      </c>
      <c r="M71" s="120">
        <f>M64-1</f>
        <v>46131</v>
      </c>
    </row>
    <row r="72" spans="1:13" ht="57" x14ac:dyDescent="0.25">
      <c r="A72" s="104" t="s">
        <v>174</v>
      </c>
      <c r="B72" s="231" t="s">
        <v>210</v>
      </c>
      <c r="C72" s="232"/>
      <c r="D72" s="257"/>
      <c r="E72" s="133" t="s">
        <v>231</v>
      </c>
      <c r="F72" s="113" t="str">
        <f>MID(B72,1,FIND(" ",B72)-1)</f>
        <v>Samedi</v>
      </c>
      <c r="G72" t="str">
        <f>SUBSTITUTE(MID(B72,FIND(" ",B72)+1,FIND(" ",B72,FIND(" ",B72)+1)-FIND(" ",B72)-1),"1er","1")</f>
        <v>4</v>
      </c>
      <c r="H72" t="str">
        <f>MID(B72,FIND(" ",B72,FIND(" ",B72)+1)+1,FIND(" ",B72,FIND(" ",B72,FIND(" ",B72)+1)+1)-FIND(" ",B72,FIND(" ",B72)+1)-1)</f>
        <v>juillet</v>
      </c>
      <c r="I72" t="str">
        <f>RIGHT(B72,4)</f>
        <v>2026</v>
      </c>
      <c r="J72" s="114">
        <f t="shared" ref="J72:J74" si="8">DATE(I72,MONTH(DATEVALUE(H72&amp;" 1")),G72)</f>
        <v>46207</v>
      </c>
      <c r="K72" s="48" t="s">
        <v>146</v>
      </c>
      <c r="L72" s="120">
        <f>L65</f>
        <v>46207</v>
      </c>
      <c r="M72" s="120"/>
    </row>
    <row r="73" spans="1:13" x14ac:dyDescent="0.25">
      <c r="E73" s="118" t="s">
        <v>232</v>
      </c>
      <c r="F73" s="113" t="e">
        <f>MID(B73,1,FIND(" ",B73)-1)</f>
        <v>#VALUE!</v>
      </c>
      <c r="G73" t="e">
        <f>SUBSTITUTE(MID(B73,FIND(" ",B73)+1,FIND(" ",B73,FIND(" ",B73)+1)-FIND(" ",B73)-1),"1er","1")</f>
        <v>#VALUE!</v>
      </c>
      <c r="H73" t="e">
        <f>MID(B73,FIND(" ",B73,FIND(" ",B73)+1)+1,FIND(" ",B73,FIND(" ",B73,FIND(" ",B73)+1)+1)-FIND(" ",B73,FIND(" ",B73)+1)-1)</f>
        <v>#VALUE!</v>
      </c>
      <c r="I73" t="str">
        <f>RIGHT(B73,4)</f>
        <v/>
      </c>
      <c r="J73" s="114" t="e">
        <f t="shared" si="8"/>
        <v>#VALUE!</v>
      </c>
    </row>
    <row r="74" spans="1:13" x14ac:dyDescent="0.25">
      <c r="F74" s="117" t="e">
        <f>MID(B74,1,FIND(" ",B74)-1)</f>
        <v>#VALUE!</v>
      </c>
      <c r="G74" s="118" t="e">
        <f>SUBSTITUTE(MID(B74,FIND(" ",B74)+1,FIND(" ",B74,FIND(" ",B74)+1)-FIND(" ",B74)-1),"1er","1")</f>
        <v>#VALUE!</v>
      </c>
      <c r="H74" s="118" t="e">
        <f>MID(B74,FIND(" ",B74,FIND(" ",B74)+1)+1,FIND(" ",B74,FIND(" ",B74,FIND(" ",B74)+1)+1)-FIND(" ",B74,FIND(" ",B74)+1)-1)</f>
        <v>#VALUE!</v>
      </c>
      <c r="I74" s="118" t="str">
        <f>RIGHT(B74,4)</f>
        <v/>
      </c>
      <c r="J74" s="119" t="e">
        <f t="shared" si="8"/>
        <v>#VALUE!</v>
      </c>
    </row>
  </sheetData>
  <mergeCells count="44">
    <mergeCell ref="J17:L17"/>
    <mergeCell ref="A69:A71"/>
    <mergeCell ref="C69:C71"/>
    <mergeCell ref="D69:D71"/>
    <mergeCell ref="B72:D72"/>
    <mergeCell ref="A67:A68"/>
    <mergeCell ref="A61:A63"/>
    <mergeCell ref="B61:D61"/>
    <mergeCell ref="B62:D62"/>
    <mergeCell ref="B63:D63"/>
    <mergeCell ref="A64:A66"/>
    <mergeCell ref="B64:D64"/>
    <mergeCell ref="B65:D65"/>
    <mergeCell ref="B66:D66"/>
    <mergeCell ref="A51:A53"/>
    <mergeCell ref="C51:C53"/>
    <mergeCell ref="B54:D54"/>
    <mergeCell ref="B59:D59"/>
    <mergeCell ref="B60:D60"/>
    <mergeCell ref="A45:A47"/>
    <mergeCell ref="B45:D45"/>
    <mergeCell ref="B46:D46"/>
    <mergeCell ref="B47:D47"/>
    <mergeCell ref="A48:A50"/>
    <mergeCell ref="D48:D50"/>
    <mergeCell ref="A32:A34"/>
    <mergeCell ref="B35:D35"/>
    <mergeCell ref="B40:D40"/>
    <mergeCell ref="B41:D41"/>
    <mergeCell ref="A42:A44"/>
    <mergeCell ref="B42:D42"/>
    <mergeCell ref="B43:D43"/>
    <mergeCell ref="B44:D44"/>
    <mergeCell ref="A26:A28"/>
    <mergeCell ref="B26:D26"/>
    <mergeCell ref="B27:D27"/>
    <mergeCell ref="B28:D28"/>
    <mergeCell ref="A29:A31"/>
    <mergeCell ref="B21:D21"/>
    <mergeCell ref="B22:D22"/>
    <mergeCell ref="A23:A25"/>
    <mergeCell ref="B23:D23"/>
    <mergeCell ref="B24:D24"/>
    <mergeCell ref="B25:D25"/>
  </mergeCells>
  <hyperlinks>
    <hyperlink ref="B13" r:id="rId1" xr:uid="{6CE1CC93-A8F5-4E21-A0F0-6ACDA5FC1FA7}"/>
    <hyperlink ref="D8" r:id="rId2" xr:uid="{04F4ED67-D1A3-4A77-B7E3-44BF9A07C67C}"/>
  </hyperlinks>
  <pageMargins left="0.7" right="0.7" top="0.75" bottom="0.75" header="0.3" footer="0.3"/>
  <pageSetup paperSize="9" orientation="portrait" horizontalDpi="200" verticalDpi="200" r:id="rId3"/>
  <cellWatches>
    <cellWatch r="I16"/>
  </cellWatches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4983F3-CED3-42A9-836E-D6F62A39A7C6}">
  <dimension ref="A1:R43"/>
  <sheetViews>
    <sheetView topLeftCell="C17" zoomScale="145" zoomScaleNormal="145" workbookViewId="0">
      <selection activeCell="J19" sqref="J19"/>
    </sheetView>
  </sheetViews>
  <sheetFormatPr baseColWidth="10" defaultRowHeight="15" x14ac:dyDescent="0.25"/>
  <sheetData>
    <row r="1" spans="1:13" x14ac:dyDescent="0.25">
      <c r="A1" s="176">
        <v>40179</v>
      </c>
      <c r="B1" s="176">
        <v>40190</v>
      </c>
      <c r="C1" s="176">
        <v>40201</v>
      </c>
      <c r="D1" s="176">
        <v>40212</v>
      </c>
      <c r="F1" s="139" t="str">
        <f>IF(OR(AND(A1&gt;=$A$14, A1&lt;=$B$14), AND(A1&gt;=$A$15, A1&lt;=$B$15), AND(A1&gt;=$A$16, A1&lt;=$B$16), AND(A1&gt;=$A$17, A1&lt;=$B$17), AND(A1&gt;=$A$18, A1&lt;=$B$18), AND(A1&gt;=$A$19, A1&lt;=$B$19)), "VRAI", "FAUX")</f>
        <v>VRAI</v>
      </c>
      <c r="G1" s="139" t="str">
        <f>IF(OR(AND(A1&gt;=$A$14, A1&lt;=$B$14), AND(A1&gt;=$A$15, A1&lt;=$B$15), AND(A1&gt;=$A$16, A1&lt;=$B$16), AND(A1&gt;=$A$17, A1&lt;=$B$17), AND(A1&gt;=$A$18, A1&lt;=$B$18), AND(A1&gt;=$A$19, A1&lt;=$B$19)), "VRAI", "FAUX")</f>
        <v>VRAI</v>
      </c>
      <c r="H1" s="139" t="str">
        <f>IF(OR(AND(B1&gt;=$A$14, B1&lt;=$B$14), AND(B1&gt;=$A$15, B1&lt;=$B$15), AND(B1&gt;=$A$16, B1&lt;=$B$16), AND(B1&gt;=$A$17, B1&lt;=$B$17), AND(B1&gt;=$A$18, B1&lt;=$B$18), AND(B1&gt;=$A$19, B1&lt;=$B$19)), "VRAI", "FAUX")</f>
        <v>VRAI</v>
      </c>
      <c r="I1" s="139" t="str">
        <f>IF(OR(AND(B1&gt;=$A$14, B1&lt;=$B$14), AND(B1&gt;=$A$15, B1&lt;=$B$15), AND(B1&gt;=$A$16, B1&lt;=$B$16), AND(B1&gt;=$A$17, B1&lt;=$B$17), AND(B1&gt;=$A$18, B1&lt;=$B$18), AND(B1&gt;=$A$19, B1&lt;=$B$19)), "VRAI", "FAUX")</f>
        <v>VRAI</v>
      </c>
      <c r="J1" s="139" t="str">
        <f>IF(OR(AND(C1&gt;=$A$14, C1&lt;=$B$14), AND(C1&gt;=$A$15, C1&lt;=$B$15), AND(C1&gt;=$A$16, C1&lt;=$B$16), AND(C1&gt;=$A$17, C1&lt;=$B$17), AND(C1&gt;=$A$18, C1&lt;=$B$18), AND(C1&gt;=$A$19, C1&lt;=$B$19)), "VRAI", "FAUX")</f>
        <v>FAUX</v>
      </c>
      <c r="K1" s="139" t="str">
        <f>IF(OR(AND(C1&gt;=$A$14, C1&lt;=$B$14), AND(C1&gt;=$A$15, C1&lt;=$B$15), AND(C1&gt;=$A$16, C1&lt;=$B$16), AND(C1&gt;=$A$17, C1&lt;=$B$17), AND(C1&gt;=$A$18, C1&lt;=$B$18), AND(C1&gt;=$A$19, C1&lt;=$B$19)), "VRAI", "FAUX")</f>
        <v>FAUX</v>
      </c>
      <c r="L1" s="139" t="str">
        <f>IF(OR(AND(D1&gt;=$A$14, D1&lt;=$B$14), AND(D1&gt;=$A$15, D1&lt;=$B$15), AND(D1&gt;=$A$16, D1&lt;=$B$16), AND(D1&gt;=$A$17, D1&lt;=$B$17), AND(D1&gt;=$A$18, D1&lt;=$B$18), AND(D1&gt;=$A$19, D1&lt;=$B$19)), "VRAI", "FAUX")</f>
        <v>FAUX</v>
      </c>
      <c r="M1" s="139" t="str">
        <f>IF(OR(AND(D1&gt;=$A$14, D1&lt;=$B$14), AND(D1&gt;=$A$15, D1&lt;=$B$15), AND(D1&gt;=$A$16, D1&lt;=$B$16), AND(D1&gt;=$A$17, D1&lt;=$B$17), AND(D1&gt;=$A$18, D1&lt;=$B$18), AND(D1&gt;=$A$19, D1&lt;=$B$19)), "VRAI", "FAUX")</f>
        <v>FAUX</v>
      </c>
    </row>
    <row r="2" spans="1:13" x14ac:dyDescent="0.25">
      <c r="A2" s="176">
        <v>40180</v>
      </c>
      <c r="B2" s="176">
        <v>40191</v>
      </c>
      <c r="C2" s="176">
        <v>40202</v>
      </c>
      <c r="D2" s="176">
        <v>40213</v>
      </c>
      <c r="F2" s="139" t="str">
        <f t="shared" ref="F2:F11" si="0">IF(OR(AND(A2&gt;=$A$14, A2&lt;=$B$14), AND(A2&gt;=$A$15, A2&lt;=$B$15), AND(A2&gt;=$A$16, A2&lt;=$B$16), AND(A2&gt;=$A$17, A2&lt;=$B$17), AND(A2&gt;=$A$18, A2&lt;=$B$18), AND(A2&gt;=$A$19, A2&lt;=$B$19)), "VRAI", "FAUX")</f>
        <v>FAUX</v>
      </c>
      <c r="G2" s="139" t="str">
        <f t="shared" ref="G2:G11" si="1">IF(OR(AND(A2&gt;=$A$14, A2&lt;=$B$14), AND(A2&gt;=$A$15, A2&lt;=$B$15), AND(A2&gt;=$A$16, A2&lt;=$B$16), AND(A2&gt;=$A$17, A2&lt;=$B$17), AND(A2&gt;=$A$18, A2&lt;=$B$18), AND(A2&gt;=$A$19, A2&lt;=$B$19)), "VRAI", "FAUX")</f>
        <v>FAUX</v>
      </c>
      <c r="H2" s="139" t="str">
        <f t="shared" ref="H2:H11" si="2">IF(OR(AND(B2&gt;=$A$14, B2&lt;=$B$14), AND(B2&gt;=$A$15, B2&lt;=$B$15), AND(B2&gt;=$A$16, B2&lt;=$B$16), AND(B2&gt;=$A$17, B2&lt;=$B$17), AND(B2&gt;=$A$18, B2&lt;=$B$18), AND(B2&gt;=$A$19, B2&lt;=$B$19)), "VRAI", "FAUX")</f>
        <v>VRAI</v>
      </c>
      <c r="I2" s="139" t="str">
        <f t="shared" ref="I2:I11" si="3">IF(OR(AND(B2&gt;=$A$14, B2&lt;=$B$14), AND(B2&gt;=$A$15, B2&lt;=$B$15), AND(B2&gt;=$A$16, B2&lt;=$B$16), AND(B2&gt;=$A$17, B2&lt;=$B$17), AND(B2&gt;=$A$18, B2&lt;=$B$18), AND(B2&gt;=$A$19, B2&lt;=$B$19)), "VRAI", "FAUX")</f>
        <v>VRAI</v>
      </c>
      <c r="J2" s="139" t="str">
        <f t="shared" ref="J2:J11" si="4">IF(OR(AND(C2&gt;=$A$14, C2&lt;=$B$14), AND(C2&gt;=$A$15, C2&lt;=$B$15), AND(C2&gt;=$A$16, C2&lt;=$B$16), AND(C2&gt;=$A$17, C2&lt;=$B$17), AND(C2&gt;=$A$18, C2&lt;=$B$18), AND(C2&gt;=$A$19, C2&lt;=$B$19)), "VRAI", "FAUX")</f>
        <v>FAUX</v>
      </c>
      <c r="K2" s="139" t="str">
        <f t="shared" ref="K2:K11" si="5">IF(OR(AND(C2&gt;=$A$14, C2&lt;=$B$14), AND(C2&gt;=$A$15, C2&lt;=$B$15), AND(C2&gt;=$A$16, C2&lt;=$B$16), AND(C2&gt;=$A$17, C2&lt;=$B$17), AND(C2&gt;=$A$18, C2&lt;=$B$18), AND(C2&gt;=$A$19, C2&lt;=$B$19)), "VRAI", "FAUX")</f>
        <v>FAUX</v>
      </c>
      <c r="L2" s="139" t="str">
        <f t="shared" ref="L2:L11" si="6">IF(OR(AND(D2&gt;=$A$14, D2&lt;=$B$14), AND(D2&gt;=$A$15, D2&lt;=$B$15), AND(D2&gt;=$A$16, D2&lt;=$B$16), AND(D2&gt;=$A$17, D2&lt;=$B$17), AND(D2&gt;=$A$18, D2&lt;=$B$18), AND(D2&gt;=$A$19, D2&lt;=$B$19)), "VRAI", "FAUX")</f>
        <v>FAUX</v>
      </c>
      <c r="M2" s="139" t="str">
        <f t="shared" ref="M2:M11" si="7">IF(OR(AND(D2&gt;=$A$14, D2&lt;=$B$14), AND(D2&gt;=$A$15, D2&lt;=$B$15), AND(D2&gt;=$A$16, D2&lt;=$B$16), AND(D2&gt;=$A$17, D2&lt;=$B$17), AND(D2&gt;=$A$18, D2&lt;=$B$18), AND(D2&gt;=$A$19, D2&lt;=$B$19)), "VRAI", "FAUX")</f>
        <v>FAUX</v>
      </c>
    </row>
    <row r="3" spans="1:13" x14ac:dyDescent="0.25">
      <c r="A3" s="176">
        <v>40181</v>
      </c>
      <c r="B3" s="176">
        <v>40192</v>
      </c>
      <c r="C3" s="176">
        <v>40203</v>
      </c>
      <c r="D3" s="176">
        <v>40214</v>
      </c>
      <c r="F3" s="139" t="str">
        <f t="shared" si="0"/>
        <v>FAUX</v>
      </c>
      <c r="G3" s="139" t="str">
        <f t="shared" si="1"/>
        <v>FAUX</v>
      </c>
      <c r="H3" s="139" t="str">
        <f t="shared" si="2"/>
        <v>VRAI</v>
      </c>
      <c r="I3" s="139" t="str">
        <f t="shared" si="3"/>
        <v>VRAI</v>
      </c>
      <c r="J3" s="139" t="str">
        <f t="shared" si="4"/>
        <v>FAUX</v>
      </c>
      <c r="K3" s="139" t="str">
        <f t="shared" si="5"/>
        <v>FAUX</v>
      </c>
      <c r="L3" s="139" t="str">
        <f t="shared" si="6"/>
        <v>FAUX</v>
      </c>
      <c r="M3" s="139" t="str">
        <f t="shared" si="7"/>
        <v>FAUX</v>
      </c>
    </row>
    <row r="4" spans="1:13" x14ac:dyDescent="0.25">
      <c r="A4" s="176">
        <v>40182</v>
      </c>
      <c r="B4" s="176">
        <v>40193</v>
      </c>
      <c r="C4" s="176">
        <v>40204</v>
      </c>
      <c r="D4" s="176">
        <v>40215</v>
      </c>
      <c r="F4" s="139" t="str">
        <f t="shared" si="0"/>
        <v>VRAI</v>
      </c>
      <c r="G4" s="139" t="str">
        <f t="shared" si="1"/>
        <v>VRAI</v>
      </c>
      <c r="H4" s="139" t="str">
        <f t="shared" si="2"/>
        <v>VRAI</v>
      </c>
      <c r="I4" s="139" t="str">
        <f t="shared" si="3"/>
        <v>VRAI</v>
      </c>
      <c r="J4" s="139" t="str">
        <f t="shared" si="4"/>
        <v>FAUX</v>
      </c>
      <c r="K4" s="139" t="str">
        <f t="shared" si="5"/>
        <v>FAUX</v>
      </c>
      <c r="L4" s="139" t="str">
        <f t="shared" si="6"/>
        <v>VRAI</v>
      </c>
      <c r="M4" s="139" t="str">
        <f t="shared" si="7"/>
        <v>VRAI</v>
      </c>
    </row>
    <row r="5" spans="1:13" x14ac:dyDescent="0.25">
      <c r="A5" s="176">
        <v>40183</v>
      </c>
      <c r="B5" s="176">
        <v>40194</v>
      </c>
      <c r="C5" s="176">
        <v>40205</v>
      </c>
      <c r="D5" s="176">
        <v>40216</v>
      </c>
      <c r="F5" s="139" t="str">
        <f t="shared" si="0"/>
        <v>VRAI</v>
      </c>
      <c r="G5" s="139" t="str">
        <f t="shared" si="1"/>
        <v>VRAI</v>
      </c>
      <c r="H5" s="139" t="str">
        <f t="shared" si="2"/>
        <v>VRAI</v>
      </c>
      <c r="I5" s="139" t="str">
        <f t="shared" si="3"/>
        <v>VRAI</v>
      </c>
      <c r="J5" s="139" t="str">
        <f t="shared" si="4"/>
        <v>FAUX</v>
      </c>
      <c r="K5" s="139" t="str">
        <f t="shared" si="5"/>
        <v>FAUX</v>
      </c>
      <c r="L5" s="139" t="str">
        <f t="shared" si="6"/>
        <v>VRAI</v>
      </c>
      <c r="M5" s="139" t="str">
        <f t="shared" si="7"/>
        <v>VRAI</v>
      </c>
    </row>
    <row r="6" spans="1:13" x14ac:dyDescent="0.25">
      <c r="A6" s="176">
        <v>40184</v>
      </c>
      <c r="B6" s="176">
        <v>40195</v>
      </c>
      <c r="C6" s="176">
        <v>40206</v>
      </c>
      <c r="D6" s="176">
        <v>40217</v>
      </c>
      <c r="F6" s="139" t="str">
        <f t="shared" si="0"/>
        <v>VRAI</v>
      </c>
      <c r="G6" s="139" t="str">
        <f t="shared" si="1"/>
        <v>VRAI</v>
      </c>
      <c r="H6" s="139" t="str">
        <f t="shared" si="2"/>
        <v>VRAI</v>
      </c>
      <c r="I6" s="139" t="str">
        <f t="shared" si="3"/>
        <v>VRAI</v>
      </c>
      <c r="J6" s="139" t="str">
        <f t="shared" si="4"/>
        <v>VRAI</v>
      </c>
      <c r="K6" s="139" t="str">
        <f t="shared" si="5"/>
        <v>VRAI</v>
      </c>
      <c r="L6" s="139" t="str">
        <f t="shared" si="6"/>
        <v>VRAI</v>
      </c>
      <c r="M6" s="139" t="str">
        <f t="shared" si="7"/>
        <v>VRAI</v>
      </c>
    </row>
    <row r="7" spans="1:13" x14ac:dyDescent="0.25">
      <c r="A7" s="176">
        <v>40185</v>
      </c>
      <c r="B7" s="176">
        <v>40196</v>
      </c>
      <c r="C7" s="176">
        <v>40207</v>
      </c>
      <c r="D7" s="176">
        <v>40218</v>
      </c>
      <c r="F7" s="139" t="str">
        <f t="shared" si="0"/>
        <v>FAUX</v>
      </c>
      <c r="G7" s="139" t="str">
        <f t="shared" si="1"/>
        <v>FAUX</v>
      </c>
      <c r="H7" s="139" t="str">
        <f t="shared" si="2"/>
        <v>VRAI</v>
      </c>
      <c r="I7" s="139" t="str">
        <f t="shared" si="3"/>
        <v>VRAI</v>
      </c>
      <c r="J7" s="139" t="str">
        <f t="shared" si="4"/>
        <v>VRAI</v>
      </c>
      <c r="K7" s="139" t="str">
        <f t="shared" si="5"/>
        <v>VRAI</v>
      </c>
      <c r="L7" s="139" t="str">
        <f t="shared" si="6"/>
        <v>VRAI</v>
      </c>
      <c r="M7" s="139" t="str">
        <f t="shared" si="7"/>
        <v>VRAI</v>
      </c>
    </row>
    <row r="8" spans="1:13" x14ac:dyDescent="0.25">
      <c r="A8" s="176">
        <v>40186</v>
      </c>
      <c r="B8" s="176">
        <v>40197</v>
      </c>
      <c r="C8" s="176">
        <v>40208</v>
      </c>
      <c r="D8" s="176">
        <v>40219</v>
      </c>
      <c r="F8" s="139" t="str">
        <f t="shared" si="0"/>
        <v>FAUX</v>
      </c>
      <c r="G8" s="139" t="str">
        <f t="shared" si="1"/>
        <v>FAUX</v>
      </c>
      <c r="H8" s="139" t="str">
        <f t="shared" si="2"/>
        <v>VRAI</v>
      </c>
      <c r="I8" s="139" t="str">
        <f t="shared" si="3"/>
        <v>VRAI</v>
      </c>
      <c r="J8" s="139" t="str">
        <f t="shared" si="4"/>
        <v>VRAI</v>
      </c>
      <c r="K8" s="139" t="str">
        <f t="shared" si="5"/>
        <v>VRAI</v>
      </c>
      <c r="L8" s="139" t="str">
        <f t="shared" si="6"/>
        <v>FAUX</v>
      </c>
      <c r="M8" s="139" t="str">
        <f t="shared" si="7"/>
        <v>FAUX</v>
      </c>
    </row>
    <row r="9" spans="1:13" x14ac:dyDescent="0.25">
      <c r="A9" s="176">
        <v>40187</v>
      </c>
      <c r="B9" s="176">
        <v>40198</v>
      </c>
      <c r="C9" s="176">
        <v>40209</v>
      </c>
      <c r="D9" s="176">
        <v>40220</v>
      </c>
      <c r="F9" s="139" t="str">
        <f t="shared" si="0"/>
        <v>FAUX</v>
      </c>
      <c r="G9" s="139" t="str">
        <f t="shared" si="1"/>
        <v>FAUX</v>
      </c>
      <c r="H9" s="139" t="str">
        <f t="shared" si="2"/>
        <v>VRAI</v>
      </c>
      <c r="I9" s="139" t="str">
        <f t="shared" si="3"/>
        <v>VRAI</v>
      </c>
      <c r="J9" s="139" t="str">
        <f t="shared" si="4"/>
        <v>VRAI</v>
      </c>
      <c r="K9" s="139" t="str">
        <f t="shared" si="5"/>
        <v>VRAI</v>
      </c>
      <c r="L9" s="139" t="str">
        <f t="shared" si="6"/>
        <v>FAUX</v>
      </c>
      <c r="M9" s="139" t="str">
        <f t="shared" si="7"/>
        <v>FAUX</v>
      </c>
    </row>
    <row r="10" spans="1:13" x14ac:dyDescent="0.25">
      <c r="A10" s="176">
        <v>40188</v>
      </c>
      <c r="B10" s="176">
        <v>40199</v>
      </c>
      <c r="C10" s="176">
        <v>40210</v>
      </c>
      <c r="D10" s="176">
        <v>40221</v>
      </c>
      <c r="F10" s="139" t="str">
        <f t="shared" si="0"/>
        <v>FAUX</v>
      </c>
      <c r="G10" s="139" t="str">
        <f t="shared" si="1"/>
        <v>FAUX</v>
      </c>
      <c r="H10" s="139" t="str">
        <f t="shared" si="2"/>
        <v>VRAI</v>
      </c>
      <c r="I10" s="139" t="str">
        <f t="shared" si="3"/>
        <v>VRAI</v>
      </c>
      <c r="J10" s="139" t="str">
        <f t="shared" si="4"/>
        <v>VRAI</v>
      </c>
      <c r="K10" s="139" t="str">
        <f t="shared" si="5"/>
        <v>VRAI</v>
      </c>
      <c r="L10" s="139" t="str">
        <f t="shared" si="6"/>
        <v>FAUX</v>
      </c>
      <c r="M10" s="139" t="str">
        <f t="shared" si="7"/>
        <v>FAUX</v>
      </c>
    </row>
    <row r="11" spans="1:13" x14ac:dyDescent="0.25">
      <c r="A11" s="176">
        <v>40189</v>
      </c>
      <c r="B11" s="176">
        <v>40200</v>
      </c>
      <c r="C11" s="176">
        <v>40211</v>
      </c>
      <c r="D11" s="176">
        <v>40222</v>
      </c>
      <c r="F11" s="139" t="str">
        <f t="shared" si="0"/>
        <v>FAUX</v>
      </c>
      <c r="G11" s="139" t="str">
        <f t="shared" si="1"/>
        <v>FAUX</v>
      </c>
      <c r="H11" s="139" t="str">
        <f t="shared" si="2"/>
        <v>VRAI</v>
      </c>
      <c r="I11" s="139" t="str">
        <f t="shared" si="3"/>
        <v>VRAI</v>
      </c>
      <c r="J11" s="139" t="str">
        <f t="shared" si="4"/>
        <v>VRAI</v>
      </c>
      <c r="K11" s="139" t="str">
        <f t="shared" si="5"/>
        <v>VRAI</v>
      </c>
      <c r="L11" s="139" t="str">
        <f t="shared" si="6"/>
        <v>VRAI</v>
      </c>
      <c r="M11" s="139" t="str">
        <f t="shared" si="7"/>
        <v>VRAI</v>
      </c>
    </row>
    <row r="12" spans="1:13" x14ac:dyDescent="0.25">
      <c r="K12" s="70"/>
    </row>
    <row r="14" spans="1:13" x14ac:dyDescent="0.25">
      <c r="A14" s="184">
        <v>40161</v>
      </c>
      <c r="B14" s="177">
        <v>40179</v>
      </c>
    </row>
    <row r="15" spans="1:13" x14ac:dyDescent="0.25">
      <c r="A15" s="177">
        <v>40182</v>
      </c>
      <c r="B15" s="177">
        <v>40184</v>
      </c>
      <c r="D15" t="s">
        <v>242</v>
      </c>
    </row>
    <row r="16" spans="1:13" ht="17.25" x14ac:dyDescent="0.3">
      <c r="A16" s="177">
        <v>40190</v>
      </c>
      <c r="B16" s="177">
        <v>40200</v>
      </c>
      <c r="K16" s="172"/>
    </row>
    <row r="17" spans="1:18" x14ac:dyDescent="0.25">
      <c r="A17" s="177">
        <v>40206</v>
      </c>
      <c r="B17" s="177">
        <v>40211</v>
      </c>
      <c r="K17" t="b">
        <f>IF(F19="VRsAI","cool")</f>
        <v>0</v>
      </c>
    </row>
    <row r="18" spans="1:18" x14ac:dyDescent="0.25">
      <c r="A18" s="177">
        <v>40215</v>
      </c>
      <c r="B18" s="177">
        <v>40218</v>
      </c>
    </row>
    <row r="19" spans="1:18" x14ac:dyDescent="0.25">
      <c r="A19" s="177">
        <v>40222</v>
      </c>
      <c r="B19" s="184">
        <v>40223</v>
      </c>
      <c r="F19" s="139" t="str">
        <f>IF(OR(AND(A1&gt;=$A$14, A1&lt;=$B$14), AND(A1&gt;=$A$15, A1&lt;=$B$15), AND(A1&gt;=$A$16, A1&lt;=$B$16), AND(A1&gt;=$A$17, A1&lt;=$B$17), AND(A1&gt;=$A$18, A1&lt;=$B$18), AND(A1&gt;=$A$19, A1&lt;=$B$19)), "VRAI", "FAUX")</f>
        <v>VRAI</v>
      </c>
      <c r="G19" s="139" t="str">
        <f t="shared" ref="G19:I29" si="8">IF(OR(AND(B1&gt;=$A$14, B1&lt;=$B$14), AND(B1&gt;=$A$15, B1&lt;=$B$15), AND(B1&gt;=$A$16, B1&lt;=$B$16), AND(B1&gt;=$A$17, B1&lt;=$B$17), AND(B1&gt;=$A$18, B1&lt;=$B$18), AND(B1&gt;=$A$19, B1&lt;=$B$19)), "VRAI", "FAUX")</f>
        <v>VRAI</v>
      </c>
      <c r="H19" s="139" t="str">
        <f t="shared" si="8"/>
        <v>FAUX</v>
      </c>
      <c r="I19" s="139" t="str">
        <f t="shared" si="8"/>
        <v>FAUX</v>
      </c>
      <c r="K19" s="139" t="str">
        <f>F19</f>
        <v>VRAI</v>
      </c>
      <c r="L19" s="139"/>
      <c r="M19" s="139"/>
      <c r="N19" s="139"/>
      <c r="O19" s="139"/>
      <c r="P19" s="139"/>
      <c r="Q19" s="139"/>
      <c r="R19" s="139"/>
    </row>
    <row r="20" spans="1:18" x14ac:dyDescent="0.25">
      <c r="F20" s="139" t="str">
        <f t="shared" ref="F20:F29" si="9">IF(OR(AND(A2&gt;=$A$14, A2&lt;=$B$14), AND(A2&gt;=$A$15, A2&lt;=$B$15), AND(A2&gt;=$A$16, A2&lt;=$B$16), AND(A2&gt;=$A$17, A2&lt;=$B$17), AND(A2&gt;=$A$18, A2&lt;=$B$18), AND(A2&gt;=$A$19, A2&lt;=$B$19)), "VRAI", "FAUX")</f>
        <v>FAUX</v>
      </c>
      <c r="G20" s="139" t="str">
        <f t="shared" si="8"/>
        <v>VRAI</v>
      </c>
      <c r="H20" s="139" t="str">
        <f t="shared" si="8"/>
        <v>FAUX</v>
      </c>
      <c r="I20" s="139" t="str">
        <f t="shared" si="8"/>
        <v>FAUX</v>
      </c>
      <c r="K20" s="139" t="str">
        <f t="shared" ref="K20:K29" si="10">F20</f>
        <v>FAUX</v>
      </c>
      <c r="L20" s="139"/>
      <c r="M20" s="139"/>
      <c r="N20" s="139"/>
      <c r="O20" s="139"/>
      <c r="P20" s="139"/>
      <c r="Q20" s="139"/>
      <c r="R20" s="139"/>
    </row>
    <row r="21" spans="1:18" x14ac:dyDescent="0.25">
      <c r="F21" s="139" t="str">
        <f t="shared" si="9"/>
        <v>FAUX</v>
      </c>
      <c r="G21" s="139" t="str">
        <f t="shared" si="8"/>
        <v>VRAI</v>
      </c>
      <c r="H21" s="139" t="str">
        <f t="shared" si="8"/>
        <v>FAUX</v>
      </c>
      <c r="I21" s="139" t="str">
        <f t="shared" si="8"/>
        <v>FAUX</v>
      </c>
      <c r="K21" s="139" t="str">
        <f t="shared" si="10"/>
        <v>FAUX</v>
      </c>
      <c r="L21" s="139"/>
      <c r="M21" s="139"/>
      <c r="N21" s="139"/>
      <c r="O21" s="139"/>
      <c r="P21" s="139"/>
      <c r="Q21" s="139"/>
      <c r="R21" s="139"/>
    </row>
    <row r="22" spans="1:18" x14ac:dyDescent="0.25">
      <c r="F22" s="139" t="str">
        <f t="shared" si="9"/>
        <v>VRAI</v>
      </c>
      <c r="G22" s="139" t="str">
        <f t="shared" si="8"/>
        <v>VRAI</v>
      </c>
      <c r="H22" s="139" t="str">
        <f t="shared" si="8"/>
        <v>FAUX</v>
      </c>
      <c r="I22" s="139" t="str">
        <f t="shared" si="8"/>
        <v>VRAI</v>
      </c>
      <c r="K22" s="139" t="str">
        <f t="shared" si="10"/>
        <v>VRAI</v>
      </c>
      <c r="L22" s="139"/>
      <c r="M22" s="139"/>
      <c r="N22" s="139"/>
      <c r="O22" s="139"/>
      <c r="P22" s="139"/>
      <c r="Q22" s="139"/>
      <c r="R22" s="139"/>
    </row>
    <row r="23" spans="1:18" x14ac:dyDescent="0.25">
      <c r="F23" s="139" t="str">
        <f t="shared" si="9"/>
        <v>VRAI</v>
      </c>
      <c r="G23" s="139" t="str">
        <f t="shared" si="8"/>
        <v>VRAI</v>
      </c>
      <c r="H23" s="139" t="str">
        <f t="shared" si="8"/>
        <v>FAUX</v>
      </c>
      <c r="I23" s="139" t="str">
        <f t="shared" si="8"/>
        <v>VRAI</v>
      </c>
      <c r="K23" s="139" t="str">
        <f t="shared" si="10"/>
        <v>VRAI</v>
      </c>
      <c r="L23" s="139"/>
      <c r="M23" s="139"/>
      <c r="N23" s="139"/>
      <c r="O23" s="139"/>
      <c r="P23" s="139"/>
      <c r="Q23" s="139"/>
      <c r="R23" s="139"/>
    </row>
    <row r="24" spans="1:18" x14ac:dyDescent="0.25">
      <c r="F24" s="139" t="str">
        <f t="shared" si="9"/>
        <v>VRAI</v>
      </c>
      <c r="G24" s="139" t="str">
        <f t="shared" si="8"/>
        <v>VRAI</v>
      </c>
      <c r="H24" s="139" t="str">
        <f t="shared" si="8"/>
        <v>VRAI</v>
      </c>
      <c r="I24" s="139" t="str">
        <f t="shared" si="8"/>
        <v>VRAI</v>
      </c>
      <c r="K24" s="139" t="str">
        <f t="shared" si="10"/>
        <v>VRAI</v>
      </c>
      <c r="L24" s="139"/>
      <c r="M24" s="139"/>
      <c r="N24" s="139"/>
      <c r="O24" s="139"/>
      <c r="P24" s="139"/>
      <c r="Q24" s="139"/>
      <c r="R24" s="139"/>
    </row>
    <row r="25" spans="1:18" x14ac:dyDescent="0.25">
      <c r="F25" s="139" t="str">
        <f t="shared" si="9"/>
        <v>FAUX</v>
      </c>
      <c r="G25" s="139" t="str">
        <f t="shared" si="8"/>
        <v>VRAI</v>
      </c>
      <c r="H25" s="139" t="str">
        <f t="shared" si="8"/>
        <v>VRAI</v>
      </c>
      <c r="I25" s="139" t="str">
        <f t="shared" si="8"/>
        <v>VRAI</v>
      </c>
      <c r="K25" s="139" t="str">
        <f t="shared" si="10"/>
        <v>FAUX</v>
      </c>
      <c r="L25" s="139"/>
      <c r="M25" s="139"/>
      <c r="N25" s="139"/>
      <c r="O25" s="139"/>
      <c r="P25" s="139"/>
      <c r="Q25" s="139"/>
      <c r="R25" s="139"/>
    </row>
    <row r="26" spans="1:18" x14ac:dyDescent="0.25">
      <c r="F26" s="139" t="str">
        <f t="shared" si="9"/>
        <v>FAUX</v>
      </c>
      <c r="G26" s="139" t="str">
        <f t="shared" si="8"/>
        <v>VRAI</v>
      </c>
      <c r="H26" s="139" t="str">
        <f t="shared" si="8"/>
        <v>VRAI</v>
      </c>
      <c r="I26" s="139" t="str">
        <f t="shared" si="8"/>
        <v>FAUX</v>
      </c>
      <c r="K26" s="139" t="str">
        <f t="shared" si="10"/>
        <v>FAUX</v>
      </c>
      <c r="L26" s="139"/>
      <c r="M26" s="139"/>
      <c r="N26" s="139"/>
      <c r="O26" s="139"/>
      <c r="P26" s="139"/>
      <c r="Q26" s="139"/>
      <c r="R26" s="139"/>
    </row>
    <row r="27" spans="1:18" x14ac:dyDescent="0.25">
      <c r="F27" s="139" t="str">
        <f t="shared" si="9"/>
        <v>FAUX</v>
      </c>
      <c r="G27" s="139" t="str">
        <f t="shared" si="8"/>
        <v>VRAI</v>
      </c>
      <c r="H27" s="139" t="str">
        <f t="shared" si="8"/>
        <v>VRAI</v>
      </c>
      <c r="I27" s="139" t="str">
        <f t="shared" si="8"/>
        <v>FAUX</v>
      </c>
      <c r="K27" s="139" t="str">
        <f t="shared" si="10"/>
        <v>FAUX</v>
      </c>
      <c r="L27" s="139"/>
      <c r="M27" s="139"/>
      <c r="N27" s="139"/>
      <c r="O27" s="139"/>
      <c r="P27" s="139"/>
      <c r="Q27" s="139"/>
      <c r="R27" s="139"/>
    </row>
    <row r="28" spans="1:18" x14ac:dyDescent="0.25">
      <c r="F28" s="139" t="str">
        <f t="shared" si="9"/>
        <v>FAUX</v>
      </c>
      <c r="G28" s="139" t="str">
        <f t="shared" si="8"/>
        <v>VRAI</v>
      </c>
      <c r="H28" s="139" t="str">
        <f t="shared" si="8"/>
        <v>VRAI</v>
      </c>
      <c r="I28" s="139" t="str">
        <f t="shared" si="8"/>
        <v>FAUX</v>
      </c>
      <c r="K28" s="139" t="str">
        <f t="shared" si="10"/>
        <v>FAUX</v>
      </c>
      <c r="L28" s="139"/>
      <c r="M28" s="139"/>
      <c r="N28" s="139"/>
      <c r="O28" s="139"/>
      <c r="P28" s="139"/>
      <c r="Q28" s="139"/>
      <c r="R28" s="139"/>
    </row>
    <row r="29" spans="1:18" x14ac:dyDescent="0.25">
      <c r="F29" s="139" t="str">
        <f t="shared" si="9"/>
        <v>FAUX</v>
      </c>
      <c r="G29" s="139" t="str">
        <f t="shared" si="8"/>
        <v>VRAI</v>
      </c>
      <c r="H29" s="139" t="str">
        <f t="shared" si="8"/>
        <v>VRAI</v>
      </c>
      <c r="I29" s="139" t="str">
        <f t="shared" si="8"/>
        <v>VRAI</v>
      </c>
      <c r="K29" s="139" t="str">
        <f t="shared" si="10"/>
        <v>FAUX</v>
      </c>
      <c r="L29" s="139"/>
      <c r="M29" s="139"/>
      <c r="N29" s="139"/>
      <c r="O29" s="139"/>
      <c r="P29" s="139"/>
      <c r="Q29" s="139"/>
      <c r="R29" s="139"/>
    </row>
    <row r="33" spans="11:18" x14ac:dyDescent="0.25">
      <c r="K33" s="139" t="str">
        <f>F19</f>
        <v>VRAI</v>
      </c>
      <c r="L33" s="139" t="str">
        <f>K33</f>
        <v>VRAI</v>
      </c>
      <c r="M33" s="139" t="str">
        <f>G19</f>
        <v>VRAI</v>
      </c>
      <c r="N33" s="139" t="str">
        <f>M33</f>
        <v>VRAI</v>
      </c>
      <c r="O33" s="139">
        <f>J19</f>
        <v>0</v>
      </c>
      <c r="P33" s="139">
        <f>O33</f>
        <v>0</v>
      </c>
      <c r="Q33" s="139" t="str">
        <f>K19</f>
        <v>VRAI</v>
      </c>
      <c r="R33" s="139" t="str">
        <f>Q33</f>
        <v>VRAI</v>
      </c>
    </row>
    <row r="34" spans="11:18" x14ac:dyDescent="0.25">
      <c r="K34" s="139" t="str">
        <f t="shared" ref="K34:K43" si="11">F20</f>
        <v>FAUX</v>
      </c>
      <c r="L34" s="139" t="str">
        <f t="shared" ref="L34:L43" si="12">K34</f>
        <v>FAUX</v>
      </c>
      <c r="M34" s="139" t="str">
        <f t="shared" ref="M34:M43" si="13">G20</f>
        <v>VRAI</v>
      </c>
      <c r="N34" s="139" t="str">
        <f t="shared" ref="N34:N43" si="14">M34</f>
        <v>VRAI</v>
      </c>
      <c r="O34" s="139">
        <f t="shared" ref="O34:O43" si="15">J20</f>
        <v>0</v>
      </c>
      <c r="P34" s="139">
        <f t="shared" ref="P34" si="16">O34</f>
        <v>0</v>
      </c>
      <c r="Q34" s="139" t="str">
        <f t="shared" ref="Q34:Q43" si="17">K20</f>
        <v>FAUX</v>
      </c>
      <c r="R34" s="139" t="str">
        <f t="shared" ref="R34:R43" si="18">Q34</f>
        <v>FAUX</v>
      </c>
    </row>
    <row r="35" spans="11:18" x14ac:dyDescent="0.25">
      <c r="K35" s="139" t="str">
        <f t="shared" si="11"/>
        <v>FAUX</v>
      </c>
      <c r="L35" s="139" t="str">
        <f t="shared" si="12"/>
        <v>FAUX</v>
      </c>
      <c r="M35" s="139" t="str">
        <f t="shared" si="13"/>
        <v>VRAI</v>
      </c>
      <c r="N35" s="139" t="str">
        <f t="shared" si="14"/>
        <v>VRAI</v>
      </c>
      <c r="O35" s="139">
        <f t="shared" si="15"/>
        <v>0</v>
      </c>
      <c r="P35" s="139">
        <f t="shared" ref="P35" si="19">O35</f>
        <v>0</v>
      </c>
      <c r="Q35" s="139" t="str">
        <f t="shared" si="17"/>
        <v>FAUX</v>
      </c>
      <c r="R35" s="139" t="str">
        <f t="shared" si="18"/>
        <v>FAUX</v>
      </c>
    </row>
    <row r="36" spans="11:18" x14ac:dyDescent="0.25">
      <c r="K36" s="139" t="str">
        <f t="shared" si="11"/>
        <v>VRAI</v>
      </c>
      <c r="L36" s="139" t="str">
        <f t="shared" si="12"/>
        <v>VRAI</v>
      </c>
      <c r="M36" s="139" t="str">
        <f t="shared" si="13"/>
        <v>VRAI</v>
      </c>
      <c r="N36" s="139" t="str">
        <f t="shared" si="14"/>
        <v>VRAI</v>
      </c>
      <c r="O36" s="139">
        <f t="shared" si="15"/>
        <v>0</v>
      </c>
      <c r="P36" s="139">
        <f t="shared" ref="P36" si="20">O36</f>
        <v>0</v>
      </c>
      <c r="Q36" s="139" t="str">
        <f t="shared" si="17"/>
        <v>VRAI</v>
      </c>
      <c r="R36" s="139" t="str">
        <f t="shared" si="18"/>
        <v>VRAI</v>
      </c>
    </row>
    <row r="37" spans="11:18" x14ac:dyDescent="0.25">
      <c r="K37" s="139" t="str">
        <f t="shared" si="11"/>
        <v>VRAI</v>
      </c>
      <c r="L37" s="139" t="str">
        <f t="shared" si="12"/>
        <v>VRAI</v>
      </c>
      <c r="M37" s="139" t="str">
        <f t="shared" si="13"/>
        <v>VRAI</v>
      </c>
      <c r="N37" s="139" t="str">
        <f t="shared" si="14"/>
        <v>VRAI</v>
      </c>
      <c r="O37" s="139">
        <f t="shared" si="15"/>
        <v>0</v>
      </c>
      <c r="P37" s="139">
        <f t="shared" ref="P37" si="21">O37</f>
        <v>0</v>
      </c>
      <c r="Q37" s="139" t="str">
        <f t="shared" si="17"/>
        <v>VRAI</v>
      </c>
      <c r="R37" s="139" t="str">
        <f t="shared" si="18"/>
        <v>VRAI</v>
      </c>
    </row>
    <row r="38" spans="11:18" x14ac:dyDescent="0.25">
      <c r="K38" s="139" t="str">
        <f t="shared" si="11"/>
        <v>VRAI</v>
      </c>
      <c r="L38" s="139" t="str">
        <f t="shared" si="12"/>
        <v>VRAI</v>
      </c>
      <c r="M38" s="139" t="str">
        <f t="shared" si="13"/>
        <v>VRAI</v>
      </c>
      <c r="N38" s="139" t="str">
        <f t="shared" si="14"/>
        <v>VRAI</v>
      </c>
      <c r="O38" s="139">
        <f t="shared" si="15"/>
        <v>0</v>
      </c>
      <c r="P38" s="139">
        <f t="shared" ref="P38" si="22">O38</f>
        <v>0</v>
      </c>
      <c r="Q38" s="139" t="str">
        <f t="shared" si="17"/>
        <v>VRAI</v>
      </c>
      <c r="R38" s="139" t="str">
        <f t="shared" si="18"/>
        <v>VRAI</v>
      </c>
    </row>
    <row r="39" spans="11:18" x14ac:dyDescent="0.25">
      <c r="K39" s="139" t="str">
        <f t="shared" si="11"/>
        <v>FAUX</v>
      </c>
      <c r="L39" s="139" t="str">
        <f t="shared" si="12"/>
        <v>FAUX</v>
      </c>
      <c r="M39" s="139" t="str">
        <f t="shared" si="13"/>
        <v>VRAI</v>
      </c>
      <c r="N39" s="139" t="str">
        <f t="shared" si="14"/>
        <v>VRAI</v>
      </c>
      <c r="O39" s="139">
        <f t="shared" si="15"/>
        <v>0</v>
      </c>
      <c r="P39" s="139">
        <f t="shared" ref="P39" si="23">O39</f>
        <v>0</v>
      </c>
      <c r="Q39" s="139" t="str">
        <f t="shared" si="17"/>
        <v>FAUX</v>
      </c>
      <c r="R39" s="139" t="str">
        <f t="shared" si="18"/>
        <v>FAUX</v>
      </c>
    </row>
    <row r="40" spans="11:18" x14ac:dyDescent="0.25">
      <c r="K40" s="139" t="str">
        <f t="shared" si="11"/>
        <v>FAUX</v>
      </c>
      <c r="L40" s="139" t="str">
        <f t="shared" si="12"/>
        <v>FAUX</v>
      </c>
      <c r="M40" s="139" t="str">
        <f t="shared" si="13"/>
        <v>VRAI</v>
      </c>
      <c r="N40" s="139" t="str">
        <f t="shared" si="14"/>
        <v>VRAI</v>
      </c>
      <c r="O40" s="139">
        <f t="shared" si="15"/>
        <v>0</v>
      </c>
      <c r="P40" s="139">
        <f t="shared" ref="P40" si="24">O40</f>
        <v>0</v>
      </c>
      <c r="Q40" s="139" t="str">
        <f t="shared" si="17"/>
        <v>FAUX</v>
      </c>
      <c r="R40" s="139" t="str">
        <f t="shared" si="18"/>
        <v>FAUX</v>
      </c>
    </row>
    <row r="41" spans="11:18" x14ac:dyDescent="0.25">
      <c r="K41" s="139" t="str">
        <f t="shared" si="11"/>
        <v>FAUX</v>
      </c>
      <c r="L41" s="139" t="str">
        <f t="shared" si="12"/>
        <v>FAUX</v>
      </c>
      <c r="M41" s="139" t="str">
        <f t="shared" si="13"/>
        <v>VRAI</v>
      </c>
      <c r="N41" s="139" t="str">
        <f t="shared" si="14"/>
        <v>VRAI</v>
      </c>
      <c r="O41" s="139">
        <f t="shared" si="15"/>
        <v>0</v>
      </c>
      <c r="P41" s="139">
        <f t="shared" ref="P41" si="25">O41</f>
        <v>0</v>
      </c>
      <c r="Q41" s="139" t="str">
        <f t="shared" si="17"/>
        <v>FAUX</v>
      </c>
      <c r="R41" s="139" t="str">
        <f t="shared" si="18"/>
        <v>FAUX</v>
      </c>
    </row>
    <row r="42" spans="11:18" x14ac:dyDescent="0.25">
      <c r="K42" s="139" t="str">
        <f t="shared" si="11"/>
        <v>FAUX</v>
      </c>
      <c r="L42" s="139" t="str">
        <f t="shared" si="12"/>
        <v>FAUX</v>
      </c>
      <c r="M42" s="139" t="str">
        <f t="shared" si="13"/>
        <v>VRAI</v>
      </c>
      <c r="N42" s="139" t="str">
        <f t="shared" si="14"/>
        <v>VRAI</v>
      </c>
      <c r="O42" s="139">
        <f t="shared" si="15"/>
        <v>0</v>
      </c>
      <c r="P42" s="139">
        <f t="shared" ref="P42" si="26">O42</f>
        <v>0</v>
      </c>
      <c r="Q42" s="139" t="str">
        <f t="shared" si="17"/>
        <v>FAUX</v>
      </c>
      <c r="R42" s="139" t="str">
        <f t="shared" si="18"/>
        <v>FAUX</v>
      </c>
    </row>
    <row r="43" spans="11:18" x14ac:dyDescent="0.25">
      <c r="K43" s="139" t="str">
        <f t="shared" si="11"/>
        <v>FAUX</v>
      </c>
      <c r="L43" s="139" t="str">
        <f t="shared" si="12"/>
        <v>FAUX</v>
      </c>
      <c r="M43" s="139" t="str">
        <f t="shared" si="13"/>
        <v>VRAI</v>
      </c>
      <c r="N43" s="139" t="str">
        <f t="shared" si="14"/>
        <v>VRAI</v>
      </c>
      <c r="O43" s="139">
        <f t="shared" si="15"/>
        <v>0</v>
      </c>
      <c r="P43" s="139">
        <f t="shared" ref="P43" si="27">O43</f>
        <v>0</v>
      </c>
      <c r="Q43" s="139" t="str">
        <f t="shared" si="17"/>
        <v>FAUX</v>
      </c>
      <c r="R43" s="139" t="str">
        <f t="shared" si="18"/>
        <v>FAUX</v>
      </c>
    </row>
  </sheetData>
  <phoneticPr fontId="29" type="noConversion"/>
  <conditionalFormatting sqref="A1:D11">
    <cfRule type="expression" dxfId="64" priority="60">
      <formula>OR(AND(A1&lt;=$B$14),AND(A1&gt;=$A$15,A1&lt;=$B$15),AND(A1&gt;=$A$16,A1&lt;=$B$16),AND(A1&gt;=$A$17,A1&lt;=$B$17),AND(A1&gt;=$A$18,A1&lt;=$B$18),AND(A1&gt;=$A$19))</formula>
    </cfRule>
  </conditionalFormatting>
  <conditionalFormatting sqref="F1:M11">
    <cfRule type="containsText" dxfId="63" priority="7" operator="containsText" text="VRAI">
      <formula>NOT(ISERROR(SEARCH("VRAI",F1)))</formula>
    </cfRule>
  </conditionalFormatting>
  <conditionalFormatting sqref="F19:I29">
    <cfRule type="containsText" dxfId="62" priority="5" operator="containsText" text="VRAI">
      <formula>NOT(ISERROR(SEARCH("VRAI",F19)))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86850-3B94-4109-A57F-8A26D48C489A}">
  <dimension ref="A1:Z347"/>
  <sheetViews>
    <sheetView zoomScale="85" zoomScaleNormal="85" workbookViewId="0">
      <selection activeCell="B1" sqref="B1"/>
    </sheetView>
  </sheetViews>
  <sheetFormatPr baseColWidth="10" defaultRowHeight="15" x14ac:dyDescent="0.25"/>
  <cols>
    <col min="1" max="1" width="29.140625" style="1" customWidth="1"/>
    <col min="2" max="2" width="30.140625" style="1" customWidth="1"/>
    <col min="3" max="3" width="37.28515625" style="1" customWidth="1"/>
    <col min="4" max="4" width="28" style="1" customWidth="1"/>
    <col min="5" max="5" width="27.42578125" style="1" bestFit="1" customWidth="1"/>
    <col min="6" max="6" width="28.28515625" style="1" customWidth="1"/>
    <col min="7" max="7" width="24.28515625" style="1" bestFit="1" customWidth="1"/>
    <col min="8" max="8" width="27.140625" style="1" customWidth="1"/>
    <col min="9" max="9" width="30.85546875" style="1" bestFit="1" customWidth="1"/>
    <col min="10" max="10" width="27.42578125" style="1" bestFit="1" customWidth="1"/>
    <col min="11" max="11" width="22.140625" style="1" bestFit="1" customWidth="1"/>
    <col min="12" max="12" width="23.85546875" style="1" bestFit="1" customWidth="1"/>
    <col min="13" max="13" width="23.7109375" style="1" bestFit="1" customWidth="1"/>
    <col min="14" max="14" width="23.42578125" style="1" bestFit="1" customWidth="1"/>
    <col min="15" max="15" width="11.42578125" style="1"/>
    <col min="16" max="16" width="22.28515625" style="1" bestFit="1" customWidth="1"/>
    <col min="17" max="17" width="11.42578125" style="1"/>
    <col min="18" max="18" width="21.5703125" style="1" bestFit="1" customWidth="1"/>
    <col min="19" max="19" width="11.42578125" style="1"/>
    <col min="20" max="20" width="20.42578125" style="1" bestFit="1" customWidth="1"/>
    <col min="21" max="21" width="11.42578125" style="1"/>
    <col min="22" max="22" width="20.5703125" style="1" bestFit="1" customWidth="1"/>
    <col min="23" max="23" width="11.42578125" style="1"/>
    <col min="24" max="24" width="22.5703125" style="1" bestFit="1" customWidth="1"/>
    <col min="25" max="25" width="11.42578125" style="1"/>
    <col min="26" max="26" width="21.28515625" style="1" bestFit="1" customWidth="1"/>
    <col min="27" max="16384" width="11.42578125" style="1"/>
  </cols>
  <sheetData>
    <row r="1" spans="1:9" x14ac:dyDescent="0.25">
      <c r="A1" s="1" t="s">
        <v>277</v>
      </c>
      <c r="B1" s="178">
        <f ca="1">OFFSET(A1,0,4)</f>
        <v>0</v>
      </c>
      <c r="C1" s="1">
        <f ca="1">OFFSET(A1,0,1)</f>
        <v>0</v>
      </c>
    </row>
    <row r="2" spans="1:9" x14ac:dyDescent="0.25">
      <c r="A2" s="1" t="s">
        <v>278</v>
      </c>
      <c r="B2" s="178" t="str">
        <f t="shared" ref="B2:B9" ca="1" si="0">OFFSET(A2,0,4)</f>
        <v>henri</v>
      </c>
      <c r="C2" s="1" t="str">
        <f t="shared" ref="C2:C9" ca="1" si="1">OFFSET(A2,0,1)</f>
        <v>henri</v>
      </c>
      <c r="E2" s="1" t="s">
        <v>268</v>
      </c>
    </row>
    <row r="3" spans="1:9" x14ac:dyDescent="0.25">
      <c r="A3" s="1" t="s">
        <v>279</v>
      </c>
      <c r="B3" s="178" t="str">
        <f t="shared" ca="1" si="0"/>
        <v>damien</v>
      </c>
      <c r="C3" s="1" t="str">
        <f t="shared" ca="1" si="1"/>
        <v>damien</v>
      </c>
      <c r="E3" s="1" t="s">
        <v>269</v>
      </c>
    </row>
    <row r="4" spans="1:9" x14ac:dyDescent="0.25">
      <c r="A4" s="1" t="s">
        <v>280</v>
      </c>
      <c r="B4" s="178" t="str">
        <f t="shared" ca="1" si="0"/>
        <v>coralie</v>
      </c>
      <c r="C4" s="1" t="str">
        <f t="shared" ca="1" si="1"/>
        <v>coralie</v>
      </c>
      <c r="E4" s="1" t="s">
        <v>270</v>
      </c>
    </row>
    <row r="5" spans="1:9" x14ac:dyDescent="0.25">
      <c r="A5" s="1" t="s">
        <v>281</v>
      </c>
      <c r="B5" s="178" t="str">
        <f t="shared" ca="1" si="0"/>
        <v>chantal</v>
      </c>
      <c r="C5" s="1" t="str">
        <f t="shared" ca="1" si="1"/>
        <v>chantal</v>
      </c>
      <c r="E5" s="1" t="s">
        <v>271</v>
      </c>
    </row>
    <row r="6" spans="1:9" x14ac:dyDescent="0.25">
      <c r="B6" s="178" t="str">
        <f t="shared" ca="1" si="0"/>
        <v>steph</v>
      </c>
      <c r="C6" s="1" t="str">
        <f t="shared" ca="1" si="1"/>
        <v>steph</v>
      </c>
      <c r="E6" s="1" t="s">
        <v>272</v>
      </c>
    </row>
    <row r="7" spans="1:9" x14ac:dyDescent="0.25">
      <c r="B7" s="178" t="str">
        <f t="shared" ca="1" si="0"/>
        <v>leo</v>
      </c>
      <c r="C7" s="1" t="str">
        <f t="shared" ca="1" si="1"/>
        <v>leo</v>
      </c>
      <c r="E7" s="1" t="s">
        <v>273</v>
      </c>
    </row>
    <row r="8" spans="1:9" x14ac:dyDescent="0.25">
      <c r="B8" s="178" t="str">
        <f t="shared" ca="1" si="0"/>
        <v>caroline</v>
      </c>
      <c r="C8" s="1" t="str">
        <f t="shared" ca="1" si="1"/>
        <v>caroline</v>
      </c>
      <c r="E8" s="1" t="s">
        <v>274</v>
      </c>
    </row>
    <row r="9" spans="1:9" x14ac:dyDescent="0.25">
      <c r="B9" s="178" t="str">
        <f t="shared" ca="1" si="0"/>
        <v>jean</v>
      </c>
      <c r="C9" s="1" t="str">
        <f t="shared" ca="1" si="1"/>
        <v>jean</v>
      </c>
      <c r="E9" s="1" t="s">
        <v>275</v>
      </c>
    </row>
    <row r="10" spans="1:9" x14ac:dyDescent="0.25">
      <c r="E10" s="1" t="s">
        <v>276</v>
      </c>
    </row>
    <row r="14" spans="1:9" x14ac:dyDescent="0.25">
      <c r="A14" s="1" t="s">
        <v>18</v>
      </c>
      <c r="B14" s="1" t="s">
        <v>19</v>
      </c>
      <c r="C14" s="1" t="s">
        <v>37</v>
      </c>
      <c r="I14" s="58" t="s">
        <v>14</v>
      </c>
    </row>
    <row r="15" spans="1:9" ht="75" x14ac:dyDescent="0.25">
      <c r="A15" s="1">
        <v>1</v>
      </c>
      <c r="B15" s="1">
        <v>5</v>
      </c>
      <c r="C15" s="1">
        <v>20</v>
      </c>
      <c r="I15" s="58" t="s">
        <v>15</v>
      </c>
    </row>
    <row r="16" spans="1:9" ht="30" x14ac:dyDescent="0.25">
      <c r="A16" s="1">
        <v>2</v>
      </c>
      <c r="B16" s="1">
        <v>5</v>
      </c>
      <c r="C16" s="1">
        <v>20</v>
      </c>
      <c r="D16" s="1">
        <v>22</v>
      </c>
      <c r="F16" s="1" t="e">
        <f t="shared" ref="F16:F21" ca="1" si="2">(E5+((13*(B5+1))/5)+C5+(C5/4)+(D16/4)-2*D16)</f>
        <v>#VALUE!</v>
      </c>
      <c r="I16" s="58" t="s">
        <v>16</v>
      </c>
    </row>
    <row r="17" spans="1:12" ht="45" x14ac:dyDescent="0.25">
      <c r="A17" s="1">
        <v>3</v>
      </c>
      <c r="B17" s="1">
        <v>5</v>
      </c>
      <c r="C17" s="1">
        <v>20</v>
      </c>
      <c r="D17" s="1">
        <v>22</v>
      </c>
      <c r="F17" s="1" t="e">
        <f t="shared" ca="1" si="2"/>
        <v>#VALUE!</v>
      </c>
      <c r="I17" s="58" t="s">
        <v>17</v>
      </c>
    </row>
    <row r="18" spans="1:12" x14ac:dyDescent="0.25">
      <c r="A18" s="1">
        <v>4</v>
      </c>
      <c r="B18" s="1">
        <v>5</v>
      </c>
      <c r="C18" s="1">
        <v>20</v>
      </c>
      <c r="D18" s="1">
        <v>22</v>
      </c>
      <c r="F18" s="1" t="e">
        <f t="shared" ca="1" si="2"/>
        <v>#VALUE!</v>
      </c>
      <c r="I18" s="58"/>
    </row>
    <row r="19" spans="1:12" x14ac:dyDescent="0.25">
      <c r="D19" s="1">
        <v>22</v>
      </c>
      <c r="F19" s="1" t="e">
        <f t="shared" ca="1" si="2"/>
        <v>#VALUE!</v>
      </c>
      <c r="I19" s="58"/>
    </row>
    <row r="20" spans="1:12" x14ac:dyDescent="0.25">
      <c r="A20" s="1">
        <v>13</v>
      </c>
      <c r="B20" s="1">
        <v>5</v>
      </c>
      <c r="C20" s="1">
        <v>20</v>
      </c>
      <c r="D20" s="1">
        <v>22</v>
      </c>
      <c r="F20" s="1" t="e">
        <f t="shared" ca="1" si="2"/>
        <v>#VALUE!</v>
      </c>
    </row>
    <row r="21" spans="1:12" x14ac:dyDescent="0.25">
      <c r="A21" s="1">
        <v>20</v>
      </c>
      <c r="B21" s="1">
        <v>5</v>
      </c>
      <c r="C21" s="1">
        <v>20</v>
      </c>
      <c r="D21" s="1">
        <v>22</v>
      </c>
      <c r="F21" s="1" t="e">
        <f t="shared" si="2"/>
        <v>#VALUE!</v>
      </c>
    </row>
    <row r="22" spans="1:12" x14ac:dyDescent="0.25">
      <c r="A22" s="1">
        <v>25</v>
      </c>
      <c r="B22" s="1">
        <v>5</v>
      </c>
      <c r="C22" s="1">
        <v>20</v>
      </c>
      <c r="D22" s="1">
        <v>22</v>
      </c>
      <c r="F22" s="1">
        <f>(A11+((13*(B11+1))/5)+C11+(C11/4)+(D22/4)-2*D22)</f>
        <v>-35.9</v>
      </c>
    </row>
    <row r="23" spans="1:12" x14ac:dyDescent="0.25">
      <c r="H23" s="18"/>
    </row>
    <row r="25" spans="1:12" x14ac:dyDescent="0.25">
      <c r="A25" s="1">
        <v>30</v>
      </c>
      <c r="B25" s="1">
        <v>8</v>
      </c>
      <c r="C25" s="1">
        <v>20</v>
      </c>
      <c r="D25" s="1" t="s">
        <v>38</v>
      </c>
      <c r="H25" s="16"/>
    </row>
    <row r="26" spans="1:12" x14ac:dyDescent="0.25">
      <c r="D26" s="1">
        <v>22</v>
      </c>
      <c r="F26" s="17">
        <f t="shared" ref="F26:F36" si="3">((A15+(2.6*(B15+1))+(C15/4)+5*C15+D26+(D26/4)))/7</f>
        <v>21.3</v>
      </c>
      <c r="H26" s="16"/>
    </row>
    <row r="27" spans="1:12" x14ac:dyDescent="0.25">
      <c r="D27" s="1">
        <v>22</v>
      </c>
      <c r="F27" s="17">
        <f t="shared" si="3"/>
        <v>21.442857142857143</v>
      </c>
    </row>
    <row r="28" spans="1:12" x14ac:dyDescent="0.25">
      <c r="D28" s="1">
        <v>22</v>
      </c>
      <c r="F28" s="17">
        <f t="shared" si="3"/>
        <v>21.585714285714285</v>
      </c>
      <c r="G28" s="16"/>
      <c r="H28" s="16"/>
      <c r="I28" s="16"/>
      <c r="J28" s="16"/>
      <c r="K28" s="16"/>
      <c r="L28" s="16"/>
    </row>
    <row r="29" spans="1:12" ht="30" x14ac:dyDescent="0.25">
      <c r="D29" s="1">
        <v>22</v>
      </c>
      <c r="F29" s="17">
        <f t="shared" si="3"/>
        <v>21.728571428571428</v>
      </c>
      <c r="G29" s="16"/>
      <c r="H29" s="16"/>
      <c r="I29" s="58" t="s">
        <v>22</v>
      </c>
      <c r="J29" s="16"/>
      <c r="K29" s="16"/>
      <c r="L29" s="16"/>
    </row>
    <row r="30" spans="1:12" ht="30" x14ac:dyDescent="0.25">
      <c r="F30" s="17">
        <f t="shared" si="3"/>
        <v>0.37142857142857144</v>
      </c>
      <c r="G30" s="16"/>
      <c r="H30" s="16"/>
      <c r="I30" s="58" t="s">
        <v>23</v>
      </c>
      <c r="J30" s="16"/>
      <c r="K30" s="16"/>
      <c r="L30" s="16"/>
    </row>
    <row r="31" spans="1:12" ht="60" x14ac:dyDescent="0.25">
      <c r="D31" s="1">
        <v>22</v>
      </c>
      <c r="F31" s="17">
        <f t="shared" si="3"/>
        <v>23.014285714285712</v>
      </c>
      <c r="G31" s="16"/>
      <c r="H31" s="16"/>
      <c r="I31" s="58" t="s">
        <v>24</v>
      </c>
      <c r="J31" s="16"/>
      <c r="K31" s="16"/>
      <c r="L31" s="16"/>
    </row>
    <row r="32" spans="1:12" ht="30" x14ac:dyDescent="0.25">
      <c r="A32" s="1" t="s">
        <v>39</v>
      </c>
      <c r="B32" s="1" t="s">
        <v>40</v>
      </c>
      <c r="C32" s="1" t="s">
        <v>18</v>
      </c>
      <c r="D32" s="1">
        <v>22</v>
      </c>
      <c r="F32" s="17">
        <f t="shared" si="3"/>
        <v>24.014285714285712</v>
      </c>
      <c r="G32" s="16"/>
      <c r="H32" s="16"/>
      <c r="I32" s="58" t="s">
        <v>25</v>
      </c>
      <c r="J32" s="16"/>
      <c r="K32" s="16"/>
      <c r="L32" s="16"/>
    </row>
    <row r="33" spans="1:12" ht="60" x14ac:dyDescent="0.25">
      <c r="A33" s="19"/>
      <c r="D33" s="1">
        <v>22</v>
      </c>
      <c r="F33" s="17">
        <f t="shared" si="3"/>
        <v>24.728571428571428</v>
      </c>
      <c r="G33" s="16"/>
      <c r="H33" s="16"/>
      <c r="I33" s="58" t="s">
        <v>26</v>
      </c>
      <c r="J33" s="16"/>
      <c r="K33" s="16"/>
      <c r="L33" s="16"/>
    </row>
    <row r="34" spans="1:12" ht="30" x14ac:dyDescent="0.25">
      <c r="A34" s="1">
        <v>19</v>
      </c>
      <c r="B34" s="1">
        <v>1</v>
      </c>
      <c r="C34" s="1">
        <v>19</v>
      </c>
      <c r="F34" s="17">
        <f t="shared" si="3"/>
        <v>0.37142857142857144</v>
      </c>
      <c r="G34" s="16"/>
      <c r="H34" s="16"/>
      <c r="I34" s="58" t="s">
        <v>27</v>
      </c>
      <c r="J34" s="16"/>
      <c r="K34" s="16"/>
      <c r="L34" s="16"/>
    </row>
    <row r="35" spans="1:12" ht="30" x14ac:dyDescent="0.25">
      <c r="F35" s="17">
        <f t="shared" si="3"/>
        <v>0.37142857142857144</v>
      </c>
      <c r="G35" s="16"/>
      <c r="H35" s="16"/>
      <c r="I35" s="58" t="s">
        <v>28</v>
      </c>
      <c r="J35" s="16"/>
      <c r="K35" s="16"/>
      <c r="L35" s="16"/>
    </row>
    <row r="36" spans="1:12" ht="30" x14ac:dyDescent="0.25">
      <c r="D36" s="1">
        <v>22</v>
      </c>
      <c r="F36" s="17">
        <f t="shared" si="3"/>
        <v>26.557142857142857</v>
      </c>
      <c r="G36" s="16"/>
      <c r="H36" s="16"/>
      <c r="I36" s="58" t="s">
        <v>29</v>
      </c>
      <c r="J36" s="16"/>
      <c r="K36" s="16"/>
      <c r="L36" s="16"/>
    </row>
    <row r="37" spans="1:12" ht="30" x14ac:dyDescent="0.25">
      <c r="F37" s="16"/>
      <c r="G37" s="16"/>
      <c r="H37" s="16"/>
      <c r="I37" s="58" t="s">
        <v>30</v>
      </c>
      <c r="J37" s="16"/>
      <c r="K37" s="16"/>
      <c r="L37" s="16"/>
    </row>
    <row r="38" spans="1:12" x14ac:dyDescent="0.25">
      <c r="F38" s="16"/>
      <c r="G38" s="16"/>
      <c r="H38" s="16"/>
      <c r="I38" s="58" t="s">
        <v>31</v>
      </c>
      <c r="J38" s="16"/>
      <c r="K38" s="16"/>
      <c r="L38" s="16"/>
    </row>
    <row r="39" spans="1:12" x14ac:dyDescent="0.25">
      <c r="F39" s="16"/>
      <c r="G39" s="16"/>
      <c r="H39" s="16"/>
      <c r="I39" s="58" t="s">
        <v>32</v>
      </c>
      <c r="J39" s="16"/>
      <c r="K39" s="16"/>
      <c r="L39" s="16"/>
    </row>
    <row r="40" spans="1:12" x14ac:dyDescent="0.25">
      <c r="F40" s="16"/>
      <c r="G40" s="16"/>
      <c r="H40" s="16"/>
      <c r="I40" s="58" t="s">
        <v>33</v>
      </c>
      <c r="J40" s="16"/>
      <c r="K40" s="16"/>
      <c r="L40" s="16"/>
    </row>
    <row r="41" spans="1:12" x14ac:dyDescent="0.25">
      <c r="F41" s="16"/>
      <c r="G41" s="16"/>
      <c r="H41" s="16"/>
      <c r="I41" s="58" t="s">
        <v>34</v>
      </c>
      <c r="J41" s="16"/>
      <c r="K41" s="16"/>
      <c r="L41" s="16"/>
    </row>
    <row r="42" spans="1:12" x14ac:dyDescent="0.25">
      <c r="F42" s="16"/>
      <c r="G42" s="16"/>
      <c r="H42" s="16"/>
      <c r="I42" s="58" t="s">
        <v>35</v>
      </c>
      <c r="J42" s="16"/>
      <c r="K42" s="16"/>
      <c r="L42" s="16"/>
    </row>
    <row r="43" spans="1:12" x14ac:dyDescent="0.25">
      <c r="D43" s="1" t="s">
        <v>20</v>
      </c>
      <c r="F43" s="16"/>
      <c r="G43" s="16"/>
      <c r="H43" s="16"/>
      <c r="I43" s="58" t="s">
        <v>36</v>
      </c>
      <c r="J43" s="16"/>
      <c r="K43" s="16"/>
      <c r="L43" s="16"/>
    </row>
    <row r="44" spans="1:12" x14ac:dyDescent="0.25">
      <c r="I44" s="59"/>
    </row>
    <row r="45" spans="1:12" x14ac:dyDescent="0.25">
      <c r="D45" s="1">
        <v>39</v>
      </c>
    </row>
    <row r="47" spans="1:12" x14ac:dyDescent="0.25">
      <c r="G47" s="20" t="s">
        <v>41</v>
      </c>
      <c r="H47" s="20" t="s">
        <v>42</v>
      </c>
      <c r="I47" s="20" t="s">
        <v>43</v>
      </c>
      <c r="J47" s="20" t="s">
        <v>44</v>
      </c>
    </row>
    <row r="48" spans="1:12" x14ac:dyDescent="0.25">
      <c r="G48" s="20">
        <v>2479</v>
      </c>
      <c r="H48" s="20">
        <v>7</v>
      </c>
      <c r="I48" s="20">
        <f t="shared" ref="I48:I54" si="4">INT(G48/$H$48)</f>
        <v>354</v>
      </c>
      <c r="J48" s="20">
        <f t="shared" ref="J48:J53" si="5">G48-(I48*$H$48)</f>
        <v>1</v>
      </c>
    </row>
    <row r="49" spans="3:12" x14ac:dyDescent="0.25">
      <c r="G49" s="20">
        <v>2498</v>
      </c>
      <c r="H49" s="20"/>
      <c r="I49" s="20">
        <f t="shared" si="4"/>
        <v>356</v>
      </c>
      <c r="J49" s="20">
        <f t="shared" si="5"/>
        <v>6</v>
      </c>
    </row>
    <row r="50" spans="3:12" x14ac:dyDescent="0.25">
      <c r="G50" s="20"/>
      <c r="H50" s="20"/>
      <c r="I50" s="20">
        <f t="shared" si="4"/>
        <v>0</v>
      </c>
      <c r="J50" s="20">
        <f t="shared" si="5"/>
        <v>0</v>
      </c>
    </row>
    <row r="51" spans="3:12" x14ac:dyDescent="0.25">
      <c r="G51" s="20"/>
      <c r="H51" s="20"/>
      <c r="I51" s="20">
        <f t="shared" si="4"/>
        <v>0</v>
      </c>
      <c r="J51" s="20">
        <f t="shared" si="5"/>
        <v>0</v>
      </c>
    </row>
    <row r="52" spans="3:12" x14ac:dyDescent="0.25">
      <c r="G52" s="20"/>
      <c r="H52" s="20"/>
      <c r="I52" s="20">
        <f t="shared" si="4"/>
        <v>0</v>
      </c>
      <c r="J52" s="20">
        <f t="shared" si="5"/>
        <v>0</v>
      </c>
    </row>
    <row r="53" spans="3:12" x14ac:dyDescent="0.25">
      <c r="G53" s="20"/>
      <c r="H53" s="20"/>
      <c r="I53" s="20">
        <f t="shared" si="4"/>
        <v>0</v>
      </c>
      <c r="J53" s="20">
        <f t="shared" si="5"/>
        <v>0</v>
      </c>
    </row>
    <row r="54" spans="3:12" x14ac:dyDescent="0.25">
      <c r="C54" s="1" t="e" cm="1">
        <f t="array" ref="C54">SI.N</f>
        <v>#NAME?</v>
      </c>
      <c r="G54" s="20"/>
      <c r="H54" s="20"/>
      <c r="I54" s="20">
        <f t="shared" si="4"/>
        <v>0</v>
      </c>
      <c r="J54" s="20"/>
    </row>
    <row r="58" spans="3:12" x14ac:dyDescent="0.25">
      <c r="G58" s="1" t="s">
        <v>45</v>
      </c>
      <c r="H58" s="1" t="s">
        <v>46</v>
      </c>
    </row>
    <row r="59" spans="3:12" x14ac:dyDescent="0.25">
      <c r="G59" s="1" t="s">
        <v>19</v>
      </c>
      <c r="H59" s="1" t="s">
        <v>47</v>
      </c>
    </row>
    <row r="60" spans="3:12" x14ac:dyDescent="0.25">
      <c r="G60" s="1" t="s">
        <v>18</v>
      </c>
      <c r="H60" s="266" t="s">
        <v>48</v>
      </c>
      <c r="I60" s="266"/>
      <c r="J60" s="1" t="s">
        <v>52</v>
      </c>
      <c r="K60" s="1" t="s">
        <v>53</v>
      </c>
      <c r="L60" s="1" t="s">
        <v>54</v>
      </c>
    </row>
    <row r="61" spans="3:12" x14ac:dyDescent="0.25">
      <c r="G61" s="1" t="s">
        <v>21</v>
      </c>
      <c r="H61" s="1" t="s">
        <v>49</v>
      </c>
      <c r="J61" s="1" t="s">
        <v>50</v>
      </c>
      <c r="K61" s="1" t="s">
        <v>51</v>
      </c>
    </row>
    <row r="64" spans="3:12" ht="15.75" thickBot="1" x14ac:dyDescent="0.3"/>
    <row r="65" spans="8:20" ht="16.5" thickTop="1" thickBot="1" x14ac:dyDescent="0.3">
      <c r="H65" s="24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6"/>
    </row>
    <row r="66" spans="8:20" ht="16.5" thickTop="1" thickBot="1" x14ac:dyDescent="0.3">
      <c r="H66" s="267" t="s">
        <v>55</v>
      </c>
      <c r="I66" s="268"/>
      <c r="J66" s="268"/>
      <c r="K66" s="268"/>
      <c r="L66" s="268"/>
      <c r="M66" s="268"/>
      <c r="N66" s="268"/>
      <c r="O66" s="268"/>
      <c r="P66" s="268"/>
      <c r="Q66" s="268"/>
      <c r="R66" s="268"/>
      <c r="S66" s="268"/>
      <c r="T66" s="269"/>
    </row>
    <row r="67" spans="8:20" ht="16.5" thickTop="1" thickBot="1" x14ac:dyDescent="0.3">
      <c r="H67" s="21" t="s">
        <v>56</v>
      </c>
      <c r="I67" s="22" t="s">
        <v>57</v>
      </c>
      <c r="J67" s="22" t="s">
        <v>58</v>
      </c>
      <c r="K67" s="22" t="s">
        <v>59</v>
      </c>
      <c r="L67" s="22" t="s">
        <v>60</v>
      </c>
      <c r="M67" s="22" t="s">
        <v>61</v>
      </c>
      <c r="N67" s="22" t="s">
        <v>62</v>
      </c>
      <c r="O67" s="22" t="s">
        <v>63</v>
      </c>
      <c r="P67" s="22" t="s">
        <v>64</v>
      </c>
      <c r="Q67" s="22" t="s">
        <v>65</v>
      </c>
      <c r="R67" s="22" t="s">
        <v>66</v>
      </c>
      <c r="S67" s="22" t="s">
        <v>67</v>
      </c>
      <c r="T67" s="22" t="s">
        <v>68</v>
      </c>
    </row>
    <row r="68" spans="8:20" ht="16.5" thickTop="1" thickBot="1" x14ac:dyDescent="0.3">
      <c r="H68" s="21" t="s">
        <v>69</v>
      </c>
      <c r="I68" s="22">
        <v>1</v>
      </c>
      <c r="J68" s="22">
        <v>2</v>
      </c>
      <c r="K68" s="22">
        <v>3</v>
      </c>
      <c r="L68" s="22">
        <v>4</v>
      </c>
      <c r="M68" s="22">
        <v>5</v>
      </c>
      <c r="N68" s="22">
        <v>6</v>
      </c>
      <c r="O68" s="22">
        <v>7</v>
      </c>
      <c r="P68" s="22">
        <v>8</v>
      </c>
      <c r="Q68" s="22">
        <v>9</v>
      </c>
      <c r="R68" s="22">
        <v>10</v>
      </c>
      <c r="S68" s="22">
        <v>11</v>
      </c>
      <c r="T68" s="22">
        <v>12</v>
      </c>
    </row>
    <row r="69" spans="8:20" ht="16.5" thickTop="1" thickBot="1" x14ac:dyDescent="0.3">
      <c r="H69" s="23" t="s">
        <v>19</v>
      </c>
      <c r="I69" s="23" t="s">
        <v>70</v>
      </c>
      <c r="J69" s="23" t="s">
        <v>71</v>
      </c>
      <c r="K69" s="23">
        <v>3</v>
      </c>
      <c r="L69" s="23">
        <v>4</v>
      </c>
      <c r="M69" s="23">
        <v>5</v>
      </c>
      <c r="N69" s="23">
        <v>6</v>
      </c>
      <c r="O69" s="23">
        <v>7</v>
      </c>
      <c r="P69" s="23">
        <v>8</v>
      </c>
      <c r="Q69" s="23">
        <v>9</v>
      </c>
      <c r="R69" s="23">
        <v>10</v>
      </c>
      <c r="S69" s="23">
        <v>11</v>
      </c>
      <c r="T69" s="27">
        <v>12</v>
      </c>
    </row>
    <row r="70" spans="8:20" ht="15.75" thickTop="1" x14ac:dyDescent="0.25"/>
    <row r="71" spans="8:20" x14ac:dyDescent="0.25">
      <c r="H71" s="1" t="s">
        <v>72</v>
      </c>
    </row>
    <row r="72" spans="8:20" x14ac:dyDescent="0.25">
      <c r="H72" s="1" t="s">
        <v>73</v>
      </c>
    </row>
    <row r="75" spans="8:20" ht="15.75" thickBot="1" x14ac:dyDescent="0.3"/>
    <row r="76" spans="8:20" ht="16.5" thickTop="1" thickBot="1" x14ac:dyDescent="0.3">
      <c r="H76" s="267" t="s">
        <v>74</v>
      </c>
      <c r="I76" s="268"/>
      <c r="J76" s="268"/>
      <c r="K76" s="268"/>
      <c r="L76" s="268"/>
      <c r="M76" s="268"/>
      <c r="N76" s="268"/>
      <c r="O76" s="269"/>
    </row>
    <row r="77" spans="8:20" ht="16.5" thickTop="1" thickBot="1" x14ac:dyDescent="0.3">
      <c r="H77" s="21" t="s">
        <v>75</v>
      </c>
      <c r="I77" s="22" t="s">
        <v>76</v>
      </c>
      <c r="J77" s="22" t="s">
        <v>77</v>
      </c>
      <c r="K77" s="22" t="s">
        <v>78</v>
      </c>
      <c r="L77" s="22" t="s">
        <v>79</v>
      </c>
      <c r="M77" s="22" t="s">
        <v>80</v>
      </c>
      <c r="N77" s="22" t="s">
        <v>81</v>
      </c>
      <c r="O77" s="22" t="s">
        <v>82</v>
      </c>
    </row>
    <row r="78" spans="8:20" ht="16.5" thickTop="1" thickBot="1" x14ac:dyDescent="0.3">
      <c r="H78" s="23" t="s">
        <v>21</v>
      </c>
      <c r="I78" s="23">
        <v>1</v>
      </c>
      <c r="J78" s="23">
        <v>2</v>
      </c>
      <c r="K78" s="23">
        <v>3</v>
      </c>
      <c r="L78" s="23">
        <v>4</v>
      </c>
      <c r="M78" s="23">
        <v>5</v>
      </c>
      <c r="N78" s="23">
        <v>6</v>
      </c>
      <c r="O78" s="23">
        <v>0</v>
      </c>
    </row>
    <row r="79" spans="8:20" ht="15.75" thickTop="1" x14ac:dyDescent="0.25"/>
    <row r="81" spans="1:14" ht="17.25" x14ac:dyDescent="0.25">
      <c r="D81" s="29" t="s">
        <v>83</v>
      </c>
    </row>
    <row r="82" spans="1:14" x14ac:dyDescent="0.25">
      <c r="K82" s="20" t="s">
        <v>41</v>
      </c>
      <c r="L82" s="20" t="s">
        <v>42</v>
      </c>
      <c r="M82" s="20" t="s">
        <v>43</v>
      </c>
      <c r="N82" s="20" t="s">
        <v>44</v>
      </c>
    </row>
    <row r="83" spans="1:14" x14ac:dyDescent="0.25">
      <c r="K83" s="20">
        <v>2479</v>
      </c>
      <c r="L83" s="20">
        <v>7</v>
      </c>
      <c r="M83" s="20">
        <f>INT(K83/$H$48)</f>
        <v>354</v>
      </c>
      <c r="N83" s="20">
        <f>K83-(M83*$H$48)</f>
        <v>1</v>
      </c>
    </row>
    <row r="84" spans="1:14" ht="18.75" x14ac:dyDescent="0.3">
      <c r="D84" s="30">
        <v>19377</v>
      </c>
      <c r="K84" s="20">
        <v>2498</v>
      </c>
      <c r="L84" s="20"/>
      <c r="M84" s="20">
        <f>INT(K84/$H$48)</f>
        <v>356</v>
      </c>
      <c r="N84" s="20">
        <f>K84-(M84*$H$48)</f>
        <v>6</v>
      </c>
    </row>
    <row r="85" spans="1:14" ht="22.5" x14ac:dyDescent="0.3">
      <c r="D85" s="28" t="s">
        <v>84</v>
      </c>
    </row>
    <row r="86" spans="1:14" ht="18.75" x14ac:dyDescent="0.3">
      <c r="A86" s="1">
        <f>B86-1</f>
        <v>2022</v>
      </c>
      <c r="B86" s="1">
        <v>2023</v>
      </c>
      <c r="D86" s="28" t="s">
        <v>96</v>
      </c>
    </row>
    <row r="87" spans="1:14" ht="18.75" x14ac:dyDescent="0.3">
      <c r="B87" s="1" t="s">
        <v>87</v>
      </c>
      <c r="C87" s="1" t="s">
        <v>88</v>
      </c>
      <c r="D87" s="28" t="s">
        <v>97</v>
      </c>
      <c r="K87" s="1" t="s">
        <v>45</v>
      </c>
      <c r="L87" s="16" t="s">
        <v>46</v>
      </c>
      <c r="M87" s="16"/>
    </row>
    <row r="88" spans="1:14" ht="18.75" x14ac:dyDescent="0.3">
      <c r="B88" s="1">
        <v>13</v>
      </c>
      <c r="C88" s="1">
        <v>14</v>
      </c>
      <c r="D88" s="28" t="s">
        <v>98</v>
      </c>
      <c r="K88" s="1" t="s">
        <v>19</v>
      </c>
      <c r="L88" s="16" t="s">
        <v>47</v>
      </c>
      <c r="M88" s="16"/>
      <c r="N88" s="1" t="s">
        <v>92</v>
      </c>
    </row>
    <row r="89" spans="1:14" ht="18.75" x14ac:dyDescent="0.3">
      <c r="A89" s="1">
        <v>18</v>
      </c>
      <c r="D89" s="28" t="s">
        <v>85</v>
      </c>
      <c r="K89" s="1" t="s">
        <v>18</v>
      </c>
      <c r="L89" s="270" t="s">
        <v>48</v>
      </c>
      <c r="M89" s="270"/>
      <c r="N89" s="1" t="s">
        <v>91</v>
      </c>
    </row>
    <row r="90" spans="1:14" ht="18.75" x14ac:dyDescent="0.3">
      <c r="A90" s="1">
        <v>2</v>
      </c>
      <c r="D90" s="28" t="s">
        <v>86</v>
      </c>
      <c r="K90" s="1" t="s">
        <v>21</v>
      </c>
      <c r="L90" s="16" t="s">
        <v>49</v>
      </c>
      <c r="M90" s="16"/>
      <c r="N90" s="1" t="s">
        <v>93</v>
      </c>
    </row>
    <row r="91" spans="1:14" x14ac:dyDescent="0.25">
      <c r="A91" s="1">
        <v>3</v>
      </c>
    </row>
    <row r="92" spans="1:14" x14ac:dyDescent="0.25">
      <c r="A92" s="1">
        <v>4</v>
      </c>
    </row>
    <row r="93" spans="1:14" x14ac:dyDescent="0.25">
      <c r="A93" s="1">
        <v>5</v>
      </c>
      <c r="I93" s="1">
        <f>18+2*13</f>
        <v>44</v>
      </c>
    </row>
    <row r="94" spans="1:14" ht="17.25" x14ac:dyDescent="0.25">
      <c r="A94" s="1">
        <v>6</v>
      </c>
      <c r="D94" s="29" t="s">
        <v>95</v>
      </c>
    </row>
    <row r="97" spans="2:13" x14ac:dyDescent="0.25">
      <c r="D97" s="31">
        <v>44927</v>
      </c>
      <c r="G97" s="1" t="s">
        <v>94</v>
      </c>
      <c r="K97" s="1">
        <f>3*(B88+1)</f>
        <v>42</v>
      </c>
      <c r="L97" s="1">
        <f>INT(K97/5)</f>
        <v>8</v>
      </c>
    </row>
    <row r="98" spans="2:13" x14ac:dyDescent="0.25">
      <c r="D98" s="1" t="s">
        <v>89</v>
      </c>
      <c r="E98" s="1" t="s">
        <v>90</v>
      </c>
      <c r="G98" s="32">
        <f>(A89+2*B88)</f>
        <v>44</v>
      </c>
      <c r="H98" s="33">
        <f>INT(3*(B88+1)/5)</f>
        <v>8</v>
      </c>
      <c r="I98" s="34">
        <f>A86</f>
        <v>2022</v>
      </c>
      <c r="J98" s="35">
        <f>INT(A86/4)</f>
        <v>505</v>
      </c>
      <c r="K98" s="36">
        <f>INT(A86/100)</f>
        <v>20</v>
      </c>
      <c r="L98" s="1">
        <f>INT(A86/400)</f>
        <v>5</v>
      </c>
      <c r="M98" s="1">
        <v>2</v>
      </c>
    </row>
    <row r="99" spans="2:13" x14ac:dyDescent="0.25">
      <c r="D99" s="1">
        <v>1</v>
      </c>
      <c r="E99" s="1">
        <v>2</v>
      </c>
    </row>
    <row r="100" spans="2:13" x14ac:dyDescent="0.25">
      <c r="G100" s="34">
        <f>(A89+2*B88)+INT(3*(B88+1)/5)+A86+INT(A86/4)-INT(A86/100)+INT(A86/400)+2</f>
        <v>2566</v>
      </c>
      <c r="I100" s="1">
        <f>INT(G100/7)</f>
        <v>366</v>
      </c>
      <c r="J100" s="1">
        <f>G100-I100*7</f>
        <v>4</v>
      </c>
      <c r="K100" s="1">
        <f>G100-I100*7</f>
        <v>4</v>
      </c>
    </row>
    <row r="101" spans="2:13" x14ac:dyDescent="0.25">
      <c r="G101" s="34">
        <f>(A89+2*B88)+INT(3*(B88+1)/5)+A86+INT(A86/4)-INT(A86/100)+INT(A86/400)+2</f>
        <v>2566</v>
      </c>
    </row>
    <row r="103" spans="2:13" x14ac:dyDescent="0.25">
      <c r="B103" s="3"/>
      <c r="C103" s="4">
        <v>2022</v>
      </c>
    </row>
    <row r="104" spans="2:13" ht="17.25" x14ac:dyDescent="0.3">
      <c r="B104" s="3"/>
      <c r="C104" s="4" t="s">
        <v>0</v>
      </c>
      <c r="D104" s="205">
        <f ca="1">TODAY()</f>
        <v>45028</v>
      </c>
      <c r="E104" s="205"/>
      <c r="G104" s="1">
        <v>36699</v>
      </c>
    </row>
    <row r="105" spans="2:13" x14ac:dyDescent="0.25">
      <c r="B105" s="3"/>
      <c r="C105" s="4"/>
    </row>
    <row r="106" spans="2:13" ht="16.5" x14ac:dyDescent="0.3">
      <c r="B106" s="3"/>
      <c r="C106" s="7">
        <v>9</v>
      </c>
      <c r="D106" s="271" t="e">
        <f>DATEVALUE(G104)</f>
        <v>#VALUE!</v>
      </c>
      <c r="E106" s="272"/>
      <c r="F106" s="272"/>
      <c r="G106" s="272"/>
    </row>
    <row r="107" spans="2:13" x14ac:dyDescent="0.25">
      <c r="B107" s="3"/>
      <c r="C107" s="4"/>
      <c r="D107"/>
      <c r="E107"/>
      <c r="F107"/>
      <c r="G107"/>
    </row>
    <row r="108" spans="2:13" x14ac:dyDescent="0.25">
      <c r="B108" s="7">
        <v>1</v>
      </c>
      <c r="C108" s="4" t="str">
        <f t="shared" ref="C108:C137" si="6">$B108&amp;"/"&amp;C$106&amp;"/"&amp;C$103</f>
        <v>1/9/2022</v>
      </c>
      <c r="D108" s="15" t="e" cm="1" vm="1">
        <f t="array" aca="1" ref="D108" ca="1">datestableau</f>
        <v>#VALUE!</v>
      </c>
      <c r="E108"/>
      <c r="F108"/>
      <c r="G108"/>
    </row>
    <row r="109" spans="2:13" x14ac:dyDescent="0.25">
      <c r="B109" s="7">
        <v>2</v>
      </c>
      <c r="C109" s="4" t="str">
        <f t="shared" si="6"/>
        <v>2/9/2022</v>
      </c>
    </row>
    <row r="110" spans="2:13" x14ac:dyDescent="0.25">
      <c r="B110" s="7">
        <v>3</v>
      </c>
      <c r="C110" s="4" t="str">
        <f t="shared" si="6"/>
        <v>3/9/2022</v>
      </c>
      <c r="D110" s="53">
        <f ca="1">TODAY()</f>
        <v>45028</v>
      </c>
      <c r="E110" s="53">
        <f ca="1">D110+1</f>
        <v>45029</v>
      </c>
    </row>
    <row r="111" spans="2:13" x14ac:dyDescent="0.25">
      <c r="B111" s="7">
        <v>4</v>
      </c>
      <c r="C111" s="4" t="str">
        <f t="shared" si="6"/>
        <v>4/9/2022</v>
      </c>
    </row>
    <row r="112" spans="2:13" x14ac:dyDescent="0.25">
      <c r="B112" s="7">
        <v>5</v>
      </c>
      <c r="C112" s="4" t="str">
        <f t="shared" si="6"/>
        <v>5/9/2022</v>
      </c>
      <c r="D112" s="53">
        <f ca="1">DATE(YEAR(D104)+1,MONTH(D104)+1, DAY(D104))</f>
        <v>45424</v>
      </c>
      <c r="E112" s="1" t="e">
        <f>#REF!&amp;"/"&amp;#REF!&amp;"/"&amp;#REF!</f>
        <v>#REF!</v>
      </c>
    </row>
    <row r="113" spans="2:26" x14ac:dyDescent="0.25">
      <c r="B113" s="7">
        <v>6</v>
      </c>
      <c r="C113" s="4" t="str">
        <f t="shared" si="6"/>
        <v>6/9/2022</v>
      </c>
    </row>
    <row r="114" spans="2:26" x14ac:dyDescent="0.25">
      <c r="B114" s="7">
        <v>7</v>
      </c>
      <c r="C114" s="4" t="str">
        <f t="shared" si="6"/>
        <v>7/9/2022</v>
      </c>
      <c r="D114" s="4">
        <f>C103</f>
        <v>2022</v>
      </c>
      <c r="E114" s="4">
        <f>C103</f>
        <v>2022</v>
      </c>
      <c r="F114" s="4">
        <f>C103</f>
        <v>2022</v>
      </c>
      <c r="G114" s="4">
        <f>C103</f>
        <v>2022</v>
      </c>
      <c r="H114" s="4">
        <f>C103</f>
        <v>2022</v>
      </c>
      <c r="I114" s="4">
        <f>C103</f>
        <v>2022</v>
      </c>
      <c r="J114" s="4">
        <f>C103</f>
        <v>2022</v>
      </c>
      <c r="K114" s="4">
        <f>C103+1</f>
        <v>2023</v>
      </c>
      <c r="L114" s="4">
        <f>K114</f>
        <v>2023</v>
      </c>
      <c r="M114" s="4">
        <f>K114</f>
        <v>2023</v>
      </c>
      <c r="N114" s="4">
        <f>K114</f>
        <v>2023</v>
      </c>
      <c r="O114" s="4">
        <f>K114</f>
        <v>2023</v>
      </c>
      <c r="P114" s="4">
        <f>K114</f>
        <v>2023</v>
      </c>
      <c r="Q114" s="4">
        <f>K114</f>
        <v>2023</v>
      </c>
      <c r="R114" s="4">
        <f>K114</f>
        <v>2023</v>
      </c>
      <c r="S114" s="4">
        <f>K114</f>
        <v>2023</v>
      </c>
      <c r="T114" s="4">
        <f>K114</f>
        <v>2023</v>
      </c>
      <c r="U114" s="4">
        <f>K114</f>
        <v>2023</v>
      </c>
      <c r="V114" s="4">
        <f>K114</f>
        <v>2023</v>
      </c>
      <c r="W114" s="4">
        <f>K114</f>
        <v>2023</v>
      </c>
      <c r="X114" s="4">
        <f>K114</f>
        <v>2023</v>
      </c>
      <c r="Y114" s="4">
        <f>K114</f>
        <v>2023</v>
      </c>
      <c r="Z114" s="4">
        <f>K114</f>
        <v>2023</v>
      </c>
    </row>
    <row r="115" spans="2:26" x14ac:dyDescent="0.25">
      <c r="B115" s="7">
        <v>8</v>
      </c>
      <c r="C115" s="4" t="str">
        <f t="shared" si="6"/>
        <v>8/9/2022</v>
      </c>
      <c r="D115" s="4"/>
      <c r="E115" s="195" t="s">
        <v>1</v>
      </c>
      <c r="F115" s="195"/>
      <c r="G115" s="195" t="s">
        <v>2</v>
      </c>
      <c r="H115" s="195"/>
      <c r="I115" s="195" t="s">
        <v>3</v>
      </c>
      <c r="J115" s="195"/>
      <c r="K115" s="195" t="s">
        <v>4</v>
      </c>
      <c r="L115" s="195"/>
      <c r="M115" s="195" t="s">
        <v>5</v>
      </c>
      <c r="N115" s="195"/>
      <c r="O115" s="195" t="s">
        <v>6</v>
      </c>
      <c r="P115" s="195"/>
      <c r="Q115" s="195" t="s">
        <v>7</v>
      </c>
      <c r="R115" s="195"/>
      <c r="S115" s="195" t="s">
        <v>8</v>
      </c>
      <c r="T115" s="195"/>
      <c r="U115" s="195" t="s">
        <v>9</v>
      </c>
      <c r="V115" s="195"/>
      <c r="W115" s="195" t="s">
        <v>10</v>
      </c>
      <c r="X115" s="195"/>
      <c r="Y115" s="195" t="s">
        <v>11</v>
      </c>
      <c r="Z115" s="195"/>
    </row>
    <row r="116" spans="2:26" x14ac:dyDescent="0.25">
      <c r="B116" s="7">
        <v>9</v>
      </c>
      <c r="C116" s="4" t="str">
        <f t="shared" si="6"/>
        <v>9/9/2022</v>
      </c>
      <c r="D116" s="4"/>
      <c r="E116" s="195"/>
      <c r="F116" s="195"/>
      <c r="G116" s="195"/>
      <c r="H116" s="195"/>
      <c r="I116" s="195"/>
      <c r="J116" s="195"/>
      <c r="K116" s="195"/>
      <c r="L116" s="195"/>
      <c r="M116" s="195"/>
      <c r="N116" s="195"/>
      <c r="O116" s="195"/>
      <c r="P116" s="195"/>
      <c r="Q116" s="195"/>
      <c r="R116" s="195"/>
      <c r="S116" s="195"/>
      <c r="T116" s="195"/>
      <c r="U116" s="195"/>
      <c r="V116" s="195"/>
      <c r="W116" s="195"/>
      <c r="X116" s="195"/>
      <c r="Y116" s="195"/>
      <c r="Z116" s="195"/>
    </row>
    <row r="117" spans="2:26" x14ac:dyDescent="0.25">
      <c r="B117" s="7">
        <v>10</v>
      </c>
      <c r="C117" s="4" t="str">
        <f t="shared" si="6"/>
        <v>10/9/2022</v>
      </c>
      <c r="D117" s="7">
        <v>9</v>
      </c>
      <c r="E117" s="7">
        <v>10</v>
      </c>
      <c r="F117" s="7">
        <f>E117</f>
        <v>10</v>
      </c>
      <c r="G117" s="7">
        <v>11</v>
      </c>
      <c r="H117" s="7">
        <f>G117</f>
        <v>11</v>
      </c>
      <c r="I117" s="7">
        <v>12</v>
      </c>
      <c r="J117" s="7">
        <f>I117</f>
        <v>12</v>
      </c>
      <c r="K117" s="7">
        <v>1</v>
      </c>
      <c r="L117" s="7">
        <f>K117</f>
        <v>1</v>
      </c>
      <c r="M117" s="7">
        <v>2</v>
      </c>
      <c r="N117" s="7">
        <f>M117</f>
        <v>2</v>
      </c>
      <c r="O117" s="7">
        <v>3</v>
      </c>
      <c r="P117" s="7">
        <f>O117</f>
        <v>3</v>
      </c>
      <c r="Q117" s="7">
        <v>4</v>
      </c>
      <c r="R117" s="7">
        <f>Q117</f>
        <v>4</v>
      </c>
      <c r="S117" s="7">
        <v>5</v>
      </c>
      <c r="T117" s="7">
        <f>S117</f>
        <v>5</v>
      </c>
      <c r="U117" s="7">
        <v>6</v>
      </c>
      <c r="V117" s="7">
        <f>U117</f>
        <v>6</v>
      </c>
      <c r="W117" s="7">
        <v>7</v>
      </c>
      <c r="X117" s="7">
        <f>W117</f>
        <v>7</v>
      </c>
      <c r="Y117" s="7">
        <v>8</v>
      </c>
      <c r="Z117" s="7">
        <f>Y117</f>
        <v>8</v>
      </c>
    </row>
    <row r="118" spans="2:26" x14ac:dyDescent="0.25">
      <c r="B118" s="7">
        <v>11</v>
      </c>
      <c r="C118" s="4" t="str">
        <f t="shared" si="6"/>
        <v>11/9/2022</v>
      </c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</row>
    <row r="119" spans="2:26" x14ac:dyDescent="0.25">
      <c r="B119" s="7">
        <v>12</v>
      </c>
      <c r="C119" s="4" t="str">
        <f t="shared" si="6"/>
        <v>12/9/2022</v>
      </c>
      <c r="D119" s="54">
        <f t="shared" ref="D119:D148" si="7">DATE(YEAR(C108),MONTH(C108),DAY(C108))</f>
        <v>44805</v>
      </c>
      <c r="E119" s="4" t="str">
        <f t="shared" ref="E119:E149" si="8">$B108&amp;"/"&amp;E$117&amp;"/"&amp;E$114</f>
        <v>1/10/2022</v>
      </c>
      <c r="F119" s="54">
        <f t="shared" ref="F119:Z120" si="9">DATE(YEAR(E119),MONTH(E119),DAY(E119))</f>
        <v>44835</v>
      </c>
      <c r="G119" s="4" t="str">
        <f t="shared" ref="G119:G148" si="10">$B108&amp;"/"&amp;G$117&amp;"/"&amp;G$114</f>
        <v>1/11/2022</v>
      </c>
      <c r="H119" s="54">
        <f t="shared" si="9"/>
        <v>44866</v>
      </c>
      <c r="I119" s="4" t="str">
        <f t="shared" ref="I119:I149" si="11">$B108&amp;"/"&amp;I$117&amp;"/"&amp;I$114</f>
        <v>1/12/2022</v>
      </c>
      <c r="J119" s="54">
        <f t="shared" si="9"/>
        <v>44896</v>
      </c>
      <c r="K119" s="4" t="str">
        <f t="shared" ref="K119:K149" si="12">$B108&amp;"/"&amp;K$117&amp;"/"&amp;K$114</f>
        <v>1/1/2023</v>
      </c>
      <c r="L119" s="54">
        <f t="shared" si="9"/>
        <v>44927</v>
      </c>
      <c r="M119" s="4" t="str">
        <f t="shared" ref="M119:M147" si="13">$B108&amp;"/"&amp;M$117&amp;"/"&amp;M$114</f>
        <v>1/2/2023</v>
      </c>
      <c r="N119" s="54">
        <f t="shared" si="9"/>
        <v>44958</v>
      </c>
      <c r="O119" s="4" t="str">
        <f t="shared" ref="O119:O149" si="14">$B108&amp;"/"&amp;O$117&amp;"/"&amp;O$114</f>
        <v>1/3/2023</v>
      </c>
      <c r="P119" s="54">
        <f t="shared" si="9"/>
        <v>44986</v>
      </c>
      <c r="Q119" s="4" t="str">
        <f t="shared" ref="Q119:Q148" si="15">$B108&amp;"/"&amp;Q$117&amp;"/"&amp;Q$114</f>
        <v>1/4/2023</v>
      </c>
      <c r="R119" s="54">
        <f t="shared" si="9"/>
        <v>45017</v>
      </c>
      <c r="S119" s="4" t="str">
        <f t="shared" ref="S119:S149" si="16">$B108&amp;"/"&amp;S$117&amp;"/"&amp;S$114</f>
        <v>1/5/2023</v>
      </c>
      <c r="T119" s="54">
        <f t="shared" si="9"/>
        <v>45047</v>
      </c>
      <c r="U119" s="4" t="str">
        <f t="shared" ref="U119:U148" si="17">$B108&amp;"/"&amp;U$117&amp;"/"&amp;U$114</f>
        <v>1/6/2023</v>
      </c>
      <c r="V119" s="54">
        <f t="shared" si="9"/>
        <v>45078</v>
      </c>
      <c r="W119" s="4" t="str">
        <f t="shared" ref="W119:W149" si="18">$B108&amp;"/"&amp;W$117&amp;"/"&amp;W$114</f>
        <v>1/7/2023</v>
      </c>
      <c r="X119" s="54">
        <f t="shared" si="9"/>
        <v>45108</v>
      </c>
      <c r="Y119" s="4" t="str">
        <f t="shared" ref="Y119:Y149" si="19">$B108&amp;"/"&amp;Y$117&amp;"/"&amp;Y$114</f>
        <v>1/8/2023</v>
      </c>
      <c r="Z119" s="54">
        <f t="shared" si="9"/>
        <v>45139</v>
      </c>
    </row>
    <row r="120" spans="2:26" x14ac:dyDescent="0.25">
      <c r="B120" s="7">
        <v>13</v>
      </c>
      <c r="C120" s="4" t="str">
        <f t="shared" si="6"/>
        <v>13/9/2022</v>
      </c>
      <c r="D120" s="54">
        <f t="shared" si="7"/>
        <v>44806</v>
      </c>
      <c r="E120" s="4" t="str">
        <f t="shared" si="8"/>
        <v>2/10/2022</v>
      </c>
      <c r="F120" s="54">
        <f t="shared" si="9"/>
        <v>44836</v>
      </c>
      <c r="G120" s="4" t="str">
        <f t="shared" si="10"/>
        <v>2/11/2022</v>
      </c>
      <c r="H120" s="54">
        <f t="shared" si="9"/>
        <v>44867</v>
      </c>
      <c r="I120" s="4" t="str">
        <f t="shared" si="11"/>
        <v>2/12/2022</v>
      </c>
      <c r="J120" s="54">
        <f t="shared" si="9"/>
        <v>44897</v>
      </c>
      <c r="K120" s="4" t="str">
        <f t="shared" si="12"/>
        <v>2/1/2023</v>
      </c>
      <c r="L120" s="54">
        <f t="shared" si="9"/>
        <v>44928</v>
      </c>
      <c r="M120" s="4" t="str">
        <f t="shared" si="13"/>
        <v>2/2/2023</v>
      </c>
      <c r="N120" s="54">
        <f t="shared" si="9"/>
        <v>44959</v>
      </c>
      <c r="O120" s="4" t="str">
        <f t="shared" si="14"/>
        <v>2/3/2023</v>
      </c>
      <c r="P120" s="54">
        <f t="shared" si="9"/>
        <v>44987</v>
      </c>
      <c r="Q120" s="4" t="str">
        <f t="shared" si="15"/>
        <v>2/4/2023</v>
      </c>
      <c r="R120" s="54">
        <f t="shared" si="9"/>
        <v>45018</v>
      </c>
      <c r="S120" s="4" t="str">
        <f t="shared" si="16"/>
        <v>2/5/2023</v>
      </c>
      <c r="T120" s="54">
        <f t="shared" si="9"/>
        <v>45048</v>
      </c>
      <c r="U120" s="4" t="str">
        <f t="shared" si="17"/>
        <v>2/6/2023</v>
      </c>
      <c r="V120" s="54">
        <f t="shared" si="9"/>
        <v>45079</v>
      </c>
      <c r="W120" s="4" t="str">
        <f t="shared" si="18"/>
        <v>2/7/2023</v>
      </c>
      <c r="X120" s="54">
        <f t="shared" si="9"/>
        <v>45109</v>
      </c>
      <c r="Y120" s="4" t="str">
        <f t="shared" si="19"/>
        <v>2/8/2023</v>
      </c>
      <c r="Z120" s="54">
        <f t="shared" si="9"/>
        <v>45140</v>
      </c>
    </row>
    <row r="121" spans="2:26" x14ac:dyDescent="0.25">
      <c r="B121" s="7">
        <v>14</v>
      </c>
      <c r="C121" s="4" t="str">
        <f t="shared" si="6"/>
        <v>14/9/2022</v>
      </c>
      <c r="D121" s="54">
        <f t="shared" si="7"/>
        <v>44807</v>
      </c>
      <c r="E121" s="4" t="str">
        <f t="shared" si="8"/>
        <v>3/10/2022</v>
      </c>
      <c r="F121" s="54">
        <f t="shared" ref="F121" si="20">DATE(YEAR(E121),MONTH(E121),DAY(E121))</f>
        <v>44837</v>
      </c>
      <c r="G121" s="4" t="str">
        <f t="shared" si="10"/>
        <v>3/11/2022</v>
      </c>
      <c r="H121" s="54">
        <f t="shared" ref="H121" si="21">DATE(YEAR(G121),MONTH(G121),DAY(G121))</f>
        <v>44868</v>
      </c>
      <c r="I121" s="4" t="str">
        <f t="shared" si="11"/>
        <v>3/12/2022</v>
      </c>
      <c r="J121" s="54">
        <f t="shared" ref="J121" si="22">DATE(YEAR(I121),MONTH(I121),DAY(I121))</f>
        <v>44898</v>
      </c>
      <c r="K121" s="4" t="str">
        <f t="shared" si="12"/>
        <v>3/1/2023</v>
      </c>
      <c r="L121" s="54">
        <f t="shared" ref="L121" si="23">DATE(YEAR(K121),MONTH(K121),DAY(K121))</f>
        <v>44929</v>
      </c>
      <c r="M121" s="4" t="str">
        <f t="shared" si="13"/>
        <v>3/2/2023</v>
      </c>
      <c r="N121" s="54">
        <f t="shared" ref="N121" si="24">DATE(YEAR(M121),MONTH(M121),DAY(M121))</f>
        <v>44960</v>
      </c>
      <c r="O121" s="4" t="str">
        <f t="shared" si="14"/>
        <v>3/3/2023</v>
      </c>
      <c r="P121" s="54">
        <f t="shared" ref="P121" si="25">DATE(YEAR(O121),MONTH(O121),DAY(O121))</f>
        <v>44988</v>
      </c>
      <c r="Q121" s="4" t="str">
        <f t="shared" si="15"/>
        <v>3/4/2023</v>
      </c>
      <c r="R121" s="54">
        <f t="shared" ref="R121" si="26">DATE(YEAR(Q121),MONTH(Q121),DAY(Q121))</f>
        <v>45019</v>
      </c>
      <c r="S121" s="4" t="str">
        <f t="shared" si="16"/>
        <v>3/5/2023</v>
      </c>
      <c r="T121" s="54">
        <f t="shared" ref="T121" si="27">DATE(YEAR(S121),MONTH(S121),DAY(S121))</f>
        <v>45049</v>
      </c>
      <c r="U121" s="4" t="str">
        <f t="shared" si="17"/>
        <v>3/6/2023</v>
      </c>
      <c r="V121" s="54">
        <f t="shared" ref="V121" si="28">DATE(YEAR(U121),MONTH(U121),DAY(U121))</f>
        <v>45080</v>
      </c>
      <c r="W121" s="4" t="str">
        <f t="shared" si="18"/>
        <v>3/7/2023</v>
      </c>
      <c r="X121" s="54">
        <f t="shared" ref="X121" si="29">DATE(YEAR(W121),MONTH(W121),DAY(W121))</f>
        <v>45110</v>
      </c>
      <c r="Y121" s="4" t="str">
        <f t="shared" si="19"/>
        <v>3/8/2023</v>
      </c>
      <c r="Z121" s="54">
        <f t="shared" ref="Z121" si="30">DATE(YEAR(Y121),MONTH(Y121),DAY(Y121))</f>
        <v>45141</v>
      </c>
    </row>
    <row r="122" spans="2:26" x14ac:dyDescent="0.25">
      <c r="B122" s="7">
        <v>15</v>
      </c>
      <c r="C122" s="4" t="str">
        <f t="shared" si="6"/>
        <v>15/9/2022</v>
      </c>
      <c r="D122" s="54">
        <f t="shared" si="7"/>
        <v>44808</v>
      </c>
      <c r="E122" s="4" t="str">
        <f t="shared" si="8"/>
        <v>4/10/2022</v>
      </c>
      <c r="F122" s="54">
        <f t="shared" ref="F122" si="31">DATE(YEAR(E122),MONTH(E122),DAY(E122))</f>
        <v>44838</v>
      </c>
      <c r="G122" s="4" t="str">
        <f t="shared" si="10"/>
        <v>4/11/2022</v>
      </c>
      <c r="H122" s="54">
        <f t="shared" ref="H122" si="32">DATE(YEAR(G122),MONTH(G122),DAY(G122))</f>
        <v>44869</v>
      </c>
      <c r="I122" s="4" t="str">
        <f t="shared" si="11"/>
        <v>4/12/2022</v>
      </c>
      <c r="J122" s="54">
        <f t="shared" ref="J122" si="33">DATE(YEAR(I122),MONTH(I122),DAY(I122))</f>
        <v>44899</v>
      </c>
      <c r="K122" s="4" t="str">
        <f t="shared" si="12"/>
        <v>4/1/2023</v>
      </c>
      <c r="L122" s="54">
        <f t="shared" ref="L122" si="34">DATE(YEAR(K122),MONTH(K122),DAY(K122))</f>
        <v>44930</v>
      </c>
      <c r="M122" s="4" t="str">
        <f t="shared" si="13"/>
        <v>4/2/2023</v>
      </c>
      <c r="N122" s="54">
        <f t="shared" ref="N122" si="35">DATE(YEAR(M122),MONTH(M122),DAY(M122))</f>
        <v>44961</v>
      </c>
      <c r="O122" s="4" t="str">
        <f t="shared" si="14"/>
        <v>4/3/2023</v>
      </c>
      <c r="P122" s="54">
        <f t="shared" ref="P122" si="36">DATE(YEAR(O122),MONTH(O122),DAY(O122))</f>
        <v>44989</v>
      </c>
      <c r="Q122" s="4" t="str">
        <f t="shared" si="15"/>
        <v>4/4/2023</v>
      </c>
      <c r="R122" s="54">
        <f t="shared" ref="R122" si="37">DATE(YEAR(Q122),MONTH(Q122),DAY(Q122))</f>
        <v>45020</v>
      </c>
      <c r="S122" s="4" t="str">
        <f t="shared" si="16"/>
        <v>4/5/2023</v>
      </c>
      <c r="T122" s="54">
        <f t="shared" ref="T122" si="38">DATE(YEAR(S122),MONTH(S122),DAY(S122))</f>
        <v>45050</v>
      </c>
      <c r="U122" s="4" t="str">
        <f t="shared" si="17"/>
        <v>4/6/2023</v>
      </c>
      <c r="V122" s="54">
        <f t="shared" ref="V122" si="39">DATE(YEAR(U122),MONTH(U122),DAY(U122))</f>
        <v>45081</v>
      </c>
      <c r="W122" s="4" t="str">
        <f t="shared" si="18"/>
        <v>4/7/2023</v>
      </c>
      <c r="X122" s="54">
        <f t="shared" ref="X122" si="40">DATE(YEAR(W122),MONTH(W122),DAY(W122))</f>
        <v>45111</v>
      </c>
      <c r="Y122" s="4" t="str">
        <f t="shared" si="19"/>
        <v>4/8/2023</v>
      </c>
      <c r="Z122" s="54">
        <f t="shared" ref="Z122" si="41">DATE(YEAR(Y122),MONTH(Y122),DAY(Y122))</f>
        <v>45142</v>
      </c>
    </row>
    <row r="123" spans="2:26" x14ac:dyDescent="0.25">
      <c r="B123" s="7">
        <v>16</v>
      </c>
      <c r="C123" s="4" t="str">
        <f t="shared" si="6"/>
        <v>16/9/2022</v>
      </c>
      <c r="D123" s="54">
        <f t="shared" si="7"/>
        <v>44809</v>
      </c>
      <c r="E123" s="4" t="str">
        <f t="shared" si="8"/>
        <v>5/10/2022</v>
      </c>
      <c r="F123" s="54">
        <f t="shared" ref="F123" si="42">DATE(YEAR(E123),MONTH(E123),DAY(E123))</f>
        <v>44839</v>
      </c>
      <c r="G123" s="4" t="str">
        <f t="shared" si="10"/>
        <v>5/11/2022</v>
      </c>
      <c r="H123" s="54">
        <f t="shared" ref="H123" si="43">DATE(YEAR(G123),MONTH(G123),DAY(G123))</f>
        <v>44870</v>
      </c>
      <c r="I123" s="4" t="str">
        <f t="shared" si="11"/>
        <v>5/12/2022</v>
      </c>
      <c r="J123" s="54">
        <f t="shared" ref="J123" si="44">DATE(YEAR(I123),MONTH(I123),DAY(I123))</f>
        <v>44900</v>
      </c>
      <c r="K123" s="4" t="str">
        <f t="shared" si="12"/>
        <v>5/1/2023</v>
      </c>
      <c r="L123" s="54">
        <f t="shared" ref="L123" si="45">DATE(YEAR(K123),MONTH(K123),DAY(K123))</f>
        <v>44931</v>
      </c>
      <c r="M123" s="4" t="str">
        <f t="shared" si="13"/>
        <v>5/2/2023</v>
      </c>
      <c r="N123" s="54">
        <f t="shared" ref="N123" si="46">DATE(YEAR(M123),MONTH(M123),DAY(M123))</f>
        <v>44962</v>
      </c>
      <c r="O123" s="4" t="str">
        <f t="shared" si="14"/>
        <v>5/3/2023</v>
      </c>
      <c r="P123" s="54">
        <f t="shared" ref="P123" si="47">DATE(YEAR(O123),MONTH(O123),DAY(O123))</f>
        <v>44990</v>
      </c>
      <c r="Q123" s="4" t="str">
        <f t="shared" si="15"/>
        <v>5/4/2023</v>
      </c>
      <c r="R123" s="54">
        <f t="shared" ref="R123" si="48">DATE(YEAR(Q123),MONTH(Q123),DAY(Q123))</f>
        <v>45021</v>
      </c>
      <c r="S123" s="4" t="str">
        <f t="shared" si="16"/>
        <v>5/5/2023</v>
      </c>
      <c r="T123" s="54">
        <f t="shared" ref="T123" si="49">DATE(YEAR(S123),MONTH(S123),DAY(S123))</f>
        <v>45051</v>
      </c>
      <c r="U123" s="4" t="str">
        <f t="shared" si="17"/>
        <v>5/6/2023</v>
      </c>
      <c r="V123" s="54">
        <f t="shared" ref="V123" si="50">DATE(YEAR(U123),MONTH(U123),DAY(U123))</f>
        <v>45082</v>
      </c>
      <c r="W123" s="4" t="str">
        <f t="shared" si="18"/>
        <v>5/7/2023</v>
      </c>
      <c r="X123" s="54">
        <f t="shared" ref="X123" si="51">DATE(YEAR(W123),MONTH(W123),DAY(W123))</f>
        <v>45112</v>
      </c>
      <c r="Y123" s="4" t="str">
        <f t="shared" si="19"/>
        <v>5/8/2023</v>
      </c>
      <c r="Z123" s="54">
        <f t="shared" ref="Z123" si="52">DATE(YEAR(Y123),MONTH(Y123),DAY(Y123))</f>
        <v>45143</v>
      </c>
    </row>
    <row r="124" spans="2:26" x14ac:dyDescent="0.25">
      <c r="B124" s="7">
        <v>17</v>
      </c>
      <c r="C124" s="4" t="str">
        <f t="shared" si="6"/>
        <v>17/9/2022</v>
      </c>
      <c r="D124" s="54">
        <f t="shared" si="7"/>
        <v>44810</v>
      </c>
      <c r="E124" s="4" t="str">
        <f t="shared" si="8"/>
        <v>6/10/2022</v>
      </c>
      <c r="F124" s="54">
        <f t="shared" ref="F124" si="53">DATE(YEAR(E124),MONTH(E124),DAY(E124))</f>
        <v>44840</v>
      </c>
      <c r="G124" s="4" t="str">
        <f t="shared" si="10"/>
        <v>6/11/2022</v>
      </c>
      <c r="H124" s="54">
        <f t="shared" ref="H124" si="54">DATE(YEAR(G124),MONTH(G124),DAY(G124))</f>
        <v>44871</v>
      </c>
      <c r="I124" s="4" t="str">
        <f t="shared" si="11"/>
        <v>6/12/2022</v>
      </c>
      <c r="J124" s="54">
        <f t="shared" ref="J124" si="55">DATE(YEAR(I124),MONTH(I124),DAY(I124))</f>
        <v>44901</v>
      </c>
      <c r="K124" s="4" t="str">
        <f t="shared" si="12"/>
        <v>6/1/2023</v>
      </c>
      <c r="L124" s="54">
        <f t="shared" ref="L124" si="56">DATE(YEAR(K124),MONTH(K124),DAY(K124))</f>
        <v>44932</v>
      </c>
      <c r="M124" s="4" t="str">
        <f t="shared" si="13"/>
        <v>6/2/2023</v>
      </c>
      <c r="N124" s="54">
        <f t="shared" ref="N124" si="57">DATE(YEAR(M124),MONTH(M124),DAY(M124))</f>
        <v>44963</v>
      </c>
      <c r="O124" s="4" t="str">
        <f t="shared" si="14"/>
        <v>6/3/2023</v>
      </c>
      <c r="P124" s="54">
        <f t="shared" ref="P124" si="58">DATE(YEAR(O124),MONTH(O124),DAY(O124))</f>
        <v>44991</v>
      </c>
      <c r="Q124" s="4" t="str">
        <f t="shared" si="15"/>
        <v>6/4/2023</v>
      </c>
      <c r="R124" s="54">
        <f t="shared" ref="R124" si="59">DATE(YEAR(Q124),MONTH(Q124),DAY(Q124))</f>
        <v>45022</v>
      </c>
      <c r="S124" s="4" t="str">
        <f t="shared" si="16"/>
        <v>6/5/2023</v>
      </c>
      <c r="T124" s="54">
        <f t="shared" ref="T124" si="60">DATE(YEAR(S124),MONTH(S124),DAY(S124))</f>
        <v>45052</v>
      </c>
      <c r="U124" s="4" t="str">
        <f t="shared" si="17"/>
        <v>6/6/2023</v>
      </c>
      <c r="V124" s="54">
        <f t="shared" ref="V124" si="61">DATE(YEAR(U124),MONTH(U124),DAY(U124))</f>
        <v>45083</v>
      </c>
      <c r="W124" s="4" t="str">
        <f t="shared" si="18"/>
        <v>6/7/2023</v>
      </c>
      <c r="X124" s="54">
        <f t="shared" ref="X124" si="62">DATE(YEAR(W124),MONTH(W124),DAY(W124))</f>
        <v>45113</v>
      </c>
      <c r="Y124" s="4" t="str">
        <f t="shared" si="19"/>
        <v>6/8/2023</v>
      </c>
      <c r="Z124" s="54">
        <f t="shared" ref="Z124" si="63">DATE(YEAR(Y124),MONTH(Y124),DAY(Y124))</f>
        <v>45144</v>
      </c>
    </row>
    <row r="125" spans="2:26" x14ac:dyDescent="0.25">
      <c r="B125" s="7">
        <v>18</v>
      </c>
      <c r="C125" s="4" t="str">
        <f t="shared" si="6"/>
        <v>18/9/2022</v>
      </c>
      <c r="D125" s="54">
        <f t="shared" si="7"/>
        <v>44811</v>
      </c>
      <c r="E125" s="4" t="str">
        <f t="shared" si="8"/>
        <v>7/10/2022</v>
      </c>
      <c r="F125" s="54">
        <f t="shared" ref="F125" si="64">DATE(YEAR(E125),MONTH(E125),DAY(E125))</f>
        <v>44841</v>
      </c>
      <c r="G125" s="4" t="str">
        <f t="shared" si="10"/>
        <v>7/11/2022</v>
      </c>
      <c r="H125" s="54">
        <f t="shared" ref="H125" si="65">DATE(YEAR(G125),MONTH(G125),DAY(G125))</f>
        <v>44872</v>
      </c>
      <c r="I125" s="4" t="str">
        <f t="shared" si="11"/>
        <v>7/12/2022</v>
      </c>
      <c r="J125" s="54">
        <f t="shared" ref="J125" si="66">DATE(YEAR(I125),MONTH(I125),DAY(I125))</f>
        <v>44902</v>
      </c>
      <c r="K125" s="4" t="str">
        <f t="shared" si="12"/>
        <v>7/1/2023</v>
      </c>
      <c r="L125" s="54">
        <f t="shared" ref="L125" si="67">DATE(YEAR(K125),MONTH(K125),DAY(K125))</f>
        <v>44933</v>
      </c>
      <c r="M125" s="4" t="str">
        <f t="shared" si="13"/>
        <v>7/2/2023</v>
      </c>
      <c r="N125" s="54">
        <f t="shared" ref="N125" si="68">DATE(YEAR(M125),MONTH(M125),DAY(M125))</f>
        <v>44964</v>
      </c>
      <c r="O125" s="4" t="str">
        <f t="shared" si="14"/>
        <v>7/3/2023</v>
      </c>
      <c r="P125" s="54">
        <f t="shared" ref="P125" si="69">DATE(YEAR(O125),MONTH(O125),DAY(O125))</f>
        <v>44992</v>
      </c>
      <c r="Q125" s="4" t="str">
        <f t="shared" si="15"/>
        <v>7/4/2023</v>
      </c>
      <c r="R125" s="54">
        <f t="shared" ref="R125" si="70">DATE(YEAR(Q125),MONTH(Q125),DAY(Q125))</f>
        <v>45023</v>
      </c>
      <c r="S125" s="4" t="str">
        <f t="shared" si="16"/>
        <v>7/5/2023</v>
      </c>
      <c r="T125" s="54">
        <f t="shared" ref="T125" si="71">DATE(YEAR(S125),MONTH(S125),DAY(S125))</f>
        <v>45053</v>
      </c>
      <c r="U125" s="4" t="str">
        <f t="shared" si="17"/>
        <v>7/6/2023</v>
      </c>
      <c r="V125" s="54">
        <f t="shared" ref="V125" si="72">DATE(YEAR(U125),MONTH(U125),DAY(U125))</f>
        <v>45084</v>
      </c>
      <c r="W125" s="4" t="str">
        <f t="shared" si="18"/>
        <v>7/7/2023</v>
      </c>
      <c r="X125" s="54">
        <f t="shared" ref="X125" si="73">DATE(YEAR(W125),MONTH(W125),DAY(W125))</f>
        <v>45114</v>
      </c>
      <c r="Y125" s="4" t="str">
        <f t="shared" si="19"/>
        <v>7/8/2023</v>
      </c>
      <c r="Z125" s="54">
        <f t="shared" ref="Z125" si="74">DATE(YEAR(Y125),MONTH(Y125),DAY(Y125))</f>
        <v>45145</v>
      </c>
    </row>
    <row r="126" spans="2:26" x14ac:dyDescent="0.25">
      <c r="B126" s="7">
        <v>19</v>
      </c>
      <c r="C126" s="4" t="str">
        <f t="shared" si="6"/>
        <v>19/9/2022</v>
      </c>
      <c r="D126" s="54">
        <f t="shared" si="7"/>
        <v>44812</v>
      </c>
      <c r="E126" s="4" t="str">
        <f t="shared" si="8"/>
        <v>8/10/2022</v>
      </c>
      <c r="F126" s="54">
        <f t="shared" ref="F126" si="75">DATE(YEAR(E126),MONTH(E126),DAY(E126))</f>
        <v>44842</v>
      </c>
      <c r="G126" s="4" t="str">
        <f t="shared" si="10"/>
        <v>8/11/2022</v>
      </c>
      <c r="H126" s="54">
        <f t="shared" ref="H126" si="76">DATE(YEAR(G126),MONTH(G126),DAY(G126))</f>
        <v>44873</v>
      </c>
      <c r="I126" s="4" t="str">
        <f t="shared" si="11"/>
        <v>8/12/2022</v>
      </c>
      <c r="J126" s="54">
        <f t="shared" ref="J126" si="77">DATE(YEAR(I126),MONTH(I126),DAY(I126))</f>
        <v>44903</v>
      </c>
      <c r="K126" s="4" t="str">
        <f t="shared" si="12"/>
        <v>8/1/2023</v>
      </c>
      <c r="L126" s="54">
        <f t="shared" ref="L126" si="78">DATE(YEAR(K126),MONTH(K126),DAY(K126))</f>
        <v>44934</v>
      </c>
      <c r="M126" s="4" t="str">
        <f t="shared" si="13"/>
        <v>8/2/2023</v>
      </c>
      <c r="N126" s="54">
        <f t="shared" ref="N126" si="79">DATE(YEAR(M126),MONTH(M126),DAY(M126))</f>
        <v>44965</v>
      </c>
      <c r="O126" s="4" t="str">
        <f t="shared" si="14"/>
        <v>8/3/2023</v>
      </c>
      <c r="P126" s="54">
        <f t="shared" ref="P126" si="80">DATE(YEAR(O126),MONTH(O126),DAY(O126))</f>
        <v>44993</v>
      </c>
      <c r="Q126" s="4" t="str">
        <f t="shared" si="15"/>
        <v>8/4/2023</v>
      </c>
      <c r="R126" s="54">
        <f t="shared" ref="R126" si="81">DATE(YEAR(Q126),MONTH(Q126),DAY(Q126))</f>
        <v>45024</v>
      </c>
      <c r="S126" s="4" t="str">
        <f t="shared" si="16"/>
        <v>8/5/2023</v>
      </c>
      <c r="T126" s="54">
        <f t="shared" ref="T126" si="82">DATE(YEAR(S126),MONTH(S126),DAY(S126))</f>
        <v>45054</v>
      </c>
      <c r="U126" s="4" t="str">
        <f t="shared" si="17"/>
        <v>8/6/2023</v>
      </c>
      <c r="V126" s="54">
        <f t="shared" ref="V126" si="83">DATE(YEAR(U126),MONTH(U126),DAY(U126))</f>
        <v>45085</v>
      </c>
      <c r="W126" s="4" t="str">
        <f t="shared" si="18"/>
        <v>8/7/2023</v>
      </c>
      <c r="X126" s="54">
        <f t="shared" ref="X126" si="84">DATE(YEAR(W126),MONTH(W126),DAY(W126))</f>
        <v>45115</v>
      </c>
      <c r="Y126" s="4" t="str">
        <f t="shared" si="19"/>
        <v>8/8/2023</v>
      </c>
      <c r="Z126" s="54">
        <f t="shared" ref="Z126" si="85">DATE(YEAR(Y126),MONTH(Y126),DAY(Y126))</f>
        <v>45146</v>
      </c>
    </row>
    <row r="127" spans="2:26" x14ac:dyDescent="0.25">
      <c r="B127" s="7">
        <v>20</v>
      </c>
      <c r="C127" s="4" t="str">
        <f t="shared" si="6"/>
        <v>20/9/2022</v>
      </c>
      <c r="D127" s="54">
        <f t="shared" si="7"/>
        <v>44813</v>
      </c>
      <c r="E127" s="4" t="str">
        <f t="shared" si="8"/>
        <v>9/10/2022</v>
      </c>
      <c r="F127" s="54">
        <f t="shared" ref="F127" si="86">DATE(YEAR(E127),MONTH(E127),DAY(E127))</f>
        <v>44843</v>
      </c>
      <c r="G127" s="4" t="str">
        <f t="shared" si="10"/>
        <v>9/11/2022</v>
      </c>
      <c r="H127" s="54">
        <f t="shared" ref="H127" si="87">DATE(YEAR(G127),MONTH(G127),DAY(G127))</f>
        <v>44874</v>
      </c>
      <c r="I127" s="4" t="str">
        <f t="shared" si="11"/>
        <v>9/12/2022</v>
      </c>
      <c r="J127" s="54">
        <f t="shared" ref="J127" si="88">DATE(YEAR(I127),MONTH(I127),DAY(I127))</f>
        <v>44904</v>
      </c>
      <c r="K127" s="4" t="str">
        <f t="shared" si="12"/>
        <v>9/1/2023</v>
      </c>
      <c r="L127" s="54">
        <f t="shared" ref="L127" si="89">DATE(YEAR(K127),MONTH(K127),DAY(K127))</f>
        <v>44935</v>
      </c>
      <c r="M127" s="4" t="str">
        <f t="shared" si="13"/>
        <v>9/2/2023</v>
      </c>
      <c r="N127" s="54">
        <f t="shared" ref="N127" si="90">DATE(YEAR(M127),MONTH(M127),DAY(M127))</f>
        <v>44966</v>
      </c>
      <c r="O127" s="4" t="str">
        <f t="shared" si="14"/>
        <v>9/3/2023</v>
      </c>
      <c r="P127" s="54">
        <f t="shared" ref="P127" si="91">DATE(YEAR(O127),MONTH(O127),DAY(O127))</f>
        <v>44994</v>
      </c>
      <c r="Q127" s="4" t="str">
        <f t="shared" si="15"/>
        <v>9/4/2023</v>
      </c>
      <c r="R127" s="54">
        <f t="shared" ref="R127" si="92">DATE(YEAR(Q127),MONTH(Q127),DAY(Q127))</f>
        <v>45025</v>
      </c>
      <c r="S127" s="4" t="str">
        <f t="shared" si="16"/>
        <v>9/5/2023</v>
      </c>
      <c r="T127" s="54">
        <f t="shared" ref="T127" si="93">DATE(YEAR(S127),MONTH(S127),DAY(S127))</f>
        <v>45055</v>
      </c>
      <c r="U127" s="4" t="str">
        <f t="shared" si="17"/>
        <v>9/6/2023</v>
      </c>
      <c r="V127" s="54">
        <f t="shared" ref="V127" si="94">DATE(YEAR(U127),MONTH(U127),DAY(U127))</f>
        <v>45086</v>
      </c>
      <c r="W127" s="4" t="str">
        <f t="shared" si="18"/>
        <v>9/7/2023</v>
      </c>
      <c r="X127" s="54">
        <f t="shared" ref="X127" si="95">DATE(YEAR(W127),MONTH(W127),DAY(W127))</f>
        <v>45116</v>
      </c>
      <c r="Y127" s="4" t="str">
        <f t="shared" si="19"/>
        <v>9/8/2023</v>
      </c>
      <c r="Z127" s="54">
        <f t="shared" ref="Z127" si="96">DATE(YEAR(Y127),MONTH(Y127),DAY(Y127))</f>
        <v>45147</v>
      </c>
    </row>
    <row r="128" spans="2:26" x14ac:dyDescent="0.25">
      <c r="B128" s="7">
        <v>21</v>
      </c>
      <c r="C128" s="4" t="str">
        <f t="shared" si="6"/>
        <v>21/9/2022</v>
      </c>
      <c r="D128" s="54">
        <f t="shared" si="7"/>
        <v>44814</v>
      </c>
      <c r="E128" s="4" t="str">
        <f t="shared" si="8"/>
        <v>10/10/2022</v>
      </c>
      <c r="F128" s="54">
        <f t="shared" ref="F128" si="97">DATE(YEAR(E128),MONTH(E128),DAY(E128))</f>
        <v>44844</v>
      </c>
      <c r="G128" s="4" t="str">
        <f t="shared" si="10"/>
        <v>10/11/2022</v>
      </c>
      <c r="H128" s="54">
        <f t="shared" ref="H128" si="98">DATE(YEAR(G128),MONTH(G128),DAY(G128))</f>
        <v>44875</v>
      </c>
      <c r="I128" s="4" t="str">
        <f t="shared" si="11"/>
        <v>10/12/2022</v>
      </c>
      <c r="J128" s="54">
        <f t="shared" ref="J128" si="99">DATE(YEAR(I128),MONTH(I128),DAY(I128))</f>
        <v>44905</v>
      </c>
      <c r="K128" s="4" t="str">
        <f t="shared" si="12"/>
        <v>10/1/2023</v>
      </c>
      <c r="L128" s="54">
        <f t="shared" ref="L128" si="100">DATE(YEAR(K128),MONTH(K128),DAY(K128))</f>
        <v>44936</v>
      </c>
      <c r="M128" s="4" t="str">
        <f t="shared" si="13"/>
        <v>10/2/2023</v>
      </c>
      <c r="N128" s="54">
        <f t="shared" ref="N128" si="101">DATE(YEAR(M128),MONTH(M128),DAY(M128))</f>
        <v>44967</v>
      </c>
      <c r="O128" s="4" t="str">
        <f t="shared" si="14"/>
        <v>10/3/2023</v>
      </c>
      <c r="P128" s="54">
        <f t="shared" ref="P128" si="102">DATE(YEAR(O128),MONTH(O128),DAY(O128))</f>
        <v>44995</v>
      </c>
      <c r="Q128" s="4" t="str">
        <f t="shared" si="15"/>
        <v>10/4/2023</v>
      </c>
      <c r="R128" s="54">
        <f t="shared" ref="R128" si="103">DATE(YEAR(Q128),MONTH(Q128),DAY(Q128))</f>
        <v>45026</v>
      </c>
      <c r="S128" s="4" t="str">
        <f t="shared" si="16"/>
        <v>10/5/2023</v>
      </c>
      <c r="T128" s="54">
        <f t="shared" ref="T128" si="104">DATE(YEAR(S128),MONTH(S128),DAY(S128))</f>
        <v>45056</v>
      </c>
      <c r="U128" s="4" t="str">
        <f t="shared" si="17"/>
        <v>10/6/2023</v>
      </c>
      <c r="V128" s="54">
        <f t="shared" ref="V128" si="105">DATE(YEAR(U128),MONTH(U128),DAY(U128))</f>
        <v>45087</v>
      </c>
      <c r="W128" s="4" t="str">
        <f t="shared" si="18"/>
        <v>10/7/2023</v>
      </c>
      <c r="X128" s="54">
        <f t="shared" ref="X128" si="106">DATE(YEAR(W128),MONTH(W128),DAY(W128))</f>
        <v>45117</v>
      </c>
      <c r="Y128" s="4" t="str">
        <f t="shared" si="19"/>
        <v>10/8/2023</v>
      </c>
      <c r="Z128" s="54">
        <f t="shared" ref="Z128" si="107">DATE(YEAR(Y128),MONTH(Y128),DAY(Y128))</f>
        <v>45148</v>
      </c>
    </row>
    <row r="129" spans="2:26" x14ac:dyDescent="0.25">
      <c r="B129" s="7">
        <v>22</v>
      </c>
      <c r="C129" s="4" t="str">
        <f t="shared" si="6"/>
        <v>22/9/2022</v>
      </c>
      <c r="D129" s="54">
        <f t="shared" si="7"/>
        <v>44815</v>
      </c>
      <c r="E129" s="4" t="str">
        <f t="shared" si="8"/>
        <v>11/10/2022</v>
      </c>
      <c r="F129" s="54">
        <f t="shared" ref="F129" si="108">DATE(YEAR(E129),MONTH(E129),DAY(E129))</f>
        <v>44845</v>
      </c>
      <c r="G129" s="4" t="str">
        <f t="shared" si="10"/>
        <v>11/11/2022</v>
      </c>
      <c r="H129" s="54">
        <f t="shared" ref="H129" si="109">DATE(YEAR(G129),MONTH(G129),DAY(G129))</f>
        <v>44876</v>
      </c>
      <c r="I129" s="4" t="str">
        <f t="shared" si="11"/>
        <v>11/12/2022</v>
      </c>
      <c r="J129" s="54">
        <f t="shared" ref="J129" si="110">DATE(YEAR(I129),MONTH(I129),DAY(I129))</f>
        <v>44906</v>
      </c>
      <c r="K129" s="4" t="str">
        <f t="shared" si="12"/>
        <v>11/1/2023</v>
      </c>
      <c r="L129" s="54">
        <f t="shared" ref="L129" si="111">DATE(YEAR(K129),MONTH(K129),DAY(K129))</f>
        <v>44937</v>
      </c>
      <c r="M129" s="4" t="str">
        <f t="shared" si="13"/>
        <v>11/2/2023</v>
      </c>
      <c r="N129" s="54">
        <f t="shared" ref="N129" si="112">DATE(YEAR(M129),MONTH(M129),DAY(M129))</f>
        <v>44968</v>
      </c>
      <c r="O129" s="4" t="str">
        <f t="shared" si="14"/>
        <v>11/3/2023</v>
      </c>
      <c r="P129" s="54">
        <f t="shared" ref="P129" si="113">DATE(YEAR(O129),MONTH(O129),DAY(O129))</f>
        <v>44996</v>
      </c>
      <c r="Q129" s="4" t="str">
        <f t="shared" si="15"/>
        <v>11/4/2023</v>
      </c>
      <c r="R129" s="54">
        <f t="shared" ref="R129" si="114">DATE(YEAR(Q129),MONTH(Q129),DAY(Q129))</f>
        <v>45027</v>
      </c>
      <c r="S129" s="4" t="str">
        <f t="shared" si="16"/>
        <v>11/5/2023</v>
      </c>
      <c r="T129" s="54">
        <f t="shared" ref="T129" si="115">DATE(YEAR(S129),MONTH(S129),DAY(S129))</f>
        <v>45057</v>
      </c>
      <c r="U129" s="4" t="str">
        <f t="shared" si="17"/>
        <v>11/6/2023</v>
      </c>
      <c r="V129" s="54">
        <f t="shared" ref="V129" si="116">DATE(YEAR(U129),MONTH(U129),DAY(U129))</f>
        <v>45088</v>
      </c>
      <c r="W129" s="4" t="str">
        <f t="shared" si="18"/>
        <v>11/7/2023</v>
      </c>
      <c r="X129" s="54">
        <f t="shared" ref="X129" si="117">DATE(YEAR(W129),MONTH(W129),DAY(W129))</f>
        <v>45118</v>
      </c>
      <c r="Y129" s="4" t="str">
        <f t="shared" si="19"/>
        <v>11/8/2023</v>
      </c>
      <c r="Z129" s="54">
        <f t="shared" ref="Z129" si="118">DATE(YEAR(Y129),MONTH(Y129),DAY(Y129))</f>
        <v>45149</v>
      </c>
    </row>
    <row r="130" spans="2:26" x14ac:dyDescent="0.25">
      <c r="B130" s="7">
        <v>23</v>
      </c>
      <c r="C130" s="4" t="str">
        <f t="shared" si="6"/>
        <v>23/9/2022</v>
      </c>
      <c r="D130" s="54">
        <f t="shared" si="7"/>
        <v>44816</v>
      </c>
      <c r="E130" s="4" t="str">
        <f t="shared" si="8"/>
        <v>12/10/2022</v>
      </c>
      <c r="F130" s="54">
        <f t="shared" ref="F130" si="119">DATE(YEAR(E130),MONTH(E130),DAY(E130))</f>
        <v>44846</v>
      </c>
      <c r="G130" s="4" t="str">
        <f t="shared" si="10"/>
        <v>12/11/2022</v>
      </c>
      <c r="H130" s="54">
        <f t="shared" ref="H130" si="120">DATE(YEAR(G130),MONTH(G130),DAY(G130))</f>
        <v>44877</v>
      </c>
      <c r="I130" s="4" t="str">
        <f t="shared" si="11"/>
        <v>12/12/2022</v>
      </c>
      <c r="J130" s="54">
        <f t="shared" ref="J130" si="121">DATE(YEAR(I130),MONTH(I130),DAY(I130))</f>
        <v>44907</v>
      </c>
      <c r="K130" s="4" t="str">
        <f t="shared" si="12"/>
        <v>12/1/2023</v>
      </c>
      <c r="L130" s="54">
        <f t="shared" ref="L130" si="122">DATE(YEAR(K130),MONTH(K130),DAY(K130))</f>
        <v>44938</v>
      </c>
      <c r="M130" s="4" t="str">
        <f t="shared" si="13"/>
        <v>12/2/2023</v>
      </c>
      <c r="N130" s="54">
        <f t="shared" ref="N130" si="123">DATE(YEAR(M130),MONTH(M130),DAY(M130))</f>
        <v>44969</v>
      </c>
      <c r="O130" s="4" t="str">
        <f t="shared" si="14"/>
        <v>12/3/2023</v>
      </c>
      <c r="P130" s="54">
        <f t="shared" ref="P130" si="124">DATE(YEAR(O130),MONTH(O130),DAY(O130))</f>
        <v>44997</v>
      </c>
      <c r="Q130" s="4" t="str">
        <f t="shared" si="15"/>
        <v>12/4/2023</v>
      </c>
      <c r="R130" s="54">
        <f t="shared" ref="R130" si="125">DATE(YEAR(Q130),MONTH(Q130),DAY(Q130))</f>
        <v>45028</v>
      </c>
      <c r="S130" s="4" t="str">
        <f t="shared" si="16"/>
        <v>12/5/2023</v>
      </c>
      <c r="T130" s="54">
        <f t="shared" ref="T130" si="126">DATE(YEAR(S130),MONTH(S130),DAY(S130))</f>
        <v>45058</v>
      </c>
      <c r="U130" s="4" t="str">
        <f t="shared" si="17"/>
        <v>12/6/2023</v>
      </c>
      <c r="V130" s="54">
        <f t="shared" ref="V130" si="127">DATE(YEAR(U130),MONTH(U130),DAY(U130))</f>
        <v>45089</v>
      </c>
      <c r="W130" s="4" t="str">
        <f t="shared" si="18"/>
        <v>12/7/2023</v>
      </c>
      <c r="X130" s="54">
        <f t="shared" ref="X130" si="128">DATE(YEAR(W130),MONTH(W130),DAY(W130))</f>
        <v>45119</v>
      </c>
      <c r="Y130" s="4" t="str">
        <f t="shared" si="19"/>
        <v>12/8/2023</v>
      </c>
      <c r="Z130" s="54">
        <f t="shared" ref="Z130" si="129">DATE(YEAR(Y130),MONTH(Y130),DAY(Y130))</f>
        <v>45150</v>
      </c>
    </row>
    <row r="131" spans="2:26" x14ac:dyDescent="0.25">
      <c r="B131" s="7">
        <v>24</v>
      </c>
      <c r="C131" s="4" t="str">
        <f t="shared" si="6"/>
        <v>24/9/2022</v>
      </c>
      <c r="D131" s="54">
        <f t="shared" si="7"/>
        <v>44817</v>
      </c>
      <c r="E131" s="4" t="str">
        <f t="shared" si="8"/>
        <v>13/10/2022</v>
      </c>
      <c r="F131" s="54">
        <f t="shared" ref="F131" si="130">DATE(YEAR(E131),MONTH(E131),DAY(E131))</f>
        <v>44847</v>
      </c>
      <c r="G131" s="4" t="str">
        <f t="shared" si="10"/>
        <v>13/11/2022</v>
      </c>
      <c r="H131" s="54">
        <f t="shared" ref="H131" si="131">DATE(YEAR(G131),MONTH(G131),DAY(G131))</f>
        <v>44878</v>
      </c>
      <c r="I131" s="4" t="str">
        <f t="shared" si="11"/>
        <v>13/12/2022</v>
      </c>
      <c r="J131" s="54">
        <f t="shared" ref="J131" si="132">DATE(YEAR(I131),MONTH(I131),DAY(I131))</f>
        <v>44908</v>
      </c>
      <c r="K131" s="4" t="str">
        <f t="shared" si="12"/>
        <v>13/1/2023</v>
      </c>
      <c r="L131" s="54">
        <f t="shared" ref="L131" si="133">DATE(YEAR(K131),MONTH(K131),DAY(K131))</f>
        <v>44939</v>
      </c>
      <c r="M131" s="4" t="str">
        <f t="shared" si="13"/>
        <v>13/2/2023</v>
      </c>
      <c r="N131" s="54">
        <f t="shared" ref="N131" si="134">DATE(YEAR(M131),MONTH(M131),DAY(M131))</f>
        <v>44970</v>
      </c>
      <c r="O131" s="4" t="str">
        <f t="shared" si="14"/>
        <v>13/3/2023</v>
      </c>
      <c r="P131" s="54">
        <f t="shared" ref="P131" si="135">DATE(YEAR(O131),MONTH(O131),DAY(O131))</f>
        <v>44998</v>
      </c>
      <c r="Q131" s="4" t="str">
        <f t="shared" si="15"/>
        <v>13/4/2023</v>
      </c>
      <c r="R131" s="54">
        <f t="shared" ref="R131" si="136">DATE(YEAR(Q131),MONTH(Q131),DAY(Q131))</f>
        <v>45029</v>
      </c>
      <c r="S131" s="4" t="str">
        <f t="shared" si="16"/>
        <v>13/5/2023</v>
      </c>
      <c r="T131" s="54">
        <f t="shared" ref="T131" si="137">DATE(YEAR(S131),MONTH(S131),DAY(S131))</f>
        <v>45059</v>
      </c>
      <c r="U131" s="4" t="str">
        <f t="shared" si="17"/>
        <v>13/6/2023</v>
      </c>
      <c r="V131" s="54">
        <f t="shared" ref="V131" si="138">DATE(YEAR(U131),MONTH(U131),DAY(U131))</f>
        <v>45090</v>
      </c>
      <c r="W131" s="4" t="str">
        <f t="shared" si="18"/>
        <v>13/7/2023</v>
      </c>
      <c r="X131" s="54">
        <f t="shared" ref="X131" si="139">DATE(YEAR(W131),MONTH(W131),DAY(W131))</f>
        <v>45120</v>
      </c>
      <c r="Y131" s="4" t="str">
        <f t="shared" si="19"/>
        <v>13/8/2023</v>
      </c>
      <c r="Z131" s="54">
        <f t="shared" ref="Z131" si="140">DATE(YEAR(Y131),MONTH(Y131),DAY(Y131))</f>
        <v>45151</v>
      </c>
    </row>
    <row r="132" spans="2:26" x14ac:dyDescent="0.25">
      <c r="B132" s="7">
        <v>25</v>
      </c>
      <c r="C132" s="4" t="str">
        <f t="shared" si="6"/>
        <v>25/9/2022</v>
      </c>
      <c r="D132" s="54">
        <f t="shared" si="7"/>
        <v>44818</v>
      </c>
      <c r="E132" s="4" t="str">
        <f t="shared" si="8"/>
        <v>14/10/2022</v>
      </c>
      <c r="F132" s="54">
        <f t="shared" ref="F132" si="141">DATE(YEAR(E132),MONTH(E132),DAY(E132))</f>
        <v>44848</v>
      </c>
      <c r="G132" s="4" t="str">
        <f t="shared" si="10"/>
        <v>14/11/2022</v>
      </c>
      <c r="H132" s="54">
        <f t="shared" ref="H132" si="142">DATE(YEAR(G132),MONTH(G132),DAY(G132))</f>
        <v>44879</v>
      </c>
      <c r="I132" s="4" t="str">
        <f t="shared" si="11"/>
        <v>14/12/2022</v>
      </c>
      <c r="J132" s="54">
        <f t="shared" ref="J132" si="143">DATE(YEAR(I132),MONTH(I132),DAY(I132))</f>
        <v>44909</v>
      </c>
      <c r="K132" s="4" t="str">
        <f t="shared" si="12"/>
        <v>14/1/2023</v>
      </c>
      <c r="L132" s="54">
        <f t="shared" ref="L132" si="144">DATE(YEAR(K132),MONTH(K132),DAY(K132))</f>
        <v>44940</v>
      </c>
      <c r="M132" s="4" t="str">
        <f t="shared" si="13"/>
        <v>14/2/2023</v>
      </c>
      <c r="N132" s="54">
        <f t="shared" ref="N132" si="145">DATE(YEAR(M132),MONTH(M132),DAY(M132))</f>
        <v>44971</v>
      </c>
      <c r="O132" s="4" t="str">
        <f t="shared" si="14"/>
        <v>14/3/2023</v>
      </c>
      <c r="P132" s="54">
        <f t="shared" ref="P132" si="146">DATE(YEAR(O132),MONTH(O132),DAY(O132))</f>
        <v>44999</v>
      </c>
      <c r="Q132" s="4" t="str">
        <f t="shared" si="15"/>
        <v>14/4/2023</v>
      </c>
      <c r="R132" s="54">
        <f t="shared" ref="R132" si="147">DATE(YEAR(Q132),MONTH(Q132),DAY(Q132))</f>
        <v>45030</v>
      </c>
      <c r="S132" s="4" t="str">
        <f t="shared" si="16"/>
        <v>14/5/2023</v>
      </c>
      <c r="T132" s="54">
        <f t="shared" ref="T132" si="148">DATE(YEAR(S132),MONTH(S132),DAY(S132))</f>
        <v>45060</v>
      </c>
      <c r="U132" s="4" t="str">
        <f t="shared" si="17"/>
        <v>14/6/2023</v>
      </c>
      <c r="V132" s="54">
        <f t="shared" ref="V132" si="149">DATE(YEAR(U132),MONTH(U132),DAY(U132))</f>
        <v>45091</v>
      </c>
      <c r="W132" s="4" t="str">
        <f t="shared" si="18"/>
        <v>14/7/2023</v>
      </c>
      <c r="X132" s="54">
        <f t="shared" ref="X132" si="150">DATE(YEAR(W132),MONTH(W132),DAY(W132))</f>
        <v>45121</v>
      </c>
      <c r="Y132" s="4" t="str">
        <f t="shared" si="19"/>
        <v>14/8/2023</v>
      </c>
      <c r="Z132" s="54">
        <f t="shared" ref="Z132" si="151">DATE(YEAR(Y132),MONTH(Y132),DAY(Y132))</f>
        <v>45152</v>
      </c>
    </row>
    <row r="133" spans="2:26" x14ac:dyDescent="0.25">
      <c r="B133" s="7">
        <v>26</v>
      </c>
      <c r="C133" s="4" t="str">
        <f t="shared" si="6"/>
        <v>26/9/2022</v>
      </c>
      <c r="D133" s="54">
        <f t="shared" si="7"/>
        <v>44819</v>
      </c>
      <c r="E133" s="4" t="str">
        <f t="shared" si="8"/>
        <v>15/10/2022</v>
      </c>
      <c r="F133" s="54">
        <f t="shared" ref="F133" si="152">DATE(YEAR(E133),MONTH(E133),DAY(E133))</f>
        <v>44849</v>
      </c>
      <c r="G133" s="4" t="str">
        <f t="shared" si="10"/>
        <v>15/11/2022</v>
      </c>
      <c r="H133" s="54">
        <f t="shared" ref="H133" si="153">DATE(YEAR(G133),MONTH(G133),DAY(G133))</f>
        <v>44880</v>
      </c>
      <c r="I133" s="4" t="str">
        <f t="shared" si="11"/>
        <v>15/12/2022</v>
      </c>
      <c r="J133" s="54">
        <f t="shared" ref="J133" si="154">DATE(YEAR(I133),MONTH(I133),DAY(I133))</f>
        <v>44910</v>
      </c>
      <c r="K133" s="4" t="str">
        <f t="shared" si="12"/>
        <v>15/1/2023</v>
      </c>
      <c r="L133" s="54">
        <f t="shared" ref="L133" si="155">DATE(YEAR(K133),MONTH(K133),DAY(K133))</f>
        <v>44941</v>
      </c>
      <c r="M133" s="4" t="str">
        <f t="shared" si="13"/>
        <v>15/2/2023</v>
      </c>
      <c r="N133" s="54">
        <f t="shared" ref="N133" si="156">DATE(YEAR(M133),MONTH(M133),DAY(M133))</f>
        <v>44972</v>
      </c>
      <c r="O133" s="4" t="str">
        <f t="shared" si="14"/>
        <v>15/3/2023</v>
      </c>
      <c r="P133" s="54">
        <f t="shared" ref="P133" si="157">DATE(YEAR(O133),MONTH(O133),DAY(O133))</f>
        <v>45000</v>
      </c>
      <c r="Q133" s="4" t="str">
        <f t="shared" si="15"/>
        <v>15/4/2023</v>
      </c>
      <c r="R133" s="54">
        <f t="shared" ref="R133" si="158">DATE(YEAR(Q133),MONTH(Q133),DAY(Q133))</f>
        <v>45031</v>
      </c>
      <c r="S133" s="4" t="str">
        <f t="shared" si="16"/>
        <v>15/5/2023</v>
      </c>
      <c r="T133" s="54">
        <f t="shared" ref="T133" si="159">DATE(YEAR(S133),MONTH(S133),DAY(S133))</f>
        <v>45061</v>
      </c>
      <c r="U133" s="4" t="str">
        <f t="shared" si="17"/>
        <v>15/6/2023</v>
      </c>
      <c r="V133" s="54">
        <f t="shared" ref="V133" si="160">DATE(YEAR(U133),MONTH(U133),DAY(U133))</f>
        <v>45092</v>
      </c>
      <c r="W133" s="4" t="str">
        <f t="shared" si="18"/>
        <v>15/7/2023</v>
      </c>
      <c r="X133" s="54">
        <f t="shared" ref="X133" si="161">DATE(YEAR(W133),MONTH(W133),DAY(W133))</f>
        <v>45122</v>
      </c>
      <c r="Y133" s="4" t="str">
        <f t="shared" si="19"/>
        <v>15/8/2023</v>
      </c>
      <c r="Z133" s="54">
        <f t="shared" ref="Z133" si="162">DATE(YEAR(Y133),MONTH(Y133),DAY(Y133))</f>
        <v>45153</v>
      </c>
    </row>
    <row r="134" spans="2:26" x14ac:dyDescent="0.25">
      <c r="B134" s="7">
        <v>27</v>
      </c>
      <c r="C134" s="4" t="str">
        <f t="shared" si="6"/>
        <v>27/9/2022</v>
      </c>
      <c r="D134" s="54">
        <f t="shared" si="7"/>
        <v>44820</v>
      </c>
      <c r="E134" s="4" t="str">
        <f t="shared" si="8"/>
        <v>16/10/2022</v>
      </c>
      <c r="F134" s="54">
        <f t="shared" ref="F134" si="163">DATE(YEAR(E134),MONTH(E134),DAY(E134))</f>
        <v>44850</v>
      </c>
      <c r="G134" s="4" t="str">
        <f t="shared" si="10"/>
        <v>16/11/2022</v>
      </c>
      <c r="H134" s="54">
        <f t="shared" ref="H134" si="164">DATE(YEAR(G134),MONTH(G134),DAY(G134))</f>
        <v>44881</v>
      </c>
      <c r="I134" s="4" t="str">
        <f t="shared" si="11"/>
        <v>16/12/2022</v>
      </c>
      <c r="J134" s="54">
        <f t="shared" ref="J134" si="165">DATE(YEAR(I134),MONTH(I134),DAY(I134))</f>
        <v>44911</v>
      </c>
      <c r="K134" s="4" t="str">
        <f t="shared" si="12"/>
        <v>16/1/2023</v>
      </c>
      <c r="L134" s="54">
        <f t="shared" ref="L134" si="166">DATE(YEAR(K134),MONTH(K134),DAY(K134))</f>
        <v>44942</v>
      </c>
      <c r="M134" s="4" t="str">
        <f t="shared" si="13"/>
        <v>16/2/2023</v>
      </c>
      <c r="N134" s="54">
        <f t="shared" ref="N134" si="167">DATE(YEAR(M134),MONTH(M134),DAY(M134))</f>
        <v>44973</v>
      </c>
      <c r="O134" s="4" t="str">
        <f t="shared" si="14"/>
        <v>16/3/2023</v>
      </c>
      <c r="P134" s="54">
        <f t="shared" ref="P134" si="168">DATE(YEAR(O134),MONTH(O134),DAY(O134))</f>
        <v>45001</v>
      </c>
      <c r="Q134" s="4" t="str">
        <f t="shared" si="15"/>
        <v>16/4/2023</v>
      </c>
      <c r="R134" s="54">
        <f t="shared" ref="R134" si="169">DATE(YEAR(Q134),MONTH(Q134),DAY(Q134))</f>
        <v>45032</v>
      </c>
      <c r="S134" s="4" t="str">
        <f t="shared" si="16"/>
        <v>16/5/2023</v>
      </c>
      <c r="T134" s="54">
        <f t="shared" ref="T134" si="170">DATE(YEAR(S134),MONTH(S134),DAY(S134))</f>
        <v>45062</v>
      </c>
      <c r="U134" s="4" t="str">
        <f t="shared" si="17"/>
        <v>16/6/2023</v>
      </c>
      <c r="V134" s="54">
        <f t="shared" ref="V134" si="171">DATE(YEAR(U134),MONTH(U134),DAY(U134))</f>
        <v>45093</v>
      </c>
      <c r="W134" s="4" t="str">
        <f t="shared" si="18"/>
        <v>16/7/2023</v>
      </c>
      <c r="X134" s="54">
        <f t="shared" ref="X134" si="172">DATE(YEAR(W134),MONTH(W134),DAY(W134))</f>
        <v>45123</v>
      </c>
      <c r="Y134" s="4" t="str">
        <f t="shared" si="19"/>
        <v>16/8/2023</v>
      </c>
      <c r="Z134" s="54">
        <f t="shared" ref="Z134" si="173">DATE(YEAR(Y134),MONTH(Y134),DAY(Y134))</f>
        <v>45154</v>
      </c>
    </row>
    <row r="135" spans="2:26" x14ac:dyDescent="0.25">
      <c r="B135" s="7">
        <v>28</v>
      </c>
      <c r="C135" s="4" t="str">
        <f t="shared" si="6"/>
        <v>28/9/2022</v>
      </c>
      <c r="D135" s="54">
        <f t="shared" si="7"/>
        <v>44821</v>
      </c>
      <c r="E135" s="4" t="str">
        <f t="shared" si="8"/>
        <v>17/10/2022</v>
      </c>
      <c r="F135" s="54">
        <f t="shared" ref="F135" si="174">DATE(YEAR(E135),MONTH(E135),DAY(E135))</f>
        <v>44851</v>
      </c>
      <c r="G135" s="4" t="str">
        <f t="shared" si="10"/>
        <v>17/11/2022</v>
      </c>
      <c r="H135" s="54">
        <f t="shared" ref="H135" si="175">DATE(YEAR(G135),MONTH(G135),DAY(G135))</f>
        <v>44882</v>
      </c>
      <c r="I135" s="4" t="str">
        <f t="shared" si="11"/>
        <v>17/12/2022</v>
      </c>
      <c r="J135" s="54">
        <f t="shared" ref="J135" si="176">DATE(YEAR(I135),MONTH(I135),DAY(I135))</f>
        <v>44912</v>
      </c>
      <c r="K135" s="4" t="str">
        <f t="shared" si="12"/>
        <v>17/1/2023</v>
      </c>
      <c r="L135" s="54">
        <f t="shared" ref="L135" si="177">DATE(YEAR(K135),MONTH(K135),DAY(K135))</f>
        <v>44943</v>
      </c>
      <c r="M135" s="4" t="str">
        <f t="shared" si="13"/>
        <v>17/2/2023</v>
      </c>
      <c r="N135" s="54">
        <f t="shared" ref="N135" si="178">DATE(YEAR(M135),MONTH(M135),DAY(M135))</f>
        <v>44974</v>
      </c>
      <c r="O135" s="4" t="str">
        <f t="shared" si="14"/>
        <v>17/3/2023</v>
      </c>
      <c r="P135" s="54">
        <f t="shared" ref="P135" si="179">DATE(YEAR(O135),MONTH(O135),DAY(O135))</f>
        <v>45002</v>
      </c>
      <c r="Q135" s="4" t="str">
        <f t="shared" si="15"/>
        <v>17/4/2023</v>
      </c>
      <c r="R135" s="54">
        <f t="shared" ref="R135" si="180">DATE(YEAR(Q135),MONTH(Q135),DAY(Q135))</f>
        <v>45033</v>
      </c>
      <c r="S135" s="4" t="str">
        <f t="shared" si="16"/>
        <v>17/5/2023</v>
      </c>
      <c r="T135" s="54">
        <f t="shared" ref="T135" si="181">DATE(YEAR(S135),MONTH(S135),DAY(S135))</f>
        <v>45063</v>
      </c>
      <c r="U135" s="4" t="str">
        <f t="shared" si="17"/>
        <v>17/6/2023</v>
      </c>
      <c r="V135" s="54">
        <f t="shared" ref="V135" si="182">DATE(YEAR(U135),MONTH(U135),DAY(U135))</f>
        <v>45094</v>
      </c>
      <c r="W135" s="4" t="str">
        <f t="shared" si="18"/>
        <v>17/7/2023</v>
      </c>
      <c r="X135" s="54">
        <f t="shared" ref="X135" si="183">DATE(YEAR(W135),MONTH(W135),DAY(W135))</f>
        <v>45124</v>
      </c>
      <c r="Y135" s="4" t="str">
        <f t="shared" si="19"/>
        <v>17/8/2023</v>
      </c>
      <c r="Z135" s="54">
        <f t="shared" ref="Z135" si="184">DATE(YEAR(Y135),MONTH(Y135),DAY(Y135))</f>
        <v>45155</v>
      </c>
    </row>
    <row r="136" spans="2:26" x14ac:dyDescent="0.25">
      <c r="B136" s="7">
        <v>29</v>
      </c>
      <c r="C136" s="4" t="str">
        <f t="shared" si="6"/>
        <v>29/9/2022</v>
      </c>
      <c r="D136" s="54">
        <f t="shared" si="7"/>
        <v>44822</v>
      </c>
      <c r="E136" s="4" t="str">
        <f t="shared" si="8"/>
        <v>18/10/2022</v>
      </c>
      <c r="F136" s="54">
        <f t="shared" ref="F136" si="185">DATE(YEAR(E136),MONTH(E136),DAY(E136))</f>
        <v>44852</v>
      </c>
      <c r="G136" s="4" t="str">
        <f t="shared" si="10"/>
        <v>18/11/2022</v>
      </c>
      <c r="H136" s="54">
        <f t="shared" ref="H136" si="186">DATE(YEAR(G136),MONTH(G136),DAY(G136))</f>
        <v>44883</v>
      </c>
      <c r="I136" s="4" t="str">
        <f t="shared" si="11"/>
        <v>18/12/2022</v>
      </c>
      <c r="J136" s="54">
        <f t="shared" ref="J136" si="187">DATE(YEAR(I136),MONTH(I136),DAY(I136))</f>
        <v>44913</v>
      </c>
      <c r="K136" s="4" t="str">
        <f t="shared" si="12"/>
        <v>18/1/2023</v>
      </c>
      <c r="L136" s="54">
        <f t="shared" ref="L136" si="188">DATE(YEAR(K136),MONTH(K136),DAY(K136))</f>
        <v>44944</v>
      </c>
      <c r="M136" s="4" t="str">
        <f t="shared" si="13"/>
        <v>18/2/2023</v>
      </c>
      <c r="N136" s="54">
        <f t="shared" ref="N136" si="189">DATE(YEAR(M136),MONTH(M136),DAY(M136))</f>
        <v>44975</v>
      </c>
      <c r="O136" s="4" t="str">
        <f t="shared" si="14"/>
        <v>18/3/2023</v>
      </c>
      <c r="P136" s="54">
        <f t="shared" ref="P136" si="190">DATE(YEAR(O136),MONTH(O136),DAY(O136))</f>
        <v>45003</v>
      </c>
      <c r="Q136" s="4" t="str">
        <f t="shared" si="15"/>
        <v>18/4/2023</v>
      </c>
      <c r="R136" s="54">
        <f t="shared" ref="R136" si="191">DATE(YEAR(Q136),MONTH(Q136),DAY(Q136))</f>
        <v>45034</v>
      </c>
      <c r="S136" s="4" t="str">
        <f t="shared" si="16"/>
        <v>18/5/2023</v>
      </c>
      <c r="T136" s="54">
        <f t="shared" ref="T136" si="192">DATE(YEAR(S136),MONTH(S136),DAY(S136))</f>
        <v>45064</v>
      </c>
      <c r="U136" s="4" t="str">
        <f t="shared" si="17"/>
        <v>18/6/2023</v>
      </c>
      <c r="V136" s="54">
        <f t="shared" ref="V136" si="193">DATE(YEAR(U136),MONTH(U136),DAY(U136))</f>
        <v>45095</v>
      </c>
      <c r="W136" s="4" t="str">
        <f t="shared" si="18"/>
        <v>18/7/2023</v>
      </c>
      <c r="X136" s="54">
        <f t="shared" ref="X136" si="194">DATE(YEAR(W136),MONTH(W136),DAY(W136))</f>
        <v>45125</v>
      </c>
      <c r="Y136" s="4" t="str">
        <f t="shared" si="19"/>
        <v>18/8/2023</v>
      </c>
      <c r="Z136" s="54">
        <f t="shared" ref="Z136" si="195">DATE(YEAR(Y136),MONTH(Y136),DAY(Y136))</f>
        <v>45156</v>
      </c>
    </row>
    <row r="137" spans="2:26" x14ac:dyDescent="0.25">
      <c r="B137" s="10">
        <v>30</v>
      </c>
      <c r="C137" s="4" t="str">
        <f t="shared" si="6"/>
        <v>30/9/2022</v>
      </c>
      <c r="D137" s="54">
        <f t="shared" si="7"/>
        <v>44823</v>
      </c>
      <c r="E137" s="4" t="str">
        <f t="shared" si="8"/>
        <v>19/10/2022</v>
      </c>
      <c r="F137" s="54">
        <f t="shared" ref="F137" si="196">DATE(YEAR(E137),MONTH(E137),DAY(E137))</f>
        <v>44853</v>
      </c>
      <c r="G137" s="4" t="str">
        <f t="shared" si="10"/>
        <v>19/11/2022</v>
      </c>
      <c r="H137" s="54">
        <f t="shared" ref="H137" si="197">DATE(YEAR(G137),MONTH(G137),DAY(G137))</f>
        <v>44884</v>
      </c>
      <c r="I137" s="4" t="str">
        <f t="shared" si="11"/>
        <v>19/12/2022</v>
      </c>
      <c r="J137" s="54">
        <f t="shared" ref="J137" si="198">DATE(YEAR(I137),MONTH(I137),DAY(I137))</f>
        <v>44914</v>
      </c>
      <c r="K137" s="4" t="str">
        <f t="shared" si="12"/>
        <v>19/1/2023</v>
      </c>
      <c r="L137" s="54">
        <f t="shared" ref="L137" si="199">DATE(YEAR(K137),MONTH(K137),DAY(K137))</f>
        <v>44945</v>
      </c>
      <c r="M137" s="4" t="str">
        <f t="shared" si="13"/>
        <v>19/2/2023</v>
      </c>
      <c r="N137" s="54">
        <f t="shared" ref="N137" si="200">DATE(YEAR(M137),MONTH(M137),DAY(M137))</f>
        <v>44976</v>
      </c>
      <c r="O137" s="4" t="str">
        <f t="shared" si="14"/>
        <v>19/3/2023</v>
      </c>
      <c r="P137" s="54">
        <f t="shared" ref="P137" si="201">DATE(YEAR(O137),MONTH(O137),DAY(O137))</f>
        <v>45004</v>
      </c>
      <c r="Q137" s="4" t="str">
        <f t="shared" si="15"/>
        <v>19/4/2023</v>
      </c>
      <c r="R137" s="54">
        <f t="shared" ref="R137" si="202">DATE(YEAR(Q137),MONTH(Q137),DAY(Q137))</f>
        <v>45035</v>
      </c>
      <c r="S137" s="4" t="str">
        <f t="shared" si="16"/>
        <v>19/5/2023</v>
      </c>
      <c r="T137" s="54">
        <f t="shared" ref="T137" si="203">DATE(YEAR(S137),MONTH(S137),DAY(S137))</f>
        <v>45065</v>
      </c>
      <c r="U137" s="4" t="str">
        <f t="shared" si="17"/>
        <v>19/6/2023</v>
      </c>
      <c r="V137" s="54">
        <f t="shared" ref="V137" si="204">DATE(YEAR(U137),MONTH(U137),DAY(U137))</f>
        <v>45096</v>
      </c>
      <c r="W137" s="4" t="str">
        <f t="shared" si="18"/>
        <v>19/7/2023</v>
      </c>
      <c r="X137" s="54">
        <f t="shared" ref="X137" si="205">DATE(YEAR(W137),MONTH(W137),DAY(W137))</f>
        <v>45126</v>
      </c>
      <c r="Y137" s="4" t="str">
        <f t="shared" si="19"/>
        <v>19/8/2023</v>
      </c>
      <c r="Z137" s="54">
        <f t="shared" ref="Z137" si="206">DATE(YEAR(Y137),MONTH(Y137),DAY(Y137))</f>
        <v>45157</v>
      </c>
    </row>
    <row r="138" spans="2:26" x14ac:dyDescent="0.25">
      <c r="B138" s="10">
        <v>31</v>
      </c>
      <c r="C138" s="3"/>
      <c r="D138" s="54">
        <f t="shared" si="7"/>
        <v>44824</v>
      </c>
      <c r="E138" s="4" t="str">
        <f t="shared" si="8"/>
        <v>20/10/2022</v>
      </c>
      <c r="F138" s="54">
        <f t="shared" ref="F138" si="207">DATE(YEAR(E138),MONTH(E138),DAY(E138))</f>
        <v>44854</v>
      </c>
      <c r="G138" s="4" t="str">
        <f t="shared" si="10"/>
        <v>20/11/2022</v>
      </c>
      <c r="H138" s="54">
        <f t="shared" ref="H138" si="208">DATE(YEAR(G138),MONTH(G138),DAY(G138))</f>
        <v>44885</v>
      </c>
      <c r="I138" s="4" t="str">
        <f t="shared" si="11"/>
        <v>20/12/2022</v>
      </c>
      <c r="J138" s="54">
        <f t="shared" ref="J138" si="209">DATE(YEAR(I138),MONTH(I138),DAY(I138))</f>
        <v>44915</v>
      </c>
      <c r="K138" s="4" t="str">
        <f t="shared" si="12"/>
        <v>20/1/2023</v>
      </c>
      <c r="L138" s="54">
        <f t="shared" ref="L138" si="210">DATE(YEAR(K138),MONTH(K138),DAY(K138))</f>
        <v>44946</v>
      </c>
      <c r="M138" s="4" t="str">
        <f t="shared" si="13"/>
        <v>20/2/2023</v>
      </c>
      <c r="N138" s="54">
        <f t="shared" ref="N138" si="211">DATE(YEAR(M138),MONTH(M138),DAY(M138))</f>
        <v>44977</v>
      </c>
      <c r="O138" s="4" t="str">
        <f t="shared" si="14"/>
        <v>20/3/2023</v>
      </c>
      <c r="P138" s="54">
        <f t="shared" ref="P138" si="212">DATE(YEAR(O138),MONTH(O138),DAY(O138))</f>
        <v>45005</v>
      </c>
      <c r="Q138" s="4" t="str">
        <f t="shared" si="15"/>
        <v>20/4/2023</v>
      </c>
      <c r="R138" s="54">
        <f t="shared" ref="R138" si="213">DATE(YEAR(Q138),MONTH(Q138),DAY(Q138))</f>
        <v>45036</v>
      </c>
      <c r="S138" s="4" t="str">
        <f t="shared" si="16"/>
        <v>20/5/2023</v>
      </c>
      <c r="T138" s="54">
        <f t="shared" ref="T138" si="214">DATE(YEAR(S138),MONTH(S138),DAY(S138))</f>
        <v>45066</v>
      </c>
      <c r="U138" s="4" t="str">
        <f t="shared" si="17"/>
        <v>20/6/2023</v>
      </c>
      <c r="V138" s="54">
        <f t="shared" ref="V138" si="215">DATE(YEAR(U138),MONTH(U138),DAY(U138))</f>
        <v>45097</v>
      </c>
      <c r="W138" s="4" t="str">
        <f t="shared" si="18"/>
        <v>20/7/2023</v>
      </c>
      <c r="X138" s="54">
        <f t="shared" ref="X138" si="216">DATE(YEAR(W138),MONTH(W138),DAY(W138))</f>
        <v>45127</v>
      </c>
      <c r="Y138" s="4" t="str">
        <f t="shared" si="19"/>
        <v>20/8/2023</v>
      </c>
      <c r="Z138" s="54">
        <f t="shared" ref="Z138" si="217">DATE(YEAR(Y138),MONTH(Y138),DAY(Y138))</f>
        <v>45158</v>
      </c>
    </row>
    <row r="139" spans="2:26" x14ac:dyDescent="0.25">
      <c r="D139" s="54">
        <f t="shared" si="7"/>
        <v>44825</v>
      </c>
      <c r="E139" s="4" t="str">
        <f t="shared" si="8"/>
        <v>21/10/2022</v>
      </c>
      <c r="F139" s="54">
        <f t="shared" ref="F139" si="218">DATE(YEAR(E139),MONTH(E139),DAY(E139))</f>
        <v>44855</v>
      </c>
      <c r="G139" s="4" t="str">
        <f t="shared" si="10"/>
        <v>21/11/2022</v>
      </c>
      <c r="H139" s="54">
        <f t="shared" ref="H139" si="219">DATE(YEAR(G139),MONTH(G139),DAY(G139))</f>
        <v>44886</v>
      </c>
      <c r="I139" s="4" t="str">
        <f t="shared" si="11"/>
        <v>21/12/2022</v>
      </c>
      <c r="J139" s="54">
        <f t="shared" ref="J139" si="220">DATE(YEAR(I139),MONTH(I139),DAY(I139))</f>
        <v>44916</v>
      </c>
      <c r="K139" s="4" t="str">
        <f t="shared" si="12"/>
        <v>21/1/2023</v>
      </c>
      <c r="L139" s="54">
        <f t="shared" ref="L139" si="221">DATE(YEAR(K139),MONTH(K139),DAY(K139))</f>
        <v>44947</v>
      </c>
      <c r="M139" s="4" t="str">
        <f t="shared" si="13"/>
        <v>21/2/2023</v>
      </c>
      <c r="N139" s="54">
        <f t="shared" ref="N139" si="222">DATE(YEAR(M139),MONTH(M139),DAY(M139))</f>
        <v>44978</v>
      </c>
      <c r="O139" s="4" t="str">
        <f t="shared" si="14"/>
        <v>21/3/2023</v>
      </c>
      <c r="P139" s="54">
        <f t="shared" ref="P139" si="223">DATE(YEAR(O139),MONTH(O139),DAY(O139))</f>
        <v>45006</v>
      </c>
      <c r="Q139" s="4" t="str">
        <f t="shared" si="15"/>
        <v>21/4/2023</v>
      </c>
      <c r="R139" s="54">
        <f t="shared" ref="R139" si="224">DATE(YEAR(Q139),MONTH(Q139),DAY(Q139))</f>
        <v>45037</v>
      </c>
      <c r="S139" s="4" t="str">
        <f t="shared" si="16"/>
        <v>21/5/2023</v>
      </c>
      <c r="T139" s="54">
        <f t="shared" ref="T139" si="225">DATE(YEAR(S139),MONTH(S139),DAY(S139))</f>
        <v>45067</v>
      </c>
      <c r="U139" s="4" t="str">
        <f t="shared" si="17"/>
        <v>21/6/2023</v>
      </c>
      <c r="V139" s="54">
        <f t="shared" ref="V139" si="226">DATE(YEAR(U139),MONTH(U139),DAY(U139))</f>
        <v>45098</v>
      </c>
      <c r="W139" s="4" t="str">
        <f t="shared" si="18"/>
        <v>21/7/2023</v>
      </c>
      <c r="X139" s="54">
        <f t="shared" ref="X139" si="227">DATE(YEAR(W139),MONTH(W139),DAY(W139))</f>
        <v>45128</v>
      </c>
      <c r="Y139" s="4" t="str">
        <f t="shared" si="19"/>
        <v>21/8/2023</v>
      </c>
      <c r="Z139" s="54">
        <f t="shared" ref="Z139" si="228">DATE(YEAR(Y139),MONTH(Y139),DAY(Y139))</f>
        <v>45159</v>
      </c>
    </row>
    <row r="140" spans="2:26" x14ac:dyDescent="0.25">
      <c r="D140" s="54">
        <f t="shared" si="7"/>
        <v>44826</v>
      </c>
      <c r="E140" s="4" t="str">
        <f t="shared" si="8"/>
        <v>22/10/2022</v>
      </c>
      <c r="F140" s="54">
        <f t="shared" ref="F140" si="229">DATE(YEAR(E140),MONTH(E140),DAY(E140))</f>
        <v>44856</v>
      </c>
      <c r="G140" s="4" t="str">
        <f t="shared" si="10"/>
        <v>22/11/2022</v>
      </c>
      <c r="H140" s="54">
        <f t="shared" ref="H140" si="230">DATE(YEAR(G140),MONTH(G140),DAY(G140))</f>
        <v>44887</v>
      </c>
      <c r="I140" s="4" t="str">
        <f t="shared" si="11"/>
        <v>22/12/2022</v>
      </c>
      <c r="J140" s="54">
        <f t="shared" ref="J140" si="231">DATE(YEAR(I140),MONTH(I140),DAY(I140))</f>
        <v>44917</v>
      </c>
      <c r="K140" s="4" t="str">
        <f t="shared" si="12"/>
        <v>22/1/2023</v>
      </c>
      <c r="L140" s="54">
        <f t="shared" ref="L140" si="232">DATE(YEAR(K140),MONTH(K140),DAY(K140))</f>
        <v>44948</v>
      </c>
      <c r="M140" s="4" t="str">
        <f t="shared" si="13"/>
        <v>22/2/2023</v>
      </c>
      <c r="N140" s="54">
        <f t="shared" ref="N140" si="233">DATE(YEAR(M140),MONTH(M140),DAY(M140))</f>
        <v>44979</v>
      </c>
      <c r="O140" s="4" t="str">
        <f t="shared" si="14"/>
        <v>22/3/2023</v>
      </c>
      <c r="P140" s="54">
        <f t="shared" ref="P140" si="234">DATE(YEAR(O140),MONTH(O140),DAY(O140))</f>
        <v>45007</v>
      </c>
      <c r="Q140" s="4" t="str">
        <f t="shared" si="15"/>
        <v>22/4/2023</v>
      </c>
      <c r="R140" s="54">
        <f t="shared" ref="R140" si="235">DATE(YEAR(Q140),MONTH(Q140),DAY(Q140))</f>
        <v>45038</v>
      </c>
      <c r="S140" s="4" t="str">
        <f t="shared" si="16"/>
        <v>22/5/2023</v>
      </c>
      <c r="T140" s="54">
        <f t="shared" ref="T140" si="236">DATE(YEAR(S140),MONTH(S140),DAY(S140))</f>
        <v>45068</v>
      </c>
      <c r="U140" s="4" t="str">
        <f t="shared" si="17"/>
        <v>22/6/2023</v>
      </c>
      <c r="V140" s="54">
        <f t="shared" ref="V140" si="237">DATE(YEAR(U140),MONTH(U140),DAY(U140))</f>
        <v>45099</v>
      </c>
      <c r="W140" s="4" t="str">
        <f t="shared" si="18"/>
        <v>22/7/2023</v>
      </c>
      <c r="X140" s="54">
        <f t="shared" ref="X140" si="238">DATE(YEAR(W140),MONTH(W140),DAY(W140))</f>
        <v>45129</v>
      </c>
      <c r="Y140" s="4" t="str">
        <f t="shared" si="19"/>
        <v>22/8/2023</v>
      </c>
      <c r="Z140" s="54">
        <f t="shared" ref="Z140" si="239">DATE(YEAR(Y140),MONTH(Y140),DAY(Y140))</f>
        <v>45160</v>
      </c>
    </row>
    <row r="141" spans="2:26" x14ac:dyDescent="0.25">
      <c r="D141" s="54">
        <f t="shared" si="7"/>
        <v>44827</v>
      </c>
      <c r="E141" s="4" t="str">
        <f t="shared" si="8"/>
        <v>23/10/2022</v>
      </c>
      <c r="F141" s="54">
        <f t="shared" ref="F141" si="240">DATE(YEAR(E141),MONTH(E141),DAY(E141))</f>
        <v>44857</v>
      </c>
      <c r="G141" s="4" t="str">
        <f t="shared" si="10"/>
        <v>23/11/2022</v>
      </c>
      <c r="H141" s="54">
        <f t="shared" ref="H141" si="241">DATE(YEAR(G141),MONTH(G141),DAY(G141))</f>
        <v>44888</v>
      </c>
      <c r="I141" s="4" t="str">
        <f t="shared" si="11"/>
        <v>23/12/2022</v>
      </c>
      <c r="J141" s="54">
        <f t="shared" ref="J141" si="242">DATE(YEAR(I141),MONTH(I141),DAY(I141))</f>
        <v>44918</v>
      </c>
      <c r="K141" s="4" t="str">
        <f t="shared" si="12"/>
        <v>23/1/2023</v>
      </c>
      <c r="L141" s="54">
        <f t="shared" ref="L141" si="243">DATE(YEAR(K141),MONTH(K141),DAY(K141))</f>
        <v>44949</v>
      </c>
      <c r="M141" s="4" t="str">
        <f t="shared" si="13"/>
        <v>23/2/2023</v>
      </c>
      <c r="N141" s="54">
        <f t="shared" ref="N141" si="244">DATE(YEAR(M141),MONTH(M141),DAY(M141))</f>
        <v>44980</v>
      </c>
      <c r="O141" s="4" t="str">
        <f t="shared" si="14"/>
        <v>23/3/2023</v>
      </c>
      <c r="P141" s="54">
        <f t="shared" ref="P141" si="245">DATE(YEAR(O141),MONTH(O141),DAY(O141))</f>
        <v>45008</v>
      </c>
      <c r="Q141" s="4" t="str">
        <f t="shared" si="15"/>
        <v>23/4/2023</v>
      </c>
      <c r="R141" s="54">
        <f t="shared" ref="R141" si="246">DATE(YEAR(Q141),MONTH(Q141),DAY(Q141))</f>
        <v>45039</v>
      </c>
      <c r="S141" s="4" t="str">
        <f t="shared" si="16"/>
        <v>23/5/2023</v>
      </c>
      <c r="T141" s="54">
        <f t="shared" ref="T141" si="247">DATE(YEAR(S141),MONTH(S141),DAY(S141))</f>
        <v>45069</v>
      </c>
      <c r="U141" s="4" t="str">
        <f t="shared" si="17"/>
        <v>23/6/2023</v>
      </c>
      <c r="V141" s="54">
        <f t="shared" ref="V141" si="248">DATE(YEAR(U141),MONTH(U141),DAY(U141))</f>
        <v>45100</v>
      </c>
      <c r="W141" s="4" t="str">
        <f t="shared" si="18"/>
        <v>23/7/2023</v>
      </c>
      <c r="X141" s="54">
        <f t="shared" ref="X141" si="249">DATE(YEAR(W141),MONTH(W141),DAY(W141))</f>
        <v>45130</v>
      </c>
      <c r="Y141" s="4" t="str">
        <f t="shared" si="19"/>
        <v>23/8/2023</v>
      </c>
      <c r="Z141" s="54">
        <f t="shared" ref="Z141" si="250">DATE(YEAR(Y141),MONTH(Y141),DAY(Y141))</f>
        <v>45161</v>
      </c>
    </row>
    <row r="142" spans="2:26" x14ac:dyDescent="0.25">
      <c r="D142" s="54">
        <f t="shared" si="7"/>
        <v>44828</v>
      </c>
      <c r="E142" s="4" t="str">
        <f t="shared" si="8"/>
        <v>24/10/2022</v>
      </c>
      <c r="F142" s="54">
        <f t="shared" ref="F142" si="251">DATE(YEAR(E142),MONTH(E142),DAY(E142))</f>
        <v>44858</v>
      </c>
      <c r="G142" s="4" t="str">
        <f t="shared" si="10"/>
        <v>24/11/2022</v>
      </c>
      <c r="H142" s="54">
        <f t="shared" ref="H142" si="252">DATE(YEAR(G142),MONTH(G142),DAY(G142))</f>
        <v>44889</v>
      </c>
      <c r="I142" s="4" t="str">
        <f t="shared" si="11"/>
        <v>24/12/2022</v>
      </c>
      <c r="J142" s="54">
        <f t="shared" ref="J142" si="253">DATE(YEAR(I142),MONTH(I142),DAY(I142))</f>
        <v>44919</v>
      </c>
      <c r="K142" s="4" t="str">
        <f t="shared" si="12"/>
        <v>24/1/2023</v>
      </c>
      <c r="L142" s="54">
        <f t="shared" ref="L142" si="254">DATE(YEAR(K142),MONTH(K142),DAY(K142))</f>
        <v>44950</v>
      </c>
      <c r="M142" s="4" t="str">
        <f t="shared" si="13"/>
        <v>24/2/2023</v>
      </c>
      <c r="N142" s="54">
        <f t="shared" ref="N142" si="255">DATE(YEAR(M142),MONTH(M142),DAY(M142))</f>
        <v>44981</v>
      </c>
      <c r="O142" s="4" t="str">
        <f t="shared" si="14"/>
        <v>24/3/2023</v>
      </c>
      <c r="P142" s="54">
        <f t="shared" ref="P142" si="256">DATE(YEAR(O142),MONTH(O142),DAY(O142))</f>
        <v>45009</v>
      </c>
      <c r="Q142" s="4" t="str">
        <f t="shared" si="15"/>
        <v>24/4/2023</v>
      </c>
      <c r="R142" s="54">
        <f t="shared" ref="R142" si="257">DATE(YEAR(Q142),MONTH(Q142),DAY(Q142))</f>
        <v>45040</v>
      </c>
      <c r="S142" s="4" t="str">
        <f t="shared" si="16"/>
        <v>24/5/2023</v>
      </c>
      <c r="T142" s="54">
        <f t="shared" ref="T142" si="258">DATE(YEAR(S142),MONTH(S142),DAY(S142))</f>
        <v>45070</v>
      </c>
      <c r="U142" s="4" t="str">
        <f t="shared" si="17"/>
        <v>24/6/2023</v>
      </c>
      <c r="V142" s="54">
        <f t="shared" ref="V142" si="259">DATE(YEAR(U142),MONTH(U142),DAY(U142))</f>
        <v>45101</v>
      </c>
      <c r="W142" s="4" t="str">
        <f t="shared" si="18"/>
        <v>24/7/2023</v>
      </c>
      <c r="X142" s="54">
        <f t="shared" ref="X142" si="260">DATE(YEAR(W142),MONTH(W142),DAY(W142))</f>
        <v>45131</v>
      </c>
      <c r="Y142" s="4" t="str">
        <f t="shared" si="19"/>
        <v>24/8/2023</v>
      </c>
      <c r="Z142" s="54">
        <f t="shared" ref="Z142" si="261">DATE(YEAR(Y142),MONTH(Y142),DAY(Y142))</f>
        <v>45162</v>
      </c>
    </row>
    <row r="143" spans="2:26" x14ac:dyDescent="0.25">
      <c r="B143" s="3"/>
      <c r="C143" s="4">
        <v>2022</v>
      </c>
      <c r="D143" s="54">
        <f t="shared" si="7"/>
        <v>44829</v>
      </c>
      <c r="E143" s="4" t="str">
        <f t="shared" si="8"/>
        <v>25/10/2022</v>
      </c>
      <c r="F143" s="54">
        <f t="shared" ref="F143" si="262">DATE(YEAR(E143),MONTH(E143),DAY(E143))</f>
        <v>44859</v>
      </c>
      <c r="G143" s="4" t="str">
        <f t="shared" si="10"/>
        <v>25/11/2022</v>
      </c>
      <c r="H143" s="54">
        <f t="shared" ref="H143" si="263">DATE(YEAR(G143),MONTH(G143),DAY(G143))</f>
        <v>44890</v>
      </c>
      <c r="I143" s="4" t="str">
        <f t="shared" si="11"/>
        <v>25/12/2022</v>
      </c>
      <c r="J143" s="54">
        <f t="shared" ref="J143" si="264">DATE(YEAR(I143),MONTH(I143),DAY(I143))</f>
        <v>44920</v>
      </c>
      <c r="K143" s="4" t="str">
        <f t="shared" si="12"/>
        <v>25/1/2023</v>
      </c>
      <c r="L143" s="54">
        <f t="shared" ref="L143" si="265">DATE(YEAR(K143),MONTH(K143),DAY(K143))</f>
        <v>44951</v>
      </c>
      <c r="M143" s="4" t="str">
        <f t="shared" si="13"/>
        <v>25/2/2023</v>
      </c>
      <c r="N143" s="54">
        <f t="shared" ref="N143" si="266">DATE(YEAR(M143),MONTH(M143),DAY(M143))</f>
        <v>44982</v>
      </c>
      <c r="O143" s="4" t="str">
        <f t="shared" si="14"/>
        <v>25/3/2023</v>
      </c>
      <c r="P143" s="54">
        <f t="shared" ref="P143" si="267">DATE(YEAR(O143),MONTH(O143),DAY(O143))</f>
        <v>45010</v>
      </c>
      <c r="Q143" s="4" t="str">
        <f t="shared" si="15"/>
        <v>25/4/2023</v>
      </c>
      <c r="R143" s="54">
        <f t="shared" ref="R143" si="268">DATE(YEAR(Q143),MONTH(Q143),DAY(Q143))</f>
        <v>45041</v>
      </c>
      <c r="S143" s="4" t="str">
        <f t="shared" si="16"/>
        <v>25/5/2023</v>
      </c>
      <c r="T143" s="54">
        <f t="shared" ref="T143" si="269">DATE(YEAR(S143),MONTH(S143),DAY(S143))</f>
        <v>45071</v>
      </c>
      <c r="U143" s="4" t="str">
        <f t="shared" si="17"/>
        <v>25/6/2023</v>
      </c>
      <c r="V143" s="54">
        <f t="shared" ref="V143" si="270">DATE(YEAR(U143),MONTH(U143),DAY(U143))</f>
        <v>45102</v>
      </c>
      <c r="W143" s="4" t="str">
        <f t="shared" si="18"/>
        <v>25/7/2023</v>
      </c>
      <c r="X143" s="54">
        <f t="shared" ref="X143" si="271">DATE(YEAR(W143),MONTH(W143),DAY(W143))</f>
        <v>45132</v>
      </c>
      <c r="Y143" s="4" t="str">
        <f t="shared" si="19"/>
        <v>25/8/2023</v>
      </c>
      <c r="Z143" s="54">
        <f t="shared" ref="Z143" si="272">DATE(YEAR(Y143),MONTH(Y143),DAY(Y143))</f>
        <v>45163</v>
      </c>
    </row>
    <row r="144" spans="2:26" x14ac:dyDescent="0.25">
      <c r="B144" s="3"/>
      <c r="C144" s="55" t="s">
        <v>0</v>
      </c>
      <c r="D144" s="54">
        <f t="shared" si="7"/>
        <v>44830</v>
      </c>
      <c r="E144" s="4" t="str">
        <f t="shared" si="8"/>
        <v>26/10/2022</v>
      </c>
      <c r="F144" s="54">
        <f t="shared" ref="F144" si="273">DATE(YEAR(E144),MONTH(E144),DAY(E144))</f>
        <v>44860</v>
      </c>
      <c r="G144" s="4" t="str">
        <f t="shared" si="10"/>
        <v>26/11/2022</v>
      </c>
      <c r="H144" s="54">
        <f t="shared" ref="H144" si="274">DATE(YEAR(G144),MONTH(G144),DAY(G144))</f>
        <v>44891</v>
      </c>
      <c r="I144" s="4" t="str">
        <f t="shared" si="11"/>
        <v>26/12/2022</v>
      </c>
      <c r="J144" s="54">
        <f t="shared" ref="J144" si="275">DATE(YEAR(I144),MONTH(I144),DAY(I144))</f>
        <v>44921</v>
      </c>
      <c r="K144" s="4" t="str">
        <f t="shared" si="12"/>
        <v>26/1/2023</v>
      </c>
      <c r="L144" s="54">
        <f t="shared" ref="L144" si="276">DATE(YEAR(K144),MONTH(K144),DAY(K144))</f>
        <v>44952</v>
      </c>
      <c r="M144" s="4" t="str">
        <f t="shared" si="13"/>
        <v>26/2/2023</v>
      </c>
      <c r="N144" s="54">
        <f t="shared" ref="N144" si="277">DATE(YEAR(M144),MONTH(M144),DAY(M144))</f>
        <v>44983</v>
      </c>
      <c r="O144" s="4" t="str">
        <f t="shared" si="14"/>
        <v>26/3/2023</v>
      </c>
      <c r="P144" s="54">
        <f t="shared" ref="P144" si="278">DATE(YEAR(O144),MONTH(O144),DAY(O144))</f>
        <v>45011</v>
      </c>
      <c r="Q144" s="4" t="str">
        <f t="shared" si="15"/>
        <v>26/4/2023</v>
      </c>
      <c r="R144" s="54">
        <f t="shared" ref="R144" si="279">DATE(YEAR(Q144),MONTH(Q144),DAY(Q144))</f>
        <v>45042</v>
      </c>
      <c r="S144" s="4" t="str">
        <f t="shared" si="16"/>
        <v>26/5/2023</v>
      </c>
      <c r="T144" s="54">
        <f t="shared" ref="T144" si="280">DATE(YEAR(S144),MONTH(S144),DAY(S144))</f>
        <v>45072</v>
      </c>
      <c r="U144" s="4" t="str">
        <f t="shared" si="17"/>
        <v>26/6/2023</v>
      </c>
      <c r="V144" s="54">
        <f t="shared" ref="V144" si="281">DATE(YEAR(U144),MONTH(U144),DAY(U144))</f>
        <v>45103</v>
      </c>
      <c r="W144" s="4" t="str">
        <f t="shared" si="18"/>
        <v>26/7/2023</v>
      </c>
      <c r="X144" s="54">
        <f t="shared" ref="X144" si="282">DATE(YEAR(W144),MONTH(W144),DAY(W144))</f>
        <v>45133</v>
      </c>
      <c r="Y144" s="4" t="str">
        <f t="shared" si="19"/>
        <v>26/8/2023</v>
      </c>
      <c r="Z144" s="54">
        <f t="shared" ref="Z144" si="283">DATE(YEAR(Y144),MONTH(Y144),DAY(Y144))</f>
        <v>45164</v>
      </c>
    </row>
    <row r="145" spans="2:26" x14ac:dyDescent="0.25">
      <c r="B145" s="3"/>
      <c r="C145" s="7">
        <v>9</v>
      </c>
      <c r="D145" s="54">
        <f t="shared" si="7"/>
        <v>44831</v>
      </c>
      <c r="E145" s="4" t="str">
        <f t="shared" si="8"/>
        <v>27/10/2022</v>
      </c>
      <c r="F145" s="54">
        <f t="shared" ref="F145" si="284">DATE(YEAR(E145),MONTH(E145),DAY(E145))</f>
        <v>44861</v>
      </c>
      <c r="G145" s="4" t="str">
        <f t="shared" si="10"/>
        <v>27/11/2022</v>
      </c>
      <c r="H145" s="54">
        <f t="shared" ref="H145" si="285">DATE(YEAR(G145),MONTH(G145),DAY(G145))</f>
        <v>44892</v>
      </c>
      <c r="I145" s="4" t="str">
        <f t="shared" si="11"/>
        <v>27/12/2022</v>
      </c>
      <c r="J145" s="54">
        <f t="shared" ref="J145" si="286">DATE(YEAR(I145),MONTH(I145),DAY(I145))</f>
        <v>44922</v>
      </c>
      <c r="K145" s="4" t="str">
        <f t="shared" si="12"/>
        <v>27/1/2023</v>
      </c>
      <c r="L145" s="54">
        <f t="shared" ref="L145" si="287">DATE(YEAR(K145),MONTH(K145),DAY(K145))</f>
        <v>44953</v>
      </c>
      <c r="M145" s="4" t="str">
        <f t="shared" si="13"/>
        <v>27/2/2023</v>
      </c>
      <c r="N145" s="54">
        <f t="shared" ref="N145" si="288">DATE(YEAR(M145),MONTH(M145),DAY(M145))</f>
        <v>44984</v>
      </c>
      <c r="O145" s="4" t="str">
        <f t="shared" si="14"/>
        <v>27/3/2023</v>
      </c>
      <c r="P145" s="54">
        <f t="shared" ref="P145" si="289">DATE(YEAR(O145),MONTH(O145),DAY(O145))</f>
        <v>45012</v>
      </c>
      <c r="Q145" s="4" t="str">
        <f t="shared" si="15"/>
        <v>27/4/2023</v>
      </c>
      <c r="R145" s="54">
        <f t="shared" ref="R145" si="290">DATE(YEAR(Q145),MONTH(Q145),DAY(Q145))</f>
        <v>45043</v>
      </c>
      <c r="S145" s="4" t="str">
        <f t="shared" si="16"/>
        <v>27/5/2023</v>
      </c>
      <c r="T145" s="54">
        <f t="shared" ref="T145" si="291">DATE(YEAR(S145),MONTH(S145),DAY(S145))</f>
        <v>45073</v>
      </c>
      <c r="U145" s="4" t="str">
        <f t="shared" si="17"/>
        <v>27/6/2023</v>
      </c>
      <c r="V145" s="54">
        <f t="shared" ref="V145" si="292">DATE(YEAR(U145),MONTH(U145),DAY(U145))</f>
        <v>45104</v>
      </c>
      <c r="W145" s="4" t="str">
        <f t="shared" si="18"/>
        <v>27/7/2023</v>
      </c>
      <c r="X145" s="54">
        <f t="shared" ref="X145" si="293">DATE(YEAR(W145),MONTH(W145),DAY(W145))</f>
        <v>45134</v>
      </c>
      <c r="Y145" s="4" t="str">
        <f t="shared" si="19"/>
        <v>27/8/2023</v>
      </c>
      <c r="Z145" s="54">
        <f t="shared" ref="Z145" si="294">DATE(YEAR(Y145),MONTH(Y145),DAY(Y145))</f>
        <v>45165</v>
      </c>
    </row>
    <row r="146" spans="2:26" x14ac:dyDescent="0.25">
      <c r="B146" s="7">
        <v>1</v>
      </c>
      <c r="C146" s="54">
        <f t="shared" ref="C146:D186" si="295">DATE(YEAR(C182),MONTH(C182),DAY(C182))</f>
        <v>44805</v>
      </c>
      <c r="D146" s="54">
        <f t="shared" si="7"/>
        <v>44832</v>
      </c>
      <c r="E146" s="4" t="str">
        <f t="shared" si="8"/>
        <v>28/10/2022</v>
      </c>
      <c r="F146" s="54">
        <f t="shared" ref="F146" si="296">DATE(YEAR(E146),MONTH(E146),DAY(E146))</f>
        <v>44862</v>
      </c>
      <c r="G146" s="4" t="str">
        <f t="shared" si="10"/>
        <v>28/11/2022</v>
      </c>
      <c r="H146" s="54">
        <f t="shared" ref="H146" si="297">DATE(YEAR(G146),MONTH(G146),DAY(G146))</f>
        <v>44893</v>
      </c>
      <c r="I146" s="4" t="str">
        <f t="shared" si="11"/>
        <v>28/12/2022</v>
      </c>
      <c r="J146" s="54">
        <f t="shared" ref="J146" si="298">DATE(YEAR(I146),MONTH(I146),DAY(I146))</f>
        <v>44923</v>
      </c>
      <c r="K146" s="4" t="str">
        <f t="shared" si="12"/>
        <v>28/1/2023</v>
      </c>
      <c r="L146" s="54">
        <f t="shared" ref="L146" si="299">DATE(YEAR(K146),MONTH(K146),DAY(K146))</f>
        <v>44954</v>
      </c>
      <c r="M146" s="4" t="str">
        <f t="shared" si="13"/>
        <v>28/2/2023</v>
      </c>
      <c r="N146" s="54">
        <f t="shared" ref="N146" si="300">DATE(YEAR(M146),MONTH(M146),DAY(M146))</f>
        <v>44985</v>
      </c>
      <c r="O146" s="4" t="str">
        <f t="shared" si="14"/>
        <v>28/3/2023</v>
      </c>
      <c r="P146" s="54">
        <f t="shared" ref="P146" si="301">DATE(YEAR(O146),MONTH(O146),DAY(O146))</f>
        <v>45013</v>
      </c>
      <c r="Q146" s="4" t="str">
        <f t="shared" si="15"/>
        <v>28/4/2023</v>
      </c>
      <c r="R146" s="54">
        <f t="shared" ref="R146" si="302">DATE(YEAR(Q146),MONTH(Q146),DAY(Q146))</f>
        <v>45044</v>
      </c>
      <c r="S146" s="4" t="str">
        <f t="shared" si="16"/>
        <v>28/5/2023</v>
      </c>
      <c r="T146" s="54">
        <f t="shared" ref="T146" si="303">DATE(YEAR(S146),MONTH(S146),DAY(S146))</f>
        <v>45074</v>
      </c>
      <c r="U146" s="4" t="str">
        <f t="shared" si="17"/>
        <v>28/6/2023</v>
      </c>
      <c r="V146" s="54">
        <f t="shared" ref="V146" si="304">DATE(YEAR(U146),MONTH(U146),DAY(U146))</f>
        <v>45105</v>
      </c>
      <c r="W146" s="4" t="str">
        <f t="shared" si="18"/>
        <v>28/7/2023</v>
      </c>
      <c r="X146" s="54">
        <f t="shared" ref="X146" si="305">DATE(YEAR(W146),MONTH(W146),DAY(W146))</f>
        <v>45135</v>
      </c>
      <c r="Y146" s="4" t="str">
        <f t="shared" si="19"/>
        <v>28/8/2023</v>
      </c>
      <c r="Z146" s="54">
        <f t="shared" ref="Z146" si="306">DATE(YEAR(Y146),MONTH(Y146),DAY(Y146))</f>
        <v>45166</v>
      </c>
    </row>
    <row r="147" spans="2:26" x14ac:dyDescent="0.25">
      <c r="B147" s="7">
        <v>2</v>
      </c>
      <c r="C147" s="54">
        <f t="shared" si="295"/>
        <v>44806</v>
      </c>
      <c r="D147" s="54">
        <f t="shared" si="7"/>
        <v>44833</v>
      </c>
      <c r="E147" s="4" t="str">
        <f t="shared" si="8"/>
        <v>29/10/2022</v>
      </c>
      <c r="F147" s="54">
        <f t="shared" ref="F147" si="307">DATE(YEAR(E147),MONTH(E147),DAY(E147))</f>
        <v>44863</v>
      </c>
      <c r="G147" s="4" t="str">
        <f t="shared" si="10"/>
        <v>29/11/2022</v>
      </c>
      <c r="H147" s="54">
        <f t="shared" ref="H147:H148" si="308">DATE(YEAR(G147),MONTH(G147),DAY(G147))</f>
        <v>44894</v>
      </c>
      <c r="I147" s="4" t="str">
        <f t="shared" si="11"/>
        <v>29/12/2022</v>
      </c>
      <c r="J147" s="54">
        <f t="shared" ref="J147" si="309">DATE(YEAR(I147),MONTH(I147),DAY(I147))</f>
        <v>44924</v>
      </c>
      <c r="K147" s="4" t="str">
        <f t="shared" si="12"/>
        <v>29/1/2023</v>
      </c>
      <c r="L147" s="54">
        <f t="shared" ref="L147" si="310">DATE(YEAR(K147),MONTH(K147),DAY(K147))</f>
        <v>44955</v>
      </c>
      <c r="M147" s="4" t="str">
        <f t="shared" si="13"/>
        <v>29/2/2023</v>
      </c>
      <c r="N147" s="54" t="e">
        <f t="shared" ref="N147" si="311">DATE(YEAR(M147),MONTH(M147),DAY(M147))</f>
        <v>#VALUE!</v>
      </c>
      <c r="O147" s="4" t="str">
        <f t="shared" si="14"/>
        <v>29/3/2023</v>
      </c>
      <c r="P147" s="54">
        <f t="shared" ref="P147" si="312">DATE(YEAR(O147),MONTH(O147),DAY(O147))</f>
        <v>45014</v>
      </c>
      <c r="Q147" s="4" t="str">
        <f t="shared" si="15"/>
        <v>29/4/2023</v>
      </c>
      <c r="R147" s="54">
        <f t="shared" ref="R147" si="313">DATE(YEAR(Q147),MONTH(Q147),DAY(Q147))</f>
        <v>45045</v>
      </c>
      <c r="S147" s="4" t="str">
        <f t="shared" si="16"/>
        <v>29/5/2023</v>
      </c>
      <c r="T147" s="54">
        <f t="shared" ref="T147" si="314">DATE(YEAR(S147),MONTH(S147),DAY(S147))</f>
        <v>45075</v>
      </c>
      <c r="U147" s="4" t="str">
        <f t="shared" si="17"/>
        <v>29/6/2023</v>
      </c>
      <c r="V147" s="54">
        <f t="shared" ref="V147" si="315">DATE(YEAR(U147),MONTH(U147),DAY(U147))</f>
        <v>45106</v>
      </c>
      <c r="W147" s="4" t="str">
        <f t="shared" si="18"/>
        <v>29/7/2023</v>
      </c>
      <c r="X147" s="54">
        <f t="shared" ref="X147" si="316">DATE(YEAR(W147),MONTH(W147),DAY(W147))</f>
        <v>45136</v>
      </c>
      <c r="Y147" s="4" t="str">
        <f t="shared" si="19"/>
        <v>29/8/2023</v>
      </c>
      <c r="Z147" s="54">
        <f t="shared" ref="Z147" si="317">DATE(YEAR(Y147),MONTH(Y147),DAY(Y147))</f>
        <v>45167</v>
      </c>
    </row>
    <row r="148" spans="2:26" x14ac:dyDescent="0.25">
      <c r="B148" s="7">
        <v>3</v>
      </c>
      <c r="C148" s="54">
        <f t="shared" si="295"/>
        <v>44807</v>
      </c>
      <c r="D148" s="54">
        <f t="shared" si="7"/>
        <v>44834</v>
      </c>
      <c r="E148" s="4" t="str">
        <f t="shared" si="8"/>
        <v>30/10/2022</v>
      </c>
      <c r="F148" s="54">
        <f t="shared" ref="F148" si="318">DATE(YEAR(E148),MONTH(E148),DAY(E148))</f>
        <v>44864</v>
      </c>
      <c r="G148" s="4" t="str">
        <f t="shared" si="10"/>
        <v>30/11/2022</v>
      </c>
      <c r="H148" s="54">
        <f t="shared" si="308"/>
        <v>44895</v>
      </c>
      <c r="I148" s="4" t="str">
        <f t="shared" si="11"/>
        <v>30/12/2022</v>
      </c>
      <c r="J148" s="54">
        <f t="shared" ref="J148" si="319">DATE(YEAR(I148),MONTH(I148),DAY(I148))</f>
        <v>44925</v>
      </c>
      <c r="K148" s="4" t="str">
        <f t="shared" si="12"/>
        <v>30/1/2023</v>
      </c>
      <c r="L148" s="54">
        <f t="shared" ref="L148" si="320">DATE(YEAR(K148),MONTH(K148),DAY(K148))</f>
        <v>44956</v>
      </c>
      <c r="M148" s="15"/>
      <c r="N148" s="9"/>
      <c r="O148" s="4" t="str">
        <f t="shared" si="14"/>
        <v>30/3/2023</v>
      </c>
      <c r="P148" s="54">
        <f t="shared" ref="P148" si="321">DATE(YEAR(O148),MONTH(O148),DAY(O148))</f>
        <v>45015</v>
      </c>
      <c r="Q148" s="4" t="str">
        <f t="shared" si="15"/>
        <v>30/4/2023</v>
      </c>
      <c r="R148" s="54">
        <f t="shared" ref="R148" si="322">DATE(YEAR(Q148),MONTH(Q148),DAY(Q148))</f>
        <v>45046</v>
      </c>
      <c r="S148" s="4" t="str">
        <f t="shared" si="16"/>
        <v>30/5/2023</v>
      </c>
      <c r="T148" s="54">
        <f t="shared" ref="T148" si="323">DATE(YEAR(S148),MONTH(S148),DAY(S148))</f>
        <v>45076</v>
      </c>
      <c r="U148" s="4" t="str">
        <f t="shared" si="17"/>
        <v>30/6/2023</v>
      </c>
      <c r="V148" s="54">
        <f t="shared" ref="V148" si="324">DATE(YEAR(U148),MONTH(U148),DAY(U148))</f>
        <v>45107</v>
      </c>
      <c r="W148" s="4" t="str">
        <f t="shared" si="18"/>
        <v>30/7/2023</v>
      </c>
      <c r="X148" s="54">
        <f t="shared" ref="X148" si="325">DATE(YEAR(W148),MONTH(W148),DAY(W148))</f>
        <v>45137</v>
      </c>
      <c r="Y148" s="4" t="str">
        <f t="shared" si="19"/>
        <v>30/8/2023</v>
      </c>
      <c r="Z148" s="54">
        <f t="shared" ref="Z148" si="326">DATE(YEAR(Y148),MONTH(Y148),DAY(Y148))</f>
        <v>45168</v>
      </c>
    </row>
    <row r="149" spans="2:26" x14ac:dyDescent="0.25">
      <c r="B149" s="7">
        <v>4</v>
      </c>
      <c r="C149" s="54">
        <f t="shared" si="295"/>
        <v>44808</v>
      </c>
      <c r="D149" s="3"/>
      <c r="E149" s="4" t="str">
        <f t="shared" si="8"/>
        <v>31/10/2022</v>
      </c>
      <c r="F149" s="54">
        <f t="shared" ref="F149" si="327">DATE(YEAR(E149),MONTH(E149),DAY(E149))</f>
        <v>44865</v>
      </c>
      <c r="G149" s="3"/>
      <c r="H149" s="3"/>
      <c r="I149" s="4" t="str">
        <f t="shared" si="11"/>
        <v>31/12/2022</v>
      </c>
      <c r="J149" s="54">
        <f t="shared" ref="J149" si="328">DATE(YEAR(I149),MONTH(I149),DAY(I149))</f>
        <v>44926</v>
      </c>
      <c r="K149" s="4" t="str">
        <f t="shared" si="12"/>
        <v>31/1/2023</v>
      </c>
      <c r="L149" s="54">
        <f t="shared" ref="L149" si="329">DATE(YEAR(K149),MONTH(K149),DAY(K149))</f>
        <v>44957</v>
      </c>
      <c r="M149" s="15"/>
      <c r="N149" s="3"/>
      <c r="O149" s="4" t="str">
        <f t="shared" si="14"/>
        <v>31/3/2023</v>
      </c>
      <c r="P149" s="54">
        <f t="shared" ref="P149" si="330">DATE(YEAR(O149),MONTH(O149),DAY(O149))</f>
        <v>45016</v>
      </c>
      <c r="Q149" s="3"/>
      <c r="R149" s="54">
        <f t="shared" ref="R149" si="331">DATE(YEAR(Q149),MONTH(Q149),DAY(Q149))</f>
        <v>0</v>
      </c>
      <c r="S149" s="4" t="str">
        <f t="shared" si="16"/>
        <v>31/5/2023</v>
      </c>
      <c r="T149" s="54">
        <f t="shared" ref="T149" si="332">DATE(YEAR(S149),MONTH(S149),DAY(S149))</f>
        <v>45077</v>
      </c>
      <c r="U149" s="3"/>
      <c r="V149" s="3"/>
      <c r="W149" s="4" t="str">
        <f t="shared" si="18"/>
        <v>31/7/2023</v>
      </c>
      <c r="X149" s="54">
        <f t="shared" ref="X149" si="333">DATE(YEAR(W149),MONTH(W149),DAY(W149))</f>
        <v>45138</v>
      </c>
      <c r="Y149" s="4" t="str">
        <f t="shared" si="19"/>
        <v>31/8/2023</v>
      </c>
      <c r="Z149" s="54">
        <f t="shared" ref="Z149" si="334">DATE(YEAR(Y149),MONTH(Y149),DAY(Y149))</f>
        <v>45169</v>
      </c>
    </row>
    <row r="150" spans="2:26" x14ac:dyDescent="0.25">
      <c r="B150" s="7">
        <v>5</v>
      </c>
      <c r="C150" s="54">
        <f t="shared" si="295"/>
        <v>44809</v>
      </c>
    </row>
    <row r="151" spans="2:26" x14ac:dyDescent="0.25">
      <c r="B151" s="7">
        <v>6</v>
      </c>
      <c r="C151" s="54">
        <f t="shared" si="295"/>
        <v>44810</v>
      </c>
    </row>
    <row r="152" spans="2:26" x14ac:dyDescent="0.25">
      <c r="B152" s="7">
        <v>7</v>
      </c>
      <c r="C152" s="54">
        <f t="shared" si="295"/>
        <v>44811</v>
      </c>
    </row>
    <row r="153" spans="2:26" x14ac:dyDescent="0.25">
      <c r="B153" s="7">
        <v>8</v>
      </c>
      <c r="C153" s="54">
        <f t="shared" si="295"/>
        <v>44812</v>
      </c>
    </row>
    <row r="154" spans="2:26" x14ac:dyDescent="0.25">
      <c r="B154" s="7">
        <v>9</v>
      </c>
      <c r="C154" s="54">
        <f t="shared" si="295"/>
        <v>44813</v>
      </c>
      <c r="D154" s="4">
        <f>C143</f>
        <v>2022</v>
      </c>
      <c r="E154" s="4">
        <f>C143</f>
        <v>2022</v>
      </c>
      <c r="F154" s="4">
        <f>C143</f>
        <v>2022</v>
      </c>
      <c r="G154" s="4">
        <f>C143+1</f>
        <v>2023</v>
      </c>
      <c r="H154" s="4">
        <f>G154</f>
        <v>2023</v>
      </c>
      <c r="I154" s="4">
        <f>G154</f>
        <v>2023</v>
      </c>
      <c r="J154" s="4">
        <f>G154</f>
        <v>2023</v>
      </c>
      <c r="K154" s="4">
        <f>G154</f>
        <v>2023</v>
      </c>
      <c r="L154" s="4">
        <f>G154</f>
        <v>2023</v>
      </c>
      <c r="M154" s="4">
        <f>G154</f>
        <v>2023</v>
      </c>
      <c r="N154" s="4">
        <f>G154</f>
        <v>2023</v>
      </c>
    </row>
    <row r="155" spans="2:26" x14ac:dyDescent="0.25">
      <c r="B155" s="7">
        <v>10</v>
      </c>
      <c r="C155" s="54">
        <f t="shared" si="295"/>
        <v>44814</v>
      </c>
      <c r="D155" s="55" t="s">
        <v>1</v>
      </c>
      <c r="E155" s="55" t="s">
        <v>2</v>
      </c>
      <c r="F155" s="55" t="s">
        <v>3</v>
      </c>
      <c r="G155" s="55" t="s">
        <v>4</v>
      </c>
      <c r="H155" s="55" t="s">
        <v>5</v>
      </c>
      <c r="I155" s="55" t="s">
        <v>6</v>
      </c>
      <c r="J155" s="55" t="s">
        <v>7</v>
      </c>
      <c r="K155" s="55" t="s">
        <v>8</v>
      </c>
      <c r="L155" s="55" t="s">
        <v>9</v>
      </c>
      <c r="M155" s="55" t="s">
        <v>10</v>
      </c>
      <c r="N155" s="55" t="s">
        <v>11</v>
      </c>
    </row>
    <row r="156" spans="2:26" x14ac:dyDescent="0.25">
      <c r="B156" s="7">
        <v>11</v>
      </c>
      <c r="C156" s="54">
        <f t="shared" si="295"/>
        <v>44815</v>
      </c>
      <c r="D156" s="7">
        <v>10</v>
      </c>
      <c r="E156" s="7">
        <v>11</v>
      </c>
      <c r="F156" s="7">
        <v>12</v>
      </c>
      <c r="G156" s="7">
        <v>1</v>
      </c>
      <c r="H156" s="7">
        <v>2</v>
      </c>
      <c r="I156" s="7">
        <v>3</v>
      </c>
      <c r="J156" s="7">
        <v>4</v>
      </c>
      <c r="K156" s="7">
        <v>5</v>
      </c>
      <c r="L156" s="7">
        <v>6</v>
      </c>
      <c r="M156" s="7">
        <v>7</v>
      </c>
      <c r="N156" s="7">
        <v>8</v>
      </c>
    </row>
    <row r="157" spans="2:26" x14ac:dyDescent="0.25">
      <c r="B157" s="7">
        <v>12</v>
      </c>
      <c r="C157" s="54">
        <f t="shared" si="295"/>
        <v>44816</v>
      </c>
      <c r="D157" s="54">
        <f t="shared" si="295"/>
        <v>44835</v>
      </c>
      <c r="E157" s="54">
        <f t="shared" ref="E157:N157" si="335">DATE(YEAR(E267),MONTH(E267),DAY(E267))</f>
        <v>44866</v>
      </c>
      <c r="F157" s="54">
        <f t="shared" si="335"/>
        <v>44896</v>
      </c>
      <c r="G157" s="54">
        <f t="shared" si="335"/>
        <v>44927</v>
      </c>
      <c r="H157" s="54">
        <f t="shared" si="335"/>
        <v>44958</v>
      </c>
      <c r="I157" s="54">
        <f t="shared" si="335"/>
        <v>44986</v>
      </c>
      <c r="J157" s="54">
        <f t="shared" si="335"/>
        <v>45017</v>
      </c>
      <c r="K157" s="54">
        <f t="shared" si="335"/>
        <v>45047</v>
      </c>
      <c r="L157" s="54">
        <f t="shared" si="335"/>
        <v>45078</v>
      </c>
      <c r="M157" s="54">
        <f t="shared" si="335"/>
        <v>45108</v>
      </c>
      <c r="N157" s="54">
        <f t="shared" si="335"/>
        <v>45139</v>
      </c>
    </row>
    <row r="158" spans="2:26" x14ac:dyDescent="0.25">
      <c r="B158" s="7">
        <v>13</v>
      </c>
      <c r="C158" s="54">
        <f t="shared" si="295"/>
        <v>44817</v>
      </c>
      <c r="D158" s="54">
        <f t="shared" si="295"/>
        <v>44836</v>
      </c>
      <c r="E158" s="54">
        <f t="shared" ref="E158:N158" si="336">DATE(YEAR(E268),MONTH(E268),DAY(E268))</f>
        <v>44867</v>
      </c>
      <c r="F158" s="54">
        <f t="shared" si="336"/>
        <v>44897</v>
      </c>
      <c r="G158" s="54">
        <f t="shared" si="336"/>
        <v>44928</v>
      </c>
      <c r="H158" s="54">
        <f t="shared" si="336"/>
        <v>44959</v>
      </c>
      <c r="I158" s="54">
        <f t="shared" si="336"/>
        <v>44987</v>
      </c>
      <c r="J158" s="54">
        <f t="shared" si="336"/>
        <v>45018</v>
      </c>
      <c r="K158" s="54">
        <f t="shared" si="336"/>
        <v>45048</v>
      </c>
      <c r="L158" s="54">
        <f t="shared" si="336"/>
        <v>45079</v>
      </c>
      <c r="M158" s="54">
        <f t="shared" si="336"/>
        <v>45109</v>
      </c>
      <c r="N158" s="54">
        <f t="shared" si="336"/>
        <v>45140</v>
      </c>
    </row>
    <row r="159" spans="2:26" x14ac:dyDescent="0.25">
      <c r="B159" s="7">
        <v>14</v>
      </c>
      <c r="C159" s="54">
        <f t="shared" si="295"/>
        <v>44818</v>
      </c>
      <c r="D159" s="54">
        <f t="shared" si="295"/>
        <v>44837</v>
      </c>
      <c r="E159" s="54">
        <f t="shared" ref="E159:N159" si="337">DATE(YEAR(E269),MONTH(E269),DAY(E269))</f>
        <v>44868</v>
      </c>
      <c r="F159" s="54">
        <f t="shared" si="337"/>
        <v>44898</v>
      </c>
      <c r="G159" s="54">
        <f t="shared" si="337"/>
        <v>44929</v>
      </c>
      <c r="H159" s="54">
        <f t="shared" si="337"/>
        <v>44960</v>
      </c>
      <c r="I159" s="54">
        <f t="shared" si="337"/>
        <v>44988</v>
      </c>
      <c r="J159" s="54">
        <f t="shared" si="337"/>
        <v>45019</v>
      </c>
      <c r="K159" s="54">
        <f t="shared" si="337"/>
        <v>45049</v>
      </c>
      <c r="L159" s="54">
        <f t="shared" si="337"/>
        <v>45080</v>
      </c>
      <c r="M159" s="54">
        <f t="shared" si="337"/>
        <v>45110</v>
      </c>
      <c r="N159" s="54">
        <f t="shared" si="337"/>
        <v>45141</v>
      </c>
    </row>
    <row r="160" spans="2:26" x14ac:dyDescent="0.25">
      <c r="B160" s="7">
        <v>15</v>
      </c>
      <c r="C160" s="54">
        <f t="shared" si="295"/>
        <v>44819</v>
      </c>
      <c r="D160" s="54">
        <f t="shared" si="295"/>
        <v>44838</v>
      </c>
      <c r="E160" s="54">
        <f t="shared" ref="E160:N160" si="338">DATE(YEAR(E270),MONTH(E270),DAY(E270))</f>
        <v>44869</v>
      </c>
      <c r="F160" s="54">
        <f t="shared" si="338"/>
        <v>44899</v>
      </c>
      <c r="G160" s="54">
        <f t="shared" si="338"/>
        <v>44930</v>
      </c>
      <c r="H160" s="54">
        <f t="shared" si="338"/>
        <v>44961</v>
      </c>
      <c r="I160" s="54">
        <f t="shared" si="338"/>
        <v>44989</v>
      </c>
      <c r="J160" s="54">
        <f t="shared" si="338"/>
        <v>45020</v>
      </c>
      <c r="K160" s="54">
        <f t="shared" si="338"/>
        <v>45050</v>
      </c>
      <c r="L160" s="54">
        <f t="shared" si="338"/>
        <v>45081</v>
      </c>
      <c r="M160" s="54">
        <f t="shared" si="338"/>
        <v>45111</v>
      </c>
      <c r="N160" s="54">
        <f t="shared" si="338"/>
        <v>45142</v>
      </c>
    </row>
    <row r="161" spans="2:14" x14ac:dyDescent="0.25">
      <c r="B161" s="7">
        <v>16</v>
      </c>
      <c r="C161" s="54">
        <f t="shared" si="295"/>
        <v>44820</v>
      </c>
      <c r="D161" s="54">
        <f t="shared" si="295"/>
        <v>44839</v>
      </c>
      <c r="E161" s="54">
        <f t="shared" ref="E161:N161" si="339">DATE(YEAR(E271),MONTH(E271),DAY(E271))</f>
        <v>44870</v>
      </c>
      <c r="F161" s="54">
        <f t="shared" si="339"/>
        <v>44900</v>
      </c>
      <c r="G161" s="54">
        <f t="shared" si="339"/>
        <v>44931</v>
      </c>
      <c r="H161" s="54">
        <f t="shared" si="339"/>
        <v>44962</v>
      </c>
      <c r="I161" s="54">
        <f t="shared" si="339"/>
        <v>44990</v>
      </c>
      <c r="J161" s="54">
        <f t="shared" si="339"/>
        <v>45021</v>
      </c>
      <c r="K161" s="54">
        <f t="shared" si="339"/>
        <v>45051</v>
      </c>
      <c r="L161" s="54">
        <f t="shared" si="339"/>
        <v>45082</v>
      </c>
      <c r="M161" s="54">
        <f t="shared" si="339"/>
        <v>45112</v>
      </c>
      <c r="N161" s="54">
        <f t="shared" si="339"/>
        <v>45143</v>
      </c>
    </row>
    <row r="162" spans="2:14" x14ac:dyDescent="0.25">
      <c r="B162" s="7">
        <v>17</v>
      </c>
      <c r="C162" s="54">
        <f t="shared" si="295"/>
        <v>44821</v>
      </c>
      <c r="D162" s="54">
        <f t="shared" si="295"/>
        <v>44840</v>
      </c>
      <c r="E162" s="54">
        <f t="shared" ref="E162:N162" si="340">DATE(YEAR(E272),MONTH(E272),DAY(E272))</f>
        <v>44871</v>
      </c>
      <c r="F162" s="54">
        <f t="shared" si="340"/>
        <v>44901</v>
      </c>
      <c r="G162" s="54">
        <f t="shared" si="340"/>
        <v>44932</v>
      </c>
      <c r="H162" s="54">
        <f t="shared" si="340"/>
        <v>44963</v>
      </c>
      <c r="I162" s="54">
        <f t="shared" si="340"/>
        <v>44991</v>
      </c>
      <c r="J162" s="54">
        <f t="shared" si="340"/>
        <v>45022</v>
      </c>
      <c r="K162" s="54">
        <f t="shared" si="340"/>
        <v>45052</v>
      </c>
      <c r="L162" s="54">
        <f t="shared" si="340"/>
        <v>45083</v>
      </c>
      <c r="M162" s="54">
        <f t="shared" si="340"/>
        <v>45113</v>
      </c>
      <c r="N162" s="54">
        <f t="shared" si="340"/>
        <v>45144</v>
      </c>
    </row>
    <row r="163" spans="2:14" x14ac:dyDescent="0.25">
      <c r="B163" s="7">
        <v>18</v>
      </c>
      <c r="C163" s="54">
        <f t="shared" si="295"/>
        <v>44822</v>
      </c>
      <c r="D163" s="54">
        <f t="shared" si="295"/>
        <v>44841</v>
      </c>
      <c r="E163" s="54">
        <f t="shared" ref="E163:N163" si="341">DATE(YEAR(E273),MONTH(E273),DAY(E273))</f>
        <v>44872</v>
      </c>
      <c r="F163" s="54">
        <f t="shared" si="341"/>
        <v>44902</v>
      </c>
      <c r="G163" s="54">
        <f t="shared" si="341"/>
        <v>44933</v>
      </c>
      <c r="H163" s="54">
        <f t="shared" si="341"/>
        <v>44964</v>
      </c>
      <c r="I163" s="54">
        <f t="shared" si="341"/>
        <v>44992</v>
      </c>
      <c r="J163" s="54">
        <f t="shared" si="341"/>
        <v>45023</v>
      </c>
      <c r="K163" s="54">
        <f t="shared" si="341"/>
        <v>45053</v>
      </c>
      <c r="L163" s="54">
        <f t="shared" si="341"/>
        <v>45084</v>
      </c>
      <c r="M163" s="54">
        <f t="shared" si="341"/>
        <v>45114</v>
      </c>
      <c r="N163" s="54">
        <f t="shared" si="341"/>
        <v>45145</v>
      </c>
    </row>
    <row r="164" spans="2:14" x14ac:dyDescent="0.25">
      <c r="B164" s="7">
        <v>19</v>
      </c>
      <c r="C164" s="54">
        <f t="shared" si="295"/>
        <v>44823</v>
      </c>
      <c r="D164" s="54">
        <f t="shared" si="295"/>
        <v>44842</v>
      </c>
      <c r="E164" s="54">
        <f t="shared" ref="E164:N164" si="342">DATE(YEAR(E274),MONTH(E274),DAY(E274))</f>
        <v>44873</v>
      </c>
      <c r="F164" s="54">
        <f t="shared" si="342"/>
        <v>44903</v>
      </c>
      <c r="G164" s="54">
        <f t="shared" si="342"/>
        <v>44934</v>
      </c>
      <c r="H164" s="54">
        <f t="shared" si="342"/>
        <v>44965</v>
      </c>
      <c r="I164" s="54">
        <f t="shared" si="342"/>
        <v>44993</v>
      </c>
      <c r="J164" s="54">
        <f t="shared" si="342"/>
        <v>45024</v>
      </c>
      <c r="K164" s="54">
        <f t="shared" si="342"/>
        <v>45054</v>
      </c>
      <c r="L164" s="54">
        <f t="shared" si="342"/>
        <v>45085</v>
      </c>
      <c r="M164" s="54">
        <f t="shared" si="342"/>
        <v>45115</v>
      </c>
      <c r="N164" s="54">
        <f t="shared" si="342"/>
        <v>45146</v>
      </c>
    </row>
    <row r="165" spans="2:14" x14ac:dyDescent="0.25">
      <c r="B165" s="7">
        <v>20</v>
      </c>
      <c r="C165" s="54">
        <f t="shared" si="295"/>
        <v>44824</v>
      </c>
      <c r="D165" s="54">
        <f t="shared" si="295"/>
        <v>44843</v>
      </c>
      <c r="E165" s="54">
        <f t="shared" ref="E165:N165" si="343">DATE(YEAR(E275),MONTH(E275),DAY(E275))</f>
        <v>44874</v>
      </c>
      <c r="F165" s="54">
        <f t="shared" si="343"/>
        <v>44904</v>
      </c>
      <c r="G165" s="54">
        <f t="shared" si="343"/>
        <v>44935</v>
      </c>
      <c r="H165" s="54">
        <f t="shared" si="343"/>
        <v>44966</v>
      </c>
      <c r="I165" s="54">
        <f t="shared" si="343"/>
        <v>44994</v>
      </c>
      <c r="J165" s="54">
        <f t="shared" si="343"/>
        <v>45025</v>
      </c>
      <c r="K165" s="54">
        <f t="shared" si="343"/>
        <v>45055</v>
      </c>
      <c r="L165" s="54">
        <f t="shared" si="343"/>
        <v>45086</v>
      </c>
      <c r="M165" s="54">
        <f t="shared" si="343"/>
        <v>45116</v>
      </c>
      <c r="N165" s="54">
        <f t="shared" si="343"/>
        <v>45147</v>
      </c>
    </row>
    <row r="166" spans="2:14" x14ac:dyDescent="0.25">
      <c r="B166" s="7">
        <v>21</v>
      </c>
      <c r="C166" s="54">
        <f t="shared" si="295"/>
        <v>44825</v>
      </c>
      <c r="D166" s="54">
        <f t="shared" si="295"/>
        <v>44844</v>
      </c>
      <c r="E166" s="54">
        <f t="shared" ref="E166:N166" si="344">DATE(YEAR(E276),MONTH(E276),DAY(E276))</f>
        <v>44875</v>
      </c>
      <c r="F166" s="54">
        <f t="shared" si="344"/>
        <v>44905</v>
      </c>
      <c r="G166" s="54">
        <f t="shared" si="344"/>
        <v>44936</v>
      </c>
      <c r="H166" s="54">
        <f t="shared" si="344"/>
        <v>44967</v>
      </c>
      <c r="I166" s="54">
        <f t="shared" si="344"/>
        <v>44995</v>
      </c>
      <c r="J166" s="54">
        <f t="shared" si="344"/>
        <v>45026</v>
      </c>
      <c r="K166" s="54">
        <f t="shared" si="344"/>
        <v>45056</v>
      </c>
      <c r="L166" s="54">
        <f t="shared" si="344"/>
        <v>45087</v>
      </c>
      <c r="M166" s="54">
        <f t="shared" si="344"/>
        <v>45117</v>
      </c>
      <c r="N166" s="54">
        <f t="shared" si="344"/>
        <v>45148</v>
      </c>
    </row>
    <row r="167" spans="2:14" x14ac:dyDescent="0.25">
      <c r="B167" s="7">
        <v>22</v>
      </c>
      <c r="C167" s="54">
        <f t="shared" si="295"/>
        <v>44826</v>
      </c>
      <c r="D167" s="54">
        <f t="shared" si="295"/>
        <v>44845</v>
      </c>
      <c r="E167" s="54">
        <f t="shared" ref="E167:N167" si="345">DATE(YEAR(E277),MONTH(E277),DAY(E277))</f>
        <v>44876</v>
      </c>
      <c r="F167" s="54">
        <f t="shared" si="345"/>
        <v>44906</v>
      </c>
      <c r="G167" s="54">
        <f t="shared" si="345"/>
        <v>44937</v>
      </c>
      <c r="H167" s="54">
        <f t="shared" si="345"/>
        <v>44968</v>
      </c>
      <c r="I167" s="54">
        <f t="shared" si="345"/>
        <v>44996</v>
      </c>
      <c r="J167" s="54">
        <f t="shared" si="345"/>
        <v>45027</v>
      </c>
      <c r="K167" s="54">
        <f t="shared" si="345"/>
        <v>45057</v>
      </c>
      <c r="L167" s="54">
        <f t="shared" si="345"/>
        <v>45088</v>
      </c>
      <c r="M167" s="54">
        <f t="shared" si="345"/>
        <v>45118</v>
      </c>
      <c r="N167" s="54">
        <f t="shared" si="345"/>
        <v>45149</v>
      </c>
    </row>
    <row r="168" spans="2:14" x14ac:dyDescent="0.25">
      <c r="B168" s="7">
        <v>23</v>
      </c>
      <c r="C168" s="54">
        <f t="shared" si="295"/>
        <v>44827</v>
      </c>
      <c r="D168" s="54">
        <f t="shared" si="295"/>
        <v>44846</v>
      </c>
      <c r="E168" s="54">
        <f t="shared" ref="E168:N168" si="346">DATE(YEAR(E278),MONTH(E278),DAY(E278))</f>
        <v>44877</v>
      </c>
      <c r="F168" s="54">
        <f t="shared" si="346"/>
        <v>44907</v>
      </c>
      <c r="G168" s="54">
        <f t="shared" si="346"/>
        <v>44938</v>
      </c>
      <c r="H168" s="54">
        <f t="shared" si="346"/>
        <v>44969</v>
      </c>
      <c r="I168" s="54">
        <f t="shared" si="346"/>
        <v>44997</v>
      </c>
      <c r="J168" s="54">
        <f t="shared" si="346"/>
        <v>45028</v>
      </c>
      <c r="K168" s="54">
        <f t="shared" si="346"/>
        <v>45058</v>
      </c>
      <c r="L168" s="54">
        <f t="shared" si="346"/>
        <v>45089</v>
      </c>
      <c r="M168" s="54">
        <f t="shared" si="346"/>
        <v>45119</v>
      </c>
      <c r="N168" s="54">
        <f t="shared" si="346"/>
        <v>45150</v>
      </c>
    </row>
    <row r="169" spans="2:14" x14ac:dyDescent="0.25">
      <c r="B169" s="7">
        <v>24</v>
      </c>
      <c r="C169" s="54">
        <f t="shared" si="295"/>
        <v>44828</v>
      </c>
      <c r="D169" s="54">
        <f t="shared" si="295"/>
        <v>44847</v>
      </c>
      <c r="E169" s="54">
        <f t="shared" ref="E169:N169" si="347">DATE(YEAR(E279),MONTH(E279),DAY(E279))</f>
        <v>44878</v>
      </c>
      <c r="F169" s="54">
        <f t="shared" si="347"/>
        <v>44908</v>
      </c>
      <c r="G169" s="54">
        <f t="shared" si="347"/>
        <v>44939</v>
      </c>
      <c r="H169" s="54">
        <f t="shared" si="347"/>
        <v>44970</v>
      </c>
      <c r="I169" s="54">
        <f t="shared" si="347"/>
        <v>44998</v>
      </c>
      <c r="J169" s="54">
        <f t="shared" si="347"/>
        <v>45029</v>
      </c>
      <c r="K169" s="54">
        <f t="shared" si="347"/>
        <v>45059</v>
      </c>
      <c r="L169" s="54">
        <f t="shared" si="347"/>
        <v>45090</v>
      </c>
      <c r="M169" s="54">
        <f t="shared" si="347"/>
        <v>45120</v>
      </c>
      <c r="N169" s="54">
        <f t="shared" si="347"/>
        <v>45151</v>
      </c>
    </row>
    <row r="170" spans="2:14" x14ac:dyDescent="0.25">
      <c r="B170" s="7">
        <v>25</v>
      </c>
      <c r="C170" s="54">
        <f t="shared" si="295"/>
        <v>44829</v>
      </c>
      <c r="D170" s="54">
        <f t="shared" si="295"/>
        <v>44848</v>
      </c>
      <c r="E170" s="54">
        <f t="shared" ref="E170:N170" si="348">DATE(YEAR(E280),MONTH(E280),DAY(E280))</f>
        <v>44879</v>
      </c>
      <c r="F170" s="54">
        <f t="shared" si="348"/>
        <v>44909</v>
      </c>
      <c r="G170" s="54">
        <f t="shared" si="348"/>
        <v>44940</v>
      </c>
      <c r="H170" s="54">
        <f t="shared" si="348"/>
        <v>44971</v>
      </c>
      <c r="I170" s="54">
        <f t="shared" si="348"/>
        <v>44999</v>
      </c>
      <c r="J170" s="54">
        <f t="shared" si="348"/>
        <v>45030</v>
      </c>
      <c r="K170" s="54">
        <f t="shared" si="348"/>
        <v>45060</v>
      </c>
      <c r="L170" s="54">
        <f t="shared" si="348"/>
        <v>45091</v>
      </c>
      <c r="M170" s="54">
        <f t="shared" si="348"/>
        <v>45121</v>
      </c>
      <c r="N170" s="54">
        <f t="shared" si="348"/>
        <v>45152</v>
      </c>
    </row>
    <row r="171" spans="2:14" x14ac:dyDescent="0.25">
      <c r="B171" s="7">
        <v>26</v>
      </c>
      <c r="C171" s="54">
        <f t="shared" si="295"/>
        <v>44830</v>
      </c>
      <c r="D171" s="54">
        <f t="shared" si="295"/>
        <v>44849</v>
      </c>
      <c r="E171" s="54">
        <f t="shared" ref="E171:N171" si="349">DATE(YEAR(E281),MONTH(E281),DAY(E281))</f>
        <v>44880</v>
      </c>
      <c r="F171" s="54">
        <f t="shared" si="349"/>
        <v>44910</v>
      </c>
      <c r="G171" s="54">
        <f t="shared" si="349"/>
        <v>44941</v>
      </c>
      <c r="H171" s="54">
        <f t="shared" si="349"/>
        <v>44972</v>
      </c>
      <c r="I171" s="54">
        <f t="shared" si="349"/>
        <v>45000</v>
      </c>
      <c r="J171" s="54">
        <f t="shared" si="349"/>
        <v>45031</v>
      </c>
      <c r="K171" s="54">
        <f t="shared" si="349"/>
        <v>45061</v>
      </c>
      <c r="L171" s="54">
        <f t="shared" si="349"/>
        <v>45092</v>
      </c>
      <c r="M171" s="54">
        <f t="shared" si="349"/>
        <v>45122</v>
      </c>
      <c r="N171" s="54">
        <f t="shared" si="349"/>
        <v>45153</v>
      </c>
    </row>
    <row r="172" spans="2:14" x14ac:dyDescent="0.25">
      <c r="B172" s="7">
        <v>27</v>
      </c>
      <c r="C172" s="54">
        <f t="shared" si="295"/>
        <v>44831</v>
      </c>
      <c r="D172" s="54">
        <f t="shared" si="295"/>
        <v>44850</v>
      </c>
      <c r="E172" s="54">
        <f t="shared" ref="E172:N172" si="350">DATE(YEAR(E282),MONTH(E282),DAY(E282))</f>
        <v>44881</v>
      </c>
      <c r="F172" s="54">
        <f t="shared" si="350"/>
        <v>44911</v>
      </c>
      <c r="G172" s="54">
        <f t="shared" si="350"/>
        <v>44942</v>
      </c>
      <c r="H172" s="54">
        <f t="shared" si="350"/>
        <v>44973</v>
      </c>
      <c r="I172" s="54">
        <f t="shared" si="350"/>
        <v>45001</v>
      </c>
      <c r="J172" s="54">
        <f t="shared" si="350"/>
        <v>45032</v>
      </c>
      <c r="K172" s="54">
        <f t="shared" si="350"/>
        <v>45062</v>
      </c>
      <c r="L172" s="54">
        <f t="shared" si="350"/>
        <v>45093</v>
      </c>
      <c r="M172" s="54">
        <f t="shared" si="350"/>
        <v>45123</v>
      </c>
      <c r="N172" s="54">
        <f t="shared" si="350"/>
        <v>45154</v>
      </c>
    </row>
    <row r="173" spans="2:14" x14ac:dyDescent="0.25">
      <c r="B173" s="7">
        <v>28</v>
      </c>
      <c r="C173" s="54">
        <f t="shared" si="295"/>
        <v>44832</v>
      </c>
      <c r="D173" s="54">
        <f t="shared" si="295"/>
        <v>44851</v>
      </c>
      <c r="E173" s="54">
        <f t="shared" ref="E173:N173" si="351">DATE(YEAR(E283),MONTH(E283),DAY(E283))</f>
        <v>44882</v>
      </c>
      <c r="F173" s="54">
        <f t="shared" si="351"/>
        <v>44912</v>
      </c>
      <c r="G173" s="54">
        <f t="shared" si="351"/>
        <v>44943</v>
      </c>
      <c r="H173" s="54">
        <f t="shared" si="351"/>
        <v>44974</v>
      </c>
      <c r="I173" s="54">
        <f t="shared" si="351"/>
        <v>45002</v>
      </c>
      <c r="J173" s="54">
        <f t="shared" si="351"/>
        <v>45033</v>
      </c>
      <c r="K173" s="54">
        <f t="shared" si="351"/>
        <v>45063</v>
      </c>
      <c r="L173" s="54">
        <f t="shared" si="351"/>
        <v>45094</v>
      </c>
      <c r="M173" s="54">
        <f t="shared" si="351"/>
        <v>45124</v>
      </c>
      <c r="N173" s="54">
        <f t="shared" si="351"/>
        <v>45155</v>
      </c>
    </row>
    <row r="174" spans="2:14" x14ac:dyDescent="0.25">
      <c r="B174" s="7">
        <v>29</v>
      </c>
      <c r="C174" s="54">
        <f t="shared" si="295"/>
        <v>44833</v>
      </c>
      <c r="D174" s="54">
        <f t="shared" si="295"/>
        <v>44852</v>
      </c>
      <c r="E174" s="54">
        <f t="shared" ref="E174:N174" si="352">DATE(YEAR(E284),MONTH(E284),DAY(E284))</f>
        <v>44883</v>
      </c>
      <c r="F174" s="54">
        <f t="shared" si="352"/>
        <v>44913</v>
      </c>
      <c r="G174" s="54">
        <f t="shared" si="352"/>
        <v>44944</v>
      </c>
      <c r="H174" s="54">
        <f t="shared" si="352"/>
        <v>44975</v>
      </c>
      <c r="I174" s="54">
        <f t="shared" si="352"/>
        <v>45003</v>
      </c>
      <c r="J174" s="54">
        <f t="shared" si="352"/>
        <v>45034</v>
      </c>
      <c r="K174" s="54">
        <f t="shared" si="352"/>
        <v>45064</v>
      </c>
      <c r="L174" s="54">
        <f t="shared" si="352"/>
        <v>45095</v>
      </c>
      <c r="M174" s="54">
        <f t="shared" si="352"/>
        <v>45125</v>
      </c>
      <c r="N174" s="54">
        <f t="shared" si="352"/>
        <v>45156</v>
      </c>
    </row>
    <row r="175" spans="2:14" x14ac:dyDescent="0.25">
      <c r="B175" s="10">
        <v>30</v>
      </c>
      <c r="C175" s="54">
        <f t="shared" si="295"/>
        <v>44834</v>
      </c>
      <c r="D175" s="54">
        <f t="shared" si="295"/>
        <v>44853</v>
      </c>
      <c r="E175" s="54">
        <f t="shared" ref="E175:N175" si="353">DATE(YEAR(E285),MONTH(E285),DAY(E285))</f>
        <v>44884</v>
      </c>
      <c r="F175" s="54">
        <f t="shared" si="353"/>
        <v>44914</v>
      </c>
      <c r="G175" s="54">
        <f t="shared" si="353"/>
        <v>44945</v>
      </c>
      <c r="H175" s="54">
        <f t="shared" si="353"/>
        <v>44976</v>
      </c>
      <c r="I175" s="54">
        <f t="shared" si="353"/>
        <v>45004</v>
      </c>
      <c r="J175" s="54">
        <f t="shared" si="353"/>
        <v>45035</v>
      </c>
      <c r="K175" s="54">
        <f t="shared" si="353"/>
        <v>45065</v>
      </c>
      <c r="L175" s="54">
        <f t="shared" si="353"/>
        <v>45096</v>
      </c>
      <c r="M175" s="54">
        <f t="shared" si="353"/>
        <v>45126</v>
      </c>
      <c r="N175" s="54">
        <f t="shared" si="353"/>
        <v>45157</v>
      </c>
    </row>
    <row r="176" spans="2:14" x14ac:dyDescent="0.25">
      <c r="B176" s="10">
        <v>31</v>
      </c>
      <c r="C176" s="3"/>
      <c r="D176" s="54">
        <f t="shared" si="295"/>
        <v>44854</v>
      </c>
      <c r="E176" s="54">
        <f t="shared" ref="E176:N176" si="354">DATE(YEAR(E286),MONTH(E286),DAY(E286))</f>
        <v>44885</v>
      </c>
      <c r="F176" s="54">
        <f t="shared" si="354"/>
        <v>44915</v>
      </c>
      <c r="G176" s="54">
        <f t="shared" si="354"/>
        <v>44946</v>
      </c>
      <c r="H176" s="54">
        <f t="shared" si="354"/>
        <v>44977</v>
      </c>
      <c r="I176" s="54">
        <f t="shared" si="354"/>
        <v>45005</v>
      </c>
      <c r="J176" s="54">
        <f t="shared" si="354"/>
        <v>45036</v>
      </c>
      <c r="K176" s="54">
        <f t="shared" si="354"/>
        <v>45066</v>
      </c>
      <c r="L176" s="54">
        <f t="shared" si="354"/>
        <v>45097</v>
      </c>
      <c r="M176" s="54">
        <f t="shared" si="354"/>
        <v>45127</v>
      </c>
      <c r="N176" s="54">
        <f t="shared" si="354"/>
        <v>45158</v>
      </c>
    </row>
    <row r="177" spans="2:14" x14ac:dyDescent="0.25">
      <c r="D177" s="54">
        <f t="shared" si="295"/>
        <v>44855</v>
      </c>
      <c r="E177" s="54">
        <f t="shared" ref="E177:N177" si="355">DATE(YEAR(E287),MONTH(E287),DAY(E287))</f>
        <v>44886</v>
      </c>
      <c r="F177" s="54">
        <f t="shared" si="355"/>
        <v>44916</v>
      </c>
      <c r="G177" s="54">
        <f t="shared" si="355"/>
        <v>44947</v>
      </c>
      <c r="H177" s="54">
        <f t="shared" si="355"/>
        <v>44978</v>
      </c>
      <c r="I177" s="54">
        <f t="shared" si="355"/>
        <v>45006</v>
      </c>
      <c r="J177" s="54">
        <f t="shared" si="355"/>
        <v>45037</v>
      </c>
      <c r="K177" s="54">
        <f t="shared" si="355"/>
        <v>45067</v>
      </c>
      <c r="L177" s="54">
        <f t="shared" si="355"/>
        <v>45098</v>
      </c>
      <c r="M177" s="54">
        <f t="shared" si="355"/>
        <v>45128</v>
      </c>
      <c r="N177" s="54">
        <f t="shared" si="355"/>
        <v>45159</v>
      </c>
    </row>
    <row r="178" spans="2:14" x14ac:dyDescent="0.25">
      <c r="D178" s="54">
        <f t="shared" si="295"/>
        <v>44856</v>
      </c>
      <c r="E178" s="54">
        <f t="shared" ref="E178:N178" si="356">DATE(YEAR(E288),MONTH(E288),DAY(E288))</f>
        <v>44887</v>
      </c>
      <c r="F178" s="54">
        <f t="shared" si="356"/>
        <v>44917</v>
      </c>
      <c r="G178" s="54">
        <f t="shared" si="356"/>
        <v>44948</v>
      </c>
      <c r="H178" s="54">
        <f t="shared" si="356"/>
        <v>44979</v>
      </c>
      <c r="I178" s="54">
        <f t="shared" si="356"/>
        <v>45007</v>
      </c>
      <c r="J178" s="54">
        <f t="shared" si="356"/>
        <v>45038</v>
      </c>
      <c r="K178" s="54">
        <f t="shared" si="356"/>
        <v>45068</v>
      </c>
      <c r="L178" s="54">
        <f t="shared" si="356"/>
        <v>45099</v>
      </c>
      <c r="M178" s="54">
        <f t="shared" si="356"/>
        <v>45129</v>
      </c>
      <c r="N178" s="54">
        <f t="shared" si="356"/>
        <v>45160</v>
      </c>
    </row>
    <row r="179" spans="2:14" x14ac:dyDescent="0.25">
      <c r="C179" s="4">
        <v>2022</v>
      </c>
      <c r="D179" s="54">
        <f t="shared" si="295"/>
        <v>44857</v>
      </c>
      <c r="E179" s="54">
        <f t="shared" ref="E179:N179" si="357">DATE(YEAR(E289),MONTH(E289),DAY(E289))</f>
        <v>44888</v>
      </c>
      <c r="F179" s="54">
        <f t="shared" si="357"/>
        <v>44918</v>
      </c>
      <c r="G179" s="54">
        <f t="shared" si="357"/>
        <v>44949</v>
      </c>
      <c r="H179" s="54">
        <f t="shared" si="357"/>
        <v>44980</v>
      </c>
      <c r="I179" s="54">
        <f t="shared" si="357"/>
        <v>45008</v>
      </c>
      <c r="J179" s="54">
        <f t="shared" si="357"/>
        <v>45039</v>
      </c>
      <c r="K179" s="54">
        <f t="shared" si="357"/>
        <v>45069</v>
      </c>
      <c r="L179" s="54">
        <f t="shared" si="357"/>
        <v>45100</v>
      </c>
      <c r="M179" s="54">
        <f t="shared" si="357"/>
        <v>45130</v>
      </c>
      <c r="N179" s="54">
        <f t="shared" si="357"/>
        <v>45161</v>
      </c>
    </row>
    <row r="180" spans="2:14" x14ac:dyDescent="0.25">
      <c r="C180" s="55" t="s">
        <v>0</v>
      </c>
      <c r="D180" s="54">
        <f t="shared" si="295"/>
        <v>44858</v>
      </c>
      <c r="E180" s="54">
        <f t="shared" ref="E180:N180" si="358">DATE(YEAR(E290),MONTH(E290),DAY(E290))</f>
        <v>44889</v>
      </c>
      <c r="F180" s="54">
        <f t="shared" si="358"/>
        <v>44919</v>
      </c>
      <c r="G180" s="54">
        <f t="shared" si="358"/>
        <v>44950</v>
      </c>
      <c r="H180" s="54">
        <f t="shared" si="358"/>
        <v>44981</v>
      </c>
      <c r="I180" s="54">
        <f t="shared" si="358"/>
        <v>45009</v>
      </c>
      <c r="J180" s="54">
        <f t="shared" si="358"/>
        <v>45040</v>
      </c>
      <c r="K180" s="54">
        <f t="shared" si="358"/>
        <v>45070</v>
      </c>
      <c r="L180" s="54">
        <f t="shared" si="358"/>
        <v>45101</v>
      </c>
      <c r="M180" s="54">
        <f t="shared" si="358"/>
        <v>45131</v>
      </c>
      <c r="N180" s="54">
        <f t="shared" si="358"/>
        <v>45162</v>
      </c>
    </row>
    <row r="181" spans="2:14" x14ac:dyDescent="0.25">
      <c r="C181" s="7">
        <v>9</v>
      </c>
      <c r="D181" s="54">
        <f t="shared" si="295"/>
        <v>44859</v>
      </c>
      <c r="E181" s="54">
        <f t="shared" ref="E181:N181" si="359">DATE(YEAR(E291),MONTH(E291),DAY(E291))</f>
        <v>44890</v>
      </c>
      <c r="F181" s="54">
        <f t="shared" si="359"/>
        <v>44920</v>
      </c>
      <c r="G181" s="54">
        <f t="shared" si="359"/>
        <v>44951</v>
      </c>
      <c r="H181" s="54">
        <f t="shared" si="359"/>
        <v>44982</v>
      </c>
      <c r="I181" s="54">
        <f t="shared" si="359"/>
        <v>45010</v>
      </c>
      <c r="J181" s="54">
        <f t="shared" si="359"/>
        <v>45041</v>
      </c>
      <c r="K181" s="54">
        <f t="shared" si="359"/>
        <v>45071</v>
      </c>
      <c r="L181" s="54">
        <f t="shared" si="359"/>
        <v>45102</v>
      </c>
      <c r="M181" s="54">
        <f t="shared" si="359"/>
        <v>45132</v>
      </c>
      <c r="N181" s="54">
        <f t="shared" si="359"/>
        <v>45163</v>
      </c>
    </row>
    <row r="182" spans="2:14" x14ac:dyDescent="0.25">
      <c r="B182" s="7">
        <v>1</v>
      </c>
      <c r="C182" s="4" t="str">
        <f t="shared" ref="C182:C211" si="360">$B182&amp;"/"&amp;C$181&amp;"/"&amp;C$179</f>
        <v>1/9/2022</v>
      </c>
      <c r="D182" s="54">
        <f t="shared" si="295"/>
        <v>44860</v>
      </c>
      <c r="E182" s="54">
        <f t="shared" ref="E182:N182" si="361">DATE(YEAR(E292),MONTH(E292),DAY(E292))</f>
        <v>44891</v>
      </c>
      <c r="F182" s="54">
        <f t="shared" si="361"/>
        <v>44921</v>
      </c>
      <c r="G182" s="54">
        <f t="shared" si="361"/>
        <v>44952</v>
      </c>
      <c r="H182" s="54">
        <f t="shared" si="361"/>
        <v>44983</v>
      </c>
      <c r="I182" s="54">
        <f t="shared" si="361"/>
        <v>45011</v>
      </c>
      <c r="J182" s="54">
        <f t="shared" si="361"/>
        <v>45042</v>
      </c>
      <c r="K182" s="54">
        <f t="shared" si="361"/>
        <v>45072</v>
      </c>
      <c r="L182" s="54">
        <f t="shared" si="361"/>
        <v>45103</v>
      </c>
      <c r="M182" s="54">
        <f t="shared" si="361"/>
        <v>45133</v>
      </c>
      <c r="N182" s="54">
        <f t="shared" si="361"/>
        <v>45164</v>
      </c>
    </row>
    <row r="183" spans="2:14" x14ac:dyDescent="0.25">
      <c r="B183" s="7">
        <v>2</v>
      </c>
      <c r="C183" s="4" t="str">
        <f t="shared" si="360"/>
        <v>2/9/2022</v>
      </c>
      <c r="D183" s="54">
        <f t="shared" si="295"/>
        <v>44861</v>
      </c>
      <c r="E183" s="54">
        <f t="shared" ref="E183:N183" si="362">DATE(YEAR(E293),MONTH(E293),DAY(E293))</f>
        <v>44892</v>
      </c>
      <c r="F183" s="54">
        <f t="shared" si="362"/>
        <v>44922</v>
      </c>
      <c r="G183" s="54">
        <f t="shared" si="362"/>
        <v>44953</v>
      </c>
      <c r="H183" s="54">
        <f t="shared" si="362"/>
        <v>44984</v>
      </c>
      <c r="I183" s="54">
        <f t="shared" si="362"/>
        <v>45012</v>
      </c>
      <c r="J183" s="54">
        <f t="shared" si="362"/>
        <v>45043</v>
      </c>
      <c r="K183" s="54">
        <f t="shared" si="362"/>
        <v>45073</v>
      </c>
      <c r="L183" s="54">
        <f t="shared" si="362"/>
        <v>45104</v>
      </c>
      <c r="M183" s="54">
        <f t="shared" si="362"/>
        <v>45134</v>
      </c>
      <c r="N183" s="54">
        <f t="shared" si="362"/>
        <v>45165</v>
      </c>
    </row>
    <row r="184" spans="2:14" x14ac:dyDescent="0.25">
      <c r="B184" s="7">
        <v>3</v>
      </c>
      <c r="C184" s="4" t="str">
        <f t="shared" si="360"/>
        <v>3/9/2022</v>
      </c>
      <c r="D184" s="54">
        <f t="shared" si="295"/>
        <v>44862</v>
      </c>
      <c r="E184" s="54">
        <f t="shared" ref="E184:N184" si="363">DATE(YEAR(E294),MONTH(E294),DAY(E294))</f>
        <v>44893</v>
      </c>
      <c r="F184" s="54">
        <f t="shared" si="363"/>
        <v>44923</v>
      </c>
      <c r="G184" s="54">
        <f t="shared" si="363"/>
        <v>44954</v>
      </c>
      <c r="H184" s="54">
        <f t="shared" si="363"/>
        <v>44985</v>
      </c>
      <c r="I184" s="54">
        <f t="shared" si="363"/>
        <v>45013</v>
      </c>
      <c r="J184" s="54">
        <f t="shared" si="363"/>
        <v>45044</v>
      </c>
      <c r="K184" s="54">
        <f t="shared" si="363"/>
        <v>45074</v>
      </c>
      <c r="L184" s="54">
        <f t="shared" si="363"/>
        <v>45105</v>
      </c>
      <c r="M184" s="54">
        <f t="shared" si="363"/>
        <v>45135</v>
      </c>
      <c r="N184" s="54">
        <f t="shared" si="363"/>
        <v>45166</v>
      </c>
    </row>
    <row r="185" spans="2:14" x14ac:dyDescent="0.25">
      <c r="B185" s="7">
        <v>4</v>
      </c>
      <c r="C185" s="4" t="str">
        <f t="shared" si="360"/>
        <v>4/9/2022</v>
      </c>
      <c r="D185" s="54">
        <f t="shared" si="295"/>
        <v>44863</v>
      </c>
      <c r="E185" s="54">
        <f t="shared" ref="E185:N185" si="364">DATE(YEAR(E295),MONTH(E295),DAY(E295))</f>
        <v>44894</v>
      </c>
      <c r="F185" s="54">
        <f t="shared" si="364"/>
        <v>44924</v>
      </c>
      <c r="G185" s="54">
        <f t="shared" si="364"/>
        <v>44955</v>
      </c>
      <c r="H185" s="54" t="e">
        <f t="shared" si="364"/>
        <v>#VALUE!</v>
      </c>
      <c r="I185" s="54">
        <f t="shared" si="364"/>
        <v>45014</v>
      </c>
      <c r="J185" s="54">
        <f t="shared" si="364"/>
        <v>45045</v>
      </c>
      <c r="K185" s="54">
        <f t="shared" si="364"/>
        <v>45075</v>
      </c>
      <c r="L185" s="54">
        <f t="shared" si="364"/>
        <v>45106</v>
      </c>
      <c r="M185" s="54">
        <f t="shared" si="364"/>
        <v>45136</v>
      </c>
      <c r="N185" s="54">
        <f t="shared" si="364"/>
        <v>45167</v>
      </c>
    </row>
    <row r="186" spans="2:14" x14ac:dyDescent="0.25">
      <c r="B186" s="7">
        <v>5</v>
      </c>
      <c r="C186" s="4" t="str">
        <f t="shared" si="360"/>
        <v>5/9/2022</v>
      </c>
      <c r="D186" s="54">
        <f t="shared" si="295"/>
        <v>44864</v>
      </c>
      <c r="E186" s="54">
        <f>DATE(YEAR(E296),MONTH(E296),DAY(E296))</f>
        <v>44895</v>
      </c>
      <c r="F186" s="54">
        <f>DATE(YEAR(F296),MONTH(F296),DAY(F296))</f>
        <v>44925</v>
      </c>
      <c r="G186" s="54">
        <f>DATE(YEAR(G296),MONTH(G296),DAY(G296))</f>
        <v>44956</v>
      </c>
      <c r="H186" s="9"/>
      <c r="I186" s="54">
        <f t="shared" ref="I186:N186" si="365">DATE(YEAR(I296),MONTH(I296),DAY(I296))</f>
        <v>45015</v>
      </c>
      <c r="J186" s="54">
        <f t="shared" si="365"/>
        <v>45046</v>
      </c>
      <c r="K186" s="54">
        <f t="shared" si="365"/>
        <v>45076</v>
      </c>
      <c r="L186" s="54">
        <f t="shared" si="365"/>
        <v>45107</v>
      </c>
      <c r="M186" s="54">
        <f t="shared" si="365"/>
        <v>45137</v>
      </c>
      <c r="N186" s="54">
        <f t="shared" si="365"/>
        <v>45168</v>
      </c>
    </row>
    <row r="187" spans="2:14" x14ac:dyDescent="0.25">
      <c r="B187" s="7">
        <v>6</v>
      </c>
      <c r="C187" s="4" t="str">
        <f t="shared" si="360"/>
        <v>6/9/2022</v>
      </c>
      <c r="D187" s="54">
        <f>DATE(YEAR(D223),MONTH(D223),DAY(D223))</f>
        <v>44865</v>
      </c>
      <c r="E187" s="3"/>
      <c r="F187" s="54">
        <f>DATE(YEAR(F297),MONTH(F297),DAY(F297))</f>
        <v>44926</v>
      </c>
      <c r="G187" s="54">
        <f>DATE(YEAR(G297),MONTH(G297),DAY(G297))</f>
        <v>44957</v>
      </c>
      <c r="H187" s="3"/>
      <c r="I187" s="54">
        <f>DATE(YEAR(I297),MONTH(I297),DAY(I297))</f>
        <v>45016</v>
      </c>
      <c r="J187" s="62"/>
      <c r="K187" s="54">
        <f>DATE(YEAR(K297),MONTH(K297),DAY(K297))</f>
        <v>45077</v>
      </c>
      <c r="L187" s="3"/>
      <c r="M187" s="54">
        <f>DATE(YEAR(M297),MONTH(M297),DAY(M297))</f>
        <v>45138</v>
      </c>
      <c r="N187" s="54">
        <f>DATE(YEAR(N297),MONTH(N297),DAY(N297))</f>
        <v>45169</v>
      </c>
    </row>
    <row r="188" spans="2:14" x14ac:dyDescent="0.25">
      <c r="B188" s="7">
        <v>7</v>
      </c>
      <c r="C188" s="4" t="str">
        <f t="shared" si="360"/>
        <v>7/9/2022</v>
      </c>
    </row>
    <row r="189" spans="2:14" x14ac:dyDescent="0.25">
      <c r="B189" s="7">
        <v>8</v>
      </c>
      <c r="C189" s="4" t="str">
        <f t="shared" si="360"/>
        <v>8/9/2022</v>
      </c>
    </row>
    <row r="190" spans="2:14" x14ac:dyDescent="0.25">
      <c r="B190" s="7">
        <v>9</v>
      </c>
      <c r="C190" s="4" t="str">
        <f t="shared" si="360"/>
        <v>9/9/2022</v>
      </c>
      <c r="D190" s="4">
        <f>C179</f>
        <v>2022</v>
      </c>
    </row>
    <row r="191" spans="2:14" x14ac:dyDescent="0.25">
      <c r="B191" s="7">
        <v>10</v>
      </c>
      <c r="C191" s="4" t="str">
        <f t="shared" si="360"/>
        <v>10/9/2022</v>
      </c>
      <c r="D191" s="55" t="s">
        <v>1</v>
      </c>
    </row>
    <row r="192" spans="2:14" x14ac:dyDescent="0.25">
      <c r="B192" s="7">
        <v>11</v>
      </c>
      <c r="C192" s="4" t="str">
        <f t="shared" si="360"/>
        <v>11/9/2022</v>
      </c>
      <c r="D192" s="7">
        <v>10</v>
      </c>
    </row>
    <row r="193" spans="2:4" x14ac:dyDescent="0.25">
      <c r="B193" s="7">
        <v>12</v>
      </c>
      <c r="C193" s="4" t="str">
        <f t="shared" si="360"/>
        <v>12/9/2022</v>
      </c>
      <c r="D193" s="4" t="str">
        <f t="shared" ref="D193:D223" si="366">$B182&amp;"/"&amp;D$192&amp;"/"&amp;D$190</f>
        <v>1/10/2022</v>
      </c>
    </row>
    <row r="194" spans="2:4" x14ac:dyDescent="0.25">
      <c r="B194" s="7">
        <v>13</v>
      </c>
      <c r="C194" s="4" t="str">
        <f t="shared" si="360"/>
        <v>13/9/2022</v>
      </c>
      <c r="D194" s="4" t="str">
        <f t="shared" si="366"/>
        <v>2/10/2022</v>
      </c>
    </row>
    <row r="195" spans="2:4" x14ac:dyDescent="0.25">
      <c r="B195" s="7">
        <v>14</v>
      </c>
      <c r="C195" s="4" t="str">
        <f t="shared" si="360"/>
        <v>14/9/2022</v>
      </c>
      <c r="D195" s="4" t="str">
        <f t="shared" si="366"/>
        <v>3/10/2022</v>
      </c>
    </row>
    <row r="196" spans="2:4" x14ac:dyDescent="0.25">
      <c r="B196" s="7">
        <v>15</v>
      </c>
      <c r="C196" s="4" t="str">
        <f t="shared" si="360"/>
        <v>15/9/2022</v>
      </c>
      <c r="D196" s="4" t="str">
        <f t="shared" si="366"/>
        <v>4/10/2022</v>
      </c>
    </row>
    <row r="197" spans="2:4" x14ac:dyDescent="0.25">
      <c r="B197" s="7">
        <v>16</v>
      </c>
      <c r="C197" s="4" t="str">
        <f t="shared" si="360"/>
        <v>16/9/2022</v>
      </c>
      <c r="D197" s="4" t="str">
        <f t="shared" si="366"/>
        <v>5/10/2022</v>
      </c>
    </row>
    <row r="198" spans="2:4" x14ac:dyDescent="0.25">
      <c r="B198" s="7">
        <v>17</v>
      </c>
      <c r="C198" s="4" t="str">
        <f t="shared" si="360"/>
        <v>17/9/2022</v>
      </c>
      <c r="D198" s="4" t="str">
        <f t="shared" si="366"/>
        <v>6/10/2022</v>
      </c>
    </row>
    <row r="199" spans="2:4" x14ac:dyDescent="0.25">
      <c r="B199" s="7">
        <v>18</v>
      </c>
      <c r="C199" s="4" t="str">
        <f t="shared" si="360"/>
        <v>18/9/2022</v>
      </c>
      <c r="D199" s="4" t="str">
        <f t="shared" si="366"/>
        <v>7/10/2022</v>
      </c>
    </row>
    <row r="200" spans="2:4" x14ac:dyDescent="0.25">
      <c r="B200" s="7">
        <v>19</v>
      </c>
      <c r="C200" s="4" t="str">
        <f t="shared" si="360"/>
        <v>19/9/2022</v>
      </c>
      <c r="D200" s="4" t="str">
        <f t="shared" si="366"/>
        <v>8/10/2022</v>
      </c>
    </row>
    <row r="201" spans="2:4" x14ac:dyDescent="0.25">
      <c r="B201" s="7">
        <v>20</v>
      </c>
      <c r="C201" s="4" t="str">
        <f t="shared" si="360"/>
        <v>20/9/2022</v>
      </c>
      <c r="D201" s="4" t="str">
        <f t="shared" si="366"/>
        <v>9/10/2022</v>
      </c>
    </row>
    <row r="202" spans="2:4" x14ac:dyDescent="0.25">
      <c r="B202" s="7">
        <v>21</v>
      </c>
      <c r="C202" s="4" t="str">
        <f t="shared" si="360"/>
        <v>21/9/2022</v>
      </c>
      <c r="D202" s="4" t="str">
        <f t="shared" si="366"/>
        <v>10/10/2022</v>
      </c>
    </row>
    <row r="203" spans="2:4" x14ac:dyDescent="0.25">
      <c r="B203" s="7">
        <v>22</v>
      </c>
      <c r="C203" s="4" t="str">
        <f t="shared" si="360"/>
        <v>22/9/2022</v>
      </c>
      <c r="D203" s="4" t="str">
        <f t="shared" si="366"/>
        <v>11/10/2022</v>
      </c>
    </row>
    <row r="204" spans="2:4" x14ac:dyDescent="0.25">
      <c r="B204" s="7">
        <v>23</v>
      </c>
      <c r="C204" s="4" t="str">
        <f t="shared" si="360"/>
        <v>23/9/2022</v>
      </c>
      <c r="D204" s="4" t="str">
        <f t="shared" si="366"/>
        <v>12/10/2022</v>
      </c>
    </row>
    <row r="205" spans="2:4" x14ac:dyDescent="0.25">
      <c r="B205" s="7">
        <v>24</v>
      </c>
      <c r="C205" s="4" t="str">
        <f t="shared" si="360"/>
        <v>24/9/2022</v>
      </c>
      <c r="D205" s="4" t="str">
        <f t="shared" si="366"/>
        <v>13/10/2022</v>
      </c>
    </row>
    <row r="206" spans="2:4" x14ac:dyDescent="0.25">
      <c r="B206" s="7">
        <v>25</v>
      </c>
      <c r="C206" s="4" t="str">
        <f t="shared" si="360"/>
        <v>25/9/2022</v>
      </c>
      <c r="D206" s="4" t="str">
        <f t="shared" si="366"/>
        <v>14/10/2022</v>
      </c>
    </row>
    <row r="207" spans="2:4" x14ac:dyDescent="0.25">
      <c r="B207" s="7">
        <v>26</v>
      </c>
      <c r="C207" s="4" t="str">
        <f t="shared" si="360"/>
        <v>26/9/2022</v>
      </c>
      <c r="D207" s="4" t="str">
        <f t="shared" si="366"/>
        <v>15/10/2022</v>
      </c>
    </row>
    <row r="208" spans="2:4" x14ac:dyDescent="0.25">
      <c r="B208" s="7">
        <v>27</v>
      </c>
      <c r="C208" s="4" t="str">
        <f t="shared" si="360"/>
        <v>27/9/2022</v>
      </c>
      <c r="D208" s="4" t="str">
        <f t="shared" si="366"/>
        <v>16/10/2022</v>
      </c>
    </row>
    <row r="209" spans="2:4" x14ac:dyDescent="0.25">
      <c r="B209" s="7">
        <v>28</v>
      </c>
      <c r="C209" s="4" t="str">
        <f t="shared" si="360"/>
        <v>28/9/2022</v>
      </c>
      <c r="D209" s="4" t="str">
        <f t="shared" si="366"/>
        <v>17/10/2022</v>
      </c>
    </row>
    <row r="210" spans="2:4" x14ac:dyDescent="0.25">
      <c r="B210" s="7">
        <v>29</v>
      </c>
      <c r="C210" s="4" t="str">
        <f t="shared" si="360"/>
        <v>29/9/2022</v>
      </c>
      <c r="D210" s="4" t="str">
        <f t="shared" si="366"/>
        <v>18/10/2022</v>
      </c>
    </row>
    <row r="211" spans="2:4" x14ac:dyDescent="0.25">
      <c r="B211" s="10">
        <v>30</v>
      </c>
      <c r="C211" s="4" t="str">
        <f t="shared" si="360"/>
        <v>30/9/2022</v>
      </c>
      <c r="D211" s="4" t="str">
        <f t="shared" si="366"/>
        <v>19/10/2022</v>
      </c>
    </row>
    <row r="212" spans="2:4" x14ac:dyDescent="0.25">
      <c r="B212" s="7">
        <v>31</v>
      </c>
      <c r="D212" s="4" t="str">
        <f t="shared" si="366"/>
        <v>20/10/2022</v>
      </c>
    </row>
    <row r="213" spans="2:4" x14ac:dyDescent="0.25">
      <c r="D213" s="4" t="str">
        <f t="shared" si="366"/>
        <v>21/10/2022</v>
      </c>
    </row>
    <row r="214" spans="2:4" x14ac:dyDescent="0.25">
      <c r="D214" s="4" t="str">
        <f t="shared" si="366"/>
        <v>22/10/2022</v>
      </c>
    </row>
    <row r="215" spans="2:4" x14ac:dyDescent="0.25">
      <c r="D215" s="4" t="str">
        <f t="shared" si="366"/>
        <v>23/10/2022</v>
      </c>
    </row>
    <row r="216" spans="2:4" x14ac:dyDescent="0.25">
      <c r="D216" s="4" t="str">
        <f t="shared" si="366"/>
        <v>24/10/2022</v>
      </c>
    </row>
    <row r="217" spans="2:4" x14ac:dyDescent="0.25">
      <c r="C217" s="4">
        <v>2022</v>
      </c>
      <c r="D217" s="4" t="str">
        <f t="shared" si="366"/>
        <v>25/10/2022</v>
      </c>
    </row>
    <row r="218" spans="2:4" x14ac:dyDescent="0.25">
      <c r="C218" s="55" t="s">
        <v>0</v>
      </c>
      <c r="D218" s="4" t="str">
        <f t="shared" si="366"/>
        <v>26/10/2022</v>
      </c>
    </row>
    <row r="219" spans="2:4" x14ac:dyDescent="0.25">
      <c r="C219" s="7">
        <v>9</v>
      </c>
      <c r="D219" s="4" t="str">
        <f t="shared" si="366"/>
        <v>27/10/2022</v>
      </c>
    </row>
    <row r="220" spans="2:4" x14ac:dyDescent="0.25">
      <c r="B220" s="7">
        <v>1</v>
      </c>
      <c r="C220" s="60" t="str">
        <f>TEXT(C182,"jjjj")</f>
        <v>jeudi</v>
      </c>
      <c r="D220" s="4" t="str">
        <f t="shared" si="366"/>
        <v>28/10/2022</v>
      </c>
    </row>
    <row r="221" spans="2:4" x14ac:dyDescent="0.25">
      <c r="B221" s="7">
        <v>2</v>
      </c>
      <c r="C221" s="60" t="str">
        <f t="shared" ref="C221:C249" si="367">TEXT(C183,"jjjj")</f>
        <v>vendredi</v>
      </c>
      <c r="D221" s="4" t="str">
        <f t="shared" si="366"/>
        <v>29/10/2022</v>
      </c>
    </row>
    <row r="222" spans="2:4" x14ac:dyDescent="0.25">
      <c r="B222" s="7">
        <v>3</v>
      </c>
      <c r="C222" s="60" t="str">
        <f t="shared" si="367"/>
        <v>samedi</v>
      </c>
      <c r="D222" s="4" t="str">
        <f t="shared" si="366"/>
        <v>30/10/2022</v>
      </c>
    </row>
    <row r="223" spans="2:4" x14ac:dyDescent="0.25">
      <c r="B223" s="7">
        <v>4</v>
      </c>
      <c r="C223" s="60" t="str">
        <f t="shared" si="367"/>
        <v>dimanche</v>
      </c>
      <c r="D223" s="4" t="str">
        <f t="shared" si="366"/>
        <v>31/10/2022</v>
      </c>
    </row>
    <row r="224" spans="2:4" x14ac:dyDescent="0.25">
      <c r="B224" s="7">
        <v>5</v>
      </c>
      <c r="C224" s="60" t="str">
        <f t="shared" si="367"/>
        <v>lundi</v>
      </c>
    </row>
    <row r="225" spans="2:14" x14ac:dyDescent="0.25">
      <c r="B225" s="7">
        <v>6</v>
      </c>
      <c r="C225" s="60" t="str">
        <f t="shared" si="367"/>
        <v>mardi</v>
      </c>
    </row>
    <row r="226" spans="2:14" x14ac:dyDescent="0.25">
      <c r="B226" s="7">
        <v>7</v>
      </c>
      <c r="C226" s="60" t="str">
        <f t="shared" si="367"/>
        <v>mercredi</v>
      </c>
    </row>
    <row r="227" spans="2:14" x14ac:dyDescent="0.25">
      <c r="B227" s="7">
        <v>8</v>
      </c>
      <c r="C227" s="60" t="str">
        <f t="shared" si="367"/>
        <v>jeudi</v>
      </c>
    </row>
    <row r="228" spans="2:14" x14ac:dyDescent="0.25">
      <c r="B228" s="7">
        <v>9</v>
      </c>
      <c r="C228" s="60" t="str">
        <f t="shared" si="367"/>
        <v>vendredi</v>
      </c>
      <c r="D228" s="4">
        <f>C217</f>
        <v>2022</v>
      </c>
      <c r="E228" s="4">
        <f>C217</f>
        <v>2022</v>
      </c>
      <c r="F228" s="4">
        <f>C217</f>
        <v>2022</v>
      </c>
      <c r="G228" s="4">
        <f>C217+1</f>
        <v>2023</v>
      </c>
      <c r="H228" s="4">
        <f>G228</f>
        <v>2023</v>
      </c>
      <c r="I228" s="4">
        <f>G228</f>
        <v>2023</v>
      </c>
      <c r="J228" s="4">
        <f>G228</f>
        <v>2023</v>
      </c>
      <c r="K228" s="4">
        <f>G228</f>
        <v>2023</v>
      </c>
      <c r="L228" s="4">
        <f>G228</f>
        <v>2023</v>
      </c>
      <c r="M228" s="4">
        <f>G228</f>
        <v>2023</v>
      </c>
      <c r="N228" s="4">
        <f>G228</f>
        <v>2023</v>
      </c>
    </row>
    <row r="229" spans="2:14" x14ac:dyDescent="0.25">
      <c r="B229" s="7">
        <v>10</v>
      </c>
      <c r="C229" s="60" t="str">
        <f t="shared" si="367"/>
        <v>samedi</v>
      </c>
      <c r="D229" s="55" t="s">
        <v>1</v>
      </c>
      <c r="E229" s="55" t="s">
        <v>2</v>
      </c>
      <c r="F229" s="55" t="s">
        <v>3</v>
      </c>
      <c r="G229" s="55" t="s">
        <v>4</v>
      </c>
      <c r="H229" s="55" t="s">
        <v>5</v>
      </c>
      <c r="I229" s="55" t="s">
        <v>6</v>
      </c>
      <c r="J229" s="55" t="s">
        <v>7</v>
      </c>
      <c r="K229" s="55" t="s">
        <v>8</v>
      </c>
      <c r="L229" s="55" t="s">
        <v>9</v>
      </c>
      <c r="M229" s="55" t="s">
        <v>10</v>
      </c>
      <c r="N229" s="55" t="s">
        <v>11</v>
      </c>
    </row>
    <row r="230" spans="2:14" x14ac:dyDescent="0.25">
      <c r="B230" s="7">
        <v>11</v>
      </c>
      <c r="C230" s="60" t="str">
        <f t="shared" si="367"/>
        <v>dimanche</v>
      </c>
      <c r="D230" s="7">
        <v>10</v>
      </c>
      <c r="E230" s="7">
        <v>11</v>
      </c>
      <c r="F230" s="7">
        <v>12</v>
      </c>
      <c r="G230" s="7">
        <v>1</v>
      </c>
      <c r="H230" s="7">
        <v>2</v>
      </c>
      <c r="I230" s="7">
        <v>3</v>
      </c>
      <c r="J230" s="7">
        <v>4</v>
      </c>
      <c r="K230" s="7">
        <v>5</v>
      </c>
      <c r="L230" s="7">
        <v>6</v>
      </c>
      <c r="M230" s="7">
        <v>7</v>
      </c>
      <c r="N230" s="7">
        <v>8</v>
      </c>
    </row>
    <row r="231" spans="2:14" x14ac:dyDescent="0.25">
      <c r="B231" s="7">
        <v>12</v>
      </c>
      <c r="C231" s="60" t="str">
        <f t="shared" si="367"/>
        <v>lundi</v>
      </c>
      <c r="D231" s="60" t="str">
        <f t="shared" ref="D231" si="368">TEXT(D193,"jjjj")</f>
        <v>samedi</v>
      </c>
      <c r="E231" s="60" t="str">
        <f t="shared" ref="E231:N231" si="369">TEXT(E267,"jjjj")</f>
        <v>mardi</v>
      </c>
      <c r="F231" s="60" t="str">
        <f t="shared" si="369"/>
        <v>jeudi</v>
      </c>
      <c r="G231" s="60" t="str">
        <f t="shared" si="369"/>
        <v>dimanche</v>
      </c>
      <c r="H231" s="60" t="str">
        <f t="shared" si="369"/>
        <v>mercredi</v>
      </c>
      <c r="I231" s="60" t="str">
        <f t="shared" si="369"/>
        <v>mercredi</v>
      </c>
      <c r="J231" s="60" t="str">
        <f t="shared" si="369"/>
        <v>samedi</v>
      </c>
      <c r="K231" s="60" t="str">
        <f t="shared" si="369"/>
        <v>lundi</v>
      </c>
      <c r="L231" s="60" t="str">
        <f t="shared" si="369"/>
        <v>jeudi</v>
      </c>
      <c r="M231" s="60" t="str">
        <f t="shared" si="369"/>
        <v>samedi</v>
      </c>
      <c r="N231" s="60" t="str">
        <f t="shared" si="369"/>
        <v>mardi</v>
      </c>
    </row>
    <row r="232" spans="2:14" x14ac:dyDescent="0.25">
      <c r="B232" s="7">
        <v>13</v>
      </c>
      <c r="C232" s="60" t="str">
        <f t="shared" si="367"/>
        <v>mardi</v>
      </c>
      <c r="D232" s="60" t="str">
        <f t="shared" ref="D232" si="370">TEXT(D194,"jjjj")</f>
        <v>dimanche</v>
      </c>
      <c r="E232" s="60" t="str">
        <f t="shared" ref="E232:N232" si="371">TEXT(E268,"jjjj")</f>
        <v>mercredi</v>
      </c>
      <c r="F232" s="60" t="str">
        <f t="shared" si="371"/>
        <v>vendredi</v>
      </c>
      <c r="G232" s="60" t="str">
        <f t="shared" si="371"/>
        <v>lundi</v>
      </c>
      <c r="H232" s="60" t="str">
        <f t="shared" si="371"/>
        <v>jeudi</v>
      </c>
      <c r="I232" s="60" t="str">
        <f t="shared" si="371"/>
        <v>jeudi</v>
      </c>
      <c r="J232" s="60" t="str">
        <f t="shared" si="371"/>
        <v>dimanche</v>
      </c>
      <c r="K232" s="60" t="str">
        <f t="shared" si="371"/>
        <v>mardi</v>
      </c>
      <c r="L232" s="60" t="str">
        <f t="shared" si="371"/>
        <v>vendredi</v>
      </c>
      <c r="M232" s="60" t="str">
        <f t="shared" si="371"/>
        <v>dimanche</v>
      </c>
      <c r="N232" s="60" t="str">
        <f t="shared" si="371"/>
        <v>mercredi</v>
      </c>
    </row>
    <row r="233" spans="2:14" x14ac:dyDescent="0.25">
      <c r="B233" s="7">
        <v>14</v>
      </c>
      <c r="C233" s="60" t="str">
        <f t="shared" si="367"/>
        <v>mercredi</v>
      </c>
      <c r="D233" s="60" t="str">
        <f t="shared" ref="D233" si="372">TEXT(D195,"jjjj")</f>
        <v>lundi</v>
      </c>
      <c r="E233" s="60" t="str">
        <f t="shared" ref="E233:N233" si="373">TEXT(E269,"jjjj")</f>
        <v>jeudi</v>
      </c>
      <c r="F233" s="60" t="str">
        <f t="shared" si="373"/>
        <v>samedi</v>
      </c>
      <c r="G233" s="60" t="str">
        <f t="shared" si="373"/>
        <v>mardi</v>
      </c>
      <c r="H233" s="60" t="str">
        <f t="shared" si="373"/>
        <v>vendredi</v>
      </c>
      <c r="I233" s="60" t="str">
        <f t="shared" si="373"/>
        <v>vendredi</v>
      </c>
      <c r="J233" s="60" t="str">
        <f t="shared" si="373"/>
        <v>lundi</v>
      </c>
      <c r="K233" s="60" t="str">
        <f t="shared" si="373"/>
        <v>mercredi</v>
      </c>
      <c r="L233" s="60" t="str">
        <f t="shared" si="373"/>
        <v>samedi</v>
      </c>
      <c r="M233" s="60" t="str">
        <f t="shared" si="373"/>
        <v>lundi</v>
      </c>
      <c r="N233" s="60" t="str">
        <f t="shared" si="373"/>
        <v>jeudi</v>
      </c>
    </row>
    <row r="234" spans="2:14" x14ac:dyDescent="0.25">
      <c r="B234" s="7">
        <v>15</v>
      </c>
      <c r="C234" s="60" t="str">
        <f t="shared" si="367"/>
        <v>jeudi</v>
      </c>
      <c r="D234" s="60" t="str">
        <f t="shared" ref="D234" si="374">TEXT(D196,"jjjj")</f>
        <v>mardi</v>
      </c>
      <c r="E234" s="60" t="str">
        <f t="shared" ref="E234:N234" si="375">TEXT(E270,"jjjj")</f>
        <v>vendredi</v>
      </c>
      <c r="F234" s="60" t="str">
        <f t="shared" si="375"/>
        <v>dimanche</v>
      </c>
      <c r="G234" s="60" t="str">
        <f t="shared" si="375"/>
        <v>mercredi</v>
      </c>
      <c r="H234" s="60" t="str">
        <f t="shared" si="375"/>
        <v>samedi</v>
      </c>
      <c r="I234" s="60" t="str">
        <f t="shared" si="375"/>
        <v>samedi</v>
      </c>
      <c r="J234" s="60" t="str">
        <f t="shared" si="375"/>
        <v>mardi</v>
      </c>
      <c r="K234" s="60" t="str">
        <f t="shared" si="375"/>
        <v>jeudi</v>
      </c>
      <c r="L234" s="60" t="str">
        <f t="shared" si="375"/>
        <v>dimanche</v>
      </c>
      <c r="M234" s="60" t="str">
        <f t="shared" si="375"/>
        <v>mardi</v>
      </c>
      <c r="N234" s="60" t="str">
        <f t="shared" si="375"/>
        <v>vendredi</v>
      </c>
    </row>
    <row r="235" spans="2:14" x14ac:dyDescent="0.25">
      <c r="B235" s="7">
        <v>16</v>
      </c>
      <c r="C235" s="60" t="str">
        <f t="shared" si="367"/>
        <v>vendredi</v>
      </c>
      <c r="D235" s="60" t="str">
        <f t="shared" ref="D235" si="376">TEXT(D197,"jjjj")</f>
        <v>mercredi</v>
      </c>
      <c r="E235" s="60" t="str">
        <f t="shared" ref="E235:N235" si="377">TEXT(E271,"jjjj")</f>
        <v>samedi</v>
      </c>
      <c r="F235" s="60" t="str">
        <f t="shared" si="377"/>
        <v>lundi</v>
      </c>
      <c r="G235" s="60" t="str">
        <f t="shared" si="377"/>
        <v>jeudi</v>
      </c>
      <c r="H235" s="60" t="str">
        <f t="shared" si="377"/>
        <v>dimanche</v>
      </c>
      <c r="I235" s="60" t="str">
        <f t="shared" si="377"/>
        <v>dimanche</v>
      </c>
      <c r="J235" s="60" t="str">
        <f t="shared" si="377"/>
        <v>mercredi</v>
      </c>
      <c r="K235" s="60" t="str">
        <f t="shared" si="377"/>
        <v>vendredi</v>
      </c>
      <c r="L235" s="60" t="str">
        <f t="shared" si="377"/>
        <v>lundi</v>
      </c>
      <c r="M235" s="60" t="str">
        <f t="shared" si="377"/>
        <v>mercredi</v>
      </c>
      <c r="N235" s="60" t="str">
        <f t="shared" si="377"/>
        <v>samedi</v>
      </c>
    </row>
    <row r="236" spans="2:14" x14ac:dyDescent="0.25">
      <c r="B236" s="7">
        <v>17</v>
      </c>
      <c r="C236" s="60" t="str">
        <f t="shared" si="367"/>
        <v>samedi</v>
      </c>
      <c r="D236" s="60" t="str">
        <f t="shared" ref="D236" si="378">TEXT(D198,"jjjj")</f>
        <v>jeudi</v>
      </c>
      <c r="E236" s="60" t="str">
        <f t="shared" ref="E236:N236" si="379">TEXT(E272,"jjjj")</f>
        <v>dimanche</v>
      </c>
      <c r="F236" s="60" t="str">
        <f t="shared" si="379"/>
        <v>mardi</v>
      </c>
      <c r="G236" s="60" t="str">
        <f t="shared" si="379"/>
        <v>vendredi</v>
      </c>
      <c r="H236" s="60" t="str">
        <f t="shared" si="379"/>
        <v>lundi</v>
      </c>
      <c r="I236" s="60" t="str">
        <f t="shared" si="379"/>
        <v>lundi</v>
      </c>
      <c r="J236" s="60" t="str">
        <f t="shared" si="379"/>
        <v>jeudi</v>
      </c>
      <c r="K236" s="60" t="str">
        <f t="shared" si="379"/>
        <v>samedi</v>
      </c>
      <c r="L236" s="60" t="str">
        <f t="shared" si="379"/>
        <v>mardi</v>
      </c>
      <c r="M236" s="60" t="str">
        <f t="shared" si="379"/>
        <v>jeudi</v>
      </c>
      <c r="N236" s="60" t="str">
        <f t="shared" si="379"/>
        <v>dimanche</v>
      </c>
    </row>
    <row r="237" spans="2:14" x14ac:dyDescent="0.25">
      <c r="B237" s="7">
        <v>18</v>
      </c>
      <c r="C237" s="60" t="str">
        <f t="shared" si="367"/>
        <v>dimanche</v>
      </c>
      <c r="D237" s="60" t="str">
        <f t="shared" ref="D237" si="380">TEXT(D199,"jjjj")</f>
        <v>vendredi</v>
      </c>
      <c r="E237" s="60" t="str">
        <f t="shared" ref="E237:N237" si="381">TEXT(E273,"jjjj")</f>
        <v>lundi</v>
      </c>
      <c r="F237" s="60" t="str">
        <f t="shared" si="381"/>
        <v>mercredi</v>
      </c>
      <c r="G237" s="60" t="str">
        <f t="shared" si="381"/>
        <v>samedi</v>
      </c>
      <c r="H237" s="60" t="str">
        <f t="shared" si="381"/>
        <v>mardi</v>
      </c>
      <c r="I237" s="60" t="str">
        <f t="shared" si="381"/>
        <v>mardi</v>
      </c>
      <c r="J237" s="60" t="str">
        <f t="shared" si="381"/>
        <v>vendredi</v>
      </c>
      <c r="K237" s="60" t="str">
        <f t="shared" si="381"/>
        <v>dimanche</v>
      </c>
      <c r="L237" s="60" t="str">
        <f t="shared" si="381"/>
        <v>mercredi</v>
      </c>
      <c r="M237" s="60" t="str">
        <f t="shared" si="381"/>
        <v>vendredi</v>
      </c>
      <c r="N237" s="60" t="str">
        <f t="shared" si="381"/>
        <v>lundi</v>
      </c>
    </row>
    <row r="238" spans="2:14" x14ac:dyDescent="0.25">
      <c r="B238" s="7">
        <v>19</v>
      </c>
      <c r="C238" s="60" t="str">
        <f t="shared" si="367"/>
        <v>lundi</v>
      </c>
      <c r="D238" s="60" t="str">
        <f t="shared" ref="D238" si="382">TEXT(D200,"jjjj")</f>
        <v>samedi</v>
      </c>
      <c r="E238" s="60" t="str">
        <f t="shared" ref="E238:N238" si="383">TEXT(E274,"jjjj")</f>
        <v>mardi</v>
      </c>
      <c r="F238" s="60" t="str">
        <f t="shared" si="383"/>
        <v>jeudi</v>
      </c>
      <c r="G238" s="60" t="str">
        <f t="shared" si="383"/>
        <v>dimanche</v>
      </c>
      <c r="H238" s="60" t="str">
        <f t="shared" si="383"/>
        <v>mercredi</v>
      </c>
      <c r="I238" s="60" t="str">
        <f t="shared" si="383"/>
        <v>mercredi</v>
      </c>
      <c r="J238" s="60" t="str">
        <f t="shared" si="383"/>
        <v>samedi</v>
      </c>
      <c r="K238" s="60" t="str">
        <f t="shared" si="383"/>
        <v>lundi</v>
      </c>
      <c r="L238" s="60" t="str">
        <f t="shared" si="383"/>
        <v>jeudi</v>
      </c>
      <c r="M238" s="60" t="str">
        <f t="shared" si="383"/>
        <v>samedi</v>
      </c>
      <c r="N238" s="60" t="str">
        <f t="shared" si="383"/>
        <v>mardi</v>
      </c>
    </row>
    <row r="239" spans="2:14" x14ac:dyDescent="0.25">
      <c r="B239" s="7">
        <v>20</v>
      </c>
      <c r="C239" s="60" t="str">
        <f t="shared" si="367"/>
        <v>mardi</v>
      </c>
      <c r="D239" s="60" t="str">
        <f t="shared" ref="D239" si="384">TEXT(D201,"jjjj")</f>
        <v>dimanche</v>
      </c>
      <c r="E239" s="60" t="str">
        <f t="shared" ref="E239:N239" si="385">TEXT(E275,"jjjj")</f>
        <v>mercredi</v>
      </c>
      <c r="F239" s="60" t="str">
        <f t="shared" si="385"/>
        <v>vendredi</v>
      </c>
      <c r="G239" s="60" t="str">
        <f t="shared" si="385"/>
        <v>lundi</v>
      </c>
      <c r="H239" s="60" t="str">
        <f t="shared" si="385"/>
        <v>jeudi</v>
      </c>
      <c r="I239" s="60" t="str">
        <f t="shared" si="385"/>
        <v>jeudi</v>
      </c>
      <c r="J239" s="60" t="str">
        <f t="shared" si="385"/>
        <v>dimanche</v>
      </c>
      <c r="K239" s="60" t="str">
        <f t="shared" si="385"/>
        <v>mardi</v>
      </c>
      <c r="L239" s="60" t="str">
        <f t="shared" si="385"/>
        <v>vendredi</v>
      </c>
      <c r="M239" s="60" t="str">
        <f t="shared" si="385"/>
        <v>dimanche</v>
      </c>
      <c r="N239" s="60" t="str">
        <f t="shared" si="385"/>
        <v>mercredi</v>
      </c>
    </row>
    <row r="240" spans="2:14" x14ac:dyDescent="0.25">
      <c r="B240" s="7">
        <v>21</v>
      </c>
      <c r="C240" s="60" t="str">
        <f t="shared" si="367"/>
        <v>mercredi</v>
      </c>
      <c r="D240" s="60" t="str">
        <f t="shared" ref="D240" si="386">TEXT(D202,"jjjj")</f>
        <v>lundi</v>
      </c>
      <c r="E240" s="60" t="str">
        <f t="shared" ref="E240:N240" si="387">TEXT(E276,"jjjj")</f>
        <v>jeudi</v>
      </c>
      <c r="F240" s="60" t="str">
        <f t="shared" si="387"/>
        <v>samedi</v>
      </c>
      <c r="G240" s="60" t="str">
        <f t="shared" si="387"/>
        <v>mardi</v>
      </c>
      <c r="H240" s="60" t="str">
        <f t="shared" si="387"/>
        <v>vendredi</v>
      </c>
      <c r="I240" s="60" t="str">
        <f t="shared" si="387"/>
        <v>vendredi</v>
      </c>
      <c r="J240" s="60" t="str">
        <f t="shared" si="387"/>
        <v>lundi</v>
      </c>
      <c r="K240" s="60" t="str">
        <f t="shared" si="387"/>
        <v>mercredi</v>
      </c>
      <c r="L240" s="60" t="str">
        <f t="shared" si="387"/>
        <v>samedi</v>
      </c>
      <c r="M240" s="60" t="str">
        <f t="shared" si="387"/>
        <v>lundi</v>
      </c>
      <c r="N240" s="60" t="str">
        <f t="shared" si="387"/>
        <v>jeudi</v>
      </c>
    </row>
    <row r="241" spans="2:14" x14ac:dyDescent="0.25">
      <c r="B241" s="7">
        <v>22</v>
      </c>
      <c r="C241" s="60" t="str">
        <f t="shared" si="367"/>
        <v>jeudi</v>
      </c>
      <c r="D241" s="60" t="str">
        <f t="shared" ref="D241" si="388">TEXT(D203,"jjjj")</f>
        <v>mardi</v>
      </c>
      <c r="E241" s="60" t="str">
        <f t="shared" ref="E241:N241" si="389">TEXT(E277,"jjjj")</f>
        <v>vendredi</v>
      </c>
      <c r="F241" s="60" t="str">
        <f t="shared" si="389"/>
        <v>dimanche</v>
      </c>
      <c r="G241" s="60" t="str">
        <f t="shared" si="389"/>
        <v>mercredi</v>
      </c>
      <c r="H241" s="60" t="str">
        <f t="shared" si="389"/>
        <v>samedi</v>
      </c>
      <c r="I241" s="60" t="str">
        <f t="shared" si="389"/>
        <v>samedi</v>
      </c>
      <c r="J241" s="60" t="str">
        <f t="shared" si="389"/>
        <v>mardi</v>
      </c>
      <c r="K241" s="60" t="str">
        <f t="shared" si="389"/>
        <v>jeudi</v>
      </c>
      <c r="L241" s="60" t="str">
        <f t="shared" si="389"/>
        <v>dimanche</v>
      </c>
      <c r="M241" s="60" t="str">
        <f t="shared" si="389"/>
        <v>mardi</v>
      </c>
      <c r="N241" s="60" t="str">
        <f t="shared" si="389"/>
        <v>vendredi</v>
      </c>
    </row>
    <row r="242" spans="2:14" x14ac:dyDescent="0.25">
      <c r="B242" s="7">
        <v>23</v>
      </c>
      <c r="C242" s="60" t="str">
        <f t="shared" si="367"/>
        <v>vendredi</v>
      </c>
      <c r="D242" s="60" t="str">
        <f t="shared" ref="D242" si="390">TEXT(D204,"jjjj")</f>
        <v>mercredi</v>
      </c>
      <c r="E242" s="60" t="str">
        <f t="shared" ref="E242:N242" si="391">TEXT(E278,"jjjj")</f>
        <v>samedi</v>
      </c>
      <c r="F242" s="60" t="str">
        <f t="shared" si="391"/>
        <v>lundi</v>
      </c>
      <c r="G242" s="60" t="str">
        <f t="shared" si="391"/>
        <v>jeudi</v>
      </c>
      <c r="H242" s="60" t="str">
        <f t="shared" si="391"/>
        <v>dimanche</v>
      </c>
      <c r="I242" s="60" t="str">
        <f t="shared" si="391"/>
        <v>dimanche</v>
      </c>
      <c r="J242" s="60" t="str">
        <f t="shared" si="391"/>
        <v>mercredi</v>
      </c>
      <c r="K242" s="60" t="str">
        <f t="shared" si="391"/>
        <v>vendredi</v>
      </c>
      <c r="L242" s="60" t="str">
        <f t="shared" si="391"/>
        <v>lundi</v>
      </c>
      <c r="M242" s="60" t="str">
        <f t="shared" si="391"/>
        <v>mercredi</v>
      </c>
      <c r="N242" s="60" t="str">
        <f t="shared" si="391"/>
        <v>samedi</v>
      </c>
    </row>
    <row r="243" spans="2:14" x14ac:dyDescent="0.25">
      <c r="B243" s="7">
        <v>24</v>
      </c>
      <c r="C243" s="60" t="str">
        <f t="shared" si="367"/>
        <v>samedi</v>
      </c>
      <c r="D243" s="60" t="str">
        <f t="shared" ref="D243" si="392">TEXT(D205,"jjjj")</f>
        <v>jeudi</v>
      </c>
      <c r="E243" s="60" t="str">
        <f t="shared" ref="E243:N243" si="393">TEXT(E279,"jjjj")</f>
        <v>dimanche</v>
      </c>
      <c r="F243" s="60" t="str">
        <f t="shared" si="393"/>
        <v>mardi</v>
      </c>
      <c r="G243" s="60" t="str">
        <f t="shared" si="393"/>
        <v>vendredi</v>
      </c>
      <c r="H243" s="60" t="str">
        <f t="shared" si="393"/>
        <v>lundi</v>
      </c>
      <c r="I243" s="60" t="str">
        <f t="shared" si="393"/>
        <v>lundi</v>
      </c>
      <c r="J243" s="60" t="str">
        <f t="shared" si="393"/>
        <v>jeudi</v>
      </c>
      <c r="K243" s="60" t="str">
        <f t="shared" si="393"/>
        <v>samedi</v>
      </c>
      <c r="L243" s="60" t="str">
        <f t="shared" si="393"/>
        <v>mardi</v>
      </c>
      <c r="M243" s="60" t="str">
        <f t="shared" si="393"/>
        <v>jeudi</v>
      </c>
      <c r="N243" s="60" t="str">
        <f t="shared" si="393"/>
        <v>dimanche</v>
      </c>
    </row>
    <row r="244" spans="2:14" x14ac:dyDescent="0.25">
      <c r="B244" s="7">
        <v>25</v>
      </c>
      <c r="C244" s="60" t="str">
        <f t="shared" si="367"/>
        <v>dimanche</v>
      </c>
      <c r="D244" s="60" t="str">
        <f t="shared" ref="D244" si="394">TEXT(D206,"jjjj")</f>
        <v>vendredi</v>
      </c>
      <c r="E244" s="60" t="str">
        <f t="shared" ref="E244:N244" si="395">TEXT(E280,"jjjj")</f>
        <v>lundi</v>
      </c>
      <c r="F244" s="60" t="str">
        <f t="shared" si="395"/>
        <v>mercredi</v>
      </c>
      <c r="G244" s="60" t="str">
        <f t="shared" si="395"/>
        <v>samedi</v>
      </c>
      <c r="H244" s="60" t="str">
        <f t="shared" si="395"/>
        <v>mardi</v>
      </c>
      <c r="I244" s="60" t="str">
        <f t="shared" si="395"/>
        <v>mardi</v>
      </c>
      <c r="J244" s="60" t="str">
        <f t="shared" si="395"/>
        <v>vendredi</v>
      </c>
      <c r="K244" s="60" t="str">
        <f t="shared" si="395"/>
        <v>dimanche</v>
      </c>
      <c r="L244" s="60" t="str">
        <f t="shared" si="395"/>
        <v>mercredi</v>
      </c>
      <c r="M244" s="60" t="str">
        <f t="shared" si="395"/>
        <v>vendredi</v>
      </c>
      <c r="N244" s="60" t="str">
        <f t="shared" si="395"/>
        <v>lundi</v>
      </c>
    </row>
    <row r="245" spans="2:14" x14ac:dyDescent="0.25">
      <c r="B245" s="7">
        <v>26</v>
      </c>
      <c r="C245" s="60" t="str">
        <f t="shared" si="367"/>
        <v>lundi</v>
      </c>
      <c r="D245" s="60" t="str">
        <f t="shared" ref="D245" si="396">TEXT(D207,"jjjj")</f>
        <v>samedi</v>
      </c>
      <c r="E245" s="60" t="str">
        <f t="shared" ref="E245:N245" si="397">TEXT(E281,"jjjj")</f>
        <v>mardi</v>
      </c>
      <c r="F245" s="60" t="str">
        <f t="shared" si="397"/>
        <v>jeudi</v>
      </c>
      <c r="G245" s="60" t="str">
        <f t="shared" si="397"/>
        <v>dimanche</v>
      </c>
      <c r="H245" s="60" t="str">
        <f t="shared" si="397"/>
        <v>mercredi</v>
      </c>
      <c r="I245" s="60" t="str">
        <f t="shared" si="397"/>
        <v>mercredi</v>
      </c>
      <c r="J245" s="60" t="str">
        <f t="shared" si="397"/>
        <v>samedi</v>
      </c>
      <c r="K245" s="60" t="str">
        <f t="shared" si="397"/>
        <v>lundi</v>
      </c>
      <c r="L245" s="60" t="str">
        <f t="shared" si="397"/>
        <v>jeudi</v>
      </c>
      <c r="M245" s="60" t="str">
        <f t="shared" si="397"/>
        <v>samedi</v>
      </c>
      <c r="N245" s="60" t="str">
        <f t="shared" si="397"/>
        <v>mardi</v>
      </c>
    </row>
    <row r="246" spans="2:14" x14ac:dyDescent="0.25">
      <c r="B246" s="7">
        <v>27</v>
      </c>
      <c r="C246" s="60" t="str">
        <f t="shared" si="367"/>
        <v>mardi</v>
      </c>
      <c r="D246" s="60" t="str">
        <f t="shared" ref="D246" si="398">TEXT(D208,"jjjj")</f>
        <v>dimanche</v>
      </c>
      <c r="E246" s="60" t="str">
        <f t="shared" ref="E246:N246" si="399">TEXT(E282,"jjjj")</f>
        <v>mercredi</v>
      </c>
      <c r="F246" s="60" t="str">
        <f t="shared" si="399"/>
        <v>vendredi</v>
      </c>
      <c r="G246" s="60" t="str">
        <f t="shared" si="399"/>
        <v>lundi</v>
      </c>
      <c r="H246" s="60" t="str">
        <f t="shared" si="399"/>
        <v>jeudi</v>
      </c>
      <c r="I246" s="60" t="str">
        <f t="shared" si="399"/>
        <v>jeudi</v>
      </c>
      <c r="J246" s="60" t="str">
        <f t="shared" si="399"/>
        <v>dimanche</v>
      </c>
      <c r="K246" s="60" t="str">
        <f t="shared" si="399"/>
        <v>mardi</v>
      </c>
      <c r="L246" s="60" t="str">
        <f t="shared" si="399"/>
        <v>vendredi</v>
      </c>
      <c r="M246" s="60" t="str">
        <f t="shared" si="399"/>
        <v>dimanche</v>
      </c>
      <c r="N246" s="60" t="str">
        <f t="shared" si="399"/>
        <v>mercredi</v>
      </c>
    </row>
    <row r="247" spans="2:14" x14ac:dyDescent="0.25">
      <c r="B247" s="7">
        <v>28</v>
      </c>
      <c r="C247" s="60" t="str">
        <f t="shared" si="367"/>
        <v>mercredi</v>
      </c>
      <c r="D247" s="60" t="str">
        <f t="shared" ref="D247" si="400">TEXT(D209,"jjjj")</f>
        <v>lundi</v>
      </c>
      <c r="E247" s="60" t="str">
        <f t="shared" ref="E247:N247" si="401">TEXT(E283,"jjjj")</f>
        <v>jeudi</v>
      </c>
      <c r="F247" s="60" t="str">
        <f t="shared" si="401"/>
        <v>samedi</v>
      </c>
      <c r="G247" s="60" t="str">
        <f t="shared" si="401"/>
        <v>mardi</v>
      </c>
      <c r="H247" s="60" t="str">
        <f t="shared" si="401"/>
        <v>vendredi</v>
      </c>
      <c r="I247" s="60" t="str">
        <f t="shared" si="401"/>
        <v>vendredi</v>
      </c>
      <c r="J247" s="60" t="str">
        <f t="shared" si="401"/>
        <v>lundi</v>
      </c>
      <c r="K247" s="60" t="str">
        <f t="shared" si="401"/>
        <v>mercredi</v>
      </c>
      <c r="L247" s="60" t="str">
        <f t="shared" si="401"/>
        <v>samedi</v>
      </c>
      <c r="M247" s="60" t="str">
        <f t="shared" si="401"/>
        <v>lundi</v>
      </c>
      <c r="N247" s="60" t="str">
        <f t="shared" si="401"/>
        <v>jeudi</v>
      </c>
    </row>
    <row r="248" spans="2:14" x14ac:dyDescent="0.25">
      <c r="B248" s="7">
        <v>29</v>
      </c>
      <c r="C248" s="60" t="str">
        <f t="shared" si="367"/>
        <v>jeudi</v>
      </c>
      <c r="D248" s="60" t="str">
        <f t="shared" ref="D248" si="402">TEXT(D210,"jjjj")</f>
        <v>mardi</v>
      </c>
      <c r="E248" s="60" t="str">
        <f t="shared" ref="E248:N248" si="403">TEXT(E284,"jjjj")</f>
        <v>vendredi</v>
      </c>
      <c r="F248" s="60" t="str">
        <f t="shared" si="403"/>
        <v>dimanche</v>
      </c>
      <c r="G248" s="60" t="str">
        <f t="shared" si="403"/>
        <v>mercredi</v>
      </c>
      <c r="H248" s="60" t="str">
        <f t="shared" si="403"/>
        <v>samedi</v>
      </c>
      <c r="I248" s="60" t="str">
        <f t="shared" si="403"/>
        <v>samedi</v>
      </c>
      <c r="J248" s="60" t="str">
        <f t="shared" si="403"/>
        <v>mardi</v>
      </c>
      <c r="K248" s="60" t="str">
        <f t="shared" si="403"/>
        <v>jeudi</v>
      </c>
      <c r="L248" s="60" t="str">
        <f t="shared" si="403"/>
        <v>dimanche</v>
      </c>
      <c r="M248" s="60" t="str">
        <f t="shared" si="403"/>
        <v>mardi</v>
      </c>
      <c r="N248" s="60" t="str">
        <f t="shared" si="403"/>
        <v>vendredi</v>
      </c>
    </row>
    <row r="249" spans="2:14" x14ac:dyDescent="0.25">
      <c r="B249" s="10">
        <v>30</v>
      </c>
      <c r="C249" s="60" t="str">
        <f t="shared" si="367"/>
        <v>vendredi</v>
      </c>
      <c r="D249" s="60" t="str">
        <f t="shared" ref="D249" si="404">TEXT(D211,"jjjj")</f>
        <v>mercredi</v>
      </c>
      <c r="E249" s="60" t="str">
        <f t="shared" ref="E249:N249" si="405">TEXT(E285,"jjjj")</f>
        <v>samedi</v>
      </c>
      <c r="F249" s="60" t="str">
        <f t="shared" si="405"/>
        <v>lundi</v>
      </c>
      <c r="G249" s="60" t="str">
        <f t="shared" si="405"/>
        <v>jeudi</v>
      </c>
      <c r="H249" s="60" t="str">
        <f t="shared" si="405"/>
        <v>dimanche</v>
      </c>
      <c r="I249" s="60" t="str">
        <f t="shared" si="405"/>
        <v>dimanche</v>
      </c>
      <c r="J249" s="60" t="str">
        <f t="shared" si="405"/>
        <v>mercredi</v>
      </c>
      <c r="K249" s="60" t="str">
        <f t="shared" si="405"/>
        <v>vendredi</v>
      </c>
      <c r="L249" s="60" t="str">
        <f t="shared" si="405"/>
        <v>lundi</v>
      </c>
      <c r="M249" s="60" t="str">
        <f t="shared" si="405"/>
        <v>mercredi</v>
      </c>
      <c r="N249" s="60" t="str">
        <f t="shared" si="405"/>
        <v>samedi</v>
      </c>
    </row>
    <row r="250" spans="2:14" x14ac:dyDescent="0.25">
      <c r="B250" s="10">
        <v>31</v>
      </c>
      <c r="D250" s="60" t="str">
        <f t="shared" ref="D250" si="406">TEXT(D212,"jjjj")</f>
        <v>jeudi</v>
      </c>
      <c r="E250" s="60" t="str">
        <f t="shared" ref="E250:N250" si="407">TEXT(E286,"jjjj")</f>
        <v>dimanche</v>
      </c>
      <c r="F250" s="60" t="str">
        <f t="shared" si="407"/>
        <v>mardi</v>
      </c>
      <c r="G250" s="60" t="str">
        <f t="shared" si="407"/>
        <v>vendredi</v>
      </c>
      <c r="H250" s="60" t="str">
        <f t="shared" si="407"/>
        <v>lundi</v>
      </c>
      <c r="I250" s="60" t="str">
        <f t="shared" si="407"/>
        <v>lundi</v>
      </c>
      <c r="J250" s="60" t="str">
        <f t="shared" si="407"/>
        <v>jeudi</v>
      </c>
      <c r="K250" s="60" t="str">
        <f t="shared" si="407"/>
        <v>samedi</v>
      </c>
      <c r="L250" s="60" t="str">
        <f t="shared" si="407"/>
        <v>mardi</v>
      </c>
      <c r="M250" s="60" t="str">
        <f t="shared" si="407"/>
        <v>jeudi</v>
      </c>
      <c r="N250" s="60" t="str">
        <f t="shared" si="407"/>
        <v>dimanche</v>
      </c>
    </row>
    <row r="251" spans="2:14" x14ac:dyDescent="0.25">
      <c r="D251" s="60" t="str">
        <f t="shared" ref="D251" si="408">TEXT(D213,"jjjj")</f>
        <v>vendredi</v>
      </c>
      <c r="E251" s="60" t="str">
        <f t="shared" ref="E251:N251" si="409">TEXT(E287,"jjjj")</f>
        <v>lundi</v>
      </c>
      <c r="F251" s="60" t="str">
        <f t="shared" si="409"/>
        <v>mercredi</v>
      </c>
      <c r="G251" s="60" t="str">
        <f t="shared" si="409"/>
        <v>samedi</v>
      </c>
      <c r="H251" s="60" t="str">
        <f t="shared" si="409"/>
        <v>mardi</v>
      </c>
      <c r="I251" s="60" t="str">
        <f t="shared" si="409"/>
        <v>mardi</v>
      </c>
      <c r="J251" s="60" t="str">
        <f t="shared" si="409"/>
        <v>vendredi</v>
      </c>
      <c r="K251" s="60" t="str">
        <f t="shared" si="409"/>
        <v>dimanche</v>
      </c>
      <c r="L251" s="60" t="str">
        <f t="shared" si="409"/>
        <v>mercredi</v>
      </c>
      <c r="M251" s="60" t="str">
        <f t="shared" si="409"/>
        <v>vendredi</v>
      </c>
      <c r="N251" s="60" t="str">
        <f t="shared" si="409"/>
        <v>lundi</v>
      </c>
    </row>
    <row r="252" spans="2:14" x14ac:dyDescent="0.25">
      <c r="D252" s="60" t="str">
        <f t="shared" ref="D252" si="410">TEXT(D214,"jjjj")</f>
        <v>samedi</v>
      </c>
      <c r="E252" s="60" t="str">
        <f t="shared" ref="E252:N252" si="411">TEXT(E288,"jjjj")</f>
        <v>mardi</v>
      </c>
      <c r="F252" s="60" t="str">
        <f t="shared" si="411"/>
        <v>jeudi</v>
      </c>
      <c r="G252" s="60" t="str">
        <f t="shared" si="411"/>
        <v>dimanche</v>
      </c>
      <c r="H252" s="60" t="str">
        <f t="shared" si="411"/>
        <v>mercredi</v>
      </c>
      <c r="I252" s="60" t="str">
        <f t="shared" si="411"/>
        <v>mercredi</v>
      </c>
      <c r="J252" s="60" t="str">
        <f t="shared" si="411"/>
        <v>samedi</v>
      </c>
      <c r="K252" s="60" t="str">
        <f t="shared" si="411"/>
        <v>lundi</v>
      </c>
      <c r="L252" s="60" t="str">
        <f t="shared" si="411"/>
        <v>jeudi</v>
      </c>
      <c r="M252" s="60" t="str">
        <f t="shared" si="411"/>
        <v>samedi</v>
      </c>
      <c r="N252" s="60" t="str">
        <f t="shared" si="411"/>
        <v>mardi</v>
      </c>
    </row>
    <row r="253" spans="2:14" x14ac:dyDescent="0.25">
      <c r="D253" s="60" t="str">
        <f t="shared" ref="D253" si="412">TEXT(D215,"jjjj")</f>
        <v>dimanche</v>
      </c>
      <c r="E253" s="60" t="str">
        <f t="shared" ref="E253:N253" si="413">TEXT(E289,"jjjj")</f>
        <v>mercredi</v>
      </c>
      <c r="F253" s="60" t="str">
        <f t="shared" si="413"/>
        <v>vendredi</v>
      </c>
      <c r="G253" s="60" t="str">
        <f t="shared" si="413"/>
        <v>lundi</v>
      </c>
      <c r="H253" s="60" t="str">
        <f t="shared" si="413"/>
        <v>jeudi</v>
      </c>
      <c r="I253" s="60" t="str">
        <f t="shared" si="413"/>
        <v>jeudi</v>
      </c>
      <c r="J253" s="60" t="str">
        <f t="shared" si="413"/>
        <v>dimanche</v>
      </c>
      <c r="K253" s="60" t="str">
        <f t="shared" si="413"/>
        <v>mardi</v>
      </c>
      <c r="L253" s="60" t="str">
        <f t="shared" si="413"/>
        <v>vendredi</v>
      </c>
      <c r="M253" s="60" t="str">
        <f t="shared" si="413"/>
        <v>dimanche</v>
      </c>
      <c r="N253" s="60" t="str">
        <f t="shared" si="413"/>
        <v>mercredi</v>
      </c>
    </row>
    <row r="254" spans="2:14" x14ac:dyDescent="0.25">
      <c r="D254" s="60" t="str">
        <f t="shared" ref="D254" si="414">TEXT(D216,"jjjj")</f>
        <v>lundi</v>
      </c>
      <c r="E254" s="60" t="str">
        <f t="shared" ref="E254:N254" si="415">TEXT(E290,"jjjj")</f>
        <v>jeudi</v>
      </c>
      <c r="F254" s="60" t="str">
        <f t="shared" si="415"/>
        <v>samedi</v>
      </c>
      <c r="G254" s="60" t="str">
        <f t="shared" si="415"/>
        <v>mardi</v>
      </c>
      <c r="H254" s="60" t="str">
        <f t="shared" si="415"/>
        <v>vendredi</v>
      </c>
      <c r="I254" s="60" t="str">
        <f t="shared" si="415"/>
        <v>vendredi</v>
      </c>
      <c r="J254" s="60" t="str">
        <f t="shared" si="415"/>
        <v>lundi</v>
      </c>
      <c r="K254" s="60" t="str">
        <f t="shared" si="415"/>
        <v>mercredi</v>
      </c>
      <c r="L254" s="60" t="str">
        <f t="shared" si="415"/>
        <v>samedi</v>
      </c>
      <c r="M254" s="60" t="str">
        <f t="shared" si="415"/>
        <v>lundi</v>
      </c>
      <c r="N254" s="60" t="str">
        <f t="shared" si="415"/>
        <v>jeudi</v>
      </c>
    </row>
    <row r="255" spans="2:14" x14ac:dyDescent="0.25">
      <c r="D255" s="60" t="str">
        <f t="shared" ref="D255" si="416">TEXT(D217,"jjjj")</f>
        <v>mardi</v>
      </c>
      <c r="E255" s="60" t="str">
        <f t="shared" ref="E255:N255" si="417">TEXT(E291,"jjjj")</f>
        <v>vendredi</v>
      </c>
      <c r="F255" s="60" t="str">
        <f t="shared" si="417"/>
        <v>dimanche</v>
      </c>
      <c r="G255" s="60" t="str">
        <f t="shared" si="417"/>
        <v>mercredi</v>
      </c>
      <c r="H255" s="60" t="str">
        <f t="shared" si="417"/>
        <v>samedi</v>
      </c>
      <c r="I255" s="60" t="str">
        <f t="shared" si="417"/>
        <v>samedi</v>
      </c>
      <c r="J255" s="60" t="str">
        <f t="shared" si="417"/>
        <v>mardi</v>
      </c>
      <c r="K255" s="60" t="str">
        <f t="shared" si="417"/>
        <v>jeudi</v>
      </c>
      <c r="L255" s="60" t="str">
        <f t="shared" si="417"/>
        <v>dimanche</v>
      </c>
      <c r="M255" s="60" t="str">
        <f t="shared" si="417"/>
        <v>mardi</v>
      </c>
      <c r="N255" s="60" t="str">
        <f t="shared" si="417"/>
        <v>vendredi</v>
      </c>
    </row>
    <row r="256" spans="2:14" x14ac:dyDescent="0.25">
      <c r="D256" s="60" t="str">
        <f t="shared" ref="D256" si="418">TEXT(D218,"jjjj")</f>
        <v>mercredi</v>
      </c>
      <c r="E256" s="60" t="str">
        <f t="shared" ref="E256:N256" si="419">TEXT(E292,"jjjj")</f>
        <v>samedi</v>
      </c>
      <c r="F256" s="60" t="str">
        <f t="shared" si="419"/>
        <v>lundi</v>
      </c>
      <c r="G256" s="60" t="str">
        <f t="shared" si="419"/>
        <v>jeudi</v>
      </c>
      <c r="H256" s="60" t="str">
        <f t="shared" si="419"/>
        <v>dimanche</v>
      </c>
      <c r="I256" s="60" t="str">
        <f t="shared" si="419"/>
        <v>dimanche</v>
      </c>
      <c r="J256" s="60" t="str">
        <f t="shared" si="419"/>
        <v>mercredi</v>
      </c>
      <c r="K256" s="60" t="str">
        <f t="shared" si="419"/>
        <v>vendredi</v>
      </c>
      <c r="L256" s="60" t="str">
        <f t="shared" si="419"/>
        <v>lundi</v>
      </c>
      <c r="M256" s="60" t="str">
        <f t="shared" si="419"/>
        <v>mercredi</v>
      </c>
      <c r="N256" s="60" t="str">
        <f t="shared" si="419"/>
        <v>samedi</v>
      </c>
    </row>
    <row r="257" spans="4:14" x14ac:dyDescent="0.25">
      <c r="D257" s="60" t="str">
        <f t="shared" ref="D257" si="420">TEXT(D219,"jjjj")</f>
        <v>jeudi</v>
      </c>
      <c r="E257" s="60" t="str">
        <f t="shared" ref="E257:N257" si="421">TEXT(E293,"jjjj")</f>
        <v>dimanche</v>
      </c>
      <c r="F257" s="60" t="str">
        <f t="shared" si="421"/>
        <v>mardi</v>
      </c>
      <c r="G257" s="60" t="str">
        <f t="shared" si="421"/>
        <v>vendredi</v>
      </c>
      <c r="H257" s="60" t="str">
        <f t="shared" si="421"/>
        <v>lundi</v>
      </c>
      <c r="I257" s="60" t="str">
        <f t="shared" si="421"/>
        <v>lundi</v>
      </c>
      <c r="J257" s="60" t="str">
        <f t="shared" si="421"/>
        <v>jeudi</v>
      </c>
      <c r="K257" s="60" t="str">
        <f t="shared" si="421"/>
        <v>samedi</v>
      </c>
      <c r="L257" s="60" t="str">
        <f t="shared" si="421"/>
        <v>mardi</v>
      </c>
      <c r="M257" s="60" t="str">
        <f t="shared" si="421"/>
        <v>jeudi</v>
      </c>
      <c r="N257" s="60" t="str">
        <f t="shared" si="421"/>
        <v>dimanche</v>
      </c>
    </row>
    <row r="258" spans="4:14" x14ac:dyDescent="0.25">
      <c r="D258" s="60" t="str">
        <f t="shared" ref="D258" si="422">TEXT(D220,"jjjj")</f>
        <v>vendredi</v>
      </c>
      <c r="E258" s="60" t="str">
        <f t="shared" ref="E258:N258" si="423">TEXT(E294,"jjjj")</f>
        <v>lundi</v>
      </c>
      <c r="F258" s="60" t="str">
        <f t="shared" si="423"/>
        <v>mercredi</v>
      </c>
      <c r="G258" s="60" t="str">
        <f t="shared" si="423"/>
        <v>samedi</v>
      </c>
      <c r="H258" s="60" t="str">
        <f t="shared" si="423"/>
        <v>mardi</v>
      </c>
      <c r="I258" s="60" t="str">
        <f t="shared" si="423"/>
        <v>mardi</v>
      </c>
      <c r="J258" s="60" t="str">
        <f t="shared" si="423"/>
        <v>vendredi</v>
      </c>
      <c r="K258" s="60" t="str">
        <f t="shared" si="423"/>
        <v>dimanche</v>
      </c>
      <c r="L258" s="60" t="str">
        <f t="shared" si="423"/>
        <v>mercredi</v>
      </c>
      <c r="M258" s="60" t="str">
        <f t="shared" si="423"/>
        <v>vendredi</v>
      </c>
      <c r="N258" s="60" t="str">
        <f t="shared" si="423"/>
        <v>lundi</v>
      </c>
    </row>
    <row r="259" spans="4:14" x14ac:dyDescent="0.25">
      <c r="D259" s="60" t="str">
        <f t="shared" ref="D259" si="424">TEXT(D221,"jjjj")</f>
        <v>samedi</v>
      </c>
      <c r="E259" s="60" t="str">
        <f t="shared" ref="E259:N259" si="425">TEXT(E295,"jjjj")</f>
        <v>mardi</v>
      </c>
      <c r="F259" s="60" t="str">
        <f t="shared" si="425"/>
        <v>jeudi</v>
      </c>
      <c r="G259" s="60" t="str">
        <f t="shared" si="425"/>
        <v>dimanche</v>
      </c>
      <c r="H259" s="60" t="str">
        <f t="shared" si="425"/>
        <v>29/2/2023</v>
      </c>
      <c r="I259" s="60" t="str">
        <f t="shared" si="425"/>
        <v>mercredi</v>
      </c>
      <c r="J259" s="60" t="str">
        <f t="shared" si="425"/>
        <v>samedi</v>
      </c>
      <c r="K259" s="60" t="str">
        <f t="shared" si="425"/>
        <v>lundi</v>
      </c>
      <c r="L259" s="60" t="str">
        <f t="shared" si="425"/>
        <v>jeudi</v>
      </c>
      <c r="M259" s="60" t="str">
        <f t="shared" si="425"/>
        <v>samedi</v>
      </c>
      <c r="N259" s="60" t="str">
        <f t="shared" si="425"/>
        <v>mardi</v>
      </c>
    </row>
    <row r="260" spans="4:14" x14ac:dyDescent="0.25">
      <c r="D260" s="60" t="str">
        <f t="shared" ref="D260:D261" si="426">TEXT(D222,"jjjj")</f>
        <v>dimanche</v>
      </c>
      <c r="E260" s="60" t="str">
        <f>TEXT(E296,"jjjj")</f>
        <v>mercredi</v>
      </c>
      <c r="F260" s="60" t="str">
        <f>TEXT(F296,"jjjj")</f>
        <v>vendredi</v>
      </c>
      <c r="G260" s="60" t="str">
        <f>TEXT(G296,"jjjj")</f>
        <v>lundi</v>
      </c>
      <c r="H260" s="61"/>
      <c r="I260" s="60" t="str">
        <f t="shared" ref="I260:N260" si="427">TEXT(I296,"jjjj")</f>
        <v>jeudi</v>
      </c>
      <c r="J260" s="60" t="str">
        <f t="shared" si="427"/>
        <v>dimanche</v>
      </c>
      <c r="K260" s="60" t="str">
        <f t="shared" si="427"/>
        <v>mardi</v>
      </c>
      <c r="L260" s="60" t="str">
        <f t="shared" si="427"/>
        <v>vendredi</v>
      </c>
      <c r="M260" s="60" t="str">
        <f t="shared" si="427"/>
        <v>dimanche</v>
      </c>
      <c r="N260" s="60" t="str">
        <f t="shared" si="427"/>
        <v>mercredi</v>
      </c>
    </row>
    <row r="261" spans="4:14" x14ac:dyDescent="0.25">
      <c r="D261" s="60" t="str">
        <f t="shared" si="426"/>
        <v>lundi</v>
      </c>
      <c r="F261" s="60" t="str">
        <f>TEXT(F297,"jjjj")</f>
        <v>samedi</v>
      </c>
      <c r="G261" s="60" t="str">
        <f>TEXT(G297,"jjjj")</f>
        <v>mardi</v>
      </c>
      <c r="I261" s="60" t="str">
        <f>TEXT(I297,"jjjj")</f>
        <v>vendredi</v>
      </c>
      <c r="K261" s="60" t="str">
        <f>TEXT(K297,"jjjj")</f>
        <v>mercredi</v>
      </c>
      <c r="M261" s="60" t="str">
        <f>TEXT(M297,"jjjj")</f>
        <v>lundi</v>
      </c>
      <c r="N261" s="60" t="str">
        <f>TEXT(N297,"jjjj")</f>
        <v>jeudi</v>
      </c>
    </row>
    <row r="263" spans="4:14" x14ac:dyDescent="0.25">
      <c r="E263" s="1" t="s">
        <v>126</v>
      </c>
    </row>
    <row r="264" spans="4:14" x14ac:dyDescent="0.25">
      <c r="E264" s="4">
        <f>C179</f>
        <v>2022</v>
      </c>
      <c r="F264" s="4">
        <f>C179</f>
        <v>2022</v>
      </c>
      <c r="G264" s="4">
        <f>C179+1</f>
        <v>2023</v>
      </c>
      <c r="H264" s="4">
        <f>G264</f>
        <v>2023</v>
      </c>
      <c r="I264" s="4">
        <f>G264</f>
        <v>2023</v>
      </c>
      <c r="J264" s="4">
        <f>G264</f>
        <v>2023</v>
      </c>
      <c r="K264" s="4">
        <f>G264</f>
        <v>2023</v>
      </c>
      <c r="L264" s="4">
        <f>G264</f>
        <v>2023</v>
      </c>
      <c r="M264" s="4">
        <f>G264</f>
        <v>2023</v>
      </c>
      <c r="N264" s="4">
        <f>G264</f>
        <v>2023</v>
      </c>
    </row>
    <row r="265" spans="4:14" x14ac:dyDescent="0.25">
      <c r="E265" s="55" t="s">
        <v>2</v>
      </c>
      <c r="F265" s="55" t="s">
        <v>3</v>
      </c>
      <c r="G265" s="55" t="s">
        <v>4</v>
      </c>
      <c r="H265" s="55" t="s">
        <v>5</v>
      </c>
      <c r="I265" s="55" t="s">
        <v>6</v>
      </c>
      <c r="J265" s="55" t="s">
        <v>7</v>
      </c>
      <c r="K265" s="55" t="s">
        <v>8</v>
      </c>
      <c r="L265" s="55" t="s">
        <v>9</v>
      </c>
      <c r="M265" s="55" t="s">
        <v>10</v>
      </c>
      <c r="N265" s="55" t="s">
        <v>11</v>
      </c>
    </row>
    <row r="266" spans="4:14" x14ac:dyDescent="0.25">
      <c r="E266" s="7">
        <v>11</v>
      </c>
      <c r="F266" s="7">
        <v>12</v>
      </c>
      <c r="G266" s="7">
        <v>1</v>
      </c>
      <c r="H266" s="7">
        <v>2</v>
      </c>
      <c r="I266" s="7">
        <v>3</v>
      </c>
      <c r="J266" s="7">
        <v>4</v>
      </c>
      <c r="K266" s="7">
        <v>5</v>
      </c>
      <c r="L266" s="7">
        <v>6</v>
      </c>
      <c r="M266" s="7">
        <v>7</v>
      </c>
      <c r="N266" s="7">
        <v>8</v>
      </c>
    </row>
    <row r="267" spans="4:14" x14ac:dyDescent="0.25">
      <c r="E267" s="4" t="str">
        <f t="shared" ref="E267:N267" si="428">$B182&amp;"/"&amp;E$266&amp;"/"&amp;E$264</f>
        <v>1/11/2022</v>
      </c>
      <c r="F267" s="4" t="str">
        <f t="shared" si="428"/>
        <v>1/12/2022</v>
      </c>
      <c r="G267" s="4" t="str">
        <f t="shared" si="428"/>
        <v>1/1/2023</v>
      </c>
      <c r="H267" s="4" t="str">
        <f t="shared" si="428"/>
        <v>1/2/2023</v>
      </c>
      <c r="I267" s="4" t="str">
        <f t="shared" si="428"/>
        <v>1/3/2023</v>
      </c>
      <c r="J267" s="4" t="str">
        <f t="shared" si="428"/>
        <v>1/4/2023</v>
      </c>
      <c r="K267" s="4" t="str">
        <f t="shared" si="428"/>
        <v>1/5/2023</v>
      </c>
      <c r="L267" s="4" t="str">
        <f t="shared" si="428"/>
        <v>1/6/2023</v>
      </c>
      <c r="M267" s="4" t="str">
        <f t="shared" si="428"/>
        <v>1/7/2023</v>
      </c>
      <c r="N267" s="4" t="str">
        <f t="shared" si="428"/>
        <v>1/8/2023</v>
      </c>
    </row>
    <row r="268" spans="4:14" x14ac:dyDescent="0.25">
      <c r="E268" s="4" t="str">
        <f t="shared" ref="E268:N268" si="429">$B183&amp;"/"&amp;E$266&amp;"/"&amp;E$264</f>
        <v>2/11/2022</v>
      </c>
      <c r="F268" s="4" t="str">
        <f t="shared" si="429"/>
        <v>2/12/2022</v>
      </c>
      <c r="G268" s="4" t="str">
        <f t="shared" si="429"/>
        <v>2/1/2023</v>
      </c>
      <c r="H268" s="4" t="str">
        <f t="shared" si="429"/>
        <v>2/2/2023</v>
      </c>
      <c r="I268" s="4" t="str">
        <f t="shared" si="429"/>
        <v>2/3/2023</v>
      </c>
      <c r="J268" s="4" t="str">
        <f t="shared" si="429"/>
        <v>2/4/2023</v>
      </c>
      <c r="K268" s="4" t="str">
        <f t="shared" si="429"/>
        <v>2/5/2023</v>
      </c>
      <c r="L268" s="4" t="str">
        <f t="shared" si="429"/>
        <v>2/6/2023</v>
      </c>
      <c r="M268" s="4" t="str">
        <f t="shared" si="429"/>
        <v>2/7/2023</v>
      </c>
      <c r="N268" s="4" t="str">
        <f t="shared" si="429"/>
        <v>2/8/2023</v>
      </c>
    </row>
    <row r="269" spans="4:14" x14ac:dyDescent="0.25">
      <c r="E269" s="4" t="str">
        <f t="shared" ref="E269:N269" si="430">$B184&amp;"/"&amp;E$266&amp;"/"&amp;E$264</f>
        <v>3/11/2022</v>
      </c>
      <c r="F269" s="4" t="str">
        <f t="shared" si="430"/>
        <v>3/12/2022</v>
      </c>
      <c r="G269" s="4" t="str">
        <f t="shared" si="430"/>
        <v>3/1/2023</v>
      </c>
      <c r="H269" s="4" t="str">
        <f t="shared" si="430"/>
        <v>3/2/2023</v>
      </c>
      <c r="I269" s="4" t="str">
        <f t="shared" si="430"/>
        <v>3/3/2023</v>
      </c>
      <c r="J269" s="4" t="str">
        <f t="shared" si="430"/>
        <v>3/4/2023</v>
      </c>
      <c r="K269" s="4" t="str">
        <f t="shared" si="430"/>
        <v>3/5/2023</v>
      </c>
      <c r="L269" s="4" t="str">
        <f t="shared" si="430"/>
        <v>3/6/2023</v>
      </c>
      <c r="M269" s="4" t="str">
        <f t="shared" si="430"/>
        <v>3/7/2023</v>
      </c>
      <c r="N269" s="4" t="str">
        <f t="shared" si="430"/>
        <v>3/8/2023</v>
      </c>
    </row>
    <row r="270" spans="4:14" x14ac:dyDescent="0.25">
      <c r="E270" s="4" t="str">
        <f t="shared" ref="E270:N270" si="431">$B185&amp;"/"&amp;E$266&amp;"/"&amp;E$264</f>
        <v>4/11/2022</v>
      </c>
      <c r="F270" s="4" t="str">
        <f t="shared" si="431"/>
        <v>4/12/2022</v>
      </c>
      <c r="G270" s="4" t="str">
        <f t="shared" si="431"/>
        <v>4/1/2023</v>
      </c>
      <c r="H270" s="4" t="str">
        <f t="shared" si="431"/>
        <v>4/2/2023</v>
      </c>
      <c r="I270" s="4" t="str">
        <f t="shared" si="431"/>
        <v>4/3/2023</v>
      </c>
      <c r="J270" s="4" t="str">
        <f t="shared" si="431"/>
        <v>4/4/2023</v>
      </c>
      <c r="K270" s="4" t="str">
        <f t="shared" si="431"/>
        <v>4/5/2023</v>
      </c>
      <c r="L270" s="4" t="str">
        <f t="shared" si="431"/>
        <v>4/6/2023</v>
      </c>
      <c r="M270" s="4" t="str">
        <f t="shared" si="431"/>
        <v>4/7/2023</v>
      </c>
      <c r="N270" s="4" t="str">
        <f t="shared" si="431"/>
        <v>4/8/2023</v>
      </c>
    </row>
    <row r="271" spans="4:14" x14ac:dyDescent="0.25">
      <c r="E271" s="4" t="str">
        <f t="shared" ref="E271:N271" si="432">$B186&amp;"/"&amp;E$266&amp;"/"&amp;E$264</f>
        <v>5/11/2022</v>
      </c>
      <c r="F271" s="4" t="str">
        <f t="shared" si="432"/>
        <v>5/12/2022</v>
      </c>
      <c r="G271" s="4" t="str">
        <f t="shared" si="432"/>
        <v>5/1/2023</v>
      </c>
      <c r="H271" s="4" t="str">
        <f t="shared" si="432"/>
        <v>5/2/2023</v>
      </c>
      <c r="I271" s="4" t="str">
        <f t="shared" si="432"/>
        <v>5/3/2023</v>
      </c>
      <c r="J271" s="4" t="str">
        <f t="shared" si="432"/>
        <v>5/4/2023</v>
      </c>
      <c r="K271" s="4" t="str">
        <f t="shared" si="432"/>
        <v>5/5/2023</v>
      </c>
      <c r="L271" s="4" t="str">
        <f t="shared" si="432"/>
        <v>5/6/2023</v>
      </c>
      <c r="M271" s="4" t="str">
        <f t="shared" si="432"/>
        <v>5/7/2023</v>
      </c>
      <c r="N271" s="4" t="str">
        <f t="shared" si="432"/>
        <v>5/8/2023</v>
      </c>
    </row>
    <row r="272" spans="4:14" x14ac:dyDescent="0.25">
      <c r="E272" s="4" t="str">
        <f t="shared" ref="E272:N272" si="433">$B187&amp;"/"&amp;E$266&amp;"/"&amp;E$264</f>
        <v>6/11/2022</v>
      </c>
      <c r="F272" s="4" t="str">
        <f t="shared" si="433"/>
        <v>6/12/2022</v>
      </c>
      <c r="G272" s="4" t="str">
        <f t="shared" si="433"/>
        <v>6/1/2023</v>
      </c>
      <c r="H272" s="4" t="str">
        <f t="shared" si="433"/>
        <v>6/2/2023</v>
      </c>
      <c r="I272" s="4" t="str">
        <f t="shared" si="433"/>
        <v>6/3/2023</v>
      </c>
      <c r="J272" s="4" t="str">
        <f t="shared" si="433"/>
        <v>6/4/2023</v>
      </c>
      <c r="K272" s="4" t="str">
        <f t="shared" si="433"/>
        <v>6/5/2023</v>
      </c>
      <c r="L272" s="4" t="str">
        <f t="shared" si="433"/>
        <v>6/6/2023</v>
      </c>
      <c r="M272" s="4" t="str">
        <f t="shared" si="433"/>
        <v>6/7/2023</v>
      </c>
      <c r="N272" s="4" t="str">
        <f t="shared" si="433"/>
        <v>6/8/2023</v>
      </c>
    </row>
    <row r="273" spans="5:14" x14ac:dyDescent="0.25">
      <c r="E273" s="4" t="str">
        <f t="shared" ref="E273:N273" si="434">$B188&amp;"/"&amp;E$266&amp;"/"&amp;E$264</f>
        <v>7/11/2022</v>
      </c>
      <c r="F273" s="4" t="str">
        <f t="shared" si="434"/>
        <v>7/12/2022</v>
      </c>
      <c r="G273" s="4" t="str">
        <f t="shared" si="434"/>
        <v>7/1/2023</v>
      </c>
      <c r="H273" s="4" t="str">
        <f t="shared" si="434"/>
        <v>7/2/2023</v>
      </c>
      <c r="I273" s="4" t="str">
        <f t="shared" si="434"/>
        <v>7/3/2023</v>
      </c>
      <c r="J273" s="4" t="str">
        <f t="shared" si="434"/>
        <v>7/4/2023</v>
      </c>
      <c r="K273" s="4" t="str">
        <f t="shared" si="434"/>
        <v>7/5/2023</v>
      </c>
      <c r="L273" s="4" t="str">
        <f t="shared" si="434"/>
        <v>7/6/2023</v>
      </c>
      <c r="M273" s="4" t="str">
        <f t="shared" si="434"/>
        <v>7/7/2023</v>
      </c>
      <c r="N273" s="4" t="str">
        <f t="shared" si="434"/>
        <v>7/8/2023</v>
      </c>
    </row>
    <row r="274" spans="5:14" x14ac:dyDescent="0.25">
      <c r="E274" s="4" t="str">
        <f t="shared" ref="E274:N274" si="435">$B189&amp;"/"&amp;E$266&amp;"/"&amp;E$264</f>
        <v>8/11/2022</v>
      </c>
      <c r="F274" s="4" t="str">
        <f t="shared" si="435"/>
        <v>8/12/2022</v>
      </c>
      <c r="G274" s="4" t="str">
        <f t="shared" si="435"/>
        <v>8/1/2023</v>
      </c>
      <c r="H274" s="4" t="str">
        <f t="shared" si="435"/>
        <v>8/2/2023</v>
      </c>
      <c r="I274" s="4" t="str">
        <f t="shared" si="435"/>
        <v>8/3/2023</v>
      </c>
      <c r="J274" s="4" t="str">
        <f t="shared" si="435"/>
        <v>8/4/2023</v>
      </c>
      <c r="K274" s="4" t="str">
        <f t="shared" si="435"/>
        <v>8/5/2023</v>
      </c>
      <c r="L274" s="4" t="str">
        <f t="shared" si="435"/>
        <v>8/6/2023</v>
      </c>
      <c r="M274" s="4" t="str">
        <f t="shared" si="435"/>
        <v>8/7/2023</v>
      </c>
      <c r="N274" s="4" t="str">
        <f t="shared" si="435"/>
        <v>8/8/2023</v>
      </c>
    </row>
    <row r="275" spans="5:14" x14ac:dyDescent="0.25">
      <c r="E275" s="4" t="str">
        <f t="shared" ref="E275:N275" si="436">$B190&amp;"/"&amp;E$266&amp;"/"&amp;E$264</f>
        <v>9/11/2022</v>
      </c>
      <c r="F275" s="4" t="str">
        <f t="shared" si="436"/>
        <v>9/12/2022</v>
      </c>
      <c r="G275" s="4" t="str">
        <f t="shared" si="436"/>
        <v>9/1/2023</v>
      </c>
      <c r="H275" s="4" t="str">
        <f t="shared" si="436"/>
        <v>9/2/2023</v>
      </c>
      <c r="I275" s="4" t="str">
        <f t="shared" si="436"/>
        <v>9/3/2023</v>
      </c>
      <c r="J275" s="4" t="str">
        <f t="shared" si="436"/>
        <v>9/4/2023</v>
      </c>
      <c r="K275" s="4" t="str">
        <f t="shared" si="436"/>
        <v>9/5/2023</v>
      </c>
      <c r="L275" s="4" t="str">
        <f t="shared" si="436"/>
        <v>9/6/2023</v>
      </c>
      <c r="M275" s="4" t="str">
        <f t="shared" si="436"/>
        <v>9/7/2023</v>
      </c>
      <c r="N275" s="4" t="str">
        <f t="shared" si="436"/>
        <v>9/8/2023</v>
      </c>
    </row>
    <row r="276" spans="5:14" x14ac:dyDescent="0.25">
      <c r="E276" s="4" t="str">
        <f t="shared" ref="E276:N276" si="437">$B191&amp;"/"&amp;E$266&amp;"/"&amp;E$264</f>
        <v>10/11/2022</v>
      </c>
      <c r="F276" s="4" t="str">
        <f t="shared" si="437"/>
        <v>10/12/2022</v>
      </c>
      <c r="G276" s="4" t="str">
        <f t="shared" si="437"/>
        <v>10/1/2023</v>
      </c>
      <c r="H276" s="4" t="str">
        <f t="shared" si="437"/>
        <v>10/2/2023</v>
      </c>
      <c r="I276" s="4" t="str">
        <f t="shared" si="437"/>
        <v>10/3/2023</v>
      </c>
      <c r="J276" s="4" t="str">
        <f t="shared" si="437"/>
        <v>10/4/2023</v>
      </c>
      <c r="K276" s="4" t="str">
        <f t="shared" si="437"/>
        <v>10/5/2023</v>
      </c>
      <c r="L276" s="4" t="str">
        <f t="shared" si="437"/>
        <v>10/6/2023</v>
      </c>
      <c r="M276" s="4" t="str">
        <f t="shared" si="437"/>
        <v>10/7/2023</v>
      </c>
      <c r="N276" s="4" t="str">
        <f t="shared" si="437"/>
        <v>10/8/2023</v>
      </c>
    </row>
    <row r="277" spans="5:14" x14ac:dyDescent="0.25">
      <c r="E277" s="4" t="str">
        <f t="shared" ref="E277:N277" si="438">$B192&amp;"/"&amp;E$266&amp;"/"&amp;E$264</f>
        <v>11/11/2022</v>
      </c>
      <c r="F277" s="4" t="str">
        <f t="shared" si="438"/>
        <v>11/12/2022</v>
      </c>
      <c r="G277" s="4" t="str">
        <f t="shared" si="438"/>
        <v>11/1/2023</v>
      </c>
      <c r="H277" s="4" t="str">
        <f t="shared" si="438"/>
        <v>11/2/2023</v>
      </c>
      <c r="I277" s="4" t="str">
        <f t="shared" si="438"/>
        <v>11/3/2023</v>
      </c>
      <c r="J277" s="4" t="str">
        <f t="shared" si="438"/>
        <v>11/4/2023</v>
      </c>
      <c r="K277" s="4" t="str">
        <f t="shared" si="438"/>
        <v>11/5/2023</v>
      </c>
      <c r="L277" s="4" t="str">
        <f t="shared" si="438"/>
        <v>11/6/2023</v>
      </c>
      <c r="M277" s="4" t="str">
        <f t="shared" si="438"/>
        <v>11/7/2023</v>
      </c>
      <c r="N277" s="4" t="str">
        <f t="shared" si="438"/>
        <v>11/8/2023</v>
      </c>
    </row>
    <row r="278" spans="5:14" x14ac:dyDescent="0.25">
      <c r="E278" s="4" t="str">
        <f t="shared" ref="E278:N278" si="439">$B193&amp;"/"&amp;E$266&amp;"/"&amp;E$264</f>
        <v>12/11/2022</v>
      </c>
      <c r="F278" s="4" t="str">
        <f t="shared" si="439"/>
        <v>12/12/2022</v>
      </c>
      <c r="G278" s="4" t="str">
        <f t="shared" si="439"/>
        <v>12/1/2023</v>
      </c>
      <c r="H278" s="4" t="str">
        <f t="shared" si="439"/>
        <v>12/2/2023</v>
      </c>
      <c r="I278" s="4" t="str">
        <f t="shared" si="439"/>
        <v>12/3/2023</v>
      </c>
      <c r="J278" s="4" t="str">
        <f t="shared" si="439"/>
        <v>12/4/2023</v>
      </c>
      <c r="K278" s="4" t="str">
        <f t="shared" si="439"/>
        <v>12/5/2023</v>
      </c>
      <c r="L278" s="4" t="str">
        <f t="shared" si="439"/>
        <v>12/6/2023</v>
      </c>
      <c r="M278" s="4" t="str">
        <f t="shared" si="439"/>
        <v>12/7/2023</v>
      </c>
      <c r="N278" s="4" t="str">
        <f t="shared" si="439"/>
        <v>12/8/2023</v>
      </c>
    </row>
    <row r="279" spans="5:14" x14ac:dyDescent="0.25">
      <c r="E279" s="4" t="str">
        <f t="shared" ref="E279:N279" si="440">$B194&amp;"/"&amp;E$266&amp;"/"&amp;E$264</f>
        <v>13/11/2022</v>
      </c>
      <c r="F279" s="4" t="str">
        <f t="shared" si="440"/>
        <v>13/12/2022</v>
      </c>
      <c r="G279" s="4" t="str">
        <f t="shared" si="440"/>
        <v>13/1/2023</v>
      </c>
      <c r="H279" s="4" t="str">
        <f t="shared" si="440"/>
        <v>13/2/2023</v>
      </c>
      <c r="I279" s="4" t="str">
        <f t="shared" si="440"/>
        <v>13/3/2023</v>
      </c>
      <c r="J279" s="4" t="str">
        <f t="shared" si="440"/>
        <v>13/4/2023</v>
      </c>
      <c r="K279" s="4" t="str">
        <f t="shared" si="440"/>
        <v>13/5/2023</v>
      </c>
      <c r="L279" s="4" t="str">
        <f t="shared" si="440"/>
        <v>13/6/2023</v>
      </c>
      <c r="M279" s="4" t="str">
        <f t="shared" si="440"/>
        <v>13/7/2023</v>
      </c>
      <c r="N279" s="4" t="str">
        <f t="shared" si="440"/>
        <v>13/8/2023</v>
      </c>
    </row>
    <row r="280" spans="5:14" x14ac:dyDescent="0.25">
      <c r="E280" s="4" t="str">
        <f t="shared" ref="E280:N280" si="441">$B195&amp;"/"&amp;E$266&amp;"/"&amp;E$264</f>
        <v>14/11/2022</v>
      </c>
      <c r="F280" s="4" t="str">
        <f t="shared" si="441"/>
        <v>14/12/2022</v>
      </c>
      <c r="G280" s="4" t="str">
        <f t="shared" si="441"/>
        <v>14/1/2023</v>
      </c>
      <c r="H280" s="4" t="str">
        <f t="shared" si="441"/>
        <v>14/2/2023</v>
      </c>
      <c r="I280" s="4" t="str">
        <f t="shared" si="441"/>
        <v>14/3/2023</v>
      </c>
      <c r="J280" s="4" t="str">
        <f t="shared" si="441"/>
        <v>14/4/2023</v>
      </c>
      <c r="K280" s="4" t="str">
        <f t="shared" si="441"/>
        <v>14/5/2023</v>
      </c>
      <c r="L280" s="4" t="str">
        <f t="shared" si="441"/>
        <v>14/6/2023</v>
      </c>
      <c r="M280" s="4" t="str">
        <f t="shared" si="441"/>
        <v>14/7/2023</v>
      </c>
      <c r="N280" s="4" t="str">
        <f t="shared" si="441"/>
        <v>14/8/2023</v>
      </c>
    </row>
    <row r="281" spans="5:14" x14ac:dyDescent="0.25">
      <c r="E281" s="4" t="str">
        <f t="shared" ref="E281:N281" si="442">$B196&amp;"/"&amp;E$266&amp;"/"&amp;E$264</f>
        <v>15/11/2022</v>
      </c>
      <c r="F281" s="4" t="str">
        <f t="shared" si="442"/>
        <v>15/12/2022</v>
      </c>
      <c r="G281" s="4" t="str">
        <f t="shared" si="442"/>
        <v>15/1/2023</v>
      </c>
      <c r="H281" s="4" t="str">
        <f t="shared" si="442"/>
        <v>15/2/2023</v>
      </c>
      <c r="I281" s="4" t="str">
        <f t="shared" si="442"/>
        <v>15/3/2023</v>
      </c>
      <c r="J281" s="4" t="str">
        <f t="shared" si="442"/>
        <v>15/4/2023</v>
      </c>
      <c r="K281" s="4" t="str">
        <f t="shared" si="442"/>
        <v>15/5/2023</v>
      </c>
      <c r="L281" s="4" t="str">
        <f t="shared" si="442"/>
        <v>15/6/2023</v>
      </c>
      <c r="M281" s="4" t="str">
        <f t="shared" si="442"/>
        <v>15/7/2023</v>
      </c>
      <c r="N281" s="4" t="str">
        <f t="shared" si="442"/>
        <v>15/8/2023</v>
      </c>
    </row>
    <row r="282" spans="5:14" x14ac:dyDescent="0.25">
      <c r="E282" s="4" t="str">
        <f t="shared" ref="E282:N282" si="443">$B197&amp;"/"&amp;E$266&amp;"/"&amp;E$264</f>
        <v>16/11/2022</v>
      </c>
      <c r="F282" s="4" t="str">
        <f t="shared" si="443"/>
        <v>16/12/2022</v>
      </c>
      <c r="G282" s="4" t="str">
        <f t="shared" si="443"/>
        <v>16/1/2023</v>
      </c>
      <c r="H282" s="4" t="str">
        <f t="shared" si="443"/>
        <v>16/2/2023</v>
      </c>
      <c r="I282" s="4" t="str">
        <f t="shared" si="443"/>
        <v>16/3/2023</v>
      </c>
      <c r="J282" s="4" t="str">
        <f t="shared" si="443"/>
        <v>16/4/2023</v>
      </c>
      <c r="K282" s="4" t="str">
        <f t="shared" si="443"/>
        <v>16/5/2023</v>
      </c>
      <c r="L282" s="4" t="str">
        <f t="shared" si="443"/>
        <v>16/6/2023</v>
      </c>
      <c r="M282" s="4" t="str">
        <f t="shared" si="443"/>
        <v>16/7/2023</v>
      </c>
      <c r="N282" s="4" t="str">
        <f t="shared" si="443"/>
        <v>16/8/2023</v>
      </c>
    </row>
    <row r="283" spans="5:14" x14ac:dyDescent="0.25">
      <c r="E283" s="4" t="str">
        <f t="shared" ref="E283:N283" si="444">$B198&amp;"/"&amp;E$266&amp;"/"&amp;E$264</f>
        <v>17/11/2022</v>
      </c>
      <c r="F283" s="4" t="str">
        <f t="shared" si="444"/>
        <v>17/12/2022</v>
      </c>
      <c r="G283" s="4" t="str">
        <f t="shared" si="444"/>
        <v>17/1/2023</v>
      </c>
      <c r="H283" s="4" t="str">
        <f t="shared" si="444"/>
        <v>17/2/2023</v>
      </c>
      <c r="I283" s="4" t="str">
        <f t="shared" si="444"/>
        <v>17/3/2023</v>
      </c>
      <c r="J283" s="4" t="str">
        <f t="shared" si="444"/>
        <v>17/4/2023</v>
      </c>
      <c r="K283" s="4" t="str">
        <f t="shared" si="444"/>
        <v>17/5/2023</v>
      </c>
      <c r="L283" s="4" t="str">
        <f t="shared" si="444"/>
        <v>17/6/2023</v>
      </c>
      <c r="M283" s="4" t="str">
        <f t="shared" si="444"/>
        <v>17/7/2023</v>
      </c>
      <c r="N283" s="4" t="str">
        <f t="shared" si="444"/>
        <v>17/8/2023</v>
      </c>
    </row>
    <row r="284" spans="5:14" x14ac:dyDescent="0.25">
      <c r="E284" s="4" t="str">
        <f t="shared" ref="E284:N284" si="445">$B199&amp;"/"&amp;E$266&amp;"/"&amp;E$264</f>
        <v>18/11/2022</v>
      </c>
      <c r="F284" s="4" t="str">
        <f t="shared" si="445"/>
        <v>18/12/2022</v>
      </c>
      <c r="G284" s="4" t="str">
        <f t="shared" si="445"/>
        <v>18/1/2023</v>
      </c>
      <c r="H284" s="4" t="str">
        <f t="shared" si="445"/>
        <v>18/2/2023</v>
      </c>
      <c r="I284" s="4" t="str">
        <f t="shared" si="445"/>
        <v>18/3/2023</v>
      </c>
      <c r="J284" s="4" t="str">
        <f t="shared" si="445"/>
        <v>18/4/2023</v>
      </c>
      <c r="K284" s="4" t="str">
        <f t="shared" si="445"/>
        <v>18/5/2023</v>
      </c>
      <c r="L284" s="4" t="str">
        <f t="shared" si="445"/>
        <v>18/6/2023</v>
      </c>
      <c r="M284" s="4" t="str">
        <f t="shared" si="445"/>
        <v>18/7/2023</v>
      </c>
      <c r="N284" s="4" t="str">
        <f t="shared" si="445"/>
        <v>18/8/2023</v>
      </c>
    </row>
    <row r="285" spans="5:14" x14ac:dyDescent="0.25">
      <c r="E285" s="4" t="str">
        <f t="shared" ref="E285:N285" si="446">$B200&amp;"/"&amp;E$266&amp;"/"&amp;E$264</f>
        <v>19/11/2022</v>
      </c>
      <c r="F285" s="4" t="str">
        <f t="shared" si="446"/>
        <v>19/12/2022</v>
      </c>
      <c r="G285" s="4" t="str">
        <f t="shared" si="446"/>
        <v>19/1/2023</v>
      </c>
      <c r="H285" s="4" t="str">
        <f t="shared" si="446"/>
        <v>19/2/2023</v>
      </c>
      <c r="I285" s="4" t="str">
        <f t="shared" si="446"/>
        <v>19/3/2023</v>
      </c>
      <c r="J285" s="4" t="str">
        <f t="shared" si="446"/>
        <v>19/4/2023</v>
      </c>
      <c r="K285" s="4" t="str">
        <f t="shared" si="446"/>
        <v>19/5/2023</v>
      </c>
      <c r="L285" s="4" t="str">
        <f t="shared" si="446"/>
        <v>19/6/2023</v>
      </c>
      <c r="M285" s="4" t="str">
        <f t="shared" si="446"/>
        <v>19/7/2023</v>
      </c>
      <c r="N285" s="4" t="str">
        <f t="shared" si="446"/>
        <v>19/8/2023</v>
      </c>
    </row>
    <row r="286" spans="5:14" x14ac:dyDescent="0.25">
      <c r="E286" s="4" t="str">
        <f t="shared" ref="E286:N286" si="447">$B201&amp;"/"&amp;E$266&amp;"/"&amp;E$264</f>
        <v>20/11/2022</v>
      </c>
      <c r="F286" s="4" t="str">
        <f t="shared" si="447"/>
        <v>20/12/2022</v>
      </c>
      <c r="G286" s="4" t="str">
        <f t="shared" si="447"/>
        <v>20/1/2023</v>
      </c>
      <c r="H286" s="4" t="str">
        <f t="shared" si="447"/>
        <v>20/2/2023</v>
      </c>
      <c r="I286" s="4" t="str">
        <f t="shared" si="447"/>
        <v>20/3/2023</v>
      </c>
      <c r="J286" s="4" t="str">
        <f t="shared" si="447"/>
        <v>20/4/2023</v>
      </c>
      <c r="K286" s="4" t="str">
        <f t="shared" si="447"/>
        <v>20/5/2023</v>
      </c>
      <c r="L286" s="4" t="str">
        <f t="shared" si="447"/>
        <v>20/6/2023</v>
      </c>
      <c r="M286" s="4" t="str">
        <f t="shared" si="447"/>
        <v>20/7/2023</v>
      </c>
      <c r="N286" s="4" t="str">
        <f t="shared" si="447"/>
        <v>20/8/2023</v>
      </c>
    </row>
    <row r="287" spans="5:14" x14ac:dyDescent="0.25">
      <c r="E287" s="4" t="str">
        <f t="shared" ref="E287:N287" si="448">$B202&amp;"/"&amp;E$266&amp;"/"&amp;E$264</f>
        <v>21/11/2022</v>
      </c>
      <c r="F287" s="4" t="str">
        <f t="shared" si="448"/>
        <v>21/12/2022</v>
      </c>
      <c r="G287" s="4" t="str">
        <f t="shared" si="448"/>
        <v>21/1/2023</v>
      </c>
      <c r="H287" s="4" t="str">
        <f t="shared" si="448"/>
        <v>21/2/2023</v>
      </c>
      <c r="I287" s="4" t="str">
        <f t="shared" si="448"/>
        <v>21/3/2023</v>
      </c>
      <c r="J287" s="4" t="str">
        <f t="shared" si="448"/>
        <v>21/4/2023</v>
      </c>
      <c r="K287" s="4" t="str">
        <f t="shared" si="448"/>
        <v>21/5/2023</v>
      </c>
      <c r="L287" s="4" t="str">
        <f t="shared" si="448"/>
        <v>21/6/2023</v>
      </c>
      <c r="M287" s="4" t="str">
        <f t="shared" si="448"/>
        <v>21/7/2023</v>
      </c>
      <c r="N287" s="4" t="str">
        <f t="shared" si="448"/>
        <v>21/8/2023</v>
      </c>
    </row>
    <row r="288" spans="5:14" x14ac:dyDescent="0.25">
      <c r="E288" s="4" t="str">
        <f t="shared" ref="E288:N288" si="449">$B203&amp;"/"&amp;E$266&amp;"/"&amp;E$264</f>
        <v>22/11/2022</v>
      </c>
      <c r="F288" s="4" t="str">
        <f t="shared" si="449"/>
        <v>22/12/2022</v>
      </c>
      <c r="G288" s="4" t="str">
        <f t="shared" si="449"/>
        <v>22/1/2023</v>
      </c>
      <c r="H288" s="4" t="str">
        <f t="shared" si="449"/>
        <v>22/2/2023</v>
      </c>
      <c r="I288" s="4" t="str">
        <f t="shared" si="449"/>
        <v>22/3/2023</v>
      </c>
      <c r="J288" s="4" t="str">
        <f t="shared" si="449"/>
        <v>22/4/2023</v>
      </c>
      <c r="K288" s="4" t="str">
        <f t="shared" si="449"/>
        <v>22/5/2023</v>
      </c>
      <c r="L288" s="4" t="str">
        <f t="shared" si="449"/>
        <v>22/6/2023</v>
      </c>
      <c r="M288" s="4" t="str">
        <f t="shared" si="449"/>
        <v>22/7/2023</v>
      </c>
      <c r="N288" s="4" t="str">
        <f t="shared" si="449"/>
        <v>22/8/2023</v>
      </c>
    </row>
    <row r="289" spans="3:14" x14ac:dyDescent="0.25">
      <c r="E289" s="4" t="str">
        <f t="shared" ref="E289:N289" si="450">$B204&amp;"/"&amp;E$266&amp;"/"&amp;E$264</f>
        <v>23/11/2022</v>
      </c>
      <c r="F289" s="4" t="str">
        <f t="shared" si="450"/>
        <v>23/12/2022</v>
      </c>
      <c r="G289" s="4" t="str">
        <f t="shared" si="450"/>
        <v>23/1/2023</v>
      </c>
      <c r="H289" s="4" t="str">
        <f t="shared" si="450"/>
        <v>23/2/2023</v>
      </c>
      <c r="I289" s="4" t="str">
        <f t="shared" si="450"/>
        <v>23/3/2023</v>
      </c>
      <c r="J289" s="4" t="str">
        <f t="shared" si="450"/>
        <v>23/4/2023</v>
      </c>
      <c r="K289" s="4" t="str">
        <f t="shared" si="450"/>
        <v>23/5/2023</v>
      </c>
      <c r="L289" s="4" t="str">
        <f t="shared" si="450"/>
        <v>23/6/2023</v>
      </c>
      <c r="M289" s="4" t="str">
        <f t="shared" si="450"/>
        <v>23/7/2023</v>
      </c>
      <c r="N289" s="4" t="str">
        <f t="shared" si="450"/>
        <v>23/8/2023</v>
      </c>
    </row>
    <row r="290" spans="3:14" x14ac:dyDescent="0.25">
      <c r="E290" s="4" t="str">
        <f t="shared" ref="E290:N290" si="451">$B205&amp;"/"&amp;E$266&amp;"/"&amp;E$264</f>
        <v>24/11/2022</v>
      </c>
      <c r="F290" s="4" t="str">
        <f t="shared" si="451"/>
        <v>24/12/2022</v>
      </c>
      <c r="G290" s="4" t="str">
        <f t="shared" si="451"/>
        <v>24/1/2023</v>
      </c>
      <c r="H290" s="4" t="str">
        <f t="shared" si="451"/>
        <v>24/2/2023</v>
      </c>
      <c r="I290" s="4" t="str">
        <f t="shared" si="451"/>
        <v>24/3/2023</v>
      </c>
      <c r="J290" s="4" t="str">
        <f t="shared" si="451"/>
        <v>24/4/2023</v>
      </c>
      <c r="K290" s="4" t="str">
        <f t="shared" si="451"/>
        <v>24/5/2023</v>
      </c>
      <c r="L290" s="4" t="str">
        <f t="shared" si="451"/>
        <v>24/6/2023</v>
      </c>
      <c r="M290" s="4" t="str">
        <f t="shared" si="451"/>
        <v>24/7/2023</v>
      </c>
      <c r="N290" s="4" t="str">
        <f t="shared" si="451"/>
        <v>24/8/2023</v>
      </c>
    </row>
    <row r="291" spans="3:14" x14ac:dyDescent="0.25">
      <c r="E291" s="4" t="str">
        <f t="shared" ref="E291:N291" si="452">$B206&amp;"/"&amp;E$266&amp;"/"&amp;E$264</f>
        <v>25/11/2022</v>
      </c>
      <c r="F291" s="4" t="str">
        <f t="shared" si="452"/>
        <v>25/12/2022</v>
      </c>
      <c r="G291" s="4" t="str">
        <f t="shared" si="452"/>
        <v>25/1/2023</v>
      </c>
      <c r="H291" s="4" t="str">
        <f t="shared" si="452"/>
        <v>25/2/2023</v>
      </c>
      <c r="I291" s="4" t="str">
        <f t="shared" si="452"/>
        <v>25/3/2023</v>
      </c>
      <c r="J291" s="4" t="str">
        <f t="shared" si="452"/>
        <v>25/4/2023</v>
      </c>
      <c r="K291" s="4" t="str">
        <f t="shared" si="452"/>
        <v>25/5/2023</v>
      </c>
      <c r="L291" s="4" t="str">
        <f t="shared" si="452"/>
        <v>25/6/2023</v>
      </c>
      <c r="M291" s="4" t="str">
        <f t="shared" si="452"/>
        <v>25/7/2023</v>
      </c>
      <c r="N291" s="4" t="str">
        <f t="shared" si="452"/>
        <v>25/8/2023</v>
      </c>
    </row>
    <row r="292" spans="3:14" x14ac:dyDescent="0.25">
      <c r="E292" s="4" t="str">
        <f t="shared" ref="E292:N292" si="453">$B207&amp;"/"&amp;E$266&amp;"/"&amp;E$264</f>
        <v>26/11/2022</v>
      </c>
      <c r="F292" s="4" t="str">
        <f t="shared" si="453"/>
        <v>26/12/2022</v>
      </c>
      <c r="G292" s="4" t="str">
        <f t="shared" si="453"/>
        <v>26/1/2023</v>
      </c>
      <c r="H292" s="4" t="str">
        <f t="shared" si="453"/>
        <v>26/2/2023</v>
      </c>
      <c r="I292" s="4" t="str">
        <f t="shared" si="453"/>
        <v>26/3/2023</v>
      </c>
      <c r="J292" s="4" t="str">
        <f t="shared" si="453"/>
        <v>26/4/2023</v>
      </c>
      <c r="K292" s="4" t="str">
        <f t="shared" si="453"/>
        <v>26/5/2023</v>
      </c>
      <c r="L292" s="4" t="str">
        <f t="shared" si="453"/>
        <v>26/6/2023</v>
      </c>
      <c r="M292" s="4" t="str">
        <f t="shared" si="453"/>
        <v>26/7/2023</v>
      </c>
      <c r="N292" s="4" t="str">
        <f t="shared" si="453"/>
        <v>26/8/2023</v>
      </c>
    </row>
    <row r="293" spans="3:14" x14ac:dyDescent="0.25">
      <c r="E293" s="4" t="str">
        <f t="shared" ref="E293:N293" si="454">$B208&amp;"/"&amp;E$266&amp;"/"&amp;E$264</f>
        <v>27/11/2022</v>
      </c>
      <c r="F293" s="4" t="str">
        <f t="shared" si="454"/>
        <v>27/12/2022</v>
      </c>
      <c r="G293" s="4" t="str">
        <f t="shared" si="454"/>
        <v>27/1/2023</v>
      </c>
      <c r="H293" s="4" t="str">
        <f t="shared" si="454"/>
        <v>27/2/2023</v>
      </c>
      <c r="I293" s="4" t="str">
        <f t="shared" si="454"/>
        <v>27/3/2023</v>
      </c>
      <c r="J293" s="4" t="str">
        <f t="shared" si="454"/>
        <v>27/4/2023</v>
      </c>
      <c r="K293" s="4" t="str">
        <f t="shared" si="454"/>
        <v>27/5/2023</v>
      </c>
      <c r="L293" s="4" t="str">
        <f t="shared" si="454"/>
        <v>27/6/2023</v>
      </c>
      <c r="M293" s="4" t="str">
        <f t="shared" si="454"/>
        <v>27/7/2023</v>
      </c>
      <c r="N293" s="4" t="str">
        <f t="shared" si="454"/>
        <v>27/8/2023</v>
      </c>
    </row>
    <row r="294" spans="3:14" x14ac:dyDescent="0.25">
      <c r="E294" s="4" t="str">
        <f t="shared" ref="E294:N294" si="455">$B209&amp;"/"&amp;E$266&amp;"/"&amp;E$264</f>
        <v>28/11/2022</v>
      </c>
      <c r="F294" s="4" t="str">
        <f t="shared" si="455"/>
        <v>28/12/2022</v>
      </c>
      <c r="G294" s="4" t="str">
        <f t="shared" si="455"/>
        <v>28/1/2023</v>
      </c>
      <c r="H294" s="4" t="str">
        <f t="shared" si="455"/>
        <v>28/2/2023</v>
      </c>
      <c r="I294" s="4" t="str">
        <f t="shared" si="455"/>
        <v>28/3/2023</v>
      </c>
      <c r="J294" s="4" t="str">
        <f t="shared" si="455"/>
        <v>28/4/2023</v>
      </c>
      <c r="K294" s="4" t="str">
        <f t="shared" si="455"/>
        <v>28/5/2023</v>
      </c>
      <c r="L294" s="4" t="str">
        <f t="shared" si="455"/>
        <v>28/6/2023</v>
      </c>
      <c r="M294" s="4" t="str">
        <f t="shared" si="455"/>
        <v>28/7/2023</v>
      </c>
      <c r="N294" s="4" t="str">
        <f t="shared" si="455"/>
        <v>28/8/2023</v>
      </c>
    </row>
    <row r="295" spans="3:14" x14ac:dyDescent="0.25">
      <c r="E295" s="4" t="str">
        <f t="shared" ref="E295:N295" si="456">$B210&amp;"/"&amp;E$266&amp;"/"&amp;E$264</f>
        <v>29/11/2022</v>
      </c>
      <c r="F295" s="4" t="str">
        <f t="shared" si="456"/>
        <v>29/12/2022</v>
      </c>
      <c r="G295" s="4" t="str">
        <f t="shared" si="456"/>
        <v>29/1/2023</v>
      </c>
      <c r="H295" s="4" t="str">
        <f t="shared" si="456"/>
        <v>29/2/2023</v>
      </c>
      <c r="I295" s="4" t="str">
        <f t="shared" si="456"/>
        <v>29/3/2023</v>
      </c>
      <c r="J295" s="4" t="str">
        <f t="shared" si="456"/>
        <v>29/4/2023</v>
      </c>
      <c r="K295" s="4" t="str">
        <f t="shared" si="456"/>
        <v>29/5/2023</v>
      </c>
      <c r="L295" s="4" t="str">
        <f t="shared" si="456"/>
        <v>29/6/2023</v>
      </c>
      <c r="M295" s="4" t="str">
        <f t="shared" si="456"/>
        <v>29/7/2023</v>
      </c>
      <c r="N295" s="4" t="str">
        <f t="shared" si="456"/>
        <v>29/8/2023</v>
      </c>
    </row>
    <row r="296" spans="3:14" x14ac:dyDescent="0.25">
      <c r="C296"/>
      <c r="E296" s="4" t="str">
        <f>$B211&amp;"/"&amp;E$266&amp;"/"&amp;E$264</f>
        <v>30/11/2022</v>
      </c>
      <c r="F296" s="4" t="str">
        <f>$B211&amp;"/"&amp;F$266&amp;"/"&amp;F$264</f>
        <v>30/12/2022</v>
      </c>
      <c r="G296" s="4" t="str">
        <f>$B211&amp;"/"&amp;G$266&amp;"/"&amp;G$264</f>
        <v>30/1/2023</v>
      </c>
      <c r="H296" s="11"/>
      <c r="I296" s="4" t="str">
        <f t="shared" ref="I296:N296" si="457">$B211&amp;"/"&amp;I$266&amp;"/"&amp;I$264</f>
        <v>30/3/2023</v>
      </c>
      <c r="J296" s="4" t="str">
        <f t="shared" si="457"/>
        <v>30/4/2023</v>
      </c>
      <c r="K296" s="4" t="str">
        <f t="shared" si="457"/>
        <v>30/5/2023</v>
      </c>
      <c r="L296" s="4" t="str">
        <f t="shared" si="457"/>
        <v>30/6/2023</v>
      </c>
      <c r="M296" s="4" t="str">
        <f t="shared" si="457"/>
        <v>30/7/2023</v>
      </c>
      <c r="N296" s="4" t="str">
        <f t="shared" si="457"/>
        <v>30/8/2023</v>
      </c>
    </row>
    <row r="297" spans="3:14" x14ac:dyDescent="0.25">
      <c r="C297" s="1" t="s">
        <v>45</v>
      </c>
      <c r="F297" s="4" t="str">
        <f>$B212&amp;"/"&amp;F$266&amp;"/"&amp;F$264</f>
        <v>31/12/2022</v>
      </c>
      <c r="G297" s="4" t="str">
        <f>$B212&amp;"/"&amp;G$266&amp;"/"&amp;G$264</f>
        <v>31/1/2023</v>
      </c>
      <c r="H297" s="63"/>
      <c r="I297" s="4" t="str">
        <f>$B212&amp;"/"&amp;I$266&amp;"/"&amp;I$264</f>
        <v>31/3/2023</v>
      </c>
      <c r="K297" s="4" t="str">
        <f>$B212&amp;"/"&amp;K$266&amp;"/"&amp;K$264</f>
        <v>31/5/2023</v>
      </c>
      <c r="M297" s="4" t="str">
        <f>$B212&amp;"/"&amp;M$266&amp;"/"&amp;M$264</f>
        <v>31/7/2023</v>
      </c>
      <c r="N297" s="4" t="str">
        <f>$B212&amp;"/"&amp;N$266&amp;"/"&amp;N$264</f>
        <v>31/8/2023</v>
      </c>
    </row>
    <row r="299" spans="3:14" x14ac:dyDescent="0.25">
      <c r="C299" s="1" t="s">
        <v>116</v>
      </c>
    </row>
    <row r="300" spans="3:14" x14ac:dyDescent="0.25">
      <c r="C300" s="7">
        <v>1</v>
      </c>
    </row>
    <row r="301" spans="3:14" x14ac:dyDescent="0.25">
      <c r="C301" s="7">
        <v>2</v>
      </c>
    </row>
    <row r="302" spans="3:14" x14ac:dyDescent="0.25">
      <c r="C302" s="7">
        <v>3</v>
      </c>
    </row>
    <row r="303" spans="3:14" x14ac:dyDescent="0.25">
      <c r="C303" s="7">
        <v>4</v>
      </c>
    </row>
    <row r="304" spans="3:14" x14ac:dyDescent="0.25">
      <c r="C304" s="7">
        <v>5</v>
      </c>
    </row>
    <row r="305" spans="3:15" x14ac:dyDescent="0.25">
      <c r="C305" s="7">
        <v>6</v>
      </c>
    </row>
    <row r="306" spans="3:15" x14ac:dyDescent="0.25">
      <c r="C306" s="7">
        <v>7</v>
      </c>
    </row>
    <row r="307" spans="3:15" x14ac:dyDescent="0.25">
      <c r="C307" s="7">
        <v>8</v>
      </c>
      <c r="D307" t="s">
        <v>115</v>
      </c>
      <c r="E307"/>
      <c r="F307"/>
      <c r="G307"/>
      <c r="H307"/>
      <c r="I307"/>
      <c r="J307"/>
      <c r="K307"/>
      <c r="L307"/>
      <c r="M307"/>
      <c r="N307"/>
      <c r="O307"/>
    </row>
    <row r="308" spans="3:15" x14ac:dyDescent="0.25">
      <c r="C308" s="7">
        <v>9</v>
      </c>
      <c r="D308" s="4">
        <v>2022</v>
      </c>
      <c r="E308" s="4">
        <f>D308</f>
        <v>2022</v>
      </c>
      <c r="F308" s="4">
        <f>D308</f>
        <v>2022</v>
      </c>
      <c r="G308" s="4">
        <f>D308</f>
        <v>2022</v>
      </c>
      <c r="H308" s="4">
        <f>D308+1</f>
        <v>2023</v>
      </c>
      <c r="I308" s="4">
        <f>H308</f>
        <v>2023</v>
      </c>
      <c r="J308" s="4">
        <f>H308</f>
        <v>2023</v>
      </c>
      <c r="K308" s="4">
        <f>H308</f>
        <v>2023</v>
      </c>
      <c r="L308" s="4">
        <f>H308</f>
        <v>2023</v>
      </c>
      <c r="M308" s="4">
        <f>H308</f>
        <v>2023</v>
      </c>
      <c r="N308" s="4">
        <f>H308</f>
        <v>2023</v>
      </c>
      <c r="O308" s="4">
        <f>H308</f>
        <v>2023</v>
      </c>
    </row>
    <row r="309" spans="3:15" x14ac:dyDescent="0.25">
      <c r="C309" s="7">
        <v>10</v>
      </c>
      <c r="D309" s="55" t="s">
        <v>0</v>
      </c>
      <c r="E309" s="55" t="s">
        <v>1</v>
      </c>
      <c r="F309" s="55" t="s">
        <v>2</v>
      </c>
      <c r="G309" s="55" t="s">
        <v>3</v>
      </c>
      <c r="H309" s="55" t="s">
        <v>4</v>
      </c>
      <c r="I309" s="55" t="s">
        <v>5</v>
      </c>
      <c r="J309" s="55" t="s">
        <v>6</v>
      </c>
      <c r="K309" s="55" t="s">
        <v>7</v>
      </c>
      <c r="L309" s="55" t="s">
        <v>8</v>
      </c>
      <c r="M309" s="55" t="s">
        <v>9</v>
      </c>
      <c r="N309" s="55" t="s">
        <v>10</v>
      </c>
      <c r="O309" s="55" t="s">
        <v>11</v>
      </c>
    </row>
    <row r="310" spans="3:15" x14ac:dyDescent="0.25">
      <c r="C310" s="7">
        <v>11</v>
      </c>
      <c r="D310" s="7">
        <v>9</v>
      </c>
      <c r="E310" s="7">
        <v>10</v>
      </c>
      <c r="F310" s="7">
        <v>11</v>
      </c>
      <c r="G310" s="7">
        <v>12</v>
      </c>
      <c r="H310" s="7">
        <v>1</v>
      </c>
      <c r="I310" s="7">
        <v>2</v>
      </c>
      <c r="J310" s="7">
        <v>3</v>
      </c>
      <c r="K310" s="7">
        <v>4</v>
      </c>
      <c r="L310" s="7">
        <v>5</v>
      </c>
      <c r="M310" s="7">
        <v>6</v>
      </c>
      <c r="N310" s="7">
        <v>7</v>
      </c>
      <c r="O310" s="7">
        <v>8</v>
      </c>
    </row>
    <row r="311" spans="3:15" x14ac:dyDescent="0.25">
      <c r="C311" s="7">
        <v>12</v>
      </c>
      <c r="D311" s="65" t="str">
        <f t="shared" ref="D311:O311" si="458">$C300&amp;"/"&amp;D$310&amp;"/"&amp;D$308</f>
        <v>1/9/2022</v>
      </c>
      <c r="E311" s="65" t="str">
        <f t="shared" si="458"/>
        <v>1/10/2022</v>
      </c>
      <c r="F311" s="65" t="str">
        <f t="shared" si="458"/>
        <v>1/11/2022</v>
      </c>
      <c r="G311" s="65" t="str">
        <f t="shared" si="458"/>
        <v>1/12/2022</v>
      </c>
      <c r="H311" s="65" t="str">
        <f t="shared" si="458"/>
        <v>1/1/2023</v>
      </c>
      <c r="I311" s="65" t="str">
        <f t="shared" si="458"/>
        <v>1/2/2023</v>
      </c>
      <c r="J311" s="65" t="str">
        <f t="shared" si="458"/>
        <v>1/3/2023</v>
      </c>
      <c r="K311" s="65" t="str">
        <f t="shared" si="458"/>
        <v>1/4/2023</v>
      </c>
      <c r="L311" s="65" t="str">
        <f t="shared" si="458"/>
        <v>1/5/2023</v>
      </c>
      <c r="M311" s="65" t="str">
        <f t="shared" si="458"/>
        <v>1/6/2023</v>
      </c>
      <c r="N311" s="65" t="str">
        <f t="shared" si="458"/>
        <v>1/7/2023</v>
      </c>
      <c r="O311" s="65" t="str">
        <f t="shared" si="458"/>
        <v>1/8/2023</v>
      </c>
    </row>
    <row r="312" spans="3:15" x14ac:dyDescent="0.25">
      <c r="C312" s="7">
        <v>13</v>
      </c>
      <c r="D312" s="65" t="str">
        <f t="shared" ref="D312:O312" si="459">$C301&amp;"/"&amp;D$310&amp;"/"&amp;D$308</f>
        <v>2/9/2022</v>
      </c>
      <c r="E312" s="65" t="str">
        <f t="shared" si="459"/>
        <v>2/10/2022</v>
      </c>
      <c r="F312" s="65" t="str">
        <f t="shared" si="459"/>
        <v>2/11/2022</v>
      </c>
      <c r="G312" s="65" t="str">
        <f t="shared" si="459"/>
        <v>2/12/2022</v>
      </c>
      <c r="H312" s="65" t="str">
        <f t="shared" si="459"/>
        <v>2/1/2023</v>
      </c>
      <c r="I312" s="65" t="str">
        <f t="shared" si="459"/>
        <v>2/2/2023</v>
      </c>
      <c r="J312" s="65" t="str">
        <f t="shared" si="459"/>
        <v>2/3/2023</v>
      </c>
      <c r="K312" s="65" t="str">
        <f t="shared" si="459"/>
        <v>2/4/2023</v>
      </c>
      <c r="L312" s="65" t="str">
        <f t="shared" si="459"/>
        <v>2/5/2023</v>
      </c>
      <c r="M312" s="65" t="str">
        <f t="shared" si="459"/>
        <v>2/6/2023</v>
      </c>
      <c r="N312" s="65" t="str">
        <f t="shared" si="459"/>
        <v>2/7/2023</v>
      </c>
      <c r="O312" s="65" t="str">
        <f t="shared" si="459"/>
        <v>2/8/2023</v>
      </c>
    </row>
    <row r="313" spans="3:15" x14ac:dyDescent="0.25">
      <c r="C313" s="7">
        <v>14</v>
      </c>
      <c r="D313" s="65" t="str">
        <f t="shared" ref="D313:O313" si="460">$C302&amp;"/"&amp;D$310&amp;"/"&amp;D$308</f>
        <v>3/9/2022</v>
      </c>
      <c r="E313" s="65" t="str">
        <f t="shared" si="460"/>
        <v>3/10/2022</v>
      </c>
      <c r="F313" s="65" t="str">
        <f t="shared" si="460"/>
        <v>3/11/2022</v>
      </c>
      <c r="G313" s="65" t="str">
        <f t="shared" si="460"/>
        <v>3/12/2022</v>
      </c>
      <c r="H313" s="65" t="str">
        <f t="shared" si="460"/>
        <v>3/1/2023</v>
      </c>
      <c r="I313" s="65" t="str">
        <f t="shared" si="460"/>
        <v>3/2/2023</v>
      </c>
      <c r="J313" s="65" t="str">
        <f t="shared" si="460"/>
        <v>3/3/2023</v>
      </c>
      <c r="K313" s="65" t="str">
        <f t="shared" si="460"/>
        <v>3/4/2023</v>
      </c>
      <c r="L313" s="65" t="str">
        <f t="shared" si="460"/>
        <v>3/5/2023</v>
      </c>
      <c r="M313" s="65" t="str">
        <f t="shared" si="460"/>
        <v>3/6/2023</v>
      </c>
      <c r="N313" s="65" t="str">
        <f t="shared" si="460"/>
        <v>3/7/2023</v>
      </c>
      <c r="O313" s="65" t="str">
        <f t="shared" si="460"/>
        <v>3/8/2023</v>
      </c>
    </row>
    <row r="314" spans="3:15" x14ac:dyDescent="0.25">
      <c r="C314" s="7">
        <v>15</v>
      </c>
      <c r="D314" s="65" t="str">
        <f t="shared" ref="D314:O314" si="461">$C303&amp;"/"&amp;D$310&amp;"/"&amp;D$308</f>
        <v>4/9/2022</v>
      </c>
      <c r="E314" s="65" t="str">
        <f t="shared" si="461"/>
        <v>4/10/2022</v>
      </c>
      <c r="F314" s="65" t="str">
        <f t="shared" si="461"/>
        <v>4/11/2022</v>
      </c>
      <c r="G314" s="65" t="str">
        <f t="shared" si="461"/>
        <v>4/12/2022</v>
      </c>
      <c r="H314" s="65" t="str">
        <f t="shared" si="461"/>
        <v>4/1/2023</v>
      </c>
      <c r="I314" s="65" t="str">
        <f t="shared" si="461"/>
        <v>4/2/2023</v>
      </c>
      <c r="J314" s="65" t="str">
        <f t="shared" si="461"/>
        <v>4/3/2023</v>
      </c>
      <c r="K314" s="65" t="str">
        <f t="shared" si="461"/>
        <v>4/4/2023</v>
      </c>
      <c r="L314" s="65" t="str">
        <f t="shared" si="461"/>
        <v>4/5/2023</v>
      </c>
      <c r="M314" s="65" t="str">
        <f t="shared" si="461"/>
        <v>4/6/2023</v>
      </c>
      <c r="N314" s="65" t="str">
        <f t="shared" si="461"/>
        <v>4/7/2023</v>
      </c>
      <c r="O314" s="65" t="str">
        <f t="shared" si="461"/>
        <v>4/8/2023</v>
      </c>
    </row>
    <row r="315" spans="3:15" x14ac:dyDescent="0.25">
      <c r="C315" s="7">
        <v>16</v>
      </c>
      <c r="D315" s="65" t="str">
        <f t="shared" ref="D315:O315" si="462">$C304&amp;"/"&amp;D$310&amp;"/"&amp;D$308</f>
        <v>5/9/2022</v>
      </c>
      <c r="E315" s="65" t="str">
        <f t="shared" si="462"/>
        <v>5/10/2022</v>
      </c>
      <c r="F315" s="65" t="str">
        <f t="shared" si="462"/>
        <v>5/11/2022</v>
      </c>
      <c r="G315" s="65" t="str">
        <f t="shared" si="462"/>
        <v>5/12/2022</v>
      </c>
      <c r="H315" s="65" t="str">
        <f t="shared" si="462"/>
        <v>5/1/2023</v>
      </c>
      <c r="I315" s="65" t="str">
        <f t="shared" si="462"/>
        <v>5/2/2023</v>
      </c>
      <c r="J315" s="65" t="str">
        <f t="shared" si="462"/>
        <v>5/3/2023</v>
      </c>
      <c r="K315" s="65" t="str">
        <f t="shared" si="462"/>
        <v>5/4/2023</v>
      </c>
      <c r="L315" s="65" t="str">
        <f t="shared" si="462"/>
        <v>5/5/2023</v>
      </c>
      <c r="M315" s="65" t="str">
        <f t="shared" si="462"/>
        <v>5/6/2023</v>
      </c>
      <c r="N315" s="65" t="str">
        <f t="shared" si="462"/>
        <v>5/7/2023</v>
      </c>
      <c r="O315" s="65" t="str">
        <f t="shared" si="462"/>
        <v>5/8/2023</v>
      </c>
    </row>
    <row r="316" spans="3:15" x14ac:dyDescent="0.25">
      <c r="C316" s="7">
        <v>17</v>
      </c>
      <c r="D316" s="65" t="str">
        <f t="shared" ref="D316:O316" si="463">$C305&amp;"/"&amp;D$310&amp;"/"&amp;D$308</f>
        <v>6/9/2022</v>
      </c>
      <c r="E316" s="65" t="str">
        <f t="shared" si="463"/>
        <v>6/10/2022</v>
      </c>
      <c r="F316" s="65" t="str">
        <f t="shared" si="463"/>
        <v>6/11/2022</v>
      </c>
      <c r="G316" s="65" t="str">
        <f t="shared" si="463"/>
        <v>6/12/2022</v>
      </c>
      <c r="H316" s="65" t="str">
        <f t="shared" si="463"/>
        <v>6/1/2023</v>
      </c>
      <c r="I316" s="65" t="str">
        <f t="shared" si="463"/>
        <v>6/2/2023</v>
      </c>
      <c r="J316" s="65" t="str">
        <f t="shared" si="463"/>
        <v>6/3/2023</v>
      </c>
      <c r="K316" s="65" t="str">
        <f t="shared" si="463"/>
        <v>6/4/2023</v>
      </c>
      <c r="L316" s="65" t="str">
        <f t="shared" si="463"/>
        <v>6/5/2023</v>
      </c>
      <c r="M316" s="65" t="str">
        <f t="shared" si="463"/>
        <v>6/6/2023</v>
      </c>
      <c r="N316" s="65" t="str">
        <f t="shared" si="463"/>
        <v>6/7/2023</v>
      </c>
      <c r="O316" s="65" t="str">
        <f t="shared" si="463"/>
        <v>6/8/2023</v>
      </c>
    </row>
    <row r="317" spans="3:15" x14ac:dyDescent="0.25">
      <c r="C317" s="7">
        <v>18</v>
      </c>
      <c r="D317" s="65" t="str">
        <f t="shared" ref="D317:O317" si="464">$C306&amp;"/"&amp;D$310&amp;"/"&amp;D$308</f>
        <v>7/9/2022</v>
      </c>
      <c r="E317" s="65" t="str">
        <f t="shared" si="464"/>
        <v>7/10/2022</v>
      </c>
      <c r="F317" s="65" t="str">
        <f t="shared" si="464"/>
        <v>7/11/2022</v>
      </c>
      <c r="G317" s="65" t="str">
        <f t="shared" si="464"/>
        <v>7/12/2022</v>
      </c>
      <c r="H317" s="65" t="str">
        <f t="shared" si="464"/>
        <v>7/1/2023</v>
      </c>
      <c r="I317" s="65" t="str">
        <f t="shared" si="464"/>
        <v>7/2/2023</v>
      </c>
      <c r="J317" s="65" t="str">
        <f t="shared" si="464"/>
        <v>7/3/2023</v>
      </c>
      <c r="K317" s="65" t="str">
        <f t="shared" si="464"/>
        <v>7/4/2023</v>
      </c>
      <c r="L317" s="65" t="str">
        <f t="shared" si="464"/>
        <v>7/5/2023</v>
      </c>
      <c r="M317" s="65" t="str">
        <f t="shared" si="464"/>
        <v>7/6/2023</v>
      </c>
      <c r="N317" s="65" t="str">
        <f t="shared" si="464"/>
        <v>7/7/2023</v>
      </c>
      <c r="O317" s="65" t="str">
        <f t="shared" si="464"/>
        <v>7/8/2023</v>
      </c>
    </row>
    <row r="318" spans="3:15" x14ac:dyDescent="0.25">
      <c r="C318" s="7">
        <v>19</v>
      </c>
      <c r="D318" s="65" t="str">
        <f t="shared" ref="D318:O318" si="465">$C307&amp;"/"&amp;D$310&amp;"/"&amp;D$308</f>
        <v>8/9/2022</v>
      </c>
      <c r="E318" s="65" t="str">
        <f t="shared" si="465"/>
        <v>8/10/2022</v>
      </c>
      <c r="F318" s="65" t="str">
        <f t="shared" si="465"/>
        <v>8/11/2022</v>
      </c>
      <c r="G318" s="65" t="str">
        <f t="shared" si="465"/>
        <v>8/12/2022</v>
      </c>
      <c r="H318" s="65" t="str">
        <f t="shared" si="465"/>
        <v>8/1/2023</v>
      </c>
      <c r="I318" s="65" t="str">
        <f t="shared" si="465"/>
        <v>8/2/2023</v>
      </c>
      <c r="J318" s="65" t="str">
        <f t="shared" si="465"/>
        <v>8/3/2023</v>
      </c>
      <c r="K318" s="65" t="str">
        <f t="shared" si="465"/>
        <v>8/4/2023</v>
      </c>
      <c r="L318" s="65" t="str">
        <f t="shared" si="465"/>
        <v>8/5/2023</v>
      </c>
      <c r="M318" s="65" t="str">
        <f t="shared" si="465"/>
        <v>8/6/2023</v>
      </c>
      <c r="N318" s="65" t="str">
        <f t="shared" si="465"/>
        <v>8/7/2023</v>
      </c>
      <c r="O318" s="65" t="str">
        <f t="shared" si="465"/>
        <v>8/8/2023</v>
      </c>
    </row>
    <row r="319" spans="3:15" x14ac:dyDescent="0.25">
      <c r="C319" s="7">
        <v>20</v>
      </c>
      <c r="D319" s="65" t="str">
        <f t="shared" ref="D319:O319" si="466">$C308&amp;"/"&amp;D$310&amp;"/"&amp;D$308</f>
        <v>9/9/2022</v>
      </c>
      <c r="E319" s="65" t="str">
        <f t="shared" si="466"/>
        <v>9/10/2022</v>
      </c>
      <c r="F319" s="65" t="str">
        <f t="shared" si="466"/>
        <v>9/11/2022</v>
      </c>
      <c r="G319" s="65" t="str">
        <f t="shared" si="466"/>
        <v>9/12/2022</v>
      </c>
      <c r="H319" s="65" t="str">
        <f t="shared" si="466"/>
        <v>9/1/2023</v>
      </c>
      <c r="I319" s="65" t="str">
        <f t="shared" si="466"/>
        <v>9/2/2023</v>
      </c>
      <c r="J319" s="65" t="str">
        <f t="shared" si="466"/>
        <v>9/3/2023</v>
      </c>
      <c r="K319" s="65" t="str">
        <f t="shared" si="466"/>
        <v>9/4/2023</v>
      </c>
      <c r="L319" s="65" t="str">
        <f t="shared" si="466"/>
        <v>9/5/2023</v>
      </c>
      <c r="M319" s="65" t="str">
        <f t="shared" si="466"/>
        <v>9/6/2023</v>
      </c>
      <c r="N319" s="65" t="str">
        <f t="shared" si="466"/>
        <v>9/7/2023</v>
      </c>
      <c r="O319" s="65" t="str">
        <f t="shared" si="466"/>
        <v>9/8/2023</v>
      </c>
    </row>
    <row r="320" spans="3:15" x14ac:dyDescent="0.25">
      <c r="C320" s="7">
        <v>21</v>
      </c>
      <c r="D320" s="65" t="str">
        <f t="shared" ref="D320:O320" si="467">$C309&amp;"/"&amp;D$310&amp;"/"&amp;D$308</f>
        <v>10/9/2022</v>
      </c>
      <c r="E320" s="65" t="str">
        <f t="shared" si="467"/>
        <v>10/10/2022</v>
      </c>
      <c r="F320" s="65" t="str">
        <f t="shared" si="467"/>
        <v>10/11/2022</v>
      </c>
      <c r="G320" s="65" t="str">
        <f t="shared" si="467"/>
        <v>10/12/2022</v>
      </c>
      <c r="H320" s="65" t="str">
        <f t="shared" si="467"/>
        <v>10/1/2023</v>
      </c>
      <c r="I320" s="65" t="str">
        <f t="shared" si="467"/>
        <v>10/2/2023</v>
      </c>
      <c r="J320" s="65" t="str">
        <f t="shared" si="467"/>
        <v>10/3/2023</v>
      </c>
      <c r="K320" s="65" t="str">
        <f t="shared" si="467"/>
        <v>10/4/2023</v>
      </c>
      <c r="L320" s="65" t="str">
        <f t="shared" si="467"/>
        <v>10/5/2023</v>
      </c>
      <c r="M320" s="65" t="str">
        <f t="shared" si="467"/>
        <v>10/6/2023</v>
      </c>
      <c r="N320" s="65" t="str">
        <f t="shared" si="467"/>
        <v>10/7/2023</v>
      </c>
      <c r="O320" s="65" t="str">
        <f t="shared" si="467"/>
        <v>10/8/2023</v>
      </c>
    </row>
    <row r="321" spans="3:15" x14ac:dyDescent="0.25">
      <c r="C321" s="7">
        <v>22</v>
      </c>
      <c r="D321" s="65" t="str">
        <f t="shared" ref="D321:O321" si="468">$C310&amp;"/"&amp;D$310&amp;"/"&amp;D$308</f>
        <v>11/9/2022</v>
      </c>
      <c r="E321" s="65" t="str">
        <f t="shared" si="468"/>
        <v>11/10/2022</v>
      </c>
      <c r="F321" s="65" t="str">
        <f t="shared" si="468"/>
        <v>11/11/2022</v>
      </c>
      <c r="G321" s="65" t="str">
        <f t="shared" si="468"/>
        <v>11/12/2022</v>
      </c>
      <c r="H321" s="65" t="str">
        <f t="shared" si="468"/>
        <v>11/1/2023</v>
      </c>
      <c r="I321" s="65" t="str">
        <f t="shared" si="468"/>
        <v>11/2/2023</v>
      </c>
      <c r="J321" s="65" t="str">
        <f t="shared" si="468"/>
        <v>11/3/2023</v>
      </c>
      <c r="K321" s="65" t="str">
        <f t="shared" si="468"/>
        <v>11/4/2023</v>
      </c>
      <c r="L321" s="65" t="str">
        <f t="shared" si="468"/>
        <v>11/5/2023</v>
      </c>
      <c r="M321" s="65" t="str">
        <f t="shared" si="468"/>
        <v>11/6/2023</v>
      </c>
      <c r="N321" s="65" t="str">
        <f t="shared" si="468"/>
        <v>11/7/2023</v>
      </c>
      <c r="O321" s="65" t="str">
        <f t="shared" si="468"/>
        <v>11/8/2023</v>
      </c>
    </row>
    <row r="322" spans="3:15" x14ac:dyDescent="0.25">
      <c r="C322" s="7">
        <v>23</v>
      </c>
      <c r="D322" s="65" t="str">
        <f t="shared" ref="D322:O322" si="469">$C311&amp;"/"&amp;D$310&amp;"/"&amp;D$308</f>
        <v>12/9/2022</v>
      </c>
      <c r="E322" s="65" t="str">
        <f t="shared" si="469"/>
        <v>12/10/2022</v>
      </c>
      <c r="F322" s="65" t="str">
        <f t="shared" si="469"/>
        <v>12/11/2022</v>
      </c>
      <c r="G322" s="65" t="str">
        <f t="shared" si="469"/>
        <v>12/12/2022</v>
      </c>
      <c r="H322" s="65" t="str">
        <f t="shared" si="469"/>
        <v>12/1/2023</v>
      </c>
      <c r="I322" s="65" t="str">
        <f t="shared" si="469"/>
        <v>12/2/2023</v>
      </c>
      <c r="J322" s="65" t="str">
        <f t="shared" si="469"/>
        <v>12/3/2023</v>
      </c>
      <c r="K322" s="65" t="str">
        <f t="shared" si="469"/>
        <v>12/4/2023</v>
      </c>
      <c r="L322" s="65" t="str">
        <f t="shared" si="469"/>
        <v>12/5/2023</v>
      </c>
      <c r="M322" s="65" t="str">
        <f t="shared" si="469"/>
        <v>12/6/2023</v>
      </c>
      <c r="N322" s="65" t="str">
        <f t="shared" si="469"/>
        <v>12/7/2023</v>
      </c>
      <c r="O322" s="65" t="str">
        <f t="shared" si="469"/>
        <v>12/8/2023</v>
      </c>
    </row>
    <row r="323" spans="3:15" x14ac:dyDescent="0.25">
      <c r="C323" s="7">
        <v>24</v>
      </c>
      <c r="D323" s="65" t="str">
        <f t="shared" ref="D323:O323" si="470">$C312&amp;"/"&amp;D$310&amp;"/"&amp;D$308</f>
        <v>13/9/2022</v>
      </c>
      <c r="E323" s="65" t="str">
        <f t="shared" si="470"/>
        <v>13/10/2022</v>
      </c>
      <c r="F323" s="65" t="str">
        <f t="shared" si="470"/>
        <v>13/11/2022</v>
      </c>
      <c r="G323" s="65" t="str">
        <f t="shared" si="470"/>
        <v>13/12/2022</v>
      </c>
      <c r="H323" s="65" t="str">
        <f t="shared" si="470"/>
        <v>13/1/2023</v>
      </c>
      <c r="I323" s="65" t="str">
        <f t="shared" si="470"/>
        <v>13/2/2023</v>
      </c>
      <c r="J323" s="65" t="str">
        <f t="shared" si="470"/>
        <v>13/3/2023</v>
      </c>
      <c r="K323" s="65" t="str">
        <f t="shared" si="470"/>
        <v>13/4/2023</v>
      </c>
      <c r="L323" s="65" t="str">
        <f t="shared" si="470"/>
        <v>13/5/2023</v>
      </c>
      <c r="M323" s="65" t="str">
        <f t="shared" si="470"/>
        <v>13/6/2023</v>
      </c>
      <c r="N323" s="65" t="str">
        <f t="shared" si="470"/>
        <v>13/7/2023</v>
      </c>
      <c r="O323" s="65" t="str">
        <f t="shared" si="470"/>
        <v>13/8/2023</v>
      </c>
    </row>
    <row r="324" spans="3:15" x14ac:dyDescent="0.25">
      <c r="C324" s="7">
        <v>25</v>
      </c>
      <c r="D324" s="65" t="str">
        <f t="shared" ref="D324:O324" si="471">$C313&amp;"/"&amp;D$310&amp;"/"&amp;D$308</f>
        <v>14/9/2022</v>
      </c>
      <c r="E324" s="65" t="str">
        <f t="shared" si="471"/>
        <v>14/10/2022</v>
      </c>
      <c r="F324" s="65" t="str">
        <f t="shared" si="471"/>
        <v>14/11/2022</v>
      </c>
      <c r="G324" s="65" t="str">
        <f t="shared" si="471"/>
        <v>14/12/2022</v>
      </c>
      <c r="H324" s="65" t="str">
        <f t="shared" si="471"/>
        <v>14/1/2023</v>
      </c>
      <c r="I324" s="65" t="str">
        <f t="shared" si="471"/>
        <v>14/2/2023</v>
      </c>
      <c r="J324" s="65" t="str">
        <f t="shared" si="471"/>
        <v>14/3/2023</v>
      </c>
      <c r="K324" s="65" t="str">
        <f t="shared" si="471"/>
        <v>14/4/2023</v>
      </c>
      <c r="L324" s="65" t="str">
        <f t="shared" si="471"/>
        <v>14/5/2023</v>
      </c>
      <c r="M324" s="65" t="str">
        <f t="shared" si="471"/>
        <v>14/6/2023</v>
      </c>
      <c r="N324" s="65" t="str">
        <f t="shared" si="471"/>
        <v>14/7/2023</v>
      </c>
      <c r="O324" s="65" t="str">
        <f t="shared" si="471"/>
        <v>14/8/2023</v>
      </c>
    </row>
    <row r="325" spans="3:15" x14ac:dyDescent="0.25">
      <c r="C325" s="7">
        <v>26</v>
      </c>
      <c r="D325" s="65" t="str">
        <f t="shared" ref="D325:O325" si="472">$C314&amp;"/"&amp;D$310&amp;"/"&amp;D$308</f>
        <v>15/9/2022</v>
      </c>
      <c r="E325" s="65" t="str">
        <f t="shared" si="472"/>
        <v>15/10/2022</v>
      </c>
      <c r="F325" s="65" t="str">
        <f t="shared" si="472"/>
        <v>15/11/2022</v>
      </c>
      <c r="G325" s="65" t="str">
        <f t="shared" si="472"/>
        <v>15/12/2022</v>
      </c>
      <c r="H325" s="65" t="str">
        <f t="shared" si="472"/>
        <v>15/1/2023</v>
      </c>
      <c r="I325" s="65" t="str">
        <f t="shared" si="472"/>
        <v>15/2/2023</v>
      </c>
      <c r="J325" s="65" t="str">
        <f t="shared" si="472"/>
        <v>15/3/2023</v>
      </c>
      <c r="K325" s="65" t="str">
        <f t="shared" si="472"/>
        <v>15/4/2023</v>
      </c>
      <c r="L325" s="65" t="str">
        <f t="shared" si="472"/>
        <v>15/5/2023</v>
      </c>
      <c r="M325" s="65" t="str">
        <f t="shared" si="472"/>
        <v>15/6/2023</v>
      </c>
      <c r="N325" s="65" t="str">
        <f t="shared" si="472"/>
        <v>15/7/2023</v>
      </c>
      <c r="O325" s="65" t="str">
        <f t="shared" si="472"/>
        <v>15/8/2023</v>
      </c>
    </row>
    <row r="326" spans="3:15" x14ac:dyDescent="0.25">
      <c r="C326" s="7">
        <v>27</v>
      </c>
      <c r="D326" s="65" t="str">
        <f t="shared" ref="D326:O326" si="473">$C315&amp;"/"&amp;D$310&amp;"/"&amp;D$308</f>
        <v>16/9/2022</v>
      </c>
      <c r="E326" s="65" t="str">
        <f t="shared" si="473"/>
        <v>16/10/2022</v>
      </c>
      <c r="F326" s="65" t="str">
        <f t="shared" si="473"/>
        <v>16/11/2022</v>
      </c>
      <c r="G326" s="65" t="str">
        <f t="shared" si="473"/>
        <v>16/12/2022</v>
      </c>
      <c r="H326" s="65" t="str">
        <f t="shared" si="473"/>
        <v>16/1/2023</v>
      </c>
      <c r="I326" s="65" t="str">
        <f t="shared" si="473"/>
        <v>16/2/2023</v>
      </c>
      <c r="J326" s="65" t="str">
        <f t="shared" si="473"/>
        <v>16/3/2023</v>
      </c>
      <c r="K326" s="65" t="str">
        <f t="shared" si="473"/>
        <v>16/4/2023</v>
      </c>
      <c r="L326" s="65" t="str">
        <f t="shared" si="473"/>
        <v>16/5/2023</v>
      </c>
      <c r="M326" s="65" t="str">
        <f t="shared" si="473"/>
        <v>16/6/2023</v>
      </c>
      <c r="N326" s="65" t="str">
        <f t="shared" si="473"/>
        <v>16/7/2023</v>
      </c>
      <c r="O326" s="65" t="str">
        <f t="shared" si="473"/>
        <v>16/8/2023</v>
      </c>
    </row>
    <row r="327" spans="3:15" x14ac:dyDescent="0.25">
      <c r="C327" s="7">
        <v>28</v>
      </c>
      <c r="D327" s="65" t="str">
        <f t="shared" ref="D327:O327" si="474">$C316&amp;"/"&amp;D$310&amp;"/"&amp;D$308</f>
        <v>17/9/2022</v>
      </c>
      <c r="E327" s="65" t="str">
        <f t="shared" si="474"/>
        <v>17/10/2022</v>
      </c>
      <c r="F327" s="65" t="str">
        <f t="shared" si="474"/>
        <v>17/11/2022</v>
      </c>
      <c r="G327" s="65" t="str">
        <f t="shared" si="474"/>
        <v>17/12/2022</v>
      </c>
      <c r="H327" s="65" t="str">
        <f t="shared" si="474"/>
        <v>17/1/2023</v>
      </c>
      <c r="I327" s="65" t="str">
        <f t="shared" si="474"/>
        <v>17/2/2023</v>
      </c>
      <c r="J327" s="65" t="str">
        <f t="shared" si="474"/>
        <v>17/3/2023</v>
      </c>
      <c r="K327" s="65" t="str">
        <f t="shared" si="474"/>
        <v>17/4/2023</v>
      </c>
      <c r="L327" s="65" t="str">
        <f t="shared" si="474"/>
        <v>17/5/2023</v>
      </c>
      <c r="M327" s="65" t="str">
        <f t="shared" si="474"/>
        <v>17/6/2023</v>
      </c>
      <c r="N327" s="65" t="str">
        <f t="shared" si="474"/>
        <v>17/7/2023</v>
      </c>
      <c r="O327" s="65" t="str">
        <f t="shared" si="474"/>
        <v>17/8/2023</v>
      </c>
    </row>
    <row r="328" spans="3:15" x14ac:dyDescent="0.25">
      <c r="C328" s="7">
        <v>29</v>
      </c>
      <c r="D328" s="65" t="str">
        <f t="shared" ref="D328:O328" si="475">$C317&amp;"/"&amp;D$310&amp;"/"&amp;D$308</f>
        <v>18/9/2022</v>
      </c>
      <c r="E328" s="65" t="str">
        <f t="shared" si="475"/>
        <v>18/10/2022</v>
      </c>
      <c r="F328" s="65" t="str">
        <f t="shared" si="475"/>
        <v>18/11/2022</v>
      </c>
      <c r="G328" s="65" t="str">
        <f t="shared" si="475"/>
        <v>18/12/2022</v>
      </c>
      <c r="H328" s="65" t="str">
        <f t="shared" si="475"/>
        <v>18/1/2023</v>
      </c>
      <c r="I328" s="65" t="str">
        <f t="shared" si="475"/>
        <v>18/2/2023</v>
      </c>
      <c r="J328" s="65" t="str">
        <f t="shared" si="475"/>
        <v>18/3/2023</v>
      </c>
      <c r="K328" s="65" t="str">
        <f t="shared" si="475"/>
        <v>18/4/2023</v>
      </c>
      <c r="L328" s="65" t="str">
        <f t="shared" si="475"/>
        <v>18/5/2023</v>
      </c>
      <c r="M328" s="65" t="str">
        <f t="shared" si="475"/>
        <v>18/6/2023</v>
      </c>
      <c r="N328" s="65" t="str">
        <f t="shared" si="475"/>
        <v>18/7/2023</v>
      </c>
      <c r="O328" s="65" t="str">
        <f t="shared" si="475"/>
        <v>18/8/2023</v>
      </c>
    </row>
    <row r="329" spans="3:15" x14ac:dyDescent="0.25">
      <c r="C329" s="10">
        <v>30</v>
      </c>
      <c r="D329" s="65" t="str">
        <f t="shared" ref="D329:O329" si="476">$C318&amp;"/"&amp;D$310&amp;"/"&amp;D$308</f>
        <v>19/9/2022</v>
      </c>
      <c r="E329" s="65" t="str">
        <f t="shared" si="476"/>
        <v>19/10/2022</v>
      </c>
      <c r="F329" s="65" t="str">
        <f t="shared" si="476"/>
        <v>19/11/2022</v>
      </c>
      <c r="G329" s="65" t="str">
        <f t="shared" si="476"/>
        <v>19/12/2022</v>
      </c>
      <c r="H329" s="65" t="str">
        <f t="shared" si="476"/>
        <v>19/1/2023</v>
      </c>
      <c r="I329" s="65" t="str">
        <f t="shared" si="476"/>
        <v>19/2/2023</v>
      </c>
      <c r="J329" s="65" t="str">
        <f t="shared" si="476"/>
        <v>19/3/2023</v>
      </c>
      <c r="K329" s="65" t="str">
        <f t="shared" si="476"/>
        <v>19/4/2023</v>
      </c>
      <c r="L329" s="65" t="str">
        <f t="shared" si="476"/>
        <v>19/5/2023</v>
      </c>
      <c r="M329" s="65" t="str">
        <f t="shared" si="476"/>
        <v>19/6/2023</v>
      </c>
      <c r="N329" s="65" t="str">
        <f t="shared" si="476"/>
        <v>19/7/2023</v>
      </c>
      <c r="O329" s="65" t="str">
        <f t="shared" si="476"/>
        <v>19/8/2023</v>
      </c>
    </row>
    <row r="330" spans="3:15" x14ac:dyDescent="0.25">
      <c r="C330" s="7">
        <v>31</v>
      </c>
      <c r="D330" s="65" t="str">
        <f t="shared" ref="D330:O330" si="477">$C319&amp;"/"&amp;D$310&amp;"/"&amp;D$308</f>
        <v>20/9/2022</v>
      </c>
      <c r="E330" s="65" t="str">
        <f t="shared" si="477"/>
        <v>20/10/2022</v>
      </c>
      <c r="F330" s="65" t="str">
        <f t="shared" si="477"/>
        <v>20/11/2022</v>
      </c>
      <c r="G330" s="65" t="str">
        <f t="shared" si="477"/>
        <v>20/12/2022</v>
      </c>
      <c r="H330" s="65" t="str">
        <f t="shared" si="477"/>
        <v>20/1/2023</v>
      </c>
      <c r="I330" s="65" t="str">
        <f t="shared" si="477"/>
        <v>20/2/2023</v>
      </c>
      <c r="J330" s="65" t="str">
        <f t="shared" si="477"/>
        <v>20/3/2023</v>
      </c>
      <c r="K330" s="65" t="str">
        <f t="shared" si="477"/>
        <v>20/4/2023</v>
      </c>
      <c r="L330" s="65" t="str">
        <f t="shared" si="477"/>
        <v>20/5/2023</v>
      </c>
      <c r="M330" s="65" t="str">
        <f t="shared" si="477"/>
        <v>20/6/2023</v>
      </c>
      <c r="N330" s="65" t="str">
        <f t="shared" si="477"/>
        <v>20/7/2023</v>
      </c>
      <c r="O330" s="65" t="str">
        <f t="shared" si="477"/>
        <v>20/8/2023</v>
      </c>
    </row>
    <row r="331" spans="3:15" x14ac:dyDescent="0.25">
      <c r="D331" s="65" t="str">
        <f t="shared" ref="D331:O331" si="478">$C320&amp;"/"&amp;D$310&amp;"/"&amp;D$308</f>
        <v>21/9/2022</v>
      </c>
      <c r="E331" s="65" t="str">
        <f t="shared" si="478"/>
        <v>21/10/2022</v>
      </c>
      <c r="F331" s="65" t="str">
        <f t="shared" si="478"/>
        <v>21/11/2022</v>
      </c>
      <c r="G331" s="65" t="str">
        <f t="shared" si="478"/>
        <v>21/12/2022</v>
      </c>
      <c r="H331" s="65" t="str">
        <f t="shared" si="478"/>
        <v>21/1/2023</v>
      </c>
      <c r="I331" s="65" t="str">
        <f t="shared" si="478"/>
        <v>21/2/2023</v>
      </c>
      <c r="J331" s="65" t="str">
        <f t="shared" si="478"/>
        <v>21/3/2023</v>
      </c>
      <c r="K331" s="65" t="str">
        <f t="shared" si="478"/>
        <v>21/4/2023</v>
      </c>
      <c r="L331" s="65" t="str">
        <f t="shared" si="478"/>
        <v>21/5/2023</v>
      </c>
      <c r="M331" s="65" t="str">
        <f t="shared" si="478"/>
        <v>21/6/2023</v>
      </c>
      <c r="N331" s="65" t="str">
        <f t="shared" si="478"/>
        <v>21/7/2023</v>
      </c>
      <c r="O331" s="65" t="str">
        <f t="shared" si="478"/>
        <v>21/8/2023</v>
      </c>
    </row>
    <row r="332" spans="3:15" x14ac:dyDescent="0.25">
      <c r="D332" s="65" t="str">
        <f t="shared" ref="D332:O332" si="479">$C321&amp;"/"&amp;D$310&amp;"/"&amp;D$308</f>
        <v>22/9/2022</v>
      </c>
      <c r="E332" s="65" t="str">
        <f t="shared" si="479"/>
        <v>22/10/2022</v>
      </c>
      <c r="F332" s="65" t="str">
        <f t="shared" si="479"/>
        <v>22/11/2022</v>
      </c>
      <c r="G332" s="65" t="str">
        <f t="shared" si="479"/>
        <v>22/12/2022</v>
      </c>
      <c r="H332" s="65" t="str">
        <f t="shared" si="479"/>
        <v>22/1/2023</v>
      </c>
      <c r="I332" s="65" t="str">
        <f t="shared" si="479"/>
        <v>22/2/2023</v>
      </c>
      <c r="J332" s="65" t="str">
        <f t="shared" si="479"/>
        <v>22/3/2023</v>
      </c>
      <c r="K332" s="65" t="str">
        <f t="shared" si="479"/>
        <v>22/4/2023</v>
      </c>
      <c r="L332" s="65" t="str">
        <f t="shared" si="479"/>
        <v>22/5/2023</v>
      </c>
      <c r="M332" s="65" t="str">
        <f t="shared" si="479"/>
        <v>22/6/2023</v>
      </c>
      <c r="N332" s="65" t="str">
        <f t="shared" si="479"/>
        <v>22/7/2023</v>
      </c>
      <c r="O332" s="65" t="str">
        <f t="shared" si="479"/>
        <v>22/8/2023</v>
      </c>
    </row>
    <row r="333" spans="3:15" x14ac:dyDescent="0.25">
      <c r="D333" s="65" t="str">
        <f t="shared" ref="D333:O333" si="480">$C322&amp;"/"&amp;D$310&amp;"/"&amp;D$308</f>
        <v>23/9/2022</v>
      </c>
      <c r="E333" s="65" t="str">
        <f t="shared" si="480"/>
        <v>23/10/2022</v>
      </c>
      <c r="F333" s="65" t="str">
        <f t="shared" si="480"/>
        <v>23/11/2022</v>
      </c>
      <c r="G333" s="65" t="str">
        <f t="shared" si="480"/>
        <v>23/12/2022</v>
      </c>
      <c r="H333" s="65" t="str">
        <f t="shared" si="480"/>
        <v>23/1/2023</v>
      </c>
      <c r="I333" s="65" t="str">
        <f t="shared" si="480"/>
        <v>23/2/2023</v>
      </c>
      <c r="J333" s="65" t="str">
        <f t="shared" si="480"/>
        <v>23/3/2023</v>
      </c>
      <c r="K333" s="65" t="str">
        <f t="shared" si="480"/>
        <v>23/4/2023</v>
      </c>
      <c r="L333" s="65" t="str">
        <f t="shared" si="480"/>
        <v>23/5/2023</v>
      </c>
      <c r="M333" s="65" t="str">
        <f t="shared" si="480"/>
        <v>23/6/2023</v>
      </c>
      <c r="N333" s="65" t="str">
        <f t="shared" si="480"/>
        <v>23/7/2023</v>
      </c>
      <c r="O333" s="65" t="str">
        <f t="shared" si="480"/>
        <v>23/8/2023</v>
      </c>
    </row>
    <row r="334" spans="3:15" x14ac:dyDescent="0.25">
      <c r="D334" s="65" t="str">
        <f t="shared" ref="D334:O334" si="481">$C323&amp;"/"&amp;D$310&amp;"/"&amp;D$308</f>
        <v>24/9/2022</v>
      </c>
      <c r="E334" s="65" t="str">
        <f t="shared" si="481"/>
        <v>24/10/2022</v>
      </c>
      <c r="F334" s="65" t="str">
        <f t="shared" si="481"/>
        <v>24/11/2022</v>
      </c>
      <c r="G334" s="65" t="str">
        <f t="shared" si="481"/>
        <v>24/12/2022</v>
      </c>
      <c r="H334" s="65" t="str">
        <f t="shared" si="481"/>
        <v>24/1/2023</v>
      </c>
      <c r="I334" s="65" t="str">
        <f t="shared" si="481"/>
        <v>24/2/2023</v>
      </c>
      <c r="J334" s="65" t="str">
        <f t="shared" si="481"/>
        <v>24/3/2023</v>
      </c>
      <c r="K334" s="65" t="str">
        <f t="shared" si="481"/>
        <v>24/4/2023</v>
      </c>
      <c r="L334" s="65" t="str">
        <f t="shared" si="481"/>
        <v>24/5/2023</v>
      </c>
      <c r="M334" s="65" t="str">
        <f t="shared" si="481"/>
        <v>24/6/2023</v>
      </c>
      <c r="N334" s="65" t="str">
        <f t="shared" si="481"/>
        <v>24/7/2023</v>
      </c>
      <c r="O334" s="65" t="str">
        <f t="shared" si="481"/>
        <v>24/8/2023</v>
      </c>
    </row>
    <row r="335" spans="3:15" x14ac:dyDescent="0.25">
      <c r="C335" s="1" t="s">
        <v>239</v>
      </c>
      <c r="D335" s="65" t="str">
        <f t="shared" ref="D335:O335" si="482">$C324&amp;"/"&amp;D$310&amp;"/"&amp;D$308</f>
        <v>25/9/2022</v>
      </c>
      <c r="E335" s="65" t="str">
        <f t="shared" si="482"/>
        <v>25/10/2022</v>
      </c>
      <c r="F335" s="65" t="str">
        <f t="shared" si="482"/>
        <v>25/11/2022</v>
      </c>
      <c r="G335" s="65" t="str">
        <f t="shared" si="482"/>
        <v>25/12/2022</v>
      </c>
      <c r="H335" s="65" t="str">
        <f t="shared" si="482"/>
        <v>25/1/2023</v>
      </c>
      <c r="I335" s="65" t="str">
        <f t="shared" si="482"/>
        <v>25/2/2023</v>
      </c>
      <c r="J335" s="65" t="str">
        <f t="shared" si="482"/>
        <v>25/3/2023</v>
      </c>
      <c r="K335" s="65" t="str">
        <f t="shared" si="482"/>
        <v>25/4/2023</v>
      </c>
      <c r="L335" s="65" t="str">
        <f t="shared" si="482"/>
        <v>25/5/2023</v>
      </c>
      <c r="M335" s="65" t="str">
        <f t="shared" si="482"/>
        <v>25/6/2023</v>
      </c>
      <c r="N335" s="65" t="str">
        <f t="shared" si="482"/>
        <v>25/7/2023</v>
      </c>
      <c r="O335" s="65" t="str">
        <f t="shared" si="482"/>
        <v>25/8/2023</v>
      </c>
    </row>
    <row r="336" spans="3:15" ht="60" x14ac:dyDescent="0.25">
      <c r="C336" s="160" t="s">
        <v>238</v>
      </c>
      <c r="D336" s="65" t="str">
        <f t="shared" ref="D336:O336" si="483">$C325&amp;"/"&amp;D$310&amp;"/"&amp;D$308</f>
        <v>26/9/2022</v>
      </c>
      <c r="E336" s="65" t="str">
        <f t="shared" si="483"/>
        <v>26/10/2022</v>
      </c>
      <c r="F336" s="65" t="str">
        <f t="shared" si="483"/>
        <v>26/11/2022</v>
      </c>
      <c r="G336" s="65" t="str">
        <f t="shared" si="483"/>
        <v>26/12/2022</v>
      </c>
      <c r="H336" s="65" t="str">
        <f t="shared" si="483"/>
        <v>26/1/2023</v>
      </c>
      <c r="I336" s="65" t="str">
        <f t="shared" si="483"/>
        <v>26/2/2023</v>
      </c>
      <c r="J336" s="65" t="str">
        <f t="shared" si="483"/>
        <v>26/3/2023</v>
      </c>
      <c r="K336" s="65" t="str">
        <f t="shared" si="483"/>
        <v>26/4/2023</v>
      </c>
      <c r="L336" s="65" t="str">
        <f t="shared" si="483"/>
        <v>26/5/2023</v>
      </c>
      <c r="M336" s="65" t="str">
        <f t="shared" si="483"/>
        <v>26/6/2023</v>
      </c>
      <c r="N336" s="65" t="str">
        <f t="shared" si="483"/>
        <v>26/7/2023</v>
      </c>
      <c r="O336" s="65" t="str">
        <f t="shared" si="483"/>
        <v>26/8/2023</v>
      </c>
    </row>
    <row r="337" spans="3:15" x14ac:dyDescent="0.25">
      <c r="D337" s="65" t="str">
        <f t="shared" ref="D337:O337" si="484">$C326&amp;"/"&amp;D$310&amp;"/"&amp;D$308</f>
        <v>27/9/2022</v>
      </c>
      <c r="E337" s="65" t="str">
        <f t="shared" si="484"/>
        <v>27/10/2022</v>
      </c>
      <c r="F337" s="65" t="str">
        <f t="shared" si="484"/>
        <v>27/11/2022</v>
      </c>
      <c r="G337" s="65" t="str">
        <f t="shared" si="484"/>
        <v>27/12/2022</v>
      </c>
      <c r="H337" s="65" t="str">
        <f t="shared" si="484"/>
        <v>27/1/2023</v>
      </c>
      <c r="I337" s="65" t="str">
        <f t="shared" si="484"/>
        <v>27/2/2023</v>
      </c>
      <c r="J337" s="65" t="str">
        <f t="shared" si="484"/>
        <v>27/3/2023</v>
      </c>
      <c r="K337" s="65" t="str">
        <f t="shared" si="484"/>
        <v>27/4/2023</v>
      </c>
      <c r="L337" s="65" t="str">
        <f t="shared" si="484"/>
        <v>27/5/2023</v>
      </c>
      <c r="M337" s="65" t="str">
        <f t="shared" si="484"/>
        <v>27/6/2023</v>
      </c>
      <c r="N337" s="65" t="str">
        <f t="shared" si="484"/>
        <v>27/7/2023</v>
      </c>
      <c r="O337" s="65" t="str">
        <f t="shared" si="484"/>
        <v>27/8/2023</v>
      </c>
    </row>
    <row r="338" spans="3:15" ht="45" x14ac:dyDescent="0.25">
      <c r="C338" s="160" t="s">
        <v>241</v>
      </c>
      <c r="D338" s="65" t="str">
        <f t="shared" ref="D338:O338" si="485">$C327&amp;"/"&amp;D$310&amp;"/"&amp;D$308</f>
        <v>28/9/2022</v>
      </c>
      <c r="E338" s="65" t="str">
        <f t="shared" si="485"/>
        <v>28/10/2022</v>
      </c>
      <c r="F338" s="65" t="str">
        <f t="shared" si="485"/>
        <v>28/11/2022</v>
      </c>
      <c r="G338" s="65" t="str">
        <f t="shared" si="485"/>
        <v>28/12/2022</v>
      </c>
      <c r="H338" s="65" t="str">
        <f t="shared" si="485"/>
        <v>28/1/2023</v>
      </c>
      <c r="I338" s="65" t="str">
        <f t="shared" si="485"/>
        <v>28/2/2023</v>
      </c>
      <c r="J338" s="65" t="str">
        <f t="shared" si="485"/>
        <v>28/3/2023</v>
      </c>
      <c r="K338" s="65" t="str">
        <f t="shared" si="485"/>
        <v>28/4/2023</v>
      </c>
      <c r="L338" s="65" t="str">
        <f t="shared" si="485"/>
        <v>28/5/2023</v>
      </c>
      <c r="M338" s="65" t="str">
        <f t="shared" si="485"/>
        <v>28/6/2023</v>
      </c>
      <c r="N338" s="65" t="str">
        <f t="shared" si="485"/>
        <v>28/7/2023</v>
      </c>
      <c r="O338" s="65" t="str">
        <f t="shared" si="485"/>
        <v>28/8/2023</v>
      </c>
    </row>
    <row r="339" spans="3:15" x14ac:dyDescent="0.25">
      <c r="D339" s="65" t="str">
        <f t="shared" ref="D339:O339" si="486">$C328&amp;"/"&amp;D$310&amp;"/"&amp;D$308</f>
        <v>29/9/2022</v>
      </c>
      <c r="E339" s="65" t="str">
        <f t="shared" si="486"/>
        <v>29/10/2022</v>
      </c>
      <c r="F339" s="65" t="str">
        <f t="shared" si="486"/>
        <v>29/11/2022</v>
      </c>
      <c r="G339" s="65" t="str">
        <f t="shared" si="486"/>
        <v>29/12/2022</v>
      </c>
      <c r="H339" s="65" t="str">
        <f t="shared" si="486"/>
        <v>29/1/2023</v>
      </c>
      <c r="I339" s="65" t="str">
        <f t="shared" si="486"/>
        <v>29/2/2023</v>
      </c>
      <c r="J339" s="65" t="str">
        <f t="shared" si="486"/>
        <v>29/3/2023</v>
      </c>
      <c r="K339" s="65" t="str">
        <f t="shared" si="486"/>
        <v>29/4/2023</v>
      </c>
      <c r="L339" s="65" t="str">
        <f t="shared" si="486"/>
        <v>29/5/2023</v>
      </c>
      <c r="M339" s="65" t="str">
        <f t="shared" si="486"/>
        <v>29/6/2023</v>
      </c>
      <c r="N339" s="65" t="str">
        <f t="shared" si="486"/>
        <v>29/7/2023</v>
      </c>
      <c r="O339" s="65" t="str">
        <f t="shared" si="486"/>
        <v>29/8/2023</v>
      </c>
    </row>
    <row r="340" spans="3:15" x14ac:dyDescent="0.25">
      <c r="C340" s="1" t="s">
        <v>241</v>
      </c>
      <c r="D340" s="65" t="str">
        <f t="shared" ref="D340:O340" si="487">$C329&amp;"/"&amp;D$310&amp;"/"&amp;D$308</f>
        <v>30/9/2022</v>
      </c>
      <c r="E340" s="65" t="str">
        <f t="shared" si="487"/>
        <v>30/10/2022</v>
      </c>
      <c r="F340" s="65" t="str">
        <f t="shared" si="487"/>
        <v>30/11/2022</v>
      </c>
      <c r="G340" s="65" t="str">
        <f t="shared" si="487"/>
        <v>30/12/2022</v>
      </c>
      <c r="H340" s="65" t="str">
        <f t="shared" si="487"/>
        <v>30/1/2023</v>
      </c>
      <c r="I340" s="65" t="str">
        <f t="shared" si="487"/>
        <v>30/2/2023</v>
      </c>
      <c r="J340" s="65" t="str">
        <f t="shared" si="487"/>
        <v>30/3/2023</v>
      </c>
      <c r="K340" s="65" t="str">
        <f t="shared" si="487"/>
        <v>30/4/2023</v>
      </c>
      <c r="L340" s="65" t="str">
        <f t="shared" si="487"/>
        <v>30/5/2023</v>
      </c>
      <c r="M340" s="65" t="str">
        <f t="shared" si="487"/>
        <v>30/6/2023</v>
      </c>
      <c r="N340" s="65" t="str">
        <f t="shared" si="487"/>
        <v>30/7/2023</v>
      </c>
      <c r="O340" s="65" t="str">
        <f t="shared" si="487"/>
        <v>30/8/2023</v>
      </c>
    </row>
    <row r="341" spans="3:15" x14ac:dyDescent="0.25">
      <c r="D341" s="16"/>
      <c r="E341" s="65" t="str">
        <f>$C330&amp;"/"&amp;E$310&amp;"/"&amp;E$308</f>
        <v>31/10/2022</v>
      </c>
      <c r="F341" s="16"/>
      <c r="G341" s="65" t="str">
        <f>$C330&amp;"/"&amp;G$310&amp;"/"&amp;G$308</f>
        <v>31/12/2022</v>
      </c>
      <c r="H341" s="65" t="str">
        <f>$C330&amp;"/"&amp;H$310&amp;"/"&amp;H$308</f>
        <v>31/1/2023</v>
      </c>
      <c r="I341" s="66"/>
      <c r="J341" s="65" t="str">
        <f>$C330&amp;"/"&amp;J$310&amp;"/"&amp;J$308</f>
        <v>31/3/2023</v>
      </c>
      <c r="K341" s="16"/>
      <c r="L341" s="65" t="str">
        <f>$C330&amp;"/"&amp;L$310&amp;"/"&amp;L$308</f>
        <v>31/5/2023</v>
      </c>
      <c r="M341" s="16"/>
      <c r="N341" s="65" t="str">
        <f>$C330&amp;"/"&amp;N$310&amp;"/"&amp;N$308</f>
        <v>31/7/2023</v>
      </c>
      <c r="O341" s="65" t="str">
        <f>$C330&amp;"/"&amp;O$310&amp;"/"&amp;O$308</f>
        <v>31/8/2023</v>
      </c>
    </row>
    <row r="344" spans="3:15" x14ac:dyDescent="0.25">
      <c r="C344" s="1" t="b">
        <f>AND(parametre!$Q$19&gt;=parametre!$C$107,parametre!Q19&lt;=parametre!$D$107)</f>
        <v>0</v>
      </c>
    </row>
    <row r="347" spans="3:15" x14ac:dyDescent="0.25">
      <c r="E347" s="1" t="s">
        <v>240</v>
      </c>
    </row>
  </sheetData>
  <mergeCells count="17">
    <mergeCell ref="D104:E104"/>
    <mergeCell ref="W115:X116"/>
    <mergeCell ref="E115:F116"/>
    <mergeCell ref="Y115:Z116"/>
    <mergeCell ref="U115:V116"/>
    <mergeCell ref="H60:I60"/>
    <mergeCell ref="H66:T66"/>
    <mergeCell ref="H76:O76"/>
    <mergeCell ref="L89:M89"/>
    <mergeCell ref="M115:N116"/>
    <mergeCell ref="O115:P116"/>
    <mergeCell ref="Q115:R116"/>
    <mergeCell ref="S115:T116"/>
    <mergeCell ref="G115:H116"/>
    <mergeCell ref="I115:J116"/>
    <mergeCell ref="K115:L116"/>
    <mergeCell ref="D106:G106"/>
  </mergeCells>
  <phoneticPr fontId="29" type="noConversion"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calendrier</vt:lpstr>
      <vt:lpstr>parametre</vt:lpstr>
      <vt:lpstr>parametre vacance</vt:lpstr>
      <vt:lpstr>test mise en forme</vt:lpstr>
      <vt:lpstr>test</vt:lpstr>
      <vt:lpstr>calendrierentre</vt:lpstr>
      <vt:lpstr>datestableau</vt:lpstr>
      <vt:lpstr>feries</vt:lpstr>
      <vt:lpstr>joursexcel</vt:lpstr>
      <vt:lpstr>jourszeller</vt:lpstr>
      <vt:lpstr>testcolonne</vt:lpstr>
      <vt:lpstr>testdates</vt:lpstr>
      <vt:lpstr>zonecalendrier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 russo</dc:creator>
  <cp:lastModifiedBy>léo russo</cp:lastModifiedBy>
  <cp:lastPrinted>2023-04-12T00:09:43Z</cp:lastPrinted>
  <dcterms:created xsi:type="dcterms:W3CDTF">2023-04-09T14:52:08Z</dcterms:created>
  <dcterms:modified xsi:type="dcterms:W3CDTF">2023-04-12T11:49:15Z</dcterms:modified>
</cp:coreProperties>
</file>