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checkCompatibility="1" defaultThemeVersion="124226"/>
  <bookViews>
    <workbookView xWindow="120" yWindow="45" windowWidth="18915" windowHeight="11820"/>
  </bookViews>
  <sheets>
    <sheet name="Feuil1" sheetId="1" r:id="rId1"/>
    <sheet name="S1" sheetId="2" r:id="rId2"/>
    <sheet name="S2" sheetId="3" r:id="rId3"/>
    <sheet name="S3" sheetId="5" r:id="rId4"/>
  </sheets>
  <externalReferences>
    <externalReference r:id="rId5"/>
  </externalReferences>
  <calcPr calcId="125725"/>
</workbook>
</file>

<file path=xl/calcChain.xml><?xml version="1.0" encoding="utf-8"?>
<calcChain xmlns="http://schemas.openxmlformats.org/spreadsheetml/2006/main">
  <c r="C4" i="1"/>
  <c r="C3"/>
  <c r="C5"/>
  <c r="V602" i="5"/>
  <c r="W600"/>
  <c r="V600"/>
  <c r="U600"/>
  <c r="T600"/>
  <c r="S600"/>
  <c r="R600"/>
  <c r="Q600"/>
  <c r="P600"/>
  <c r="O600"/>
  <c r="N600" s="1"/>
  <c r="W599"/>
  <c r="V599"/>
  <c r="U599"/>
  <c r="T599"/>
  <c r="S599"/>
  <c r="R599"/>
  <c r="Q599"/>
  <c r="P599"/>
  <c r="O599"/>
  <c r="N599" s="1"/>
  <c r="W598"/>
  <c r="V598"/>
  <c r="U598"/>
  <c r="T598"/>
  <c r="S598"/>
  <c r="R598"/>
  <c r="Q598"/>
  <c r="P598"/>
  <c r="O598"/>
  <c r="N598" s="1"/>
  <c r="W597"/>
  <c r="V597"/>
  <c r="U597"/>
  <c r="T597"/>
  <c r="S597"/>
  <c r="R597"/>
  <c r="Q597"/>
  <c r="P597"/>
  <c r="O597"/>
  <c r="N597" s="1"/>
  <c r="W596"/>
  <c r="V596"/>
  <c r="U596"/>
  <c r="T596"/>
  <c r="S596"/>
  <c r="R596"/>
  <c r="Q596"/>
  <c r="P596"/>
  <c r="O596"/>
  <c r="N596" s="1"/>
  <c r="W595"/>
  <c r="V595"/>
  <c r="U595"/>
  <c r="T595"/>
  <c r="S595"/>
  <c r="R595"/>
  <c r="Q595"/>
  <c r="P595"/>
  <c r="O595"/>
  <c r="N595" s="1"/>
  <c r="W594"/>
  <c r="V594"/>
  <c r="U594"/>
  <c r="T594"/>
  <c r="S594"/>
  <c r="R594"/>
  <c r="Q594"/>
  <c r="P594"/>
  <c r="O594"/>
  <c r="N594" s="1"/>
  <c r="W593"/>
  <c r="V593"/>
  <c r="U593"/>
  <c r="T593"/>
  <c r="S593"/>
  <c r="R593"/>
  <c r="Q593"/>
  <c r="P593"/>
  <c r="O593"/>
  <c r="N593" s="1"/>
  <c r="W592"/>
  <c r="V592"/>
  <c r="U592"/>
  <c r="T592"/>
  <c r="S592"/>
  <c r="R592"/>
  <c r="Q592"/>
  <c r="P592"/>
  <c r="O592"/>
  <c r="N592" s="1"/>
  <c r="W591"/>
  <c r="V591"/>
  <c r="U591"/>
  <c r="T591"/>
  <c r="S591"/>
  <c r="R591"/>
  <c r="Q591"/>
  <c r="P591"/>
  <c r="O591"/>
  <c r="N591" s="1"/>
  <c r="W590"/>
  <c r="V590"/>
  <c r="U590"/>
  <c r="T590"/>
  <c r="S590"/>
  <c r="R590"/>
  <c r="Q590"/>
  <c r="P590"/>
  <c r="O590"/>
  <c r="N590" s="1"/>
  <c r="W589"/>
  <c r="V589"/>
  <c r="U589"/>
  <c r="T589"/>
  <c r="S589"/>
  <c r="R589"/>
  <c r="Q589"/>
  <c r="P589"/>
  <c r="O589"/>
  <c r="N589" s="1"/>
  <c r="W588"/>
  <c r="V588"/>
  <c r="U588"/>
  <c r="T588"/>
  <c r="S588"/>
  <c r="R588"/>
  <c r="Q588"/>
  <c r="P588"/>
  <c r="O588"/>
  <c r="N588" s="1"/>
  <c r="W587"/>
  <c r="V587"/>
  <c r="U587"/>
  <c r="T587"/>
  <c r="S587"/>
  <c r="R587"/>
  <c r="Q587"/>
  <c r="P587"/>
  <c r="O587"/>
  <c r="N587" s="1"/>
  <c r="W586"/>
  <c r="V586"/>
  <c r="U586"/>
  <c r="T586"/>
  <c r="S586"/>
  <c r="R586"/>
  <c r="Q586"/>
  <c r="P586"/>
  <c r="O586"/>
  <c r="N586" s="1"/>
  <c r="W585"/>
  <c r="V585"/>
  <c r="U585"/>
  <c r="T585"/>
  <c r="S585"/>
  <c r="R585"/>
  <c r="Q585"/>
  <c r="P585"/>
  <c r="O585"/>
  <c r="N585" s="1"/>
  <c r="W584"/>
  <c r="V584"/>
  <c r="U584"/>
  <c r="T584"/>
  <c r="S584"/>
  <c r="R584"/>
  <c r="Q584"/>
  <c r="P584"/>
  <c r="O584"/>
  <c r="N584" s="1"/>
  <c r="W583"/>
  <c r="V583"/>
  <c r="U583"/>
  <c r="T583"/>
  <c r="S583"/>
  <c r="R583"/>
  <c r="Q583"/>
  <c r="P583"/>
  <c r="O583"/>
  <c r="N583" s="1"/>
  <c r="W582"/>
  <c r="V582"/>
  <c r="U582"/>
  <c r="T582"/>
  <c r="S582"/>
  <c r="R582"/>
  <c r="Q582"/>
  <c r="P582"/>
  <c r="O582"/>
  <c r="N582" s="1"/>
  <c r="W581"/>
  <c r="V581"/>
  <c r="U581"/>
  <c r="T581"/>
  <c r="S581"/>
  <c r="R581"/>
  <c r="Q581"/>
  <c r="P581"/>
  <c r="O581"/>
  <c r="N581" s="1"/>
  <c r="W580"/>
  <c r="V580"/>
  <c r="U580"/>
  <c r="T580"/>
  <c r="S580"/>
  <c r="R580"/>
  <c r="Q580"/>
  <c r="P580"/>
  <c r="O580"/>
  <c r="N580" s="1"/>
  <c r="W579"/>
  <c r="V579"/>
  <c r="U579"/>
  <c r="T579"/>
  <c r="S579"/>
  <c r="R579"/>
  <c r="Q579"/>
  <c r="P579"/>
  <c r="O579"/>
  <c r="N579" s="1"/>
  <c r="W578"/>
  <c r="V578"/>
  <c r="U578"/>
  <c r="T578"/>
  <c r="S578"/>
  <c r="R578"/>
  <c r="Q578"/>
  <c r="P578"/>
  <c r="O578"/>
  <c r="N578" s="1"/>
  <c r="W577"/>
  <c r="V577"/>
  <c r="U577"/>
  <c r="T577"/>
  <c r="S577"/>
  <c r="R577"/>
  <c r="Q577"/>
  <c r="P577"/>
  <c r="O577"/>
  <c r="N577" s="1"/>
  <c r="W576"/>
  <c r="V576"/>
  <c r="U576"/>
  <c r="T576"/>
  <c r="S576"/>
  <c r="R576"/>
  <c r="Q576"/>
  <c r="P576"/>
  <c r="O576"/>
  <c r="N576" s="1"/>
  <c r="W575"/>
  <c r="V575"/>
  <c r="U575"/>
  <c r="T575"/>
  <c r="S575"/>
  <c r="R575"/>
  <c r="Q575"/>
  <c r="P575"/>
  <c r="O575"/>
  <c r="N575" s="1"/>
  <c r="W574"/>
  <c r="V574"/>
  <c r="U574"/>
  <c r="T574"/>
  <c r="S574"/>
  <c r="R574"/>
  <c r="Q574"/>
  <c r="P574"/>
  <c r="O574"/>
  <c r="N574" s="1"/>
  <c r="W573"/>
  <c r="V573"/>
  <c r="U573"/>
  <c r="T573"/>
  <c r="S573"/>
  <c r="R573"/>
  <c r="Q573"/>
  <c r="P573"/>
  <c r="O573"/>
  <c r="N573" s="1"/>
  <c r="W572"/>
  <c r="V572"/>
  <c r="U572"/>
  <c r="T572"/>
  <c r="S572"/>
  <c r="R572"/>
  <c r="Q572"/>
  <c r="P572"/>
  <c r="O572"/>
  <c r="N572" s="1"/>
  <c r="W571"/>
  <c r="V571"/>
  <c r="U571"/>
  <c r="T571"/>
  <c r="S571"/>
  <c r="R571"/>
  <c r="Q571"/>
  <c r="P571"/>
  <c r="O571"/>
  <c r="N571" s="1"/>
  <c r="W570"/>
  <c r="V570"/>
  <c r="U570"/>
  <c r="T570"/>
  <c r="S570"/>
  <c r="R570"/>
  <c r="Q570"/>
  <c r="P570"/>
  <c r="O570"/>
  <c r="N570" s="1"/>
  <c r="W569"/>
  <c r="V569"/>
  <c r="U569"/>
  <c r="T569"/>
  <c r="S569"/>
  <c r="R569"/>
  <c r="Q569"/>
  <c r="P569"/>
  <c r="O569"/>
  <c r="N569" s="1"/>
  <c r="W568"/>
  <c r="V568"/>
  <c r="U568"/>
  <c r="T568"/>
  <c r="S568"/>
  <c r="R568"/>
  <c r="Q568"/>
  <c r="P568"/>
  <c r="O568"/>
  <c r="N568" s="1"/>
  <c r="W567"/>
  <c r="V567"/>
  <c r="U567"/>
  <c r="T567"/>
  <c r="S567"/>
  <c r="R567"/>
  <c r="Q567"/>
  <c r="P567"/>
  <c r="O567"/>
  <c r="N567" s="1"/>
  <c r="W566"/>
  <c r="V566"/>
  <c r="U566"/>
  <c r="T566"/>
  <c r="S566"/>
  <c r="R566"/>
  <c r="Q566"/>
  <c r="P566"/>
  <c r="O566"/>
  <c r="N566" s="1"/>
  <c r="W565"/>
  <c r="V565"/>
  <c r="U565"/>
  <c r="T565"/>
  <c r="S565"/>
  <c r="R565"/>
  <c r="Q565"/>
  <c r="P565"/>
  <c r="O565"/>
  <c r="N565" s="1"/>
  <c r="W564"/>
  <c r="V564"/>
  <c r="U564"/>
  <c r="T564"/>
  <c r="S564"/>
  <c r="R564"/>
  <c r="Q564"/>
  <c r="P564"/>
  <c r="O564"/>
  <c r="N564" s="1"/>
  <c r="W563"/>
  <c r="V563"/>
  <c r="U563"/>
  <c r="T563"/>
  <c r="S563"/>
  <c r="R563"/>
  <c r="Q563"/>
  <c r="P563"/>
  <c r="O563"/>
  <c r="N563" s="1"/>
  <c r="W562"/>
  <c r="V562"/>
  <c r="U562"/>
  <c r="T562"/>
  <c r="S562"/>
  <c r="R562"/>
  <c r="Q562"/>
  <c r="P562"/>
  <c r="O562"/>
  <c r="N562" s="1"/>
  <c r="W561"/>
  <c r="V561"/>
  <c r="U561"/>
  <c r="T561"/>
  <c r="S561"/>
  <c r="R561"/>
  <c r="Q561"/>
  <c r="P561"/>
  <c r="O561"/>
  <c r="N561" s="1"/>
  <c r="W560"/>
  <c r="V560"/>
  <c r="U560"/>
  <c r="T560"/>
  <c r="S560"/>
  <c r="R560"/>
  <c r="Q560"/>
  <c r="P560"/>
  <c r="O560"/>
  <c r="N560" s="1"/>
  <c r="W559"/>
  <c r="V559"/>
  <c r="U559"/>
  <c r="T559"/>
  <c r="S559"/>
  <c r="R559"/>
  <c r="Q559"/>
  <c r="P559"/>
  <c r="O559"/>
  <c r="N559" s="1"/>
  <c r="W558"/>
  <c r="V558"/>
  <c r="U558"/>
  <c r="T558"/>
  <c r="S558"/>
  <c r="R558"/>
  <c r="Q558"/>
  <c r="P558"/>
  <c r="O558"/>
  <c r="N558" s="1"/>
  <c r="W557"/>
  <c r="V557"/>
  <c r="U557"/>
  <c r="T557"/>
  <c r="S557"/>
  <c r="R557"/>
  <c r="Q557"/>
  <c r="P557"/>
  <c r="O557"/>
  <c r="N557" s="1"/>
  <c r="W556"/>
  <c r="V556"/>
  <c r="U556"/>
  <c r="T556"/>
  <c r="S556"/>
  <c r="R556"/>
  <c r="Q556"/>
  <c r="P556"/>
  <c r="O556"/>
  <c r="N556" s="1"/>
  <c r="W555"/>
  <c r="V555"/>
  <c r="U555"/>
  <c r="T555"/>
  <c r="S555"/>
  <c r="R555"/>
  <c r="Q555"/>
  <c r="P555"/>
  <c r="O555"/>
  <c r="N555" s="1"/>
  <c r="W554"/>
  <c r="V554"/>
  <c r="U554"/>
  <c r="T554"/>
  <c r="S554"/>
  <c r="R554"/>
  <c r="Q554"/>
  <c r="P554"/>
  <c r="O554"/>
  <c r="N554" s="1"/>
  <c r="W553"/>
  <c r="V553"/>
  <c r="U553"/>
  <c r="T553"/>
  <c r="S553"/>
  <c r="R553"/>
  <c r="Q553"/>
  <c r="P553"/>
  <c r="O553"/>
  <c r="N553" s="1"/>
  <c r="W552"/>
  <c r="V552"/>
  <c r="U552"/>
  <c r="T552"/>
  <c r="S552"/>
  <c r="R552"/>
  <c r="Q552"/>
  <c r="P552"/>
  <c r="O552"/>
  <c r="N552" s="1"/>
  <c r="W551"/>
  <c r="V551"/>
  <c r="U551"/>
  <c r="T551"/>
  <c r="S551"/>
  <c r="R551"/>
  <c r="Q551"/>
  <c r="P551"/>
  <c r="O551"/>
  <c r="N551" s="1"/>
  <c r="W550"/>
  <c r="V550"/>
  <c r="U550"/>
  <c r="T550"/>
  <c r="S550"/>
  <c r="R550"/>
  <c r="Q550"/>
  <c r="P550"/>
  <c r="O550"/>
  <c r="N550" s="1"/>
  <c r="W549"/>
  <c r="V549"/>
  <c r="U549"/>
  <c r="T549"/>
  <c r="S549"/>
  <c r="R549"/>
  <c r="Q549"/>
  <c r="P549"/>
  <c r="O549"/>
  <c r="N549" s="1"/>
  <c r="W548"/>
  <c r="V548"/>
  <c r="U548"/>
  <c r="T548"/>
  <c r="S548"/>
  <c r="R548"/>
  <c r="Q548"/>
  <c r="P548"/>
  <c r="O548"/>
  <c r="N548" s="1"/>
  <c r="W547"/>
  <c r="V547"/>
  <c r="U547"/>
  <c r="T547"/>
  <c r="S547"/>
  <c r="R547"/>
  <c r="Q547"/>
  <c r="P547"/>
  <c r="O547"/>
  <c r="N547" s="1"/>
  <c r="W546"/>
  <c r="V546"/>
  <c r="U546"/>
  <c r="T546"/>
  <c r="S546"/>
  <c r="R546"/>
  <c r="Q546"/>
  <c r="P546"/>
  <c r="O546"/>
  <c r="N546" s="1"/>
  <c r="W545"/>
  <c r="V545"/>
  <c r="U545"/>
  <c r="T545"/>
  <c r="S545"/>
  <c r="R545"/>
  <c r="Q545"/>
  <c r="P545"/>
  <c r="O545"/>
  <c r="N545" s="1"/>
  <c r="W544"/>
  <c r="V544"/>
  <c r="U544"/>
  <c r="T544"/>
  <c r="S544"/>
  <c r="R544"/>
  <c r="Q544"/>
  <c r="P544"/>
  <c r="O544"/>
  <c r="N544" s="1"/>
  <c r="W543"/>
  <c r="V543"/>
  <c r="U543"/>
  <c r="T543"/>
  <c r="S543"/>
  <c r="R543"/>
  <c r="Q543"/>
  <c r="P543"/>
  <c r="O543"/>
  <c r="N543" s="1"/>
  <c r="W542"/>
  <c r="V542"/>
  <c r="U542"/>
  <c r="T542"/>
  <c r="S542"/>
  <c r="R542"/>
  <c r="Q542"/>
  <c r="P542"/>
  <c r="O542"/>
  <c r="N542" s="1"/>
  <c r="W541"/>
  <c r="V541"/>
  <c r="U541"/>
  <c r="T541"/>
  <c r="S541"/>
  <c r="R541"/>
  <c r="Q541"/>
  <c r="P541"/>
  <c r="O541"/>
  <c r="N541" s="1"/>
  <c r="W540"/>
  <c r="V540"/>
  <c r="U540"/>
  <c r="T540"/>
  <c r="S540"/>
  <c r="R540"/>
  <c r="Q540"/>
  <c r="P540"/>
  <c r="O540"/>
  <c r="N540" s="1"/>
  <c r="W539"/>
  <c r="V539"/>
  <c r="U539"/>
  <c r="T539"/>
  <c r="S539"/>
  <c r="R539"/>
  <c r="Q539"/>
  <c r="P539"/>
  <c r="O539"/>
  <c r="N539" s="1"/>
  <c r="W538"/>
  <c r="V538"/>
  <c r="U538"/>
  <c r="T538"/>
  <c r="S538"/>
  <c r="R538"/>
  <c r="Q538"/>
  <c r="P538"/>
  <c r="O538"/>
  <c r="N538" s="1"/>
  <c r="W537"/>
  <c r="V537"/>
  <c r="U537"/>
  <c r="T537"/>
  <c r="S537"/>
  <c r="R537"/>
  <c r="Q537"/>
  <c r="P537"/>
  <c r="O537"/>
  <c r="N537" s="1"/>
  <c r="W536"/>
  <c r="V536"/>
  <c r="U536"/>
  <c r="T536"/>
  <c r="S536"/>
  <c r="R536"/>
  <c r="Q536"/>
  <c r="P536"/>
  <c r="O536"/>
  <c r="N536" s="1"/>
  <c r="W535"/>
  <c r="V535"/>
  <c r="U535"/>
  <c r="T535"/>
  <c r="S535"/>
  <c r="R535"/>
  <c r="Q535"/>
  <c r="P535"/>
  <c r="O535"/>
  <c r="N535" s="1"/>
  <c r="W534"/>
  <c r="V534"/>
  <c r="U534"/>
  <c r="T534"/>
  <c r="S534"/>
  <c r="R534"/>
  <c r="Q534"/>
  <c r="P534"/>
  <c r="O534"/>
  <c r="N534" s="1"/>
  <c r="W533"/>
  <c r="V533"/>
  <c r="U533"/>
  <c r="T533"/>
  <c r="S533"/>
  <c r="R533"/>
  <c r="Q533"/>
  <c r="P533"/>
  <c r="O533"/>
  <c r="N533" s="1"/>
  <c r="W532"/>
  <c r="V532"/>
  <c r="U532"/>
  <c r="T532"/>
  <c r="S532"/>
  <c r="R532"/>
  <c r="Q532"/>
  <c r="P532"/>
  <c r="O532"/>
  <c r="N532" s="1"/>
  <c r="W531"/>
  <c r="V531"/>
  <c r="U531"/>
  <c r="T531"/>
  <c r="S531"/>
  <c r="R531"/>
  <c r="Q531"/>
  <c r="P531"/>
  <c r="O531"/>
  <c r="N531" s="1"/>
  <c r="W530"/>
  <c r="V530"/>
  <c r="U530"/>
  <c r="T530"/>
  <c r="S530"/>
  <c r="R530"/>
  <c r="Q530"/>
  <c r="P530"/>
  <c r="O530"/>
  <c r="N530" s="1"/>
  <c r="W529"/>
  <c r="V529"/>
  <c r="U529"/>
  <c r="T529"/>
  <c r="S529"/>
  <c r="R529"/>
  <c r="Q529"/>
  <c r="P529"/>
  <c r="O529"/>
  <c r="N529" s="1"/>
  <c r="W528"/>
  <c r="V528"/>
  <c r="U528"/>
  <c r="T528"/>
  <c r="S528"/>
  <c r="R528"/>
  <c r="Q528"/>
  <c r="P528"/>
  <c r="O528"/>
  <c r="N528" s="1"/>
  <c r="W527"/>
  <c r="V527"/>
  <c r="U527"/>
  <c r="T527"/>
  <c r="S527"/>
  <c r="R527"/>
  <c r="Q527"/>
  <c r="P527"/>
  <c r="O527"/>
  <c r="N527" s="1"/>
  <c r="W526"/>
  <c r="V526"/>
  <c r="U526"/>
  <c r="T526"/>
  <c r="S526"/>
  <c r="R526"/>
  <c r="Q526"/>
  <c r="P526"/>
  <c r="O526"/>
  <c r="N526" s="1"/>
  <c r="W525"/>
  <c r="V525"/>
  <c r="U525"/>
  <c r="T525"/>
  <c r="S525"/>
  <c r="R525"/>
  <c r="Q525"/>
  <c r="P525"/>
  <c r="O525"/>
  <c r="N525" s="1"/>
  <c r="W524"/>
  <c r="V524"/>
  <c r="U524"/>
  <c r="T524"/>
  <c r="S524"/>
  <c r="R524"/>
  <c r="Q524"/>
  <c r="P524"/>
  <c r="O524"/>
  <c r="N524" s="1"/>
  <c r="W523"/>
  <c r="V523"/>
  <c r="U523"/>
  <c r="T523"/>
  <c r="S523"/>
  <c r="R523"/>
  <c r="Q523"/>
  <c r="P523"/>
  <c r="O523"/>
  <c r="N523" s="1"/>
  <c r="W522"/>
  <c r="V522"/>
  <c r="U522"/>
  <c r="T522"/>
  <c r="S522"/>
  <c r="R522"/>
  <c r="Q522"/>
  <c r="P522"/>
  <c r="O522"/>
  <c r="N522" s="1"/>
  <c r="W521"/>
  <c r="V521"/>
  <c r="U521"/>
  <c r="T521"/>
  <c r="S521"/>
  <c r="R521"/>
  <c r="Q521"/>
  <c r="P521"/>
  <c r="O521"/>
  <c r="N521" s="1"/>
  <c r="W520"/>
  <c r="V520"/>
  <c r="U520"/>
  <c r="T520"/>
  <c r="S520"/>
  <c r="R520"/>
  <c r="Q520"/>
  <c r="P520"/>
  <c r="O520"/>
  <c r="N520" s="1"/>
  <c r="W519"/>
  <c r="V519"/>
  <c r="U519"/>
  <c r="T519"/>
  <c r="S519"/>
  <c r="R519"/>
  <c r="Q519"/>
  <c r="P519"/>
  <c r="O519"/>
  <c r="N519" s="1"/>
  <c r="W518"/>
  <c r="V518"/>
  <c r="U518"/>
  <c r="T518"/>
  <c r="S518"/>
  <c r="R518"/>
  <c r="Q518"/>
  <c r="P518"/>
  <c r="O518"/>
  <c r="N518" s="1"/>
  <c r="W517"/>
  <c r="V517"/>
  <c r="U517"/>
  <c r="T517"/>
  <c r="S517"/>
  <c r="R517"/>
  <c r="Q517"/>
  <c r="P517"/>
  <c r="O517"/>
  <c r="N517" s="1"/>
  <c r="W516"/>
  <c r="V516"/>
  <c r="U516"/>
  <c r="T516"/>
  <c r="S516"/>
  <c r="R516"/>
  <c r="Q516"/>
  <c r="P516"/>
  <c r="O516"/>
  <c r="N516" s="1"/>
  <c r="W515"/>
  <c r="V515"/>
  <c r="U515"/>
  <c r="T515"/>
  <c r="S515"/>
  <c r="R515"/>
  <c r="Q515"/>
  <c r="P515"/>
  <c r="O515"/>
  <c r="N515" s="1"/>
  <c r="W514"/>
  <c r="V514"/>
  <c r="U514"/>
  <c r="T514"/>
  <c r="S514"/>
  <c r="R514"/>
  <c r="Q514"/>
  <c r="P514"/>
  <c r="O514"/>
  <c r="N514" s="1"/>
  <c r="W513"/>
  <c r="V513"/>
  <c r="U513"/>
  <c r="T513"/>
  <c r="S513"/>
  <c r="R513"/>
  <c r="Q513"/>
  <c r="P513"/>
  <c r="O513"/>
  <c r="N513" s="1"/>
  <c r="W512"/>
  <c r="V512"/>
  <c r="U512"/>
  <c r="T512"/>
  <c r="S512"/>
  <c r="R512"/>
  <c r="Q512"/>
  <c r="P512"/>
  <c r="O512"/>
  <c r="N512" s="1"/>
  <c r="W511"/>
  <c r="V511"/>
  <c r="U511"/>
  <c r="T511"/>
  <c r="S511"/>
  <c r="R511"/>
  <c r="Q511"/>
  <c r="P511"/>
  <c r="O511"/>
  <c r="N511" s="1"/>
  <c r="W510"/>
  <c r="V510"/>
  <c r="U510"/>
  <c r="T510"/>
  <c r="S510"/>
  <c r="R510"/>
  <c r="Q510"/>
  <c r="P510"/>
  <c r="O510"/>
  <c r="N510" s="1"/>
  <c r="W509"/>
  <c r="V509"/>
  <c r="U509"/>
  <c r="T509"/>
  <c r="S509"/>
  <c r="R509"/>
  <c r="Q509"/>
  <c r="P509"/>
  <c r="O509"/>
  <c r="N509" s="1"/>
  <c r="W508"/>
  <c r="V508"/>
  <c r="U508"/>
  <c r="T508"/>
  <c r="S508"/>
  <c r="R508"/>
  <c r="Q508"/>
  <c r="P508"/>
  <c r="O508"/>
  <c r="N508" s="1"/>
  <c r="W507"/>
  <c r="V507"/>
  <c r="U507"/>
  <c r="T507"/>
  <c r="S507"/>
  <c r="R507"/>
  <c r="Q507"/>
  <c r="P507"/>
  <c r="O507"/>
  <c r="N507" s="1"/>
  <c r="W506"/>
  <c r="V506"/>
  <c r="U506"/>
  <c r="T506"/>
  <c r="S506"/>
  <c r="R506"/>
  <c r="Q506"/>
  <c r="P506"/>
  <c r="O506"/>
  <c r="N506" s="1"/>
  <c r="W505"/>
  <c r="V505"/>
  <c r="U505"/>
  <c r="T505"/>
  <c r="S505"/>
  <c r="R505"/>
  <c r="Q505"/>
  <c r="P505"/>
  <c r="O505"/>
  <c r="N505" s="1"/>
  <c r="W504"/>
  <c r="V504"/>
  <c r="U504"/>
  <c r="T504"/>
  <c r="S504"/>
  <c r="R504"/>
  <c r="Q504"/>
  <c r="P504"/>
  <c r="O504"/>
  <c r="N504" s="1"/>
  <c r="W503"/>
  <c r="V503"/>
  <c r="T503"/>
  <c r="S503"/>
  <c r="R503"/>
  <c r="Q503"/>
  <c r="P503"/>
  <c r="O503"/>
  <c r="N503" s="1"/>
  <c r="U503" s="1"/>
  <c r="W502"/>
  <c r="V502"/>
  <c r="U502"/>
  <c r="S502"/>
  <c r="R502"/>
  <c r="Q502"/>
  <c r="P502"/>
  <c r="O502"/>
  <c r="N502" s="1"/>
  <c r="T502" s="1"/>
  <c r="W501"/>
  <c r="V501"/>
  <c r="U501"/>
  <c r="T501"/>
  <c r="R501"/>
  <c r="Q501"/>
  <c r="Q603" s="1"/>
  <c r="P501"/>
  <c r="O501"/>
  <c r="N501" s="1"/>
  <c r="S501" s="1"/>
  <c r="W500"/>
  <c r="W603" s="1"/>
  <c r="V500"/>
  <c r="V603" s="1"/>
  <c r="U500"/>
  <c r="T500"/>
  <c r="T602" s="1"/>
  <c r="S500"/>
  <c r="Q500"/>
  <c r="Q602" s="1"/>
  <c r="P500"/>
  <c r="O500"/>
  <c r="O603" s="1"/>
  <c r="P400"/>
  <c r="O400"/>
  <c r="P399"/>
  <c r="O399"/>
  <c r="P398"/>
  <c r="O398"/>
  <c r="P397"/>
  <c r="O397"/>
  <c r="P396"/>
  <c r="O396"/>
  <c r="P395"/>
  <c r="O395"/>
  <c r="P394"/>
  <c r="O394"/>
  <c r="P393"/>
  <c r="O393"/>
  <c r="P392"/>
  <c r="O392"/>
  <c r="P391"/>
  <c r="O391"/>
  <c r="P390"/>
  <c r="O390"/>
  <c r="P389"/>
  <c r="O389"/>
  <c r="P388"/>
  <c r="O388"/>
  <c r="P387"/>
  <c r="O387"/>
  <c r="P386"/>
  <c r="O386"/>
  <c r="P385"/>
  <c r="O385"/>
  <c r="P384"/>
  <c r="O384"/>
  <c r="P383"/>
  <c r="O383"/>
  <c r="P382"/>
  <c r="O382"/>
  <c r="P381"/>
  <c r="O381"/>
  <c r="P380"/>
  <c r="O380"/>
  <c r="P379"/>
  <c r="O379"/>
  <c r="P378"/>
  <c r="O378"/>
  <c r="P377"/>
  <c r="O377"/>
  <c r="P376"/>
  <c r="O376"/>
  <c r="P375"/>
  <c r="O375"/>
  <c r="P374"/>
  <c r="O374"/>
  <c r="P373"/>
  <c r="O373"/>
  <c r="P372"/>
  <c r="O372"/>
  <c r="P371"/>
  <c r="O371"/>
  <c r="P370"/>
  <c r="O370"/>
  <c r="P369"/>
  <c r="O369"/>
  <c r="P368"/>
  <c r="O368"/>
  <c r="P367"/>
  <c r="O367"/>
  <c r="P366"/>
  <c r="O366"/>
  <c r="P365"/>
  <c r="O365"/>
  <c r="P364"/>
  <c r="O364"/>
  <c r="P363"/>
  <c r="O363"/>
  <c r="P362"/>
  <c r="O362"/>
  <c r="P361"/>
  <c r="O361"/>
  <c r="P360"/>
  <c r="O360"/>
  <c r="P359"/>
  <c r="O359"/>
  <c r="P358"/>
  <c r="O358"/>
  <c r="P357"/>
  <c r="O357"/>
  <c r="P356"/>
  <c r="O356"/>
  <c r="P355"/>
  <c r="O355"/>
  <c r="P354"/>
  <c r="O354"/>
  <c r="P353"/>
  <c r="O353"/>
  <c r="P352"/>
  <c r="O352"/>
  <c r="P351"/>
  <c r="O351"/>
  <c r="P350"/>
  <c r="O350"/>
  <c r="P349"/>
  <c r="O349"/>
  <c r="P348"/>
  <c r="O348"/>
  <c r="P347"/>
  <c r="O347"/>
  <c r="P346"/>
  <c r="O346"/>
  <c r="P345"/>
  <c r="O345"/>
  <c r="P344"/>
  <c r="O344"/>
  <c r="P343"/>
  <c r="O343"/>
  <c r="P342"/>
  <c r="O342"/>
  <c r="P341"/>
  <c r="O341"/>
  <c r="P340"/>
  <c r="O340"/>
  <c r="P339"/>
  <c r="O339"/>
  <c r="P338"/>
  <c r="O338"/>
  <c r="P337"/>
  <c r="O337"/>
  <c r="P336"/>
  <c r="O336"/>
  <c r="P335"/>
  <c r="O335"/>
  <c r="P334"/>
  <c r="O334"/>
  <c r="P333"/>
  <c r="O333"/>
  <c r="P332"/>
  <c r="O332"/>
  <c r="P331"/>
  <c r="O331"/>
  <c r="P330"/>
  <c r="O330"/>
  <c r="P329"/>
  <c r="O329"/>
  <c r="P328"/>
  <c r="O328"/>
  <c r="P327"/>
  <c r="O327"/>
  <c r="P326"/>
  <c r="O326"/>
  <c r="P325"/>
  <c r="O325"/>
  <c r="P324"/>
  <c r="O324"/>
  <c r="P323"/>
  <c r="O323"/>
  <c r="P322"/>
  <c r="O322"/>
  <c r="P321"/>
  <c r="O321"/>
  <c r="P320"/>
  <c r="O320"/>
  <c r="P319"/>
  <c r="O319"/>
  <c r="P318"/>
  <c r="O318"/>
  <c r="P317"/>
  <c r="O317"/>
  <c r="P316"/>
  <c r="O316"/>
  <c r="P315"/>
  <c r="O315"/>
  <c r="P314"/>
  <c r="O314"/>
  <c r="P313"/>
  <c r="O313"/>
  <c r="P312"/>
  <c r="O312"/>
  <c r="P311"/>
  <c r="O311"/>
  <c r="P310"/>
  <c r="O310"/>
  <c r="P309"/>
  <c r="O309"/>
  <c r="P308"/>
  <c r="O308"/>
  <c r="P307"/>
  <c r="O307"/>
  <c r="P306"/>
  <c r="O306"/>
  <c r="P305"/>
  <c r="O305"/>
  <c r="P304"/>
  <c r="O304"/>
  <c r="P303"/>
  <c r="O303"/>
  <c r="P302"/>
  <c r="O302"/>
  <c r="P301"/>
  <c r="O301"/>
  <c r="P300"/>
  <c r="O300"/>
  <c r="P299"/>
  <c r="O299"/>
  <c r="P298"/>
  <c r="O298"/>
  <c r="P297"/>
  <c r="O297"/>
  <c r="P296"/>
  <c r="O296"/>
  <c r="P295"/>
  <c r="O295"/>
  <c r="P294"/>
  <c r="O294"/>
  <c r="P293"/>
  <c r="O293"/>
  <c r="P292"/>
  <c r="O292"/>
  <c r="P291"/>
  <c r="O291"/>
  <c r="P290"/>
  <c r="O290"/>
  <c r="P289"/>
  <c r="O289"/>
  <c r="P288"/>
  <c r="O288"/>
  <c r="P287"/>
  <c r="O287"/>
  <c r="P286"/>
  <c r="O286"/>
  <c r="P285"/>
  <c r="O285"/>
  <c r="P284"/>
  <c r="O284"/>
  <c r="P283"/>
  <c r="O283"/>
  <c r="P282"/>
  <c r="O282"/>
  <c r="P281"/>
  <c r="O281"/>
  <c r="P280"/>
  <c r="O280"/>
  <c r="P279"/>
  <c r="O279"/>
  <c r="P278"/>
  <c r="O278"/>
  <c r="P277"/>
  <c r="O277"/>
  <c r="P276"/>
  <c r="O276"/>
  <c r="P275"/>
  <c r="O275"/>
  <c r="P274"/>
  <c r="O274"/>
  <c r="P273"/>
  <c r="O273"/>
  <c r="P272"/>
  <c r="O272"/>
  <c r="P271"/>
  <c r="O271"/>
  <c r="P270"/>
  <c r="O270"/>
  <c r="P269"/>
  <c r="O269"/>
  <c r="P268"/>
  <c r="O268"/>
  <c r="P267"/>
  <c r="O267"/>
  <c r="P266"/>
  <c r="O266"/>
  <c r="P265"/>
  <c r="O265"/>
  <c r="P264"/>
  <c r="O264"/>
  <c r="P263"/>
  <c r="O263"/>
  <c r="P262"/>
  <c r="O262"/>
  <c r="P261"/>
  <c r="O261"/>
  <c r="P260"/>
  <c r="O260"/>
  <c r="P259"/>
  <c r="O259"/>
  <c r="P258"/>
  <c r="O258"/>
  <c r="P257"/>
  <c r="O257"/>
  <c r="P256"/>
  <c r="O256"/>
  <c r="P255"/>
  <c r="O255"/>
  <c r="P254"/>
  <c r="O254"/>
  <c r="P253"/>
  <c r="O253"/>
  <c r="P252"/>
  <c r="O252"/>
  <c r="P251"/>
  <c r="O251"/>
  <c r="P250"/>
  <c r="O250"/>
  <c r="P249"/>
  <c r="O249"/>
  <c r="P248"/>
  <c r="O248"/>
  <c r="P247"/>
  <c r="O247"/>
  <c r="P246"/>
  <c r="O246"/>
  <c r="P245"/>
  <c r="O245"/>
  <c r="P244"/>
  <c r="O244"/>
  <c r="P243"/>
  <c r="O243"/>
  <c r="P242"/>
  <c r="O242"/>
  <c r="P241"/>
  <c r="O241"/>
  <c r="P240"/>
  <c r="O240"/>
  <c r="P239"/>
  <c r="O239"/>
  <c r="P238"/>
  <c r="O238"/>
  <c r="P237"/>
  <c r="O237"/>
  <c r="P236"/>
  <c r="O236"/>
  <c r="P235"/>
  <c r="O235"/>
  <c r="P234"/>
  <c r="O234"/>
  <c r="P233"/>
  <c r="O233"/>
  <c r="P232"/>
  <c r="O232"/>
  <c r="P231"/>
  <c r="O231"/>
  <c r="P230"/>
  <c r="O230"/>
  <c r="P229"/>
  <c r="O229"/>
  <c r="P228"/>
  <c r="O228"/>
  <c r="P227"/>
  <c r="O227"/>
  <c r="P226"/>
  <c r="O226"/>
  <c r="P225"/>
  <c r="O225"/>
  <c r="P224"/>
  <c r="O224"/>
  <c r="P223"/>
  <c r="O223"/>
  <c r="P222"/>
  <c r="O222"/>
  <c r="P221"/>
  <c r="O221"/>
  <c r="P220"/>
  <c r="O220"/>
  <c r="P214"/>
  <c r="O214"/>
  <c r="P213"/>
  <c r="O213"/>
  <c r="P212"/>
  <c r="O212"/>
  <c r="P211"/>
  <c r="O211"/>
  <c r="P210"/>
  <c r="O210"/>
  <c r="P209"/>
  <c r="O209"/>
  <c r="P208"/>
  <c r="O208"/>
  <c r="P207"/>
  <c r="O207"/>
  <c r="P206"/>
  <c r="O206"/>
  <c r="P205"/>
  <c r="O205"/>
  <c r="P204"/>
  <c r="O204"/>
  <c r="P203"/>
  <c r="O203"/>
  <c r="P202"/>
  <c r="O202"/>
  <c r="P201"/>
  <c r="O201"/>
  <c r="P200"/>
  <c r="O200"/>
  <c r="P199"/>
  <c r="O199"/>
  <c r="P198"/>
  <c r="O198"/>
  <c r="P197"/>
  <c r="O197"/>
  <c r="P196"/>
  <c r="O196"/>
  <c r="P195"/>
  <c r="O195"/>
  <c r="P194"/>
  <c r="O194"/>
  <c r="P193"/>
  <c r="O193"/>
  <c r="P192"/>
  <c r="O192"/>
  <c r="P191"/>
  <c r="O191"/>
  <c r="P190"/>
  <c r="O190"/>
  <c r="P189"/>
  <c r="O189"/>
  <c r="P188"/>
  <c r="O188"/>
  <c r="P187"/>
  <c r="O187"/>
  <c r="P186"/>
  <c r="O186"/>
  <c r="P185"/>
  <c r="O185"/>
  <c r="P184"/>
  <c r="O184"/>
  <c r="P183"/>
  <c r="O183"/>
  <c r="P182"/>
  <c r="O182"/>
  <c r="P181"/>
  <c r="O181"/>
  <c r="P180"/>
  <c r="O180"/>
  <c r="P179"/>
  <c r="O179"/>
  <c r="P178"/>
  <c r="O178"/>
  <c r="P177"/>
  <c r="O177"/>
  <c r="P176"/>
  <c r="O176"/>
  <c r="P175"/>
  <c r="O175"/>
  <c r="P174"/>
  <c r="O174"/>
  <c r="P173"/>
  <c r="O173"/>
  <c r="P172"/>
  <c r="O172"/>
  <c r="P171"/>
  <c r="O171"/>
  <c r="P170"/>
  <c r="O170"/>
  <c r="P169"/>
  <c r="O169"/>
  <c r="P168"/>
  <c r="O168"/>
  <c r="P167"/>
  <c r="O167"/>
  <c r="P166"/>
  <c r="O166"/>
  <c r="P165"/>
  <c r="O165"/>
  <c r="P164"/>
  <c r="O164"/>
  <c r="P163"/>
  <c r="O163"/>
  <c r="P162"/>
  <c r="O162"/>
  <c r="P161"/>
  <c r="O161"/>
  <c r="P160"/>
  <c r="O160"/>
  <c r="P159"/>
  <c r="O159"/>
  <c r="P158"/>
  <c r="O158"/>
  <c r="P157"/>
  <c r="O157"/>
  <c r="P156"/>
  <c r="O156"/>
  <c r="P155"/>
  <c r="O155"/>
  <c r="P154"/>
  <c r="O154"/>
  <c r="P153"/>
  <c r="O153"/>
  <c r="P152"/>
  <c r="O152"/>
  <c r="P151"/>
  <c r="O151"/>
  <c r="P150"/>
  <c r="O150"/>
  <c r="P149"/>
  <c r="O149"/>
  <c r="P148"/>
  <c r="O148"/>
  <c r="P147"/>
  <c r="O147"/>
  <c r="P146"/>
  <c r="O146"/>
  <c r="P145"/>
  <c r="O145"/>
  <c r="P144"/>
  <c r="O144"/>
  <c r="P143"/>
  <c r="O143"/>
  <c r="P142"/>
  <c r="O142"/>
  <c r="P141"/>
  <c r="O141"/>
  <c r="P140"/>
  <c r="O140"/>
  <c r="P139"/>
  <c r="O139"/>
  <c r="P138"/>
  <c r="O138"/>
  <c r="P137"/>
  <c r="O137"/>
  <c r="P136"/>
  <c r="O136"/>
  <c r="P135"/>
  <c r="O135"/>
  <c r="P134"/>
  <c r="O134"/>
  <c r="P133"/>
  <c r="O133"/>
  <c r="P132"/>
  <c r="O132"/>
  <c r="P131"/>
  <c r="O131"/>
  <c r="P130"/>
  <c r="O130"/>
  <c r="P129"/>
  <c r="O129"/>
  <c r="P128"/>
  <c r="O128"/>
  <c r="P127"/>
  <c r="O127"/>
  <c r="P126"/>
  <c r="O126"/>
  <c r="P125"/>
  <c r="O125"/>
  <c r="P124"/>
  <c r="O124"/>
  <c r="P123"/>
  <c r="O123"/>
  <c r="P122"/>
  <c r="O122"/>
  <c r="P121"/>
  <c r="O121"/>
  <c r="P120"/>
  <c r="O120"/>
  <c r="P119"/>
  <c r="O119"/>
  <c r="P118"/>
  <c r="O118"/>
  <c r="P117"/>
  <c r="O117"/>
  <c r="P116"/>
  <c r="O116"/>
  <c r="P115"/>
  <c r="O115"/>
  <c r="P114"/>
  <c r="O114"/>
  <c r="P113"/>
  <c r="O113"/>
  <c r="P112"/>
  <c r="O112"/>
  <c r="P111"/>
  <c r="O111"/>
  <c r="P110"/>
  <c r="O110"/>
  <c r="P109"/>
  <c r="O109"/>
  <c r="P108"/>
  <c r="O108"/>
  <c r="P107"/>
  <c r="O107"/>
  <c r="P106"/>
  <c r="O106"/>
  <c r="P105"/>
  <c r="O105"/>
  <c r="P104"/>
  <c r="O104"/>
  <c r="P103"/>
  <c r="O103"/>
  <c r="P102"/>
  <c r="O102"/>
  <c r="P101"/>
  <c r="O101"/>
  <c r="P100"/>
  <c r="O100"/>
  <c r="P99"/>
  <c r="O99"/>
  <c r="P98"/>
  <c r="O98"/>
  <c r="P97"/>
  <c r="O97"/>
  <c r="P96"/>
  <c r="O96"/>
  <c r="P95"/>
  <c r="O95"/>
  <c r="P94"/>
  <c r="O94"/>
  <c r="P93"/>
  <c r="O93"/>
  <c r="P92"/>
  <c r="O92"/>
  <c r="P91"/>
  <c r="O91"/>
  <c r="P90"/>
  <c r="O90"/>
  <c r="P89"/>
  <c r="O89"/>
  <c r="P88"/>
  <c r="O88"/>
  <c r="P87"/>
  <c r="O87"/>
  <c r="P86"/>
  <c r="O86"/>
  <c r="P85"/>
  <c r="O85"/>
  <c r="P84"/>
  <c r="O84"/>
  <c r="P83"/>
  <c r="O83"/>
  <c r="P82"/>
  <c r="O82"/>
  <c r="P81"/>
  <c r="O81"/>
  <c r="P80"/>
  <c r="O80"/>
  <c r="P79"/>
  <c r="O79"/>
  <c r="P78"/>
  <c r="O78"/>
  <c r="P77"/>
  <c r="O77"/>
  <c r="P76"/>
  <c r="O76"/>
  <c r="P75"/>
  <c r="O75"/>
  <c r="P74"/>
  <c r="O74"/>
  <c r="P73"/>
  <c r="O73"/>
  <c r="P72"/>
  <c r="O72"/>
  <c r="P71"/>
  <c r="O71"/>
  <c r="P70"/>
  <c r="O70"/>
  <c r="P69"/>
  <c r="O69"/>
  <c r="P68"/>
  <c r="O68"/>
  <c r="P67"/>
  <c r="O67"/>
  <c r="P66"/>
  <c r="O66"/>
  <c r="P65"/>
  <c r="O65"/>
  <c r="P64"/>
  <c r="O64"/>
  <c r="P63"/>
  <c r="O63"/>
  <c r="P62"/>
  <c r="O62"/>
  <c r="P61"/>
  <c r="O61"/>
  <c r="P60"/>
  <c r="O60"/>
  <c r="P59"/>
  <c r="O59"/>
  <c r="P58"/>
  <c r="O58"/>
  <c r="P57"/>
  <c r="O57"/>
  <c r="P56"/>
  <c r="O56"/>
  <c r="P55"/>
  <c r="O55"/>
  <c r="P54"/>
  <c r="O54"/>
  <c r="P53"/>
  <c r="O53"/>
  <c r="P52"/>
  <c r="O52"/>
  <c r="P51"/>
  <c r="O51"/>
  <c r="P50"/>
  <c r="O50"/>
  <c r="P49"/>
  <c r="O49"/>
  <c r="P48"/>
  <c r="O48"/>
  <c r="P47"/>
  <c r="O47"/>
  <c r="P46"/>
  <c r="O46"/>
  <c r="P45"/>
  <c r="O45"/>
  <c r="P44"/>
  <c r="O44"/>
  <c r="P43"/>
  <c r="O43"/>
  <c r="P42"/>
  <c r="O42"/>
  <c r="P41"/>
  <c r="O41"/>
  <c r="P40"/>
  <c r="O40"/>
  <c r="P39"/>
  <c r="O39"/>
  <c r="P38"/>
  <c r="O38"/>
  <c r="P37"/>
  <c r="O37"/>
  <c r="P36"/>
  <c r="O36"/>
  <c r="P35"/>
  <c r="O35"/>
  <c r="P34"/>
  <c r="O34"/>
  <c r="P33"/>
  <c r="O33"/>
  <c r="P32"/>
  <c r="O32"/>
  <c r="P31"/>
  <c r="O31"/>
  <c r="P30"/>
  <c r="P402" s="1"/>
  <c r="O30"/>
  <c r="P29"/>
  <c r="P403" s="1"/>
  <c r="O29"/>
  <c r="O404" s="1"/>
  <c r="V15"/>
  <c r="W14"/>
  <c r="V14"/>
  <c r="U14"/>
  <c r="T14"/>
  <c r="S14"/>
  <c r="R14"/>
  <c r="Q14"/>
  <c r="X5"/>
  <c r="P5" s="1"/>
  <c r="D4" i="1"/>
  <c r="Q15" i="5" l="1"/>
  <c r="Q604"/>
  <c r="O607"/>
  <c r="U602"/>
  <c r="U603"/>
  <c r="V604"/>
  <c r="T15"/>
  <c r="W16"/>
  <c r="S603"/>
  <c r="V16"/>
  <c r="V605"/>
  <c r="Q16"/>
  <c r="Q605"/>
  <c r="O403"/>
  <c r="O602"/>
  <c r="S602"/>
  <c r="W602"/>
  <c r="P404"/>
  <c r="P405" s="1"/>
  <c r="O402"/>
  <c r="N500"/>
  <c r="R500" s="1"/>
  <c r="P603"/>
  <c r="T603"/>
  <c r="T604" s="1"/>
  <c r="P602"/>
  <c r="P604" s="1"/>
  <c r="D3" i="1"/>
  <c r="R6" i="5" l="1"/>
  <c r="R7"/>
  <c r="O405"/>
  <c r="Q8" s="1"/>
  <c r="O606"/>
  <c r="O608" s="1"/>
  <c r="O604"/>
  <c r="R602"/>
  <c r="R603"/>
  <c r="S604"/>
  <c r="S15"/>
  <c r="S605"/>
  <c r="S16"/>
  <c r="U15"/>
  <c r="U604"/>
  <c r="W604"/>
  <c r="W605" s="1"/>
  <c r="W15"/>
  <c r="U16"/>
  <c r="U605"/>
  <c r="T605"/>
  <c r="T16"/>
  <c r="R8"/>
  <c r="Q7"/>
  <c r="R9" l="1"/>
  <c r="R604"/>
  <c r="R15"/>
  <c r="R16"/>
  <c r="R605"/>
  <c r="Q6"/>
  <c r="Q9" s="1"/>
  <c r="W600" i="3" l="1"/>
  <c r="V600"/>
  <c r="U600"/>
  <c r="T600"/>
  <c r="S600"/>
  <c r="R600"/>
  <c r="Q600"/>
  <c r="P600"/>
  <c r="O600"/>
  <c r="N600"/>
  <c r="W599"/>
  <c r="V599"/>
  <c r="U599"/>
  <c r="T599"/>
  <c r="S599"/>
  <c r="R599"/>
  <c r="Q599"/>
  <c r="P599"/>
  <c r="O599"/>
  <c r="N599" s="1"/>
  <c r="W598"/>
  <c r="V598"/>
  <c r="U598"/>
  <c r="T598"/>
  <c r="S598"/>
  <c r="R598"/>
  <c r="Q598"/>
  <c r="P598"/>
  <c r="O598"/>
  <c r="N598"/>
  <c r="W597"/>
  <c r="V597"/>
  <c r="U597"/>
  <c r="T597"/>
  <c r="S597"/>
  <c r="R597"/>
  <c r="Q597"/>
  <c r="P597"/>
  <c r="O597"/>
  <c r="N597" s="1"/>
  <c r="W596"/>
  <c r="V596"/>
  <c r="U596"/>
  <c r="T596"/>
  <c r="S596"/>
  <c r="R596"/>
  <c r="Q596"/>
  <c r="P596"/>
  <c r="O596"/>
  <c r="N596"/>
  <c r="W595"/>
  <c r="V595"/>
  <c r="U595"/>
  <c r="T595"/>
  <c r="S595"/>
  <c r="R595"/>
  <c r="Q595"/>
  <c r="P595"/>
  <c r="O595"/>
  <c r="N595" s="1"/>
  <c r="W594"/>
  <c r="V594"/>
  <c r="U594"/>
  <c r="T594"/>
  <c r="S594"/>
  <c r="R594"/>
  <c r="Q594"/>
  <c r="P594"/>
  <c r="O594"/>
  <c r="N594"/>
  <c r="W593"/>
  <c r="V593"/>
  <c r="U593"/>
  <c r="T593"/>
  <c r="S593"/>
  <c r="R593"/>
  <c r="Q593"/>
  <c r="P593"/>
  <c r="O593"/>
  <c r="N593" s="1"/>
  <c r="W592"/>
  <c r="V592"/>
  <c r="U592"/>
  <c r="T592"/>
  <c r="S592"/>
  <c r="R592"/>
  <c r="Q592"/>
  <c r="P592"/>
  <c r="O592"/>
  <c r="N592"/>
  <c r="W591"/>
  <c r="V591"/>
  <c r="U591"/>
  <c r="T591"/>
  <c r="S591"/>
  <c r="R591"/>
  <c r="Q591"/>
  <c r="P591"/>
  <c r="O591"/>
  <c r="N591" s="1"/>
  <c r="W590"/>
  <c r="V590"/>
  <c r="U590"/>
  <c r="T590"/>
  <c r="S590"/>
  <c r="R590"/>
  <c r="Q590"/>
  <c r="P590"/>
  <c r="O590"/>
  <c r="N590"/>
  <c r="W589"/>
  <c r="V589"/>
  <c r="U589"/>
  <c r="T589"/>
  <c r="S589"/>
  <c r="R589"/>
  <c r="Q589"/>
  <c r="P589"/>
  <c r="O589"/>
  <c r="N589" s="1"/>
  <c r="W588"/>
  <c r="V588"/>
  <c r="U588"/>
  <c r="T588"/>
  <c r="S588"/>
  <c r="R588"/>
  <c r="Q588"/>
  <c r="P588"/>
  <c r="O588"/>
  <c r="N588"/>
  <c r="W587"/>
  <c r="V587"/>
  <c r="U587"/>
  <c r="T587"/>
  <c r="S587"/>
  <c r="R587"/>
  <c r="Q587"/>
  <c r="P587"/>
  <c r="O587"/>
  <c r="N587" s="1"/>
  <c r="W586"/>
  <c r="V586"/>
  <c r="U586"/>
  <c r="T586"/>
  <c r="S586"/>
  <c r="R586"/>
  <c r="Q586"/>
  <c r="P586"/>
  <c r="O586"/>
  <c r="N586"/>
  <c r="W585"/>
  <c r="V585"/>
  <c r="U585"/>
  <c r="T585"/>
  <c r="S585"/>
  <c r="R585"/>
  <c r="Q585"/>
  <c r="P585"/>
  <c r="O585"/>
  <c r="N585" s="1"/>
  <c r="W584"/>
  <c r="V584"/>
  <c r="U584"/>
  <c r="T584"/>
  <c r="S584"/>
  <c r="R584"/>
  <c r="Q584"/>
  <c r="P584"/>
  <c r="O584"/>
  <c r="N584"/>
  <c r="W583"/>
  <c r="V583"/>
  <c r="U583"/>
  <c r="T583"/>
  <c r="S583"/>
  <c r="R583"/>
  <c r="Q583"/>
  <c r="P583"/>
  <c r="O583"/>
  <c r="N583" s="1"/>
  <c r="W582"/>
  <c r="V582"/>
  <c r="U582"/>
  <c r="T582"/>
  <c r="S582"/>
  <c r="R582"/>
  <c r="Q582"/>
  <c r="P582"/>
  <c r="O582"/>
  <c r="N582"/>
  <c r="W581"/>
  <c r="V581"/>
  <c r="U581"/>
  <c r="T581"/>
  <c r="S581"/>
  <c r="R581"/>
  <c r="Q581"/>
  <c r="P581"/>
  <c r="O581"/>
  <c r="N581" s="1"/>
  <c r="W580"/>
  <c r="V580"/>
  <c r="U580"/>
  <c r="T580"/>
  <c r="S580"/>
  <c r="R580"/>
  <c r="Q580"/>
  <c r="P580"/>
  <c r="O580"/>
  <c r="N580"/>
  <c r="W579"/>
  <c r="V579"/>
  <c r="U579"/>
  <c r="T579"/>
  <c r="S579"/>
  <c r="R579"/>
  <c r="Q579"/>
  <c r="P579"/>
  <c r="O579"/>
  <c r="N579" s="1"/>
  <c r="W578"/>
  <c r="V578"/>
  <c r="U578"/>
  <c r="T578"/>
  <c r="S578"/>
  <c r="R578"/>
  <c r="Q578"/>
  <c r="P578"/>
  <c r="O578"/>
  <c r="N578"/>
  <c r="W577"/>
  <c r="V577"/>
  <c r="U577"/>
  <c r="T577"/>
  <c r="S577"/>
  <c r="R577"/>
  <c r="Q577"/>
  <c r="P577"/>
  <c r="O577"/>
  <c r="N577" s="1"/>
  <c r="W576"/>
  <c r="V576"/>
  <c r="U576"/>
  <c r="T576"/>
  <c r="S576"/>
  <c r="R576"/>
  <c r="Q576"/>
  <c r="P576"/>
  <c r="O576"/>
  <c r="N576"/>
  <c r="W575"/>
  <c r="V575"/>
  <c r="U575"/>
  <c r="T575"/>
  <c r="S575"/>
  <c r="R575"/>
  <c r="Q575"/>
  <c r="P575"/>
  <c r="O575"/>
  <c r="N575" s="1"/>
  <c r="W574"/>
  <c r="V574"/>
  <c r="U574"/>
  <c r="T574"/>
  <c r="S574"/>
  <c r="R574"/>
  <c r="Q574"/>
  <c r="P574"/>
  <c r="O574"/>
  <c r="N574"/>
  <c r="W573"/>
  <c r="V573"/>
  <c r="U573"/>
  <c r="T573"/>
  <c r="S573"/>
  <c r="R573"/>
  <c r="Q573"/>
  <c r="P573"/>
  <c r="O573"/>
  <c r="N573" s="1"/>
  <c r="W572"/>
  <c r="V572"/>
  <c r="U572"/>
  <c r="T572"/>
  <c r="S572"/>
  <c r="R572"/>
  <c r="Q572"/>
  <c r="P572"/>
  <c r="O572"/>
  <c r="N572"/>
  <c r="W571"/>
  <c r="V571"/>
  <c r="U571"/>
  <c r="T571"/>
  <c r="S571"/>
  <c r="R571"/>
  <c r="Q571"/>
  <c r="P571"/>
  <c r="O571"/>
  <c r="N571" s="1"/>
  <c r="W570"/>
  <c r="V570"/>
  <c r="U570"/>
  <c r="T570"/>
  <c r="S570"/>
  <c r="R570"/>
  <c r="Q570"/>
  <c r="P570"/>
  <c r="O570"/>
  <c r="N570"/>
  <c r="W569"/>
  <c r="V569"/>
  <c r="U569"/>
  <c r="T569"/>
  <c r="S569"/>
  <c r="R569"/>
  <c r="Q569"/>
  <c r="P569"/>
  <c r="O569"/>
  <c r="N569" s="1"/>
  <c r="W568"/>
  <c r="V568"/>
  <c r="U568"/>
  <c r="T568"/>
  <c r="S568"/>
  <c r="R568"/>
  <c r="Q568"/>
  <c r="P568"/>
  <c r="O568"/>
  <c r="N568"/>
  <c r="W567"/>
  <c r="V567"/>
  <c r="U567"/>
  <c r="T567"/>
  <c r="S567"/>
  <c r="R567"/>
  <c r="Q567"/>
  <c r="P567"/>
  <c r="O567"/>
  <c r="N567" s="1"/>
  <c r="W566"/>
  <c r="V566"/>
  <c r="U566"/>
  <c r="T566"/>
  <c r="S566"/>
  <c r="R566"/>
  <c r="Q566"/>
  <c r="P566"/>
  <c r="O566"/>
  <c r="N566"/>
  <c r="W565"/>
  <c r="V565"/>
  <c r="U565"/>
  <c r="T565"/>
  <c r="S565"/>
  <c r="R565"/>
  <c r="Q565"/>
  <c r="P565"/>
  <c r="O565"/>
  <c r="N565" s="1"/>
  <c r="W564"/>
  <c r="V564"/>
  <c r="U564"/>
  <c r="T564"/>
  <c r="S564"/>
  <c r="R564"/>
  <c r="Q564"/>
  <c r="P564"/>
  <c r="O564"/>
  <c r="N564"/>
  <c r="W563"/>
  <c r="V563"/>
  <c r="U563"/>
  <c r="T563"/>
  <c r="S563"/>
  <c r="R563"/>
  <c r="Q563"/>
  <c r="P563"/>
  <c r="O563"/>
  <c r="N563" s="1"/>
  <c r="W562"/>
  <c r="V562"/>
  <c r="U562"/>
  <c r="T562"/>
  <c r="S562"/>
  <c r="R562"/>
  <c r="Q562"/>
  <c r="P562"/>
  <c r="O562"/>
  <c r="N562"/>
  <c r="W561"/>
  <c r="V561"/>
  <c r="U561"/>
  <c r="T561"/>
  <c r="S561"/>
  <c r="R561"/>
  <c r="Q561"/>
  <c r="P561"/>
  <c r="O561"/>
  <c r="N561" s="1"/>
  <c r="W560"/>
  <c r="V560"/>
  <c r="U560"/>
  <c r="T560"/>
  <c r="S560"/>
  <c r="R560"/>
  <c r="Q560"/>
  <c r="P560"/>
  <c r="O560"/>
  <c r="N560" s="1"/>
  <c r="W559"/>
  <c r="V559"/>
  <c r="U559"/>
  <c r="T559"/>
  <c r="S559"/>
  <c r="R559"/>
  <c r="Q559"/>
  <c r="P559"/>
  <c r="O559"/>
  <c r="N559" s="1"/>
  <c r="W558"/>
  <c r="V558"/>
  <c r="U558"/>
  <c r="T558"/>
  <c r="S558"/>
  <c r="R558"/>
  <c r="Q558"/>
  <c r="P558"/>
  <c r="O558"/>
  <c r="N558" s="1"/>
  <c r="W557"/>
  <c r="V557"/>
  <c r="U557"/>
  <c r="T557"/>
  <c r="S557"/>
  <c r="R557"/>
  <c r="Q557"/>
  <c r="P557"/>
  <c r="O557"/>
  <c r="N557" s="1"/>
  <c r="W556"/>
  <c r="V556"/>
  <c r="U556"/>
  <c r="T556"/>
  <c r="S556"/>
  <c r="R556"/>
  <c r="Q556"/>
  <c r="P556"/>
  <c r="O556"/>
  <c r="N556" s="1"/>
  <c r="W555"/>
  <c r="V555"/>
  <c r="U555"/>
  <c r="T555"/>
  <c r="S555"/>
  <c r="R555"/>
  <c r="Q555"/>
  <c r="P555"/>
  <c r="O555"/>
  <c r="N555" s="1"/>
  <c r="W554"/>
  <c r="V554"/>
  <c r="U554"/>
  <c r="T554"/>
  <c r="S554"/>
  <c r="R554"/>
  <c r="Q554"/>
  <c r="P554"/>
  <c r="O554"/>
  <c r="N554" s="1"/>
  <c r="W553"/>
  <c r="V553"/>
  <c r="U553"/>
  <c r="T553"/>
  <c r="S553"/>
  <c r="R553"/>
  <c r="Q553"/>
  <c r="P553"/>
  <c r="O553"/>
  <c r="N553" s="1"/>
  <c r="W552"/>
  <c r="V552"/>
  <c r="U552"/>
  <c r="T552"/>
  <c r="S552"/>
  <c r="R552"/>
  <c r="Q552"/>
  <c r="P552"/>
  <c r="O552"/>
  <c r="N552" s="1"/>
  <c r="W551"/>
  <c r="V551"/>
  <c r="U551"/>
  <c r="T551"/>
  <c r="S551"/>
  <c r="R551"/>
  <c r="Q551"/>
  <c r="P551"/>
  <c r="O551"/>
  <c r="N551" s="1"/>
  <c r="W550"/>
  <c r="V550"/>
  <c r="U550"/>
  <c r="T550"/>
  <c r="S550"/>
  <c r="R550"/>
  <c r="Q550"/>
  <c r="P550"/>
  <c r="O550"/>
  <c r="N550" s="1"/>
  <c r="W549"/>
  <c r="V549"/>
  <c r="U549"/>
  <c r="T549"/>
  <c r="S549"/>
  <c r="R549"/>
  <c r="Q549"/>
  <c r="P549"/>
  <c r="O549"/>
  <c r="N549" s="1"/>
  <c r="W548"/>
  <c r="V548"/>
  <c r="U548"/>
  <c r="T548"/>
  <c r="S548"/>
  <c r="R548"/>
  <c r="Q548"/>
  <c r="P548"/>
  <c r="O548"/>
  <c r="N548" s="1"/>
  <c r="W547"/>
  <c r="V547"/>
  <c r="U547"/>
  <c r="T547"/>
  <c r="S547"/>
  <c r="R547"/>
  <c r="Q547"/>
  <c r="P547"/>
  <c r="O547"/>
  <c r="N547" s="1"/>
  <c r="W546"/>
  <c r="V546"/>
  <c r="U546"/>
  <c r="T546"/>
  <c r="S546"/>
  <c r="R546"/>
  <c r="Q546"/>
  <c r="P546"/>
  <c r="O546"/>
  <c r="N546" s="1"/>
  <c r="W545"/>
  <c r="V545"/>
  <c r="U545"/>
  <c r="T545"/>
  <c r="S545"/>
  <c r="R545"/>
  <c r="Q545"/>
  <c r="P545"/>
  <c r="O545"/>
  <c r="N545" s="1"/>
  <c r="W544"/>
  <c r="V544"/>
  <c r="U544"/>
  <c r="T544"/>
  <c r="S544"/>
  <c r="R544"/>
  <c r="Q544"/>
  <c r="P544"/>
  <c r="O544"/>
  <c r="N544" s="1"/>
  <c r="W543"/>
  <c r="V543"/>
  <c r="U543"/>
  <c r="T543"/>
  <c r="S543"/>
  <c r="R543"/>
  <c r="Q543"/>
  <c r="P543"/>
  <c r="O543"/>
  <c r="N543" s="1"/>
  <c r="W542"/>
  <c r="V542"/>
  <c r="U542"/>
  <c r="T542"/>
  <c r="S542"/>
  <c r="R542"/>
  <c r="Q542"/>
  <c r="P542"/>
  <c r="O542"/>
  <c r="N542" s="1"/>
  <c r="W541"/>
  <c r="V541"/>
  <c r="U541"/>
  <c r="T541"/>
  <c r="S541"/>
  <c r="R541"/>
  <c r="Q541"/>
  <c r="P541"/>
  <c r="O541"/>
  <c r="N541" s="1"/>
  <c r="W540"/>
  <c r="V540"/>
  <c r="U540"/>
  <c r="T540"/>
  <c r="S540"/>
  <c r="R540"/>
  <c r="Q540"/>
  <c r="P540"/>
  <c r="O540"/>
  <c r="N540" s="1"/>
  <c r="W539"/>
  <c r="V539"/>
  <c r="U539"/>
  <c r="T539"/>
  <c r="S539"/>
  <c r="R539"/>
  <c r="Q539"/>
  <c r="P539"/>
  <c r="O539"/>
  <c r="N539" s="1"/>
  <c r="W538"/>
  <c r="V538"/>
  <c r="U538"/>
  <c r="T538"/>
  <c r="S538"/>
  <c r="R538"/>
  <c r="Q538"/>
  <c r="P538"/>
  <c r="O538"/>
  <c r="N538" s="1"/>
  <c r="W537"/>
  <c r="V537"/>
  <c r="U537"/>
  <c r="T537"/>
  <c r="S537"/>
  <c r="R537"/>
  <c r="Q537"/>
  <c r="P537"/>
  <c r="O537"/>
  <c r="N537" s="1"/>
  <c r="W536"/>
  <c r="V536"/>
  <c r="U536"/>
  <c r="T536"/>
  <c r="S536"/>
  <c r="R536"/>
  <c r="Q536"/>
  <c r="P536"/>
  <c r="O536"/>
  <c r="N536" s="1"/>
  <c r="W535"/>
  <c r="V535"/>
  <c r="U535"/>
  <c r="T535"/>
  <c r="S535"/>
  <c r="R535"/>
  <c r="Q535"/>
  <c r="P535"/>
  <c r="O535"/>
  <c r="N535" s="1"/>
  <c r="W534"/>
  <c r="V534"/>
  <c r="U534"/>
  <c r="T534"/>
  <c r="S534"/>
  <c r="R534"/>
  <c r="Q534"/>
  <c r="P534"/>
  <c r="O534"/>
  <c r="N534" s="1"/>
  <c r="W533"/>
  <c r="V533"/>
  <c r="U533"/>
  <c r="T533"/>
  <c r="S533"/>
  <c r="R533"/>
  <c r="Q533"/>
  <c r="P533"/>
  <c r="O533"/>
  <c r="N533" s="1"/>
  <c r="W532"/>
  <c r="V532"/>
  <c r="U532"/>
  <c r="T532"/>
  <c r="S532"/>
  <c r="R532"/>
  <c r="Q532"/>
  <c r="P532"/>
  <c r="O532"/>
  <c r="N532" s="1"/>
  <c r="W531"/>
  <c r="V531"/>
  <c r="U531"/>
  <c r="T531"/>
  <c r="S531"/>
  <c r="R531"/>
  <c r="Q531"/>
  <c r="P531"/>
  <c r="O531"/>
  <c r="N531" s="1"/>
  <c r="W530"/>
  <c r="V530"/>
  <c r="U530"/>
  <c r="T530"/>
  <c r="S530"/>
  <c r="R530"/>
  <c r="Q530"/>
  <c r="P530"/>
  <c r="O530"/>
  <c r="N530" s="1"/>
  <c r="W529"/>
  <c r="V529"/>
  <c r="U529"/>
  <c r="T529"/>
  <c r="S529"/>
  <c r="R529"/>
  <c r="Q529"/>
  <c r="P529"/>
  <c r="O529"/>
  <c r="N529" s="1"/>
  <c r="W528"/>
  <c r="V528"/>
  <c r="U528"/>
  <c r="T528"/>
  <c r="S528"/>
  <c r="R528"/>
  <c r="Q528"/>
  <c r="P528"/>
  <c r="O528"/>
  <c r="N528" s="1"/>
  <c r="W527"/>
  <c r="V527"/>
  <c r="U527"/>
  <c r="T527"/>
  <c r="S527"/>
  <c r="R527"/>
  <c r="Q527"/>
  <c r="P527"/>
  <c r="O527"/>
  <c r="N527" s="1"/>
  <c r="W526"/>
  <c r="V526"/>
  <c r="U526"/>
  <c r="T526"/>
  <c r="S526"/>
  <c r="R526"/>
  <c r="Q526"/>
  <c r="P526"/>
  <c r="O526"/>
  <c r="N526" s="1"/>
  <c r="W525"/>
  <c r="V525"/>
  <c r="U525"/>
  <c r="T525"/>
  <c r="S525"/>
  <c r="R525"/>
  <c r="Q525"/>
  <c r="P525"/>
  <c r="O525"/>
  <c r="N525" s="1"/>
  <c r="W524"/>
  <c r="V524"/>
  <c r="U524"/>
  <c r="T524"/>
  <c r="S524"/>
  <c r="R524"/>
  <c r="Q524"/>
  <c r="P524"/>
  <c r="O524"/>
  <c r="N524" s="1"/>
  <c r="W523"/>
  <c r="V523"/>
  <c r="U523"/>
  <c r="T523"/>
  <c r="S523"/>
  <c r="R523"/>
  <c r="Q523"/>
  <c r="P523"/>
  <c r="O523"/>
  <c r="N523" s="1"/>
  <c r="W522"/>
  <c r="V522"/>
  <c r="U522"/>
  <c r="T522"/>
  <c r="S522"/>
  <c r="R522"/>
  <c r="Q522"/>
  <c r="P522"/>
  <c r="O522"/>
  <c r="N522" s="1"/>
  <c r="W521"/>
  <c r="V521"/>
  <c r="U521"/>
  <c r="T521"/>
  <c r="S521"/>
  <c r="R521"/>
  <c r="Q521"/>
  <c r="P521"/>
  <c r="O521"/>
  <c r="N521" s="1"/>
  <c r="W520"/>
  <c r="V520"/>
  <c r="U520"/>
  <c r="T520"/>
  <c r="S520"/>
  <c r="R520"/>
  <c r="Q520"/>
  <c r="P520"/>
  <c r="O520"/>
  <c r="N520" s="1"/>
  <c r="W519"/>
  <c r="V519"/>
  <c r="U519"/>
  <c r="T519"/>
  <c r="S519"/>
  <c r="R519"/>
  <c r="Q519"/>
  <c r="P519"/>
  <c r="O519"/>
  <c r="N519" s="1"/>
  <c r="W518"/>
  <c r="V518"/>
  <c r="U518"/>
  <c r="T518"/>
  <c r="S518"/>
  <c r="R518"/>
  <c r="Q518"/>
  <c r="P518"/>
  <c r="O518"/>
  <c r="N518" s="1"/>
  <c r="W517"/>
  <c r="V517"/>
  <c r="U517"/>
  <c r="T517"/>
  <c r="S517"/>
  <c r="R517"/>
  <c r="Q517"/>
  <c r="P517"/>
  <c r="O517"/>
  <c r="N517" s="1"/>
  <c r="W516"/>
  <c r="V516"/>
  <c r="U516"/>
  <c r="T516"/>
  <c r="S516"/>
  <c r="R516"/>
  <c r="Q516"/>
  <c r="P516"/>
  <c r="O516"/>
  <c r="N516" s="1"/>
  <c r="W515"/>
  <c r="V515"/>
  <c r="U515"/>
  <c r="T515"/>
  <c r="S515"/>
  <c r="R515"/>
  <c r="Q515"/>
  <c r="P515"/>
  <c r="O515"/>
  <c r="N515" s="1"/>
  <c r="W514"/>
  <c r="V514"/>
  <c r="U514"/>
  <c r="T514"/>
  <c r="S514"/>
  <c r="R514"/>
  <c r="Q514"/>
  <c r="P514"/>
  <c r="O514"/>
  <c r="N514" s="1"/>
  <c r="W513"/>
  <c r="V513"/>
  <c r="U513"/>
  <c r="T513"/>
  <c r="S513"/>
  <c r="R513"/>
  <c r="Q513"/>
  <c r="P513"/>
  <c r="O513"/>
  <c r="N513" s="1"/>
  <c r="W512"/>
  <c r="V512"/>
  <c r="U512"/>
  <c r="T512"/>
  <c r="S512"/>
  <c r="R512"/>
  <c r="Q512"/>
  <c r="P512"/>
  <c r="O512"/>
  <c r="N512" s="1"/>
  <c r="W511"/>
  <c r="V511"/>
  <c r="U511"/>
  <c r="T511"/>
  <c r="S511"/>
  <c r="R511"/>
  <c r="Q511"/>
  <c r="P511"/>
  <c r="O511"/>
  <c r="N511" s="1"/>
  <c r="W510"/>
  <c r="V510"/>
  <c r="U510"/>
  <c r="T510"/>
  <c r="S510"/>
  <c r="R510"/>
  <c r="Q510"/>
  <c r="P510"/>
  <c r="O510"/>
  <c r="N510" s="1"/>
  <c r="W509"/>
  <c r="V509"/>
  <c r="U509"/>
  <c r="T509"/>
  <c r="S509"/>
  <c r="R509"/>
  <c r="Q509"/>
  <c r="P509"/>
  <c r="O509"/>
  <c r="N509" s="1"/>
  <c r="W508"/>
  <c r="V508"/>
  <c r="U508"/>
  <c r="T508"/>
  <c r="S508"/>
  <c r="R508"/>
  <c r="Q508"/>
  <c r="P508"/>
  <c r="O508"/>
  <c r="N508" s="1"/>
  <c r="W507"/>
  <c r="V507"/>
  <c r="U507"/>
  <c r="T507"/>
  <c r="S507"/>
  <c r="R507"/>
  <c r="Q507"/>
  <c r="P507"/>
  <c r="O507"/>
  <c r="N507" s="1"/>
  <c r="W506"/>
  <c r="V506"/>
  <c r="U506"/>
  <c r="T506"/>
  <c r="S506"/>
  <c r="R506"/>
  <c r="Q506"/>
  <c r="P506"/>
  <c r="O506"/>
  <c r="N506" s="1"/>
  <c r="W505"/>
  <c r="V505"/>
  <c r="U505"/>
  <c r="T505"/>
  <c r="S505"/>
  <c r="R505"/>
  <c r="Q505"/>
  <c r="P505"/>
  <c r="O505"/>
  <c r="N505" s="1"/>
  <c r="W504"/>
  <c r="V504"/>
  <c r="U504"/>
  <c r="T504"/>
  <c r="S504"/>
  <c r="R504"/>
  <c r="Q504"/>
  <c r="P504"/>
  <c r="O504"/>
  <c r="N504" s="1"/>
  <c r="W503"/>
  <c r="V503"/>
  <c r="U503"/>
  <c r="T503"/>
  <c r="S503"/>
  <c r="R503"/>
  <c r="Q503"/>
  <c r="P503"/>
  <c r="O503"/>
  <c r="N503" s="1"/>
  <c r="W502"/>
  <c r="V502"/>
  <c r="U502"/>
  <c r="T502"/>
  <c r="S502"/>
  <c r="R502"/>
  <c r="Q502"/>
  <c r="P502"/>
  <c r="O502"/>
  <c r="N502" s="1"/>
  <c r="W501"/>
  <c r="V501"/>
  <c r="U501"/>
  <c r="T501"/>
  <c r="S501"/>
  <c r="R501"/>
  <c r="Q501"/>
  <c r="P501"/>
  <c r="O501"/>
  <c r="N501" s="1"/>
  <c r="W500"/>
  <c r="W603" s="1"/>
  <c r="V500"/>
  <c r="V602" s="1"/>
  <c r="U500"/>
  <c r="U602" s="1"/>
  <c r="T500"/>
  <c r="T602" s="1"/>
  <c r="S500"/>
  <c r="S603" s="1"/>
  <c r="R500"/>
  <c r="R602" s="1"/>
  <c r="Q500"/>
  <c r="Q602" s="1"/>
  <c r="P500"/>
  <c r="O500"/>
  <c r="O603" s="1"/>
  <c r="P400"/>
  <c r="O400"/>
  <c r="P399"/>
  <c r="O399"/>
  <c r="P398"/>
  <c r="O398"/>
  <c r="P397"/>
  <c r="O397"/>
  <c r="P396"/>
  <c r="O396"/>
  <c r="P395"/>
  <c r="O395"/>
  <c r="P394"/>
  <c r="O394"/>
  <c r="P393"/>
  <c r="O393"/>
  <c r="P392"/>
  <c r="O392"/>
  <c r="P391"/>
  <c r="O391"/>
  <c r="P390"/>
  <c r="O390"/>
  <c r="P389"/>
  <c r="O389"/>
  <c r="P388"/>
  <c r="O388"/>
  <c r="P387"/>
  <c r="O387"/>
  <c r="P386"/>
  <c r="O386"/>
  <c r="P385"/>
  <c r="O385"/>
  <c r="P384"/>
  <c r="O384"/>
  <c r="P383"/>
  <c r="O383"/>
  <c r="P382"/>
  <c r="O382"/>
  <c r="P381"/>
  <c r="O381"/>
  <c r="P380"/>
  <c r="O380"/>
  <c r="P379"/>
  <c r="O379"/>
  <c r="P378"/>
  <c r="O378"/>
  <c r="P377"/>
  <c r="O377"/>
  <c r="P376"/>
  <c r="O376"/>
  <c r="P375"/>
  <c r="O375"/>
  <c r="P374"/>
  <c r="O374"/>
  <c r="P373"/>
  <c r="O373"/>
  <c r="P372"/>
  <c r="O372"/>
  <c r="P371"/>
  <c r="O371"/>
  <c r="P370"/>
  <c r="O370"/>
  <c r="P369"/>
  <c r="O369"/>
  <c r="P368"/>
  <c r="O368"/>
  <c r="P367"/>
  <c r="O367"/>
  <c r="P366"/>
  <c r="O366"/>
  <c r="P365"/>
  <c r="O365"/>
  <c r="P364"/>
  <c r="O364"/>
  <c r="P363"/>
  <c r="O363"/>
  <c r="P362"/>
  <c r="O362"/>
  <c r="P361"/>
  <c r="O361"/>
  <c r="P360"/>
  <c r="O360"/>
  <c r="P359"/>
  <c r="O359"/>
  <c r="P358"/>
  <c r="O358"/>
  <c r="P357"/>
  <c r="O357"/>
  <c r="P356"/>
  <c r="O356"/>
  <c r="P355"/>
  <c r="O355"/>
  <c r="P354"/>
  <c r="O354"/>
  <c r="P353"/>
  <c r="O353"/>
  <c r="P352"/>
  <c r="O352"/>
  <c r="P351"/>
  <c r="O351"/>
  <c r="P350"/>
  <c r="O350"/>
  <c r="P349"/>
  <c r="O349"/>
  <c r="P348"/>
  <c r="O348"/>
  <c r="P347"/>
  <c r="O347"/>
  <c r="P346"/>
  <c r="O346"/>
  <c r="P345"/>
  <c r="O345"/>
  <c r="P344"/>
  <c r="O344"/>
  <c r="P343"/>
  <c r="O343"/>
  <c r="P342"/>
  <c r="O342"/>
  <c r="P341"/>
  <c r="O341"/>
  <c r="P340"/>
  <c r="O340"/>
  <c r="P339"/>
  <c r="O339"/>
  <c r="P338"/>
  <c r="O338"/>
  <c r="P337"/>
  <c r="O337"/>
  <c r="P336"/>
  <c r="O336"/>
  <c r="P335"/>
  <c r="O335"/>
  <c r="P334"/>
  <c r="O334"/>
  <c r="P333"/>
  <c r="O333"/>
  <c r="P332"/>
  <c r="O332"/>
  <c r="P331"/>
  <c r="O331"/>
  <c r="P330"/>
  <c r="O330"/>
  <c r="P329"/>
  <c r="O329"/>
  <c r="P328"/>
  <c r="O328"/>
  <c r="P327"/>
  <c r="O327"/>
  <c r="P326"/>
  <c r="O326"/>
  <c r="P325"/>
  <c r="O325"/>
  <c r="P324"/>
  <c r="O324"/>
  <c r="P323"/>
  <c r="O323"/>
  <c r="P322"/>
  <c r="O322"/>
  <c r="P321"/>
  <c r="O321"/>
  <c r="P320"/>
  <c r="O320"/>
  <c r="P319"/>
  <c r="O319"/>
  <c r="P318"/>
  <c r="O318"/>
  <c r="P317"/>
  <c r="O317"/>
  <c r="P316"/>
  <c r="O316"/>
  <c r="P315"/>
  <c r="O315"/>
  <c r="P314"/>
  <c r="O314"/>
  <c r="P313"/>
  <c r="O313"/>
  <c r="P312"/>
  <c r="O312"/>
  <c r="P311"/>
  <c r="O311"/>
  <c r="P310"/>
  <c r="O310"/>
  <c r="P309"/>
  <c r="O309"/>
  <c r="P308"/>
  <c r="O308"/>
  <c r="P307"/>
  <c r="O307"/>
  <c r="P306"/>
  <c r="O306"/>
  <c r="P305"/>
  <c r="O305"/>
  <c r="P304"/>
  <c r="O304"/>
  <c r="P303"/>
  <c r="O303"/>
  <c r="P302"/>
  <c r="O302"/>
  <c r="P301"/>
  <c r="O301"/>
  <c r="P300"/>
  <c r="O300"/>
  <c r="P299"/>
  <c r="O299"/>
  <c r="P298"/>
  <c r="O298"/>
  <c r="P297"/>
  <c r="O297"/>
  <c r="P296"/>
  <c r="O296"/>
  <c r="P295"/>
  <c r="O295"/>
  <c r="P294"/>
  <c r="O294"/>
  <c r="P293"/>
  <c r="O293"/>
  <c r="P292"/>
  <c r="O292"/>
  <c r="P291"/>
  <c r="O291"/>
  <c r="P290"/>
  <c r="O290"/>
  <c r="P289"/>
  <c r="O289"/>
  <c r="P288"/>
  <c r="O288"/>
  <c r="P287"/>
  <c r="O287"/>
  <c r="P286"/>
  <c r="O286"/>
  <c r="P285"/>
  <c r="O285"/>
  <c r="P284"/>
  <c r="O284"/>
  <c r="P283"/>
  <c r="O283"/>
  <c r="P282"/>
  <c r="O282"/>
  <c r="P281"/>
  <c r="O281"/>
  <c r="P280"/>
  <c r="O280"/>
  <c r="P279"/>
  <c r="O279"/>
  <c r="P278"/>
  <c r="O278"/>
  <c r="P277"/>
  <c r="O277"/>
  <c r="P276"/>
  <c r="O276"/>
  <c r="P275"/>
  <c r="O275"/>
  <c r="P274"/>
  <c r="O274"/>
  <c r="P273"/>
  <c r="O273"/>
  <c r="P272"/>
  <c r="O272"/>
  <c r="P271"/>
  <c r="O271"/>
  <c r="P270"/>
  <c r="O270"/>
  <c r="P269"/>
  <c r="O269"/>
  <c r="P268"/>
  <c r="O268"/>
  <c r="P267"/>
  <c r="O267"/>
  <c r="P266"/>
  <c r="O266"/>
  <c r="P265"/>
  <c r="O265"/>
  <c r="P264"/>
  <c r="O264"/>
  <c r="P263"/>
  <c r="O263"/>
  <c r="P262"/>
  <c r="O262"/>
  <c r="P261"/>
  <c r="O261"/>
  <c r="P260"/>
  <c r="O260"/>
  <c r="P259"/>
  <c r="O259"/>
  <c r="P258"/>
  <c r="O258"/>
  <c r="P257"/>
  <c r="O257"/>
  <c r="P256"/>
  <c r="O256"/>
  <c r="P255"/>
  <c r="O255"/>
  <c r="P254"/>
  <c r="O254"/>
  <c r="P253"/>
  <c r="O253"/>
  <c r="P252"/>
  <c r="O252"/>
  <c r="P251"/>
  <c r="O251"/>
  <c r="P250"/>
  <c r="O250"/>
  <c r="P249"/>
  <c r="O249"/>
  <c r="P248"/>
  <c r="O248"/>
  <c r="P247"/>
  <c r="O247"/>
  <c r="P246"/>
  <c r="O246"/>
  <c r="P245"/>
  <c r="O245"/>
  <c r="P244"/>
  <c r="O244"/>
  <c r="P243"/>
  <c r="O243"/>
  <c r="P242"/>
  <c r="O242"/>
  <c r="P241"/>
  <c r="O241"/>
  <c r="P240"/>
  <c r="O240"/>
  <c r="P239"/>
  <c r="O239"/>
  <c r="P238"/>
  <c r="O238"/>
  <c r="P237"/>
  <c r="O237"/>
  <c r="P236"/>
  <c r="O236"/>
  <c r="P235"/>
  <c r="O235"/>
  <c r="P234"/>
  <c r="O234"/>
  <c r="P233"/>
  <c r="O233"/>
  <c r="P232"/>
  <c r="O232"/>
  <c r="P231"/>
  <c r="O231"/>
  <c r="P230"/>
  <c r="O230"/>
  <c r="P229"/>
  <c r="O229"/>
  <c r="P228"/>
  <c r="O228"/>
  <c r="P227"/>
  <c r="O227"/>
  <c r="P226"/>
  <c r="O226"/>
  <c r="P225"/>
  <c r="O225"/>
  <c r="P224"/>
  <c r="O224"/>
  <c r="P223"/>
  <c r="O223"/>
  <c r="P222"/>
  <c r="O222"/>
  <c r="P221"/>
  <c r="O221"/>
  <c r="P220"/>
  <c r="O220"/>
  <c r="P214"/>
  <c r="O214"/>
  <c r="P213"/>
  <c r="O213"/>
  <c r="P212"/>
  <c r="O212"/>
  <c r="P211"/>
  <c r="O211"/>
  <c r="P210"/>
  <c r="O210"/>
  <c r="P209"/>
  <c r="O209"/>
  <c r="P208"/>
  <c r="O208"/>
  <c r="P207"/>
  <c r="O207"/>
  <c r="P206"/>
  <c r="O206"/>
  <c r="P205"/>
  <c r="O205"/>
  <c r="P204"/>
  <c r="O204"/>
  <c r="P203"/>
  <c r="O203"/>
  <c r="P202"/>
  <c r="O202"/>
  <c r="P201"/>
  <c r="O201"/>
  <c r="P200"/>
  <c r="O200"/>
  <c r="P199"/>
  <c r="O199"/>
  <c r="P198"/>
  <c r="O198"/>
  <c r="P197"/>
  <c r="O197"/>
  <c r="P196"/>
  <c r="O196"/>
  <c r="P195"/>
  <c r="O195"/>
  <c r="P194"/>
  <c r="O194"/>
  <c r="P193"/>
  <c r="O193"/>
  <c r="P192"/>
  <c r="O192"/>
  <c r="P191"/>
  <c r="O191"/>
  <c r="P190"/>
  <c r="O190"/>
  <c r="P189"/>
  <c r="O189"/>
  <c r="P188"/>
  <c r="O188"/>
  <c r="P187"/>
  <c r="O187"/>
  <c r="P186"/>
  <c r="O186"/>
  <c r="P185"/>
  <c r="O185"/>
  <c r="P184"/>
  <c r="O184"/>
  <c r="P183"/>
  <c r="O183"/>
  <c r="P182"/>
  <c r="O182"/>
  <c r="P181"/>
  <c r="O181"/>
  <c r="P180"/>
  <c r="O180"/>
  <c r="P179"/>
  <c r="O179"/>
  <c r="P178"/>
  <c r="O178"/>
  <c r="P177"/>
  <c r="O177"/>
  <c r="P176"/>
  <c r="O176"/>
  <c r="P175"/>
  <c r="O175"/>
  <c r="P174"/>
  <c r="O174"/>
  <c r="P173"/>
  <c r="O173"/>
  <c r="P172"/>
  <c r="O172"/>
  <c r="P171"/>
  <c r="O171"/>
  <c r="P170"/>
  <c r="O170"/>
  <c r="P169"/>
  <c r="O169"/>
  <c r="P168"/>
  <c r="O168"/>
  <c r="P167"/>
  <c r="O167"/>
  <c r="P166"/>
  <c r="O166"/>
  <c r="P165"/>
  <c r="O165"/>
  <c r="P164"/>
  <c r="O164"/>
  <c r="P163"/>
  <c r="O163"/>
  <c r="P162"/>
  <c r="O162"/>
  <c r="P161"/>
  <c r="O161"/>
  <c r="P160"/>
  <c r="O160"/>
  <c r="P159"/>
  <c r="O159"/>
  <c r="P158"/>
  <c r="O158"/>
  <c r="P157"/>
  <c r="O157"/>
  <c r="P156"/>
  <c r="O156"/>
  <c r="P155"/>
  <c r="O155"/>
  <c r="P154"/>
  <c r="O154"/>
  <c r="P153"/>
  <c r="O153"/>
  <c r="P152"/>
  <c r="O152"/>
  <c r="P151"/>
  <c r="O151"/>
  <c r="P150"/>
  <c r="O150"/>
  <c r="P149"/>
  <c r="O149"/>
  <c r="P148"/>
  <c r="O148"/>
  <c r="P147"/>
  <c r="O147"/>
  <c r="P146"/>
  <c r="O146"/>
  <c r="P145"/>
  <c r="O145"/>
  <c r="P144"/>
  <c r="O144"/>
  <c r="P143"/>
  <c r="O143"/>
  <c r="P142"/>
  <c r="O142"/>
  <c r="P141"/>
  <c r="O141"/>
  <c r="P140"/>
  <c r="O140"/>
  <c r="P139"/>
  <c r="O139"/>
  <c r="P138"/>
  <c r="O138"/>
  <c r="P137"/>
  <c r="O137"/>
  <c r="P136"/>
  <c r="O136"/>
  <c r="P135"/>
  <c r="O135"/>
  <c r="P134"/>
  <c r="O134"/>
  <c r="P133"/>
  <c r="O133"/>
  <c r="P132"/>
  <c r="O132"/>
  <c r="P131"/>
  <c r="O131"/>
  <c r="P130"/>
  <c r="O130"/>
  <c r="P129"/>
  <c r="O129"/>
  <c r="P128"/>
  <c r="O128"/>
  <c r="P127"/>
  <c r="O127"/>
  <c r="P126"/>
  <c r="O126"/>
  <c r="P125"/>
  <c r="O125"/>
  <c r="P124"/>
  <c r="O124"/>
  <c r="P123"/>
  <c r="O123"/>
  <c r="P122"/>
  <c r="O122"/>
  <c r="P121"/>
  <c r="O121"/>
  <c r="P120"/>
  <c r="O120"/>
  <c r="P119"/>
  <c r="O119"/>
  <c r="P118"/>
  <c r="O118"/>
  <c r="P117"/>
  <c r="O117"/>
  <c r="P116"/>
  <c r="O116"/>
  <c r="P115"/>
  <c r="O115"/>
  <c r="P114"/>
  <c r="O114"/>
  <c r="P113"/>
  <c r="O113"/>
  <c r="P112"/>
  <c r="O112"/>
  <c r="P111"/>
  <c r="O111"/>
  <c r="P110"/>
  <c r="O110"/>
  <c r="P109"/>
  <c r="O109"/>
  <c r="P108"/>
  <c r="O108"/>
  <c r="P107"/>
  <c r="O107"/>
  <c r="P106"/>
  <c r="O106"/>
  <c r="P105"/>
  <c r="O105"/>
  <c r="P104"/>
  <c r="O104"/>
  <c r="P103"/>
  <c r="O103"/>
  <c r="P102"/>
  <c r="O102"/>
  <c r="P101"/>
  <c r="O101"/>
  <c r="P100"/>
  <c r="O100"/>
  <c r="P99"/>
  <c r="O99"/>
  <c r="P98"/>
  <c r="O98"/>
  <c r="P97"/>
  <c r="O97"/>
  <c r="P96"/>
  <c r="O96"/>
  <c r="P95"/>
  <c r="O95"/>
  <c r="P94"/>
  <c r="O94"/>
  <c r="P93"/>
  <c r="O93"/>
  <c r="P92"/>
  <c r="O92"/>
  <c r="P91"/>
  <c r="O91"/>
  <c r="P90"/>
  <c r="O90"/>
  <c r="P89"/>
  <c r="O89"/>
  <c r="P88"/>
  <c r="O88"/>
  <c r="P87"/>
  <c r="O87"/>
  <c r="P86"/>
  <c r="O86"/>
  <c r="P85"/>
  <c r="O85"/>
  <c r="P84"/>
  <c r="O84"/>
  <c r="P83"/>
  <c r="O83"/>
  <c r="P82"/>
  <c r="O82"/>
  <c r="P81"/>
  <c r="O81"/>
  <c r="P80"/>
  <c r="O80"/>
  <c r="P79"/>
  <c r="O79"/>
  <c r="P78"/>
  <c r="O78"/>
  <c r="P77"/>
  <c r="O77"/>
  <c r="P76"/>
  <c r="O76"/>
  <c r="P75"/>
  <c r="O75"/>
  <c r="P74"/>
  <c r="O74"/>
  <c r="P73"/>
  <c r="O73"/>
  <c r="P72"/>
  <c r="O72"/>
  <c r="P71"/>
  <c r="O71"/>
  <c r="P70"/>
  <c r="O70"/>
  <c r="P69"/>
  <c r="O69"/>
  <c r="P68"/>
  <c r="O68"/>
  <c r="P67"/>
  <c r="O67"/>
  <c r="P66"/>
  <c r="O66"/>
  <c r="P65"/>
  <c r="O65"/>
  <c r="P64"/>
  <c r="O64"/>
  <c r="P63"/>
  <c r="O63"/>
  <c r="P62"/>
  <c r="O62"/>
  <c r="P61"/>
  <c r="O61"/>
  <c r="P60"/>
  <c r="O60"/>
  <c r="P59"/>
  <c r="O59"/>
  <c r="P58"/>
  <c r="O58"/>
  <c r="P57"/>
  <c r="O57"/>
  <c r="P56"/>
  <c r="O56"/>
  <c r="P55"/>
  <c r="O55"/>
  <c r="P54"/>
  <c r="O54"/>
  <c r="P53"/>
  <c r="O53"/>
  <c r="P52"/>
  <c r="O52"/>
  <c r="P51"/>
  <c r="O51"/>
  <c r="P50"/>
  <c r="O50"/>
  <c r="P49"/>
  <c r="O49"/>
  <c r="P48"/>
  <c r="O48"/>
  <c r="P47"/>
  <c r="O47"/>
  <c r="P46"/>
  <c r="O46"/>
  <c r="P45"/>
  <c r="O45"/>
  <c r="P44"/>
  <c r="O44"/>
  <c r="P43"/>
  <c r="O43"/>
  <c r="P42"/>
  <c r="O42"/>
  <c r="P41"/>
  <c r="O41"/>
  <c r="P40"/>
  <c r="O40"/>
  <c r="P39"/>
  <c r="O39"/>
  <c r="P38"/>
  <c r="O38"/>
  <c r="P37"/>
  <c r="O37"/>
  <c r="P36"/>
  <c r="O36"/>
  <c r="P35"/>
  <c r="O35"/>
  <c r="P34"/>
  <c r="O34"/>
  <c r="P33"/>
  <c r="O33"/>
  <c r="P32"/>
  <c r="O32"/>
  <c r="P31"/>
  <c r="O31"/>
  <c r="P30"/>
  <c r="O30"/>
  <c r="P29"/>
  <c r="P403" s="1"/>
  <c r="O29"/>
  <c r="O404" s="1"/>
  <c r="W14"/>
  <c r="V14"/>
  <c r="U14"/>
  <c r="T14"/>
  <c r="S14"/>
  <c r="R14"/>
  <c r="Q14"/>
  <c r="X5"/>
  <c r="P5"/>
  <c r="W600" i="2"/>
  <c r="V600"/>
  <c r="U600"/>
  <c r="T600"/>
  <c r="S600"/>
  <c r="R600"/>
  <c r="Q600"/>
  <c r="P600"/>
  <c r="O600"/>
  <c r="N600" s="1"/>
  <c r="W599"/>
  <c r="V599"/>
  <c r="U599"/>
  <c r="T599"/>
  <c r="S599"/>
  <c r="R599"/>
  <c r="Q599"/>
  <c r="P599"/>
  <c r="O599"/>
  <c r="N599" s="1"/>
  <c r="W598"/>
  <c r="V598"/>
  <c r="U598"/>
  <c r="T598"/>
  <c r="S598"/>
  <c r="R598"/>
  <c r="Q598"/>
  <c r="P598"/>
  <c r="O598"/>
  <c r="N598" s="1"/>
  <c r="W597"/>
  <c r="V597"/>
  <c r="U597"/>
  <c r="T597"/>
  <c r="S597"/>
  <c r="R597"/>
  <c r="Q597"/>
  <c r="P597"/>
  <c r="O597"/>
  <c r="N597" s="1"/>
  <c r="W596"/>
  <c r="V596"/>
  <c r="U596"/>
  <c r="T596"/>
  <c r="S596"/>
  <c r="R596"/>
  <c r="Q596"/>
  <c r="P596"/>
  <c r="O596"/>
  <c r="N596" s="1"/>
  <c r="W595"/>
  <c r="V595"/>
  <c r="U595"/>
  <c r="T595"/>
  <c r="S595"/>
  <c r="R595"/>
  <c r="Q595"/>
  <c r="P595"/>
  <c r="O595"/>
  <c r="N595" s="1"/>
  <c r="W594"/>
  <c r="V594"/>
  <c r="U594"/>
  <c r="T594"/>
  <c r="S594"/>
  <c r="R594"/>
  <c r="Q594"/>
  <c r="P594"/>
  <c r="O594"/>
  <c r="N594" s="1"/>
  <c r="W593"/>
  <c r="V593"/>
  <c r="U593"/>
  <c r="T593"/>
  <c r="S593"/>
  <c r="R593"/>
  <c r="Q593"/>
  <c r="P593"/>
  <c r="O593"/>
  <c r="N593" s="1"/>
  <c r="W592"/>
  <c r="V592"/>
  <c r="U592"/>
  <c r="T592"/>
  <c r="S592"/>
  <c r="R592"/>
  <c r="Q592"/>
  <c r="P592"/>
  <c r="O592"/>
  <c r="N592" s="1"/>
  <c r="W591"/>
  <c r="V591"/>
  <c r="U591"/>
  <c r="T591"/>
  <c r="S591"/>
  <c r="R591"/>
  <c r="Q591"/>
  <c r="P591"/>
  <c r="O591"/>
  <c r="N591" s="1"/>
  <c r="W590"/>
  <c r="V590"/>
  <c r="U590"/>
  <c r="T590"/>
  <c r="S590"/>
  <c r="R590"/>
  <c r="Q590"/>
  <c r="P590"/>
  <c r="O590"/>
  <c r="N590" s="1"/>
  <c r="W589"/>
  <c r="V589"/>
  <c r="U589"/>
  <c r="T589"/>
  <c r="S589"/>
  <c r="R589"/>
  <c r="Q589"/>
  <c r="P589"/>
  <c r="O589"/>
  <c r="N589" s="1"/>
  <c r="W588"/>
  <c r="V588"/>
  <c r="U588"/>
  <c r="T588"/>
  <c r="S588"/>
  <c r="R588"/>
  <c r="Q588"/>
  <c r="P588"/>
  <c r="O588"/>
  <c r="N588" s="1"/>
  <c r="W587"/>
  <c r="V587"/>
  <c r="U587"/>
  <c r="T587"/>
  <c r="S587"/>
  <c r="R587"/>
  <c r="Q587"/>
  <c r="P587"/>
  <c r="O587"/>
  <c r="N587" s="1"/>
  <c r="W586"/>
  <c r="V586"/>
  <c r="U586"/>
  <c r="T586"/>
  <c r="S586"/>
  <c r="R586"/>
  <c r="Q586"/>
  <c r="P586"/>
  <c r="O586"/>
  <c r="N586" s="1"/>
  <c r="W585"/>
  <c r="V585"/>
  <c r="U585"/>
  <c r="T585"/>
  <c r="S585"/>
  <c r="R585"/>
  <c r="Q585"/>
  <c r="P585"/>
  <c r="O585"/>
  <c r="N585" s="1"/>
  <c r="W584"/>
  <c r="V584"/>
  <c r="U584"/>
  <c r="T584"/>
  <c r="S584"/>
  <c r="R584"/>
  <c r="Q584"/>
  <c r="P584"/>
  <c r="O584"/>
  <c r="N584" s="1"/>
  <c r="W583"/>
  <c r="V583"/>
  <c r="U583"/>
  <c r="T583"/>
  <c r="S583"/>
  <c r="R583"/>
  <c r="Q583"/>
  <c r="P583"/>
  <c r="O583"/>
  <c r="N583" s="1"/>
  <c r="W582"/>
  <c r="V582"/>
  <c r="U582"/>
  <c r="T582"/>
  <c r="S582"/>
  <c r="R582"/>
  <c r="Q582"/>
  <c r="P582"/>
  <c r="O582"/>
  <c r="N582" s="1"/>
  <c r="W581"/>
  <c r="V581"/>
  <c r="U581"/>
  <c r="T581"/>
  <c r="S581"/>
  <c r="R581"/>
  <c r="Q581"/>
  <c r="P581"/>
  <c r="O581"/>
  <c r="N581" s="1"/>
  <c r="W580"/>
  <c r="V580"/>
  <c r="U580"/>
  <c r="T580"/>
  <c r="S580"/>
  <c r="R580"/>
  <c r="Q580"/>
  <c r="P580"/>
  <c r="O580"/>
  <c r="N580" s="1"/>
  <c r="W579"/>
  <c r="V579"/>
  <c r="U579"/>
  <c r="T579"/>
  <c r="S579"/>
  <c r="R579"/>
  <c r="Q579"/>
  <c r="P579"/>
  <c r="O579"/>
  <c r="N579" s="1"/>
  <c r="W578"/>
  <c r="V578"/>
  <c r="U578"/>
  <c r="T578"/>
  <c r="S578"/>
  <c r="R578"/>
  <c r="Q578"/>
  <c r="P578"/>
  <c r="O578"/>
  <c r="N578" s="1"/>
  <c r="W577"/>
  <c r="V577"/>
  <c r="U577"/>
  <c r="T577"/>
  <c r="S577"/>
  <c r="R577"/>
  <c r="Q577"/>
  <c r="P577"/>
  <c r="O577"/>
  <c r="N577" s="1"/>
  <c r="W576"/>
  <c r="V576"/>
  <c r="U576"/>
  <c r="T576"/>
  <c r="S576"/>
  <c r="R576"/>
  <c r="Q576"/>
  <c r="P576"/>
  <c r="O576"/>
  <c r="N576" s="1"/>
  <c r="W575"/>
  <c r="V575"/>
  <c r="U575"/>
  <c r="T575"/>
  <c r="S575"/>
  <c r="R575"/>
  <c r="Q575"/>
  <c r="P575"/>
  <c r="O575"/>
  <c r="N575" s="1"/>
  <c r="W574"/>
  <c r="V574"/>
  <c r="U574"/>
  <c r="T574"/>
  <c r="S574"/>
  <c r="R574"/>
  <c r="Q574"/>
  <c r="P574"/>
  <c r="O574"/>
  <c r="N574" s="1"/>
  <c r="W573"/>
  <c r="V573"/>
  <c r="U573"/>
  <c r="T573"/>
  <c r="S573"/>
  <c r="R573"/>
  <c r="Q573"/>
  <c r="P573"/>
  <c r="O573"/>
  <c r="N573" s="1"/>
  <c r="W572"/>
  <c r="V572"/>
  <c r="U572"/>
  <c r="T572"/>
  <c r="S572"/>
  <c r="R572"/>
  <c r="Q572"/>
  <c r="P572"/>
  <c r="O572"/>
  <c r="N572" s="1"/>
  <c r="W571"/>
  <c r="V571"/>
  <c r="U571"/>
  <c r="T571"/>
  <c r="S571"/>
  <c r="R571"/>
  <c r="Q571"/>
  <c r="P571"/>
  <c r="O571"/>
  <c r="N571" s="1"/>
  <c r="W570"/>
  <c r="V570"/>
  <c r="U570"/>
  <c r="T570"/>
  <c r="S570"/>
  <c r="R570"/>
  <c r="Q570"/>
  <c r="P570"/>
  <c r="O570"/>
  <c r="N570" s="1"/>
  <c r="W569"/>
  <c r="V569"/>
  <c r="U569"/>
  <c r="T569"/>
  <c r="S569"/>
  <c r="R569"/>
  <c r="Q569"/>
  <c r="P569"/>
  <c r="O569"/>
  <c r="N569" s="1"/>
  <c r="W568"/>
  <c r="V568"/>
  <c r="U568"/>
  <c r="T568"/>
  <c r="S568"/>
  <c r="R568"/>
  <c r="Q568"/>
  <c r="P568"/>
  <c r="O568"/>
  <c r="N568" s="1"/>
  <c r="W567"/>
  <c r="V567"/>
  <c r="U567"/>
  <c r="T567"/>
  <c r="S567"/>
  <c r="R567"/>
  <c r="Q567"/>
  <c r="P567"/>
  <c r="O567"/>
  <c r="N567" s="1"/>
  <c r="W566"/>
  <c r="V566"/>
  <c r="U566"/>
  <c r="T566"/>
  <c r="S566"/>
  <c r="R566"/>
  <c r="Q566"/>
  <c r="P566"/>
  <c r="O566"/>
  <c r="N566" s="1"/>
  <c r="W565"/>
  <c r="V565"/>
  <c r="U565"/>
  <c r="T565"/>
  <c r="S565"/>
  <c r="R565"/>
  <c r="Q565"/>
  <c r="P565"/>
  <c r="O565"/>
  <c r="N565" s="1"/>
  <c r="W564"/>
  <c r="V564"/>
  <c r="U564"/>
  <c r="T564"/>
  <c r="S564"/>
  <c r="R564"/>
  <c r="Q564"/>
  <c r="P564"/>
  <c r="O564"/>
  <c r="N564" s="1"/>
  <c r="W563"/>
  <c r="V563"/>
  <c r="U563"/>
  <c r="T563"/>
  <c r="S563"/>
  <c r="R563"/>
  <c r="Q563"/>
  <c r="P563"/>
  <c r="O563"/>
  <c r="N563" s="1"/>
  <c r="W562"/>
  <c r="V562"/>
  <c r="U562"/>
  <c r="T562"/>
  <c r="S562"/>
  <c r="R562"/>
  <c r="Q562"/>
  <c r="P562"/>
  <c r="O562"/>
  <c r="N562" s="1"/>
  <c r="W561"/>
  <c r="V561"/>
  <c r="U561"/>
  <c r="T561"/>
  <c r="S561"/>
  <c r="R561"/>
  <c r="Q561"/>
  <c r="P561"/>
  <c r="O561"/>
  <c r="N561" s="1"/>
  <c r="W560"/>
  <c r="V560"/>
  <c r="U560"/>
  <c r="T560"/>
  <c r="S560"/>
  <c r="R560"/>
  <c r="Q560"/>
  <c r="P560"/>
  <c r="O560"/>
  <c r="N560" s="1"/>
  <c r="W559"/>
  <c r="V559"/>
  <c r="U559"/>
  <c r="T559"/>
  <c r="S559"/>
  <c r="R559"/>
  <c r="Q559"/>
  <c r="P559"/>
  <c r="O559"/>
  <c r="N559" s="1"/>
  <c r="W558"/>
  <c r="V558"/>
  <c r="U558"/>
  <c r="T558"/>
  <c r="S558"/>
  <c r="R558"/>
  <c r="Q558"/>
  <c r="P558"/>
  <c r="O558"/>
  <c r="N558" s="1"/>
  <c r="W557"/>
  <c r="V557"/>
  <c r="U557"/>
  <c r="T557"/>
  <c r="S557"/>
  <c r="R557"/>
  <c r="Q557"/>
  <c r="P557"/>
  <c r="O557"/>
  <c r="N557" s="1"/>
  <c r="W556"/>
  <c r="V556"/>
  <c r="U556"/>
  <c r="T556"/>
  <c r="S556"/>
  <c r="R556"/>
  <c r="Q556"/>
  <c r="P556"/>
  <c r="O556"/>
  <c r="N556" s="1"/>
  <c r="W555"/>
  <c r="V555"/>
  <c r="U555"/>
  <c r="T555"/>
  <c r="S555"/>
  <c r="R555"/>
  <c r="Q555"/>
  <c r="P555"/>
  <c r="O555"/>
  <c r="N555" s="1"/>
  <c r="W554"/>
  <c r="V554"/>
  <c r="U554"/>
  <c r="T554"/>
  <c r="S554"/>
  <c r="R554"/>
  <c r="Q554"/>
  <c r="P554"/>
  <c r="O554"/>
  <c r="N554" s="1"/>
  <c r="W553"/>
  <c r="V553"/>
  <c r="U553"/>
  <c r="T553"/>
  <c r="S553"/>
  <c r="R553"/>
  <c r="Q553"/>
  <c r="P553"/>
  <c r="O553"/>
  <c r="N553" s="1"/>
  <c r="W552"/>
  <c r="V552"/>
  <c r="U552"/>
  <c r="T552"/>
  <c r="S552"/>
  <c r="R552"/>
  <c r="Q552"/>
  <c r="P552"/>
  <c r="O552"/>
  <c r="N552" s="1"/>
  <c r="W551"/>
  <c r="V551"/>
  <c r="U551"/>
  <c r="T551"/>
  <c r="S551"/>
  <c r="R551"/>
  <c r="Q551"/>
  <c r="P551"/>
  <c r="O551"/>
  <c r="N551" s="1"/>
  <c r="W550"/>
  <c r="V550"/>
  <c r="U550"/>
  <c r="T550"/>
  <c r="S550"/>
  <c r="R550"/>
  <c r="Q550"/>
  <c r="P550"/>
  <c r="O550"/>
  <c r="N550" s="1"/>
  <c r="W549"/>
  <c r="V549"/>
  <c r="U549"/>
  <c r="T549"/>
  <c r="S549"/>
  <c r="R549"/>
  <c r="Q549"/>
  <c r="P549"/>
  <c r="O549"/>
  <c r="N549" s="1"/>
  <c r="W548"/>
  <c r="V548"/>
  <c r="U548"/>
  <c r="T548"/>
  <c r="S548"/>
  <c r="R548"/>
  <c r="Q548"/>
  <c r="P548"/>
  <c r="O548"/>
  <c r="N548" s="1"/>
  <c r="W547"/>
  <c r="V547"/>
  <c r="U547"/>
  <c r="T547"/>
  <c r="S547"/>
  <c r="R547"/>
  <c r="Q547"/>
  <c r="P547"/>
  <c r="O547"/>
  <c r="N547" s="1"/>
  <c r="W546"/>
  <c r="V546"/>
  <c r="U546"/>
  <c r="T546"/>
  <c r="S546"/>
  <c r="R546"/>
  <c r="Q546"/>
  <c r="P546"/>
  <c r="O546"/>
  <c r="N546" s="1"/>
  <c r="W545"/>
  <c r="V545"/>
  <c r="U545"/>
  <c r="T545"/>
  <c r="S545"/>
  <c r="R545"/>
  <c r="Q545"/>
  <c r="P545"/>
  <c r="O545"/>
  <c r="N545" s="1"/>
  <c r="W544"/>
  <c r="V544"/>
  <c r="U544"/>
  <c r="T544"/>
  <c r="S544"/>
  <c r="R544"/>
  <c r="Q544"/>
  <c r="P544"/>
  <c r="O544"/>
  <c r="N544" s="1"/>
  <c r="W543"/>
  <c r="V543"/>
  <c r="U543"/>
  <c r="T543"/>
  <c r="S543"/>
  <c r="R543"/>
  <c r="Q543"/>
  <c r="P543"/>
  <c r="O543"/>
  <c r="N543" s="1"/>
  <c r="W542"/>
  <c r="V542"/>
  <c r="U542"/>
  <c r="T542"/>
  <c r="S542"/>
  <c r="R542"/>
  <c r="Q542"/>
  <c r="P542"/>
  <c r="O542"/>
  <c r="N542" s="1"/>
  <c r="W541"/>
  <c r="V541"/>
  <c r="U541"/>
  <c r="T541"/>
  <c r="S541"/>
  <c r="R541"/>
  <c r="Q541"/>
  <c r="P541"/>
  <c r="O541"/>
  <c r="N541" s="1"/>
  <c r="W540"/>
  <c r="V540"/>
  <c r="U540"/>
  <c r="T540"/>
  <c r="S540"/>
  <c r="R540"/>
  <c r="Q540"/>
  <c r="P540"/>
  <c r="O540"/>
  <c r="N540" s="1"/>
  <c r="W539"/>
  <c r="V539"/>
  <c r="U539"/>
  <c r="T539"/>
  <c r="S539"/>
  <c r="R539"/>
  <c r="Q539"/>
  <c r="P539"/>
  <c r="O539"/>
  <c r="N539" s="1"/>
  <c r="W538"/>
  <c r="V538"/>
  <c r="U538"/>
  <c r="T538"/>
  <c r="S538"/>
  <c r="R538"/>
  <c r="Q538"/>
  <c r="P538"/>
  <c r="O538"/>
  <c r="N538" s="1"/>
  <c r="W537"/>
  <c r="V537"/>
  <c r="U537"/>
  <c r="T537"/>
  <c r="S537"/>
  <c r="R537"/>
  <c r="Q537"/>
  <c r="P537"/>
  <c r="O537"/>
  <c r="N537" s="1"/>
  <c r="W536"/>
  <c r="V536"/>
  <c r="U536"/>
  <c r="T536"/>
  <c r="S536"/>
  <c r="R536"/>
  <c r="Q536"/>
  <c r="P536"/>
  <c r="O536"/>
  <c r="N536" s="1"/>
  <c r="W535"/>
  <c r="V535"/>
  <c r="U535"/>
  <c r="T535"/>
  <c r="S535"/>
  <c r="R535"/>
  <c r="Q535"/>
  <c r="P535"/>
  <c r="O535"/>
  <c r="N535" s="1"/>
  <c r="W534"/>
  <c r="V534"/>
  <c r="U534"/>
  <c r="T534"/>
  <c r="S534"/>
  <c r="R534"/>
  <c r="Q534"/>
  <c r="P534"/>
  <c r="O534"/>
  <c r="N534" s="1"/>
  <c r="W533"/>
  <c r="V533"/>
  <c r="U533"/>
  <c r="T533"/>
  <c r="S533"/>
  <c r="R533"/>
  <c r="Q533"/>
  <c r="P533"/>
  <c r="O533"/>
  <c r="N533" s="1"/>
  <c r="W532"/>
  <c r="V532"/>
  <c r="U532"/>
  <c r="T532"/>
  <c r="S532"/>
  <c r="R532"/>
  <c r="Q532"/>
  <c r="P532"/>
  <c r="O532"/>
  <c r="N532" s="1"/>
  <c r="W531"/>
  <c r="V531"/>
  <c r="U531"/>
  <c r="T531"/>
  <c r="S531"/>
  <c r="R531"/>
  <c r="Q531"/>
  <c r="P531"/>
  <c r="O531"/>
  <c r="N531" s="1"/>
  <c r="W530"/>
  <c r="V530"/>
  <c r="U530"/>
  <c r="T530"/>
  <c r="S530"/>
  <c r="R530"/>
  <c r="Q530"/>
  <c r="P530"/>
  <c r="O530"/>
  <c r="N530" s="1"/>
  <c r="W529"/>
  <c r="V529"/>
  <c r="U529"/>
  <c r="T529"/>
  <c r="S529"/>
  <c r="R529"/>
  <c r="Q529"/>
  <c r="P529"/>
  <c r="O529"/>
  <c r="N529" s="1"/>
  <c r="W528"/>
  <c r="V528"/>
  <c r="U528"/>
  <c r="T528"/>
  <c r="S528"/>
  <c r="R528"/>
  <c r="Q528"/>
  <c r="P528"/>
  <c r="O528"/>
  <c r="N528" s="1"/>
  <c r="W527"/>
  <c r="V527"/>
  <c r="U527"/>
  <c r="T527"/>
  <c r="S527"/>
  <c r="R527"/>
  <c r="Q527"/>
  <c r="P527"/>
  <c r="O527"/>
  <c r="N527" s="1"/>
  <c r="W526"/>
  <c r="V526"/>
  <c r="U526"/>
  <c r="T526"/>
  <c r="S526"/>
  <c r="R526"/>
  <c r="Q526"/>
  <c r="P526"/>
  <c r="O526"/>
  <c r="N526" s="1"/>
  <c r="W525"/>
  <c r="V525"/>
  <c r="U525"/>
  <c r="T525"/>
  <c r="S525"/>
  <c r="R525"/>
  <c r="Q525"/>
  <c r="P525"/>
  <c r="O525"/>
  <c r="N525" s="1"/>
  <c r="W524"/>
  <c r="V524"/>
  <c r="U524"/>
  <c r="T524"/>
  <c r="S524"/>
  <c r="R524"/>
  <c r="Q524"/>
  <c r="P524"/>
  <c r="O524"/>
  <c r="N524" s="1"/>
  <c r="W523"/>
  <c r="V523"/>
  <c r="U523"/>
  <c r="T523"/>
  <c r="S523"/>
  <c r="R523"/>
  <c r="Q523"/>
  <c r="P523"/>
  <c r="O523"/>
  <c r="N523" s="1"/>
  <c r="W522"/>
  <c r="V522"/>
  <c r="U522"/>
  <c r="T522"/>
  <c r="S522"/>
  <c r="R522"/>
  <c r="Q522"/>
  <c r="P522"/>
  <c r="O522"/>
  <c r="N522" s="1"/>
  <c r="W521"/>
  <c r="V521"/>
  <c r="U521"/>
  <c r="T521"/>
  <c r="S521"/>
  <c r="R521"/>
  <c r="Q521"/>
  <c r="P521"/>
  <c r="O521"/>
  <c r="N521" s="1"/>
  <c r="W520"/>
  <c r="V520"/>
  <c r="U520"/>
  <c r="T520"/>
  <c r="S520"/>
  <c r="R520"/>
  <c r="Q520"/>
  <c r="P520"/>
  <c r="O520"/>
  <c r="N520" s="1"/>
  <c r="W519"/>
  <c r="V519"/>
  <c r="U519"/>
  <c r="T519"/>
  <c r="S519"/>
  <c r="R519"/>
  <c r="Q519"/>
  <c r="P519"/>
  <c r="O519"/>
  <c r="N519" s="1"/>
  <c r="W518"/>
  <c r="V518"/>
  <c r="U518"/>
  <c r="T518"/>
  <c r="S518"/>
  <c r="R518"/>
  <c r="Q518"/>
  <c r="P518"/>
  <c r="O518"/>
  <c r="N518" s="1"/>
  <c r="W517"/>
  <c r="V517"/>
  <c r="U517"/>
  <c r="T517"/>
  <c r="S517"/>
  <c r="R517"/>
  <c r="Q517"/>
  <c r="P517"/>
  <c r="O517"/>
  <c r="N517" s="1"/>
  <c r="W516"/>
  <c r="V516"/>
  <c r="U516"/>
  <c r="T516"/>
  <c r="S516"/>
  <c r="R516"/>
  <c r="Q516"/>
  <c r="P516"/>
  <c r="O516"/>
  <c r="N516" s="1"/>
  <c r="W515"/>
  <c r="V515"/>
  <c r="U515"/>
  <c r="T515"/>
  <c r="S515"/>
  <c r="R515"/>
  <c r="Q515"/>
  <c r="P515"/>
  <c r="O515"/>
  <c r="N515" s="1"/>
  <c r="W514"/>
  <c r="V514"/>
  <c r="U514"/>
  <c r="T514"/>
  <c r="S514"/>
  <c r="R514"/>
  <c r="Q514"/>
  <c r="P514"/>
  <c r="O514"/>
  <c r="N514" s="1"/>
  <c r="W513"/>
  <c r="V513"/>
  <c r="U513"/>
  <c r="T513"/>
  <c r="S513"/>
  <c r="R513"/>
  <c r="Q513"/>
  <c r="P513"/>
  <c r="O513"/>
  <c r="N513" s="1"/>
  <c r="W512"/>
  <c r="V512"/>
  <c r="U512"/>
  <c r="T512"/>
  <c r="S512"/>
  <c r="R512"/>
  <c r="Q512"/>
  <c r="P512"/>
  <c r="O512"/>
  <c r="N512" s="1"/>
  <c r="W511"/>
  <c r="V511"/>
  <c r="U511"/>
  <c r="T511"/>
  <c r="S511"/>
  <c r="R511"/>
  <c r="Q511"/>
  <c r="P511"/>
  <c r="O511"/>
  <c r="N511" s="1"/>
  <c r="W510"/>
  <c r="V510"/>
  <c r="U510"/>
  <c r="T510"/>
  <c r="S510"/>
  <c r="R510"/>
  <c r="Q510"/>
  <c r="P510"/>
  <c r="O510"/>
  <c r="N510" s="1"/>
  <c r="W509"/>
  <c r="V509"/>
  <c r="U509"/>
  <c r="T509"/>
  <c r="S509"/>
  <c r="R509"/>
  <c r="Q509"/>
  <c r="P509"/>
  <c r="O509"/>
  <c r="N509" s="1"/>
  <c r="W508"/>
  <c r="V508"/>
  <c r="U508"/>
  <c r="T508"/>
  <c r="S508"/>
  <c r="R508"/>
  <c r="Q508"/>
  <c r="P508"/>
  <c r="O508"/>
  <c r="N508" s="1"/>
  <c r="W507"/>
  <c r="V507"/>
  <c r="U507"/>
  <c r="T507"/>
  <c r="S507"/>
  <c r="R507"/>
  <c r="Q507"/>
  <c r="P507"/>
  <c r="O507"/>
  <c r="N507" s="1"/>
  <c r="W506"/>
  <c r="V506"/>
  <c r="U506"/>
  <c r="T506"/>
  <c r="S506"/>
  <c r="R506"/>
  <c r="Q506"/>
  <c r="P506"/>
  <c r="O506"/>
  <c r="N506" s="1"/>
  <c r="W505"/>
  <c r="V505"/>
  <c r="U505"/>
  <c r="T505"/>
  <c r="S505"/>
  <c r="R505"/>
  <c r="Q505"/>
  <c r="P505"/>
  <c r="O505"/>
  <c r="N505" s="1"/>
  <c r="W504"/>
  <c r="V504"/>
  <c r="U504"/>
  <c r="T504"/>
  <c r="S504"/>
  <c r="R504"/>
  <c r="Q504"/>
  <c r="P504"/>
  <c r="O504"/>
  <c r="N504" s="1"/>
  <c r="W503"/>
  <c r="V503"/>
  <c r="T503"/>
  <c r="S503"/>
  <c r="R503"/>
  <c r="Q503"/>
  <c r="P503"/>
  <c r="O503"/>
  <c r="N503" s="1"/>
  <c r="U503" s="1"/>
  <c r="W502"/>
  <c r="V502"/>
  <c r="U502"/>
  <c r="S502"/>
  <c r="R502"/>
  <c r="Q502"/>
  <c r="P502"/>
  <c r="O502"/>
  <c r="N502" s="1"/>
  <c r="T502" s="1"/>
  <c r="W501"/>
  <c r="V501"/>
  <c r="U501"/>
  <c r="T501"/>
  <c r="R501"/>
  <c r="Q501"/>
  <c r="P501"/>
  <c r="O501"/>
  <c r="N501" s="1"/>
  <c r="S501" s="1"/>
  <c r="W500"/>
  <c r="W603" s="1"/>
  <c r="V500"/>
  <c r="V602" s="1"/>
  <c r="U500"/>
  <c r="U602" s="1"/>
  <c r="T500"/>
  <c r="T602" s="1"/>
  <c r="S500"/>
  <c r="S603" s="1"/>
  <c r="Q500"/>
  <c r="Q602" s="1"/>
  <c r="P500"/>
  <c r="O500"/>
  <c r="O603" s="1"/>
  <c r="P400"/>
  <c r="O400"/>
  <c r="P399"/>
  <c r="O399"/>
  <c r="P398"/>
  <c r="O398"/>
  <c r="P397"/>
  <c r="O397"/>
  <c r="P396"/>
  <c r="O396"/>
  <c r="P395"/>
  <c r="O395"/>
  <c r="P394"/>
  <c r="O394"/>
  <c r="P393"/>
  <c r="O393"/>
  <c r="P392"/>
  <c r="O392"/>
  <c r="P391"/>
  <c r="O391"/>
  <c r="P390"/>
  <c r="O390"/>
  <c r="P389"/>
  <c r="O389"/>
  <c r="P388"/>
  <c r="O388"/>
  <c r="P387"/>
  <c r="O387"/>
  <c r="P386"/>
  <c r="O386"/>
  <c r="P385"/>
  <c r="O385"/>
  <c r="P384"/>
  <c r="O384"/>
  <c r="P383"/>
  <c r="O383"/>
  <c r="P382"/>
  <c r="O382"/>
  <c r="P381"/>
  <c r="O381"/>
  <c r="P380"/>
  <c r="O380"/>
  <c r="P379"/>
  <c r="O379"/>
  <c r="P378"/>
  <c r="O378"/>
  <c r="P377"/>
  <c r="O377"/>
  <c r="P376"/>
  <c r="O376"/>
  <c r="P375"/>
  <c r="O375"/>
  <c r="P374"/>
  <c r="O374"/>
  <c r="P373"/>
  <c r="O373"/>
  <c r="P372"/>
  <c r="O372"/>
  <c r="P371"/>
  <c r="O371"/>
  <c r="P370"/>
  <c r="O370"/>
  <c r="P369"/>
  <c r="O369"/>
  <c r="P368"/>
  <c r="O368"/>
  <c r="P367"/>
  <c r="O367"/>
  <c r="P366"/>
  <c r="O366"/>
  <c r="P365"/>
  <c r="O365"/>
  <c r="P364"/>
  <c r="O364"/>
  <c r="P363"/>
  <c r="O363"/>
  <c r="P362"/>
  <c r="O362"/>
  <c r="P361"/>
  <c r="O361"/>
  <c r="P360"/>
  <c r="O360"/>
  <c r="P359"/>
  <c r="O359"/>
  <c r="P358"/>
  <c r="O358"/>
  <c r="P357"/>
  <c r="O357"/>
  <c r="P356"/>
  <c r="O356"/>
  <c r="P355"/>
  <c r="O355"/>
  <c r="P354"/>
  <c r="O354"/>
  <c r="P353"/>
  <c r="O353"/>
  <c r="P352"/>
  <c r="O352"/>
  <c r="P351"/>
  <c r="O351"/>
  <c r="P350"/>
  <c r="O350"/>
  <c r="P349"/>
  <c r="O349"/>
  <c r="P348"/>
  <c r="O348"/>
  <c r="P347"/>
  <c r="O347"/>
  <c r="P346"/>
  <c r="O346"/>
  <c r="P345"/>
  <c r="O345"/>
  <c r="P344"/>
  <c r="O344"/>
  <c r="P343"/>
  <c r="O343"/>
  <c r="P342"/>
  <c r="O342"/>
  <c r="P341"/>
  <c r="O341"/>
  <c r="P340"/>
  <c r="O340"/>
  <c r="P339"/>
  <c r="O339"/>
  <c r="P338"/>
  <c r="O338"/>
  <c r="P337"/>
  <c r="O337"/>
  <c r="P336"/>
  <c r="O336"/>
  <c r="P335"/>
  <c r="O335"/>
  <c r="P334"/>
  <c r="O334"/>
  <c r="P333"/>
  <c r="O333"/>
  <c r="P332"/>
  <c r="O332"/>
  <c r="P331"/>
  <c r="O331"/>
  <c r="P330"/>
  <c r="O330"/>
  <c r="P329"/>
  <c r="O329"/>
  <c r="P328"/>
  <c r="O328"/>
  <c r="P327"/>
  <c r="O327"/>
  <c r="P326"/>
  <c r="O326"/>
  <c r="P325"/>
  <c r="O325"/>
  <c r="P324"/>
  <c r="O324"/>
  <c r="P323"/>
  <c r="O323"/>
  <c r="P322"/>
  <c r="O322"/>
  <c r="P321"/>
  <c r="O321"/>
  <c r="P320"/>
  <c r="O320"/>
  <c r="P319"/>
  <c r="O319"/>
  <c r="P318"/>
  <c r="O318"/>
  <c r="P317"/>
  <c r="O317"/>
  <c r="P316"/>
  <c r="O316"/>
  <c r="P315"/>
  <c r="O315"/>
  <c r="P314"/>
  <c r="O314"/>
  <c r="P313"/>
  <c r="O313"/>
  <c r="P312"/>
  <c r="O312"/>
  <c r="P311"/>
  <c r="O311"/>
  <c r="P310"/>
  <c r="O310"/>
  <c r="P309"/>
  <c r="O309"/>
  <c r="P308"/>
  <c r="O308"/>
  <c r="P307"/>
  <c r="O307"/>
  <c r="P306"/>
  <c r="O306"/>
  <c r="P305"/>
  <c r="O305"/>
  <c r="P304"/>
  <c r="O304"/>
  <c r="P303"/>
  <c r="O303"/>
  <c r="P302"/>
  <c r="O302"/>
  <c r="P301"/>
  <c r="O301"/>
  <c r="P300"/>
  <c r="O300"/>
  <c r="P299"/>
  <c r="O299"/>
  <c r="P298"/>
  <c r="O298"/>
  <c r="P297"/>
  <c r="O297"/>
  <c r="P296"/>
  <c r="O296"/>
  <c r="P295"/>
  <c r="O295"/>
  <c r="P294"/>
  <c r="O294"/>
  <c r="P293"/>
  <c r="O293"/>
  <c r="P292"/>
  <c r="O292"/>
  <c r="P291"/>
  <c r="O291"/>
  <c r="P290"/>
  <c r="O290"/>
  <c r="P289"/>
  <c r="O289"/>
  <c r="P288"/>
  <c r="O288"/>
  <c r="P287"/>
  <c r="O287"/>
  <c r="P286"/>
  <c r="O286"/>
  <c r="P285"/>
  <c r="O285"/>
  <c r="P284"/>
  <c r="O284"/>
  <c r="P283"/>
  <c r="O283"/>
  <c r="P282"/>
  <c r="O282"/>
  <c r="P281"/>
  <c r="O281"/>
  <c r="P280"/>
  <c r="O280"/>
  <c r="P279"/>
  <c r="O279"/>
  <c r="P278"/>
  <c r="O278"/>
  <c r="P277"/>
  <c r="O277"/>
  <c r="P276"/>
  <c r="O276"/>
  <c r="P275"/>
  <c r="O275"/>
  <c r="P274"/>
  <c r="O274"/>
  <c r="P273"/>
  <c r="O273"/>
  <c r="P272"/>
  <c r="O272"/>
  <c r="P271"/>
  <c r="O271"/>
  <c r="P270"/>
  <c r="O270"/>
  <c r="P269"/>
  <c r="O269"/>
  <c r="P268"/>
  <c r="O268"/>
  <c r="P267"/>
  <c r="O267"/>
  <c r="P266"/>
  <c r="O266"/>
  <c r="P265"/>
  <c r="O265"/>
  <c r="P264"/>
  <c r="O264"/>
  <c r="P263"/>
  <c r="O263"/>
  <c r="P262"/>
  <c r="O262"/>
  <c r="P261"/>
  <c r="O261"/>
  <c r="P260"/>
  <c r="O260"/>
  <c r="P259"/>
  <c r="O259"/>
  <c r="P258"/>
  <c r="O258"/>
  <c r="P257"/>
  <c r="O257"/>
  <c r="P256"/>
  <c r="O256"/>
  <c r="P255"/>
  <c r="O255"/>
  <c r="P254"/>
  <c r="O254"/>
  <c r="P253"/>
  <c r="O253"/>
  <c r="P252"/>
  <c r="O252"/>
  <c r="P251"/>
  <c r="O251"/>
  <c r="P250"/>
  <c r="O250"/>
  <c r="P249"/>
  <c r="O249"/>
  <c r="P248"/>
  <c r="O248"/>
  <c r="P247"/>
  <c r="O247"/>
  <c r="P246"/>
  <c r="O246"/>
  <c r="P245"/>
  <c r="O245"/>
  <c r="P244"/>
  <c r="O244"/>
  <c r="P243"/>
  <c r="O243"/>
  <c r="P242"/>
  <c r="O242"/>
  <c r="P241"/>
  <c r="O241"/>
  <c r="P240"/>
  <c r="O240"/>
  <c r="P239"/>
  <c r="O239"/>
  <c r="P238"/>
  <c r="O238"/>
  <c r="P237"/>
  <c r="O237"/>
  <c r="P236"/>
  <c r="O236"/>
  <c r="P235"/>
  <c r="O235"/>
  <c r="P234"/>
  <c r="O234"/>
  <c r="P233"/>
  <c r="O233"/>
  <c r="P232"/>
  <c r="O232"/>
  <c r="P231"/>
  <c r="O231"/>
  <c r="P230"/>
  <c r="O230"/>
  <c r="P229"/>
  <c r="O229"/>
  <c r="P228"/>
  <c r="O228"/>
  <c r="P227"/>
  <c r="O227"/>
  <c r="P226"/>
  <c r="O226"/>
  <c r="P225"/>
  <c r="O225"/>
  <c r="P224"/>
  <c r="O224"/>
  <c r="P223"/>
  <c r="O223"/>
  <c r="P222"/>
  <c r="O222"/>
  <c r="P221"/>
  <c r="O221"/>
  <c r="P220"/>
  <c r="O220"/>
  <c r="P214"/>
  <c r="O214"/>
  <c r="P213"/>
  <c r="O213"/>
  <c r="P212"/>
  <c r="O212"/>
  <c r="P211"/>
  <c r="O211"/>
  <c r="P210"/>
  <c r="O210"/>
  <c r="P209"/>
  <c r="O209"/>
  <c r="P208"/>
  <c r="O208"/>
  <c r="P207"/>
  <c r="O207"/>
  <c r="P206"/>
  <c r="O206"/>
  <c r="P205"/>
  <c r="O205"/>
  <c r="P204"/>
  <c r="O204"/>
  <c r="P203"/>
  <c r="O203"/>
  <c r="P202"/>
  <c r="O202"/>
  <c r="P201"/>
  <c r="O201"/>
  <c r="P200"/>
  <c r="O200"/>
  <c r="P199"/>
  <c r="O199"/>
  <c r="P198"/>
  <c r="O198"/>
  <c r="P197"/>
  <c r="O197"/>
  <c r="P196"/>
  <c r="O196"/>
  <c r="P195"/>
  <c r="O195"/>
  <c r="P194"/>
  <c r="O194"/>
  <c r="P193"/>
  <c r="O193"/>
  <c r="P192"/>
  <c r="O192"/>
  <c r="P191"/>
  <c r="O191"/>
  <c r="P190"/>
  <c r="O190"/>
  <c r="P189"/>
  <c r="O189"/>
  <c r="P188"/>
  <c r="O188"/>
  <c r="P187"/>
  <c r="O187"/>
  <c r="P186"/>
  <c r="O186"/>
  <c r="P185"/>
  <c r="O185"/>
  <c r="P184"/>
  <c r="O184"/>
  <c r="P183"/>
  <c r="O183"/>
  <c r="P182"/>
  <c r="O182"/>
  <c r="P181"/>
  <c r="O181"/>
  <c r="P180"/>
  <c r="O180"/>
  <c r="P179"/>
  <c r="O179"/>
  <c r="P178"/>
  <c r="O178"/>
  <c r="P177"/>
  <c r="O177"/>
  <c r="P176"/>
  <c r="O176"/>
  <c r="P175"/>
  <c r="O175"/>
  <c r="P174"/>
  <c r="O174"/>
  <c r="P173"/>
  <c r="O173"/>
  <c r="P172"/>
  <c r="O172"/>
  <c r="P171"/>
  <c r="O171"/>
  <c r="P170"/>
  <c r="O170"/>
  <c r="P169"/>
  <c r="O169"/>
  <c r="P168"/>
  <c r="O168"/>
  <c r="P167"/>
  <c r="O167"/>
  <c r="P166"/>
  <c r="O166"/>
  <c r="P165"/>
  <c r="O165"/>
  <c r="P164"/>
  <c r="O164"/>
  <c r="P163"/>
  <c r="O163"/>
  <c r="P162"/>
  <c r="O162"/>
  <c r="P161"/>
  <c r="O161"/>
  <c r="P160"/>
  <c r="O160"/>
  <c r="P159"/>
  <c r="O159"/>
  <c r="P158"/>
  <c r="O158"/>
  <c r="P157"/>
  <c r="O157"/>
  <c r="P156"/>
  <c r="O156"/>
  <c r="P155"/>
  <c r="O155"/>
  <c r="P154"/>
  <c r="O154"/>
  <c r="P153"/>
  <c r="O153"/>
  <c r="P152"/>
  <c r="O152"/>
  <c r="P151"/>
  <c r="O151"/>
  <c r="P150"/>
  <c r="O150"/>
  <c r="P149"/>
  <c r="O149"/>
  <c r="P148"/>
  <c r="O148"/>
  <c r="P147"/>
  <c r="O147"/>
  <c r="P146"/>
  <c r="O146"/>
  <c r="P145"/>
  <c r="O145"/>
  <c r="P144"/>
  <c r="O144"/>
  <c r="P143"/>
  <c r="O143"/>
  <c r="P142"/>
  <c r="O142"/>
  <c r="P141"/>
  <c r="O141"/>
  <c r="P140"/>
  <c r="O140"/>
  <c r="P139"/>
  <c r="O139"/>
  <c r="P138"/>
  <c r="O138"/>
  <c r="P137"/>
  <c r="O137"/>
  <c r="P136"/>
  <c r="O136"/>
  <c r="P135"/>
  <c r="O135"/>
  <c r="P134"/>
  <c r="O134"/>
  <c r="P133"/>
  <c r="O133"/>
  <c r="P132"/>
  <c r="O132"/>
  <c r="P131"/>
  <c r="O131"/>
  <c r="P130"/>
  <c r="O130"/>
  <c r="P129"/>
  <c r="O129"/>
  <c r="P128"/>
  <c r="O128"/>
  <c r="P127"/>
  <c r="O127"/>
  <c r="P126"/>
  <c r="O126"/>
  <c r="P125"/>
  <c r="O125"/>
  <c r="P124"/>
  <c r="O124"/>
  <c r="P123"/>
  <c r="O123"/>
  <c r="P122"/>
  <c r="O122"/>
  <c r="P121"/>
  <c r="O121"/>
  <c r="P120"/>
  <c r="O120"/>
  <c r="P119"/>
  <c r="O119"/>
  <c r="P118"/>
  <c r="O118"/>
  <c r="P117"/>
  <c r="O117"/>
  <c r="P116"/>
  <c r="O116"/>
  <c r="P115"/>
  <c r="O115"/>
  <c r="P114"/>
  <c r="O114"/>
  <c r="P113"/>
  <c r="O113"/>
  <c r="P112"/>
  <c r="O112"/>
  <c r="P111"/>
  <c r="O111"/>
  <c r="P110"/>
  <c r="O110"/>
  <c r="P109"/>
  <c r="O109"/>
  <c r="P108"/>
  <c r="O108"/>
  <c r="P107"/>
  <c r="O107"/>
  <c r="P106"/>
  <c r="O106"/>
  <c r="P105"/>
  <c r="O105"/>
  <c r="P104"/>
  <c r="O104"/>
  <c r="P103"/>
  <c r="O103"/>
  <c r="P102"/>
  <c r="O102"/>
  <c r="P101"/>
  <c r="O101"/>
  <c r="P100"/>
  <c r="O100"/>
  <c r="P99"/>
  <c r="O99"/>
  <c r="P98"/>
  <c r="O98"/>
  <c r="P97"/>
  <c r="O97"/>
  <c r="P96"/>
  <c r="O96"/>
  <c r="P95"/>
  <c r="O95"/>
  <c r="P94"/>
  <c r="O94"/>
  <c r="P93"/>
  <c r="O93"/>
  <c r="P92"/>
  <c r="O92"/>
  <c r="P91"/>
  <c r="O91"/>
  <c r="P90"/>
  <c r="O90"/>
  <c r="P89"/>
  <c r="O89"/>
  <c r="P88"/>
  <c r="O88"/>
  <c r="P87"/>
  <c r="O87"/>
  <c r="P86"/>
  <c r="O86"/>
  <c r="P85"/>
  <c r="O85"/>
  <c r="P84"/>
  <c r="O84"/>
  <c r="P83"/>
  <c r="O83"/>
  <c r="P82"/>
  <c r="O82"/>
  <c r="P81"/>
  <c r="O81"/>
  <c r="P80"/>
  <c r="O80"/>
  <c r="P79"/>
  <c r="O79"/>
  <c r="P78"/>
  <c r="O78"/>
  <c r="P77"/>
  <c r="O77"/>
  <c r="P76"/>
  <c r="O76"/>
  <c r="P75"/>
  <c r="O75"/>
  <c r="P74"/>
  <c r="O74"/>
  <c r="P73"/>
  <c r="O73"/>
  <c r="P72"/>
  <c r="O72"/>
  <c r="P71"/>
  <c r="O71"/>
  <c r="P70"/>
  <c r="O70"/>
  <c r="P69"/>
  <c r="O69"/>
  <c r="P68"/>
  <c r="O68"/>
  <c r="P67"/>
  <c r="O67"/>
  <c r="P66"/>
  <c r="O66"/>
  <c r="P65"/>
  <c r="O65"/>
  <c r="P64"/>
  <c r="O64"/>
  <c r="P63"/>
  <c r="O63"/>
  <c r="P62"/>
  <c r="O62"/>
  <c r="P61"/>
  <c r="O61"/>
  <c r="P60"/>
  <c r="O60"/>
  <c r="P59"/>
  <c r="O59"/>
  <c r="P58"/>
  <c r="O58"/>
  <c r="P57"/>
  <c r="O57"/>
  <c r="P56"/>
  <c r="O56"/>
  <c r="P55"/>
  <c r="O55"/>
  <c r="P54"/>
  <c r="O54"/>
  <c r="P53"/>
  <c r="O53"/>
  <c r="P52"/>
  <c r="O52"/>
  <c r="P51"/>
  <c r="O51"/>
  <c r="P50"/>
  <c r="O50"/>
  <c r="P49"/>
  <c r="O49"/>
  <c r="P48"/>
  <c r="O48"/>
  <c r="P47"/>
  <c r="O47"/>
  <c r="P46"/>
  <c r="O46"/>
  <c r="P45"/>
  <c r="O45"/>
  <c r="P44"/>
  <c r="O44"/>
  <c r="P43"/>
  <c r="O43"/>
  <c r="P42"/>
  <c r="O42"/>
  <c r="P41"/>
  <c r="O41"/>
  <c r="P40"/>
  <c r="O40"/>
  <c r="P39"/>
  <c r="O39"/>
  <c r="P38"/>
  <c r="O38"/>
  <c r="P37"/>
  <c r="O37"/>
  <c r="P36"/>
  <c r="O36"/>
  <c r="P35"/>
  <c r="O35"/>
  <c r="P34"/>
  <c r="O34"/>
  <c r="P33"/>
  <c r="O33"/>
  <c r="P32"/>
  <c r="O32"/>
  <c r="P31"/>
  <c r="O31"/>
  <c r="P30"/>
  <c r="O30"/>
  <c r="P29"/>
  <c r="P403" s="1"/>
  <c r="O29"/>
  <c r="O404" s="1"/>
  <c r="W14"/>
  <c r="V14"/>
  <c r="U14"/>
  <c r="T14"/>
  <c r="S14"/>
  <c r="R14"/>
  <c r="Q14"/>
  <c r="X5"/>
  <c r="P5" s="1"/>
  <c r="B2" i="1"/>
  <c r="S16" i="3" l="1"/>
  <c r="W16"/>
  <c r="R15"/>
  <c r="V15"/>
  <c r="Q15"/>
  <c r="U15"/>
  <c r="T15"/>
  <c r="O403"/>
  <c r="O602"/>
  <c r="S602"/>
  <c r="W602"/>
  <c r="R603"/>
  <c r="V603"/>
  <c r="P402"/>
  <c r="P404"/>
  <c r="Q603"/>
  <c r="U603"/>
  <c r="U604" s="1"/>
  <c r="O402"/>
  <c r="N500"/>
  <c r="P603"/>
  <c r="O607" s="1"/>
  <c r="T603"/>
  <c r="P602"/>
  <c r="P604" s="1"/>
  <c r="T15" i="2"/>
  <c r="S16"/>
  <c r="W16"/>
  <c r="Q15"/>
  <c r="V15"/>
  <c r="U15"/>
  <c r="O403"/>
  <c r="O602"/>
  <c r="S602"/>
  <c r="W602"/>
  <c r="V603"/>
  <c r="P402"/>
  <c r="P404"/>
  <c r="Q603"/>
  <c r="U603"/>
  <c r="U604" s="1"/>
  <c r="O402"/>
  <c r="N500"/>
  <c r="R500" s="1"/>
  <c r="P603"/>
  <c r="O607" s="1"/>
  <c r="T603"/>
  <c r="T604" s="1"/>
  <c r="P602"/>
  <c r="W604" i="3" l="1"/>
  <c r="W605" s="1"/>
  <c r="W15"/>
  <c r="R8"/>
  <c r="Q16"/>
  <c r="R16"/>
  <c r="R605"/>
  <c r="R604"/>
  <c r="T16"/>
  <c r="U16"/>
  <c r="U605"/>
  <c r="V16"/>
  <c r="V605"/>
  <c r="O606"/>
  <c r="O608" s="1"/>
  <c r="O604"/>
  <c r="O405"/>
  <c r="Q8" s="1"/>
  <c r="P405"/>
  <c r="R7" s="1"/>
  <c r="S604"/>
  <c r="S605" s="1"/>
  <c r="S15"/>
  <c r="T604"/>
  <c r="T605" s="1"/>
  <c r="Q604"/>
  <c r="Q605" s="1"/>
  <c r="V604"/>
  <c r="O405" i="2"/>
  <c r="Q8" s="1"/>
  <c r="P405"/>
  <c r="R7" s="1"/>
  <c r="O606"/>
  <c r="O608" s="1"/>
  <c r="O604"/>
  <c r="P604"/>
  <c r="R602"/>
  <c r="R603"/>
  <c r="S604"/>
  <c r="S605" s="1"/>
  <c r="S15"/>
  <c r="R8"/>
  <c r="Q16"/>
  <c r="W604"/>
  <c r="W605" s="1"/>
  <c r="W15"/>
  <c r="Q604"/>
  <c r="Q605" s="1"/>
  <c r="T605"/>
  <c r="T16"/>
  <c r="U16"/>
  <c r="U605"/>
  <c r="V16"/>
  <c r="V604"/>
  <c r="V605" s="1"/>
  <c r="B3" i="1"/>
  <c r="Q7" i="2" l="1"/>
  <c r="R6" i="3"/>
  <c r="R9" s="1"/>
  <c r="Q6"/>
  <c r="Q7"/>
  <c r="R16" i="2"/>
  <c r="R605"/>
  <c r="Q6"/>
  <c r="R604"/>
  <c r="R15"/>
  <c r="R6"/>
  <c r="R9" s="1"/>
  <c r="B4" i="1"/>
  <c r="D5"/>
  <c r="B5"/>
  <c r="Q9" i="3" l="1"/>
  <c r="Q9" i="2"/>
</calcChain>
</file>

<file path=xl/sharedStrings.xml><?xml version="1.0" encoding="utf-8"?>
<sst xmlns="http://schemas.openxmlformats.org/spreadsheetml/2006/main" count="1323" uniqueCount="56">
  <si>
    <t>S1</t>
  </si>
  <si>
    <t>S2</t>
  </si>
  <si>
    <t>Optimal</t>
  </si>
  <si>
    <t>Acceptable</t>
  </si>
  <si>
    <t>Hors délai</t>
  </si>
  <si>
    <t>Date</t>
  </si>
  <si>
    <t>% Rout</t>
  </si>
  <si>
    <t>% Urg</t>
  </si>
  <si>
    <t>ROUGE</t>
  </si>
  <si>
    <t>ORANGE</t>
  </si>
  <si>
    <t>VERT</t>
  </si>
  <si>
    <t>total</t>
  </si>
  <si>
    <t>Analyse</t>
  </si>
  <si>
    <t>Jour de semaine</t>
  </si>
  <si>
    <t>Urgence</t>
  </si>
  <si>
    <t>2 jan</t>
  </si>
  <si>
    <t>Lundi</t>
  </si>
  <si>
    <t>Routine</t>
  </si>
  <si>
    <t/>
  </si>
  <si>
    <t>Urgent</t>
  </si>
  <si>
    <t>Mardi</t>
  </si>
  <si>
    <t>Mercredi</t>
  </si>
  <si>
    <t>Jeudi</t>
  </si>
  <si>
    <t>Vendredi</t>
  </si>
  <si>
    <t>Samedi</t>
  </si>
  <si>
    <t>Dimanche</t>
  </si>
  <si>
    <t>?</t>
  </si>
  <si>
    <t>Moyenne pour Troponine I</t>
  </si>
  <si>
    <t>-</t>
  </si>
  <si>
    <t>Moyenne pour Hémoglobine</t>
  </si>
  <si>
    <t>Moyenne pour Potassium</t>
  </si>
  <si>
    <t>Moyenne pour Glycémie</t>
  </si>
  <si>
    <t>Moyenne pour HCG</t>
  </si>
  <si>
    <t>Moyenne pour Quick</t>
  </si>
  <si>
    <t>Moyenne pour CRP</t>
  </si>
  <si>
    <t>Moyenne pour PH artériel</t>
  </si>
  <si>
    <t>Moyenne pour PH veineux</t>
  </si>
  <si>
    <t>Moyenne pour PH</t>
  </si>
  <si>
    <t>Moyenne pour Recherche rapide d' Adénovirus</t>
  </si>
  <si>
    <t>Moyenne pour Recherche rapide de grippe</t>
  </si>
  <si>
    <t>Moyenne pour Recherche rapide de RSV</t>
  </si>
  <si>
    <t>TAT Syndrome méningé</t>
  </si>
  <si>
    <t>Somme O+P</t>
  </si>
  <si>
    <t>Lu</t>
  </si>
  <si>
    <t>Ma</t>
  </si>
  <si>
    <t>Me</t>
  </si>
  <si>
    <t>Je</t>
  </si>
  <si>
    <t>Ve</t>
  </si>
  <si>
    <t>Sa</t>
  </si>
  <si>
    <t>Di</t>
  </si>
  <si>
    <t>R</t>
  </si>
  <si>
    <t>V</t>
  </si>
  <si>
    <t>Total</t>
  </si>
  <si>
    <t>%Vert</t>
  </si>
  <si>
    <t>S3</t>
  </si>
  <si>
    <t xml:space="preserve">Analyses </t>
  </si>
</sst>
</file>

<file path=xl/styles.xml><?xml version="1.0" encoding="utf-8"?>
<styleSheet xmlns="http://schemas.openxmlformats.org/spreadsheetml/2006/main">
  <numFmts count="3">
    <numFmt numFmtId="164" formatCode="0.0"/>
    <numFmt numFmtId="165" formatCode="ddmmyyyy"/>
    <numFmt numFmtId="166" formatCode="dd\.mm\.yyyy"/>
  </numFmts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u/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106">
    <xf numFmtId="0" fontId="0" fillId="0" borderId="0" xfId="0"/>
    <xf numFmtId="0" fontId="0" fillId="3" borderId="1" xfId="0" applyNumberFormat="1" applyFill="1" applyBorder="1" applyAlignment="1">
      <alignment horizontal="center" vertical="center"/>
    </xf>
    <xf numFmtId="0" fontId="0" fillId="4" borderId="2" xfId="0" applyNumberFormat="1" applyFill="1" applyBorder="1" applyAlignment="1">
      <alignment horizontal="center" vertical="center"/>
    </xf>
    <xf numFmtId="0" fontId="0" fillId="5" borderId="3" xfId="0" applyNumberFormat="1" applyFill="1" applyBorder="1" applyAlignment="1">
      <alignment horizontal="center" vertical="center"/>
    </xf>
    <xf numFmtId="49" fontId="2" fillId="6" borderId="0" xfId="0" applyNumberFormat="1" applyFont="1" applyFill="1"/>
    <xf numFmtId="49" fontId="3" fillId="6" borderId="0" xfId="0" applyNumberFormat="1" applyFont="1" applyFill="1" applyAlignment="1">
      <alignment horizontal="left"/>
    </xf>
    <xf numFmtId="49" fontId="0" fillId="6" borderId="0" xfId="0" applyNumberFormat="1" applyFill="1" applyAlignment="1">
      <alignment horizontal="right"/>
    </xf>
    <xf numFmtId="49" fontId="0" fillId="6" borderId="0" xfId="0" applyNumberFormat="1" applyFill="1"/>
    <xf numFmtId="49" fontId="3" fillId="0" borderId="0" xfId="0" applyNumberFormat="1" applyFont="1" applyAlignment="1">
      <alignment horizontal="left"/>
    </xf>
    <xf numFmtId="0" fontId="0" fillId="0" borderId="0" xfId="0" applyAlignment="1">
      <alignment horizontal="right"/>
    </xf>
    <xf numFmtId="49" fontId="4" fillId="0" borderId="0" xfId="0" applyNumberFormat="1" applyFont="1"/>
    <xf numFmtId="49" fontId="0" fillId="0" borderId="0" xfId="0" applyNumberFormat="1" applyAlignment="1">
      <alignment horizontal="right"/>
    </xf>
    <xf numFmtId="49" fontId="0" fillId="0" borderId="0" xfId="0" applyNumberFormat="1"/>
    <xf numFmtId="49" fontId="0" fillId="0" borderId="0" xfId="0" applyNumberFormat="1" applyAlignment="1">
      <alignment horizontal="left" indent="2"/>
    </xf>
    <xf numFmtId="49" fontId="0" fillId="7" borderId="4" xfId="0" applyNumberFormat="1" applyFill="1" applyBorder="1" applyAlignment="1">
      <alignment horizontal="center" vertical="center"/>
    </xf>
    <xf numFmtId="165" fontId="0" fillId="0" borderId="0" xfId="0" applyNumberFormat="1"/>
    <xf numFmtId="0" fontId="0" fillId="0" borderId="0" xfId="0" applyNumberFormat="1"/>
    <xf numFmtId="49" fontId="0" fillId="0" borderId="0" xfId="0" applyNumberFormat="1" applyAlignment="1">
      <alignment horizontal="center" vertical="center"/>
    </xf>
    <xf numFmtId="14" fontId="0" fillId="0" borderId="0" xfId="0" applyNumberFormat="1"/>
    <xf numFmtId="164" fontId="0" fillId="0" borderId="5" xfId="0" applyNumberFormat="1" applyBorder="1"/>
    <xf numFmtId="164" fontId="0" fillId="0" borderId="6" xfId="0" applyNumberFormat="1" applyBorder="1"/>
    <xf numFmtId="164" fontId="0" fillId="0" borderId="7" xfId="0" applyNumberFormat="1" applyBorder="1"/>
    <xf numFmtId="0" fontId="0" fillId="0" borderId="0" xfId="0" applyNumberFormat="1" applyAlignment="1">
      <alignment horizontal="right"/>
    </xf>
    <xf numFmtId="164" fontId="0" fillId="0" borderId="0" xfId="0" applyNumberFormat="1"/>
    <xf numFmtId="0" fontId="5" fillId="0" borderId="0" xfId="0" applyFont="1"/>
    <xf numFmtId="166" fontId="0" fillId="0" borderId="0" xfId="0" applyNumberFormat="1" applyFill="1"/>
    <xf numFmtId="49" fontId="0" fillId="0" borderId="0" xfId="0" applyNumberFormat="1" applyFill="1" applyAlignment="1">
      <alignment horizontal="center" vertical="center"/>
    </xf>
    <xf numFmtId="49" fontId="0" fillId="0" borderId="0" xfId="0" applyNumberFormat="1" applyFill="1"/>
    <xf numFmtId="0" fontId="0" fillId="0" borderId="0" xfId="0" applyNumberFormat="1" applyFill="1" applyBorder="1" applyAlignment="1">
      <alignment horizontal="center" vertical="center"/>
    </xf>
    <xf numFmtId="164" fontId="0" fillId="0" borderId="8" xfId="0" applyNumberFormat="1" applyFill="1" applyBorder="1" applyAlignment="1">
      <alignment horizontal="center" vertical="center"/>
    </xf>
    <xf numFmtId="164" fontId="0" fillId="0" borderId="9" xfId="0" applyNumberFormat="1" applyFill="1" applyBorder="1" applyAlignment="1">
      <alignment horizontal="center" vertical="center"/>
    </xf>
    <xf numFmtId="164" fontId="0" fillId="0" borderId="10" xfId="0" applyNumberFormat="1" applyFill="1" applyBorder="1" applyAlignment="1">
      <alignment horizontal="center" vertical="center"/>
    </xf>
    <xf numFmtId="164" fontId="0" fillId="0" borderId="0" xfId="0" applyNumberFormat="1" applyFill="1" applyBorder="1"/>
    <xf numFmtId="164" fontId="0" fillId="0" borderId="3" xfId="0" applyNumberFormat="1" applyFill="1" applyBorder="1" applyAlignment="1">
      <alignment horizontal="center" vertical="center"/>
    </xf>
    <xf numFmtId="164" fontId="0" fillId="0" borderId="11" xfId="0" applyNumberFormat="1" applyFill="1" applyBorder="1" applyAlignment="1">
      <alignment horizontal="center" vertical="center"/>
    </xf>
    <xf numFmtId="164" fontId="0" fillId="0" borderId="5" xfId="0" applyNumberFormat="1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164" fontId="0" fillId="0" borderId="12" xfId="0" applyNumberFormat="1" applyFill="1" applyBorder="1" applyAlignment="1">
      <alignment horizontal="center" vertical="center"/>
    </xf>
    <xf numFmtId="164" fontId="0" fillId="0" borderId="7" xfId="0" applyNumberFormat="1" applyFill="1" applyBorder="1" applyAlignment="1">
      <alignment horizontal="center" vertical="center"/>
    </xf>
    <xf numFmtId="0" fontId="0" fillId="0" borderId="0" xfId="0" applyNumberFormat="1" applyFill="1" applyAlignment="1">
      <alignment horizontal="right"/>
    </xf>
    <xf numFmtId="164" fontId="0" fillId="0" borderId="0" xfId="0" applyNumberFormat="1" applyFill="1"/>
    <xf numFmtId="0" fontId="0" fillId="0" borderId="0" xfId="0" applyFill="1"/>
    <xf numFmtId="49" fontId="1" fillId="0" borderId="0" xfId="0" applyNumberFormat="1" applyFont="1"/>
    <xf numFmtId="49" fontId="3" fillId="8" borderId="0" xfId="0" applyNumberFormat="1" applyFont="1" applyFill="1" applyAlignment="1">
      <alignment horizontal="left"/>
    </xf>
    <xf numFmtId="49" fontId="6" fillId="9" borderId="0" xfId="0" applyNumberFormat="1" applyFont="1" applyFill="1" applyAlignment="1">
      <alignment horizontal="left" textRotation="30"/>
    </xf>
    <xf numFmtId="49" fontId="6" fillId="6" borderId="0" xfId="0" applyNumberFormat="1" applyFont="1" applyFill="1" applyAlignment="1">
      <alignment horizontal="left" textRotation="30"/>
    </xf>
    <xf numFmtId="49" fontId="3" fillId="0" borderId="0" xfId="0" applyNumberFormat="1" applyFont="1"/>
    <xf numFmtId="49" fontId="3" fillId="9" borderId="0" xfId="0" applyNumberFormat="1" applyFont="1" applyFill="1" applyAlignment="1">
      <alignment horizontal="left" textRotation="30"/>
    </xf>
    <xf numFmtId="49" fontId="3" fillId="6" borderId="0" xfId="0" applyNumberFormat="1" applyFont="1" applyFill="1" applyAlignment="1">
      <alignment horizontal="left" textRotation="30"/>
    </xf>
    <xf numFmtId="49" fontId="3" fillId="9" borderId="0" xfId="0" applyNumberFormat="1" applyFont="1" applyFill="1" applyAlignment="1">
      <alignment horizontal="left" wrapText="1"/>
    </xf>
    <xf numFmtId="0" fontId="0" fillId="10" borderId="0" xfId="0" applyFill="1" applyAlignment="1">
      <alignment horizontal="right" wrapText="1"/>
    </xf>
    <xf numFmtId="0" fontId="0" fillId="6" borderId="0" xfId="0" applyFill="1" applyAlignment="1">
      <alignment horizontal="right" wrapText="1"/>
    </xf>
    <xf numFmtId="49" fontId="3" fillId="9" borderId="13" xfId="0" applyNumberFormat="1" applyFont="1" applyFill="1" applyBorder="1" applyAlignment="1">
      <alignment horizontal="left" wrapText="1"/>
    </xf>
    <xf numFmtId="0" fontId="0" fillId="10" borderId="13" xfId="0" applyFill="1" applyBorder="1" applyAlignment="1">
      <alignment horizontal="right" wrapText="1"/>
    </xf>
    <xf numFmtId="0" fontId="0" fillId="6" borderId="13" xfId="0" applyFill="1" applyBorder="1" applyAlignment="1">
      <alignment horizontal="right" wrapText="1"/>
    </xf>
    <xf numFmtId="0" fontId="1" fillId="0" borderId="0" xfId="0" applyFont="1"/>
    <xf numFmtId="0" fontId="3" fillId="0" borderId="0" xfId="0" applyFont="1"/>
    <xf numFmtId="49" fontId="3" fillId="9" borderId="13" xfId="0" applyNumberFormat="1" applyFont="1" applyFill="1" applyBorder="1" applyAlignment="1">
      <alignment horizontal="left" wrapText="1"/>
    </xf>
    <xf numFmtId="0" fontId="3" fillId="11" borderId="13" xfId="0" applyFont="1" applyFill="1" applyBorder="1" applyAlignment="1">
      <alignment horizontal="right" wrapText="1"/>
    </xf>
    <xf numFmtId="0" fontId="3" fillId="6" borderId="13" xfId="0" applyFont="1" applyFill="1" applyBorder="1" applyAlignment="1">
      <alignment horizontal="right" wrapText="1"/>
    </xf>
    <xf numFmtId="49" fontId="1" fillId="0" borderId="0" xfId="0" applyNumberFormat="1" applyFont="1" applyAlignment="1">
      <alignment horizontal="left"/>
    </xf>
    <xf numFmtId="0" fontId="0" fillId="5" borderId="14" xfId="0" applyNumberFormat="1" applyFill="1" applyBorder="1" applyAlignment="1">
      <alignment horizontal="center" vertical="center"/>
    </xf>
    <xf numFmtId="0" fontId="0" fillId="0" borderId="3" xfId="0" applyBorder="1"/>
    <xf numFmtId="0" fontId="0" fillId="0" borderId="14" xfId="0" applyBorder="1"/>
    <xf numFmtId="0" fontId="0" fillId="4" borderId="15" xfId="0" applyNumberFormat="1" applyFill="1" applyBorder="1" applyAlignment="1">
      <alignment horizontal="center" vertical="center"/>
    </xf>
    <xf numFmtId="0" fontId="0" fillId="0" borderId="2" xfId="0" applyBorder="1"/>
    <xf numFmtId="0" fontId="0" fillId="0" borderId="15" xfId="0" applyBorder="1"/>
    <xf numFmtId="0" fontId="0" fillId="3" borderId="16" xfId="0" applyNumberFormat="1" applyFill="1" applyBorder="1" applyAlignment="1">
      <alignment horizontal="center" vertical="center"/>
    </xf>
    <xf numFmtId="0" fontId="0" fillId="0" borderId="1" xfId="0" applyBorder="1"/>
    <xf numFmtId="0" fontId="0" fillId="0" borderId="16" xfId="0" applyBorder="1"/>
    <xf numFmtId="49" fontId="1" fillId="12" borderId="4" xfId="0" applyNumberFormat="1" applyFont="1" applyFill="1" applyBorder="1" applyAlignment="1">
      <alignment horizontal="left"/>
    </xf>
    <xf numFmtId="49" fontId="1" fillId="9" borderId="0" xfId="0" applyNumberFormat="1" applyFont="1" applyFill="1" applyAlignment="1">
      <alignment horizontal="left" wrapText="1"/>
    </xf>
    <xf numFmtId="49" fontId="1" fillId="9" borderId="13" xfId="0" applyNumberFormat="1" applyFont="1" applyFill="1" applyBorder="1" applyAlignment="1">
      <alignment horizontal="left" wrapText="1"/>
    </xf>
    <xf numFmtId="0" fontId="0" fillId="0" borderId="3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6" xfId="0" applyFill="1" applyBorder="1"/>
    <xf numFmtId="0" fontId="0" fillId="7" borderId="8" xfId="0" applyFill="1" applyBorder="1"/>
    <xf numFmtId="0" fontId="0" fillId="7" borderId="9" xfId="0" applyFill="1" applyBorder="1"/>
    <xf numFmtId="0" fontId="0" fillId="7" borderId="10" xfId="0" applyFill="1" applyBorder="1"/>
    <xf numFmtId="49" fontId="7" fillId="6" borderId="0" xfId="0" applyNumberFormat="1" applyFont="1" applyFill="1"/>
    <xf numFmtId="49" fontId="1" fillId="6" borderId="0" xfId="0" applyNumberFormat="1" applyFont="1" applyFill="1" applyAlignment="1">
      <alignment horizontal="left"/>
    </xf>
    <xf numFmtId="49" fontId="8" fillId="0" borderId="0" xfId="0" applyNumberFormat="1" applyFont="1"/>
    <xf numFmtId="49" fontId="1" fillId="8" borderId="0" xfId="0" applyNumberFormat="1" applyFont="1" applyFill="1" applyAlignment="1">
      <alignment horizontal="left"/>
    </xf>
    <xf numFmtId="49" fontId="9" fillId="9" borderId="0" xfId="0" applyNumberFormat="1" applyFont="1" applyFill="1" applyAlignment="1">
      <alignment horizontal="left" textRotation="30"/>
    </xf>
    <xf numFmtId="49" fontId="9" fillId="6" borderId="0" xfId="0" applyNumberFormat="1" applyFont="1" applyFill="1" applyAlignment="1">
      <alignment horizontal="left" textRotation="30"/>
    </xf>
    <xf numFmtId="49" fontId="1" fillId="9" borderId="0" xfId="0" applyNumberFormat="1" applyFont="1" applyFill="1" applyAlignment="1">
      <alignment horizontal="left" textRotation="30"/>
    </xf>
    <xf numFmtId="49" fontId="1" fillId="6" borderId="0" xfId="0" applyNumberFormat="1" applyFont="1" applyFill="1" applyAlignment="1">
      <alignment horizontal="left" textRotation="30"/>
    </xf>
    <xf numFmtId="49" fontId="1" fillId="9" borderId="13" xfId="0" applyNumberFormat="1" applyFont="1" applyFill="1" applyBorder="1" applyAlignment="1">
      <alignment horizontal="left" wrapText="1"/>
    </xf>
    <xf numFmtId="0" fontId="1" fillId="11" borderId="13" xfId="0" applyFont="1" applyFill="1" applyBorder="1" applyAlignment="1">
      <alignment horizontal="right" wrapText="1"/>
    </xf>
    <xf numFmtId="0" fontId="1" fillId="6" borderId="13" xfId="0" applyFont="1" applyFill="1" applyBorder="1" applyAlignment="1">
      <alignment horizontal="right" wrapText="1"/>
    </xf>
    <xf numFmtId="49" fontId="1" fillId="9" borderId="17" xfId="0" applyNumberFormat="1" applyFont="1" applyFill="1" applyBorder="1" applyAlignment="1">
      <alignment horizontal="left" wrapText="1"/>
    </xf>
    <xf numFmtId="0" fontId="0" fillId="0" borderId="0" xfId="0" applyNumberFormat="1" applyAlignment="1">
      <alignment horizontal="center" vertical="center"/>
    </xf>
    <xf numFmtId="0" fontId="0" fillId="0" borderId="0" xfId="0" applyBorder="1"/>
    <xf numFmtId="0" fontId="0" fillId="2" borderId="3" xfId="0" applyFill="1" applyBorder="1" applyAlignment="1">
      <alignment horizontal="center" vertical="center"/>
    </xf>
    <xf numFmtId="0" fontId="1" fillId="0" borderId="2" xfId="0" applyNumberFormat="1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164" fontId="0" fillId="0" borderId="15" xfId="0" applyNumberFormat="1" applyBorder="1" applyAlignment="1">
      <alignment horizontal="center"/>
    </xf>
    <xf numFmtId="164" fontId="0" fillId="0" borderId="16" xfId="0" applyNumberFormat="1" applyBorder="1" applyAlignment="1">
      <alignment horizontal="center"/>
    </xf>
    <xf numFmtId="0" fontId="0" fillId="0" borderId="14" xfId="0" applyNumberFormat="1" applyFill="1" applyBorder="1" applyAlignment="1">
      <alignment horizontal="center" vertical="center"/>
    </xf>
    <xf numFmtId="0" fontId="0" fillId="0" borderId="15" xfId="0" applyNumberFormat="1" applyFill="1" applyBorder="1" applyAlignment="1">
      <alignment horizontal="center" vertical="center"/>
    </xf>
    <xf numFmtId="0" fontId="0" fillId="0" borderId="16" xfId="0" applyNumberForma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4" fontId="0" fillId="0" borderId="2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14" xfId="0" applyNumberFormat="1" applyBorder="1" applyAlignment="1">
      <alignment horizontal="center"/>
    </xf>
  </cellXfs>
  <cellStyles count="1">
    <cellStyle name="Normal" xfId="0" builtinId="0"/>
  </cellStyles>
  <dxfs count="7"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color rgb="FFFF0000"/>
      </font>
    </dxf>
    <dxf>
      <font>
        <strike val="0"/>
        <color rgb="FFFF0000"/>
      </font>
    </dxf>
    <dxf>
      <font>
        <color rgb="FFFF0000"/>
      </font>
    </dxf>
    <dxf>
      <font>
        <strike val="0"/>
        <color rgb="FFFF000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BE"/>
  <c:chart>
    <c:title>
      <c:layout>
        <c:manualLayout>
          <c:xMode val="edge"/>
          <c:yMode val="edge"/>
          <c:x val="0.29467366579177601"/>
          <c:y val="0"/>
        </c:manualLayout>
      </c:layout>
    </c:title>
    <c:plotArea>
      <c:layout/>
      <c:lineChart>
        <c:grouping val="standard"/>
        <c:ser>
          <c:idx val="0"/>
          <c:order val="0"/>
          <c:tx>
            <c:strRef>
              <c:f>Feuil1!$A$3</c:f>
              <c:strCache>
                <c:ptCount val="1"/>
                <c:pt idx="0">
                  <c:v>Optimal</c:v>
                </c:pt>
              </c:strCache>
            </c:strRef>
          </c:tx>
          <c:dLbls>
            <c:delete val="1"/>
          </c:dLbls>
          <c:cat>
            <c:numRef>
              <c:f>Feuil1!$B$3:$D$3</c:f>
              <c:numCache>
                <c:formatCode>0.0</c:formatCode>
                <c:ptCount val="3"/>
                <c:pt idx="0">
                  <c:v>94.318181818181813</c:v>
                </c:pt>
                <c:pt idx="1">
                  <c:v>0</c:v>
                </c:pt>
                <c:pt idx="2">
                  <c:v>94.318181818181813</c:v>
                </c:pt>
              </c:numCache>
            </c:numRef>
          </c:cat>
          <c:val>
            <c:numRef>
              <c:f>Feuil1!$B$3:$D$3</c:f>
              <c:numCache>
                <c:formatCode>0.0</c:formatCode>
                <c:ptCount val="3"/>
                <c:pt idx="0">
                  <c:v>94.318181818181813</c:v>
                </c:pt>
                <c:pt idx="1">
                  <c:v>0</c:v>
                </c:pt>
                <c:pt idx="2">
                  <c:v>94.318181818181813</c:v>
                </c:pt>
              </c:numCache>
            </c:numRef>
          </c:val>
        </c:ser>
        <c:ser>
          <c:idx val="1"/>
          <c:order val="1"/>
          <c:tx>
            <c:strRef>
              <c:f>Feuil1!$A$4</c:f>
              <c:strCache>
                <c:ptCount val="1"/>
                <c:pt idx="0">
                  <c:v>Acceptable</c:v>
                </c:pt>
              </c:strCache>
            </c:strRef>
          </c:tx>
          <c:dLbls>
            <c:delete val="1"/>
          </c:dLbls>
          <c:cat>
            <c:numRef>
              <c:f>Feuil1!$B$3:$D$3</c:f>
              <c:numCache>
                <c:formatCode>0.0</c:formatCode>
                <c:ptCount val="3"/>
                <c:pt idx="0">
                  <c:v>94.318181818181813</c:v>
                </c:pt>
                <c:pt idx="1">
                  <c:v>0</c:v>
                </c:pt>
                <c:pt idx="2">
                  <c:v>94.318181818181813</c:v>
                </c:pt>
              </c:numCache>
            </c:numRef>
          </c:cat>
          <c:val>
            <c:numRef>
              <c:f>Feuil1!$B$4:$D$4</c:f>
              <c:numCache>
                <c:formatCode>0.0</c:formatCode>
                <c:ptCount val="3"/>
                <c:pt idx="0">
                  <c:v>5.6818181818181817</c:v>
                </c:pt>
                <c:pt idx="1">
                  <c:v>0</c:v>
                </c:pt>
                <c:pt idx="2">
                  <c:v>5.6818181818181817</c:v>
                </c:pt>
              </c:numCache>
            </c:numRef>
          </c:val>
        </c:ser>
        <c:ser>
          <c:idx val="2"/>
          <c:order val="2"/>
          <c:tx>
            <c:strRef>
              <c:f>Feuil1!$A$5</c:f>
              <c:strCache>
                <c:ptCount val="1"/>
                <c:pt idx="0">
                  <c:v>Hors délai</c:v>
                </c:pt>
              </c:strCache>
            </c:strRef>
          </c:tx>
          <c:val>
            <c:numRef>
              <c:f>Feuil1!$B$5:$D$5</c:f>
              <c:numCache>
                <c:formatCode>0.0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dLbls>
          <c:showVal val="1"/>
        </c:dLbls>
        <c:marker val="1"/>
        <c:axId val="78291712"/>
        <c:axId val="78293248"/>
      </c:lineChart>
      <c:catAx>
        <c:axId val="78291712"/>
        <c:scaling>
          <c:orientation val="minMax"/>
        </c:scaling>
        <c:delete val="1"/>
        <c:axPos val="b"/>
        <c:numFmt formatCode="0.0" sourceLinked="1"/>
        <c:majorTickMark val="none"/>
        <c:tickLblPos val="none"/>
        <c:crossAx val="78293248"/>
        <c:crosses val="autoZero"/>
        <c:auto val="1"/>
        <c:lblAlgn val="ctr"/>
        <c:lblOffset val="100"/>
      </c:catAx>
      <c:valAx>
        <c:axId val="78293248"/>
        <c:scaling>
          <c:orientation val="minMax"/>
        </c:scaling>
        <c:delete val="1"/>
        <c:axPos val="l"/>
        <c:numFmt formatCode="0.0" sourceLinked="1"/>
        <c:tickLblPos val="none"/>
        <c:crossAx val="78291712"/>
        <c:crosses val="autoZero"/>
        <c:crossBetween val="between"/>
      </c:valAx>
    </c:plotArea>
    <c:legend>
      <c:legendPos val="t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171450</xdr:colOff>
      <xdr:row>1</xdr:row>
      <xdr:rowOff>123825</xdr:rowOff>
    </xdr:from>
    <xdr:to>
      <xdr:col>11</xdr:col>
      <xdr:colOff>171450</xdr:colOff>
      <xdr:row>14</xdr:row>
      <xdr:rowOff>171450</xdr:rowOff>
    </xdr:to>
    <xdr:graphicFrame macro="">
      <xdr:nvGraphicFramePr>
        <xdr:cNvPr id="12" name="Graphique 1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N:\Raph\Excell%20Tips%20and%20trick\TAT%20original%202023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Graph2"/>
      <sheetName val="Data globale -&gt;2022"/>
      <sheetName val="Data"/>
      <sheetName val="Hors délai"/>
      <sheetName val="TAT routine"/>
      <sheetName val="TAT urgent"/>
      <sheetName val="S1"/>
      <sheetName val="S2"/>
      <sheetName val="S3"/>
      <sheetName val="S4"/>
      <sheetName val="S5"/>
      <sheetName val="S6"/>
      <sheetName val="S7"/>
      <sheetName val="S8"/>
      <sheetName val="S9"/>
      <sheetName val="S10"/>
      <sheetName val="S11"/>
      <sheetName val="S12"/>
      <sheetName val="S13"/>
      <sheetName val="S14"/>
      <sheetName val="S15"/>
      <sheetName val="S16"/>
      <sheetName val="S17"/>
      <sheetName val="S18"/>
      <sheetName val="S19"/>
      <sheetName val="S20"/>
      <sheetName val="S21"/>
      <sheetName val="S22"/>
      <sheetName val="S23"/>
      <sheetName val="S24"/>
      <sheetName val="S25"/>
      <sheetName val="S26"/>
      <sheetName val="S27"/>
      <sheetName val="S28"/>
      <sheetName val="S29"/>
      <sheetName val="S30"/>
      <sheetName val="S31"/>
      <sheetName val="S32"/>
      <sheetName val="S33"/>
      <sheetName val="S34"/>
      <sheetName val="S35"/>
      <sheetName val="S36"/>
      <sheetName val="S37"/>
      <sheetName val="S38"/>
      <sheetName val="S39"/>
      <sheetName val="S40"/>
      <sheetName val="S41"/>
      <sheetName val="S42"/>
      <sheetName val="S43"/>
      <sheetName val="S44"/>
      <sheetName val="S45"/>
      <sheetName val="S46"/>
      <sheetName val="S47"/>
      <sheetName val="S48"/>
      <sheetName val="S49"/>
      <sheetName val="S50"/>
      <sheetName val="S51"/>
      <sheetName val="S52"/>
    </sheetNames>
    <definedNames>
      <definedName name="Vers_graph_TATroutine"/>
    </definedNames>
    <sheetDataSet>
      <sheetData sheetId="1"/>
      <sheetData sheetId="2"/>
      <sheetData sheetId="3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10"/>
  <sheetViews>
    <sheetView tabSelected="1" workbookViewId="0">
      <selection activeCell="C4" sqref="C4"/>
    </sheetView>
  </sheetViews>
  <sheetFormatPr baseColWidth="10" defaultRowHeight="15"/>
  <cols>
    <col min="1" max="1" width="16.140625" customWidth="1"/>
  </cols>
  <sheetData>
    <row r="1" spans="1:4" ht="19.5" customHeight="1" thickBot="1">
      <c r="A1" s="94"/>
      <c r="B1" s="96" t="s">
        <v>0</v>
      </c>
      <c r="C1" s="96" t="s">
        <v>1</v>
      </c>
      <c r="D1" s="96" t="s">
        <v>54</v>
      </c>
    </row>
    <row r="2" spans="1:4" ht="30.75" customHeight="1" thickBot="1">
      <c r="A2" s="95"/>
      <c r="B2" s="102" t="str">
        <f ca="1">INDIRECT("'S"&amp;COLUMN()-1&amp;"'!P5")</f>
        <v/>
      </c>
      <c r="C2" s="102"/>
      <c r="D2" s="102"/>
    </row>
    <row r="3" spans="1:4" ht="15.75" thickBot="1">
      <c r="A3" s="99" t="s">
        <v>2</v>
      </c>
      <c r="B3" s="103">
        <f ca="1">IFERROR(INDIRECT("'S"&amp;COLUMN()-1&amp;"'!Q8"),"")</f>
        <v>94.318181818181813</v>
      </c>
      <c r="C3" s="104" t="e">
        <f ca="1">INDIRECT("'S"&amp;COLUMN()-1&amp;"'!Q8")</f>
        <v>#DIV/0!</v>
      </c>
      <c r="D3" s="105">
        <f ca="1">IFERROR(INDIRECT("'S"&amp;COLUMN()-1&amp;"'!Q8"),"#N/A")</f>
        <v>94.318181818181813</v>
      </c>
    </row>
    <row r="4" spans="1:4">
      <c r="A4" s="100" t="s">
        <v>3</v>
      </c>
      <c r="B4" s="103">
        <f ca="1">IFERROR(INDIRECT("'S"&amp;COLUMN()-1&amp;"'!Q7"),"")</f>
        <v>5.6818181818181817</v>
      </c>
      <c r="C4" s="103" t="str">
        <f ca="1">IFERROR(INDIRECT("'S"&amp;COLUMN()-1&amp;"'!Q7"),"#NA")</f>
        <v>#NA</v>
      </c>
      <c r="D4" s="97">
        <f ca="1">INDIRECT("'S"&amp;COLUMN()-1&amp;"'!Q7")</f>
        <v>5.6818181818181817</v>
      </c>
    </row>
    <row r="5" spans="1:4" ht="15.75" thickBot="1">
      <c r="A5" s="101" t="s">
        <v>4</v>
      </c>
      <c r="B5" s="104">
        <f ca="1">IFERROR(INDIRECT("'S"&amp;COLUMN()-1&amp;"'!Q6"),"")</f>
        <v>0</v>
      </c>
      <c r="C5" s="104" t="e">
        <f ca="1">INDIRECT("'S"&amp;COLUMN()-1&amp;"'!Q6")</f>
        <v>#DIV/0!</v>
      </c>
      <c r="D5" s="98">
        <f t="shared" ref="D5" ca="1" si="0">INDIRECT("'S"&amp;COLUMN()-1&amp;"'!Q6")</f>
        <v>0</v>
      </c>
    </row>
    <row r="8" spans="1:4">
      <c r="A8" s="93"/>
      <c r="B8" s="93"/>
      <c r="C8" s="93"/>
      <c r="D8" s="92"/>
    </row>
    <row r="9" spans="1:4">
      <c r="A9" s="28"/>
      <c r="B9" s="93"/>
      <c r="C9" s="93"/>
    </row>
    <row r="10" spans="1:4">
      <c r="A10" s="28"/>
      <c r="B10" s="93"/>
      <c r="C10" s="93"/>
    </row>
  </sheetData>
  <conditionalFormatting sqref="B3:D3">
    <cfRule type="cellIs" dxfId="5" priority="3" operator="lessThan">
      <formula>85</formula>
    </cfRule>
  </conditionalFormatting>
  <conditionalFormatting sqref="D4 B5:D5">
    <cfRule type="cellIs" dxfId="4" priority="2" operator="greaterThan">
      <formula>10</formula>
    </cfRule>
  </conditionalFormatting>
  <conditionalFormatting sqref="C3">
    <cfRule type="cellIs" dxfId="1" priority="1" operator="greaterThan">
      <formula>10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X608"/>
  <sheetViews>
    <sheetView workbookViewId="0">
      <selection activeCell="P12" sqref="P12"/>
    </sheetView>
  </sheetViews>
  <sheetFormatPr baseColWidth="10" defaultRowHeight="15"/>
  <cols>
    <col min="1" max="1" width="2.7109375" customWidth="1"/>
    <col min="2" max="2" width="29.5703125" style="60" bestFit="1" customWidth="1"/>
    <col min="3" max="3" width="15.42578125" style="60" bestFit="1" customWidth="1"/>
    <col min="4" max="4" width="8.42578125" style="60" bestFit="1" customWidth="1"/>
    <col min="5" max="5" width="7" style="9" customWidth="1"/>
    <col min="6" max="6" width="0.7109375" style="9" customWidth="1"/>
    <col min="7" max="7" width="8" style="9" customWidth="1"/>
    <col min="8" max="8" width="0.42578125" style="9" customWidth="1"/>
    <col min="9" max="9" width="8" style="9" customWidth="1"/>
    <col min="10" max="10" width="0.42578125" style="9" customWidth="1"/>
    <col min="11" max="11" width="8" style="9" customWidth="1"/>
    <col min="12" max="12" width="0.42578125" style="9" customWidth="1"/>
    <col min="13" max="13" width="8" style="9" customWidth="1"/>
    <col min="16" max="16" width="22" customWidth="1"/>
    <col min="17" max="17" width="20.85546875" customWidth="1"/>
    <col min="19" max="19" width="12.42578125" customWidth="1"/>
    <col min="24" max="24" width="2.85546875" customWidth="1"/>
  </cols>
  <sheetData>
    <row r="1" spans="1:24" s="7" customFormat="1" ht="18">
      <c r="A1" s="4"/>
      <c r="B1" s="5"/>
      <c r="C1" s="5"/>
      <c r="D1" s="5"/>
      <c r="E1" s="6"/>
      <c r="F1" s="6"/>
      <c r="G1" s="6"/>
      <c r="H1" s="6"/>
      <c r="I1" s="6"/>
      <c r="J1" s="6"/>
      <c r="K1" s="6"/>
      <c r="L1" s="6"/>
      <c r="M1" s="6"/>
    </row>
    <row r="2" spans="1:24">
      <c r="B2" s="8"/>
      <c r="C2" s="8"/>
      <c r="D2" s="8"/>
    </row>
    <row r="3" spans="1:24" s="12" customFormat="1" ht="16.5" thickBot="1">
      <c r="A3" s="10"/>
      <c r="B3" s="8"/>
      <c r="C3" s="8"/>
      <c r="D3" s="8"/>
      <c r="E3" s="11"/>
      <c r="F3" s="11"/>
      <c r="G3" s="11"/>
      <c r="H3" s="11"/>
      <c r="I3" s="11"/>
      <c r="J3" s="11"/>
      <c r="K3" s="11"/>
      <c r="L3" s="11"/>
      <c r="M3" s="11"/>
    </row>
    <row r="4" spans="1:24" s="12" customFormat="1" ht="15.75" thickBot="1">
      <c r="A4" s="13"/>
      <c r="B4" s="8"/>
      <c r="C4" s="8"/>
      <c r="D4" s="8"/>
      <c r="E4" s="11"/>
      <c r="F4" s="11"/>
      <c r="G4" s="11"/>
      <c r="H4" s="11"/>
      <c r="I4" s="11"/>
      <c r="J4" s="11"/>
      <c r="K4" s="11"/>
      <c r="L4" s="11"/>
      <c r="M4" s="11"/>
      <c r="P4" s="14"/>
    </row>
    <row r="5" spans="1:24" s="12" customFormat="1" ht="16.5" thickBot="1">
      <c r="A5" s="10"/>
      <c r="B5" s="8"/>
      <c r="C5" s="8"/>
      <c r="D5" s="8"/>
      <c r="E5" s="11"/>
      <c r="F5" s="11"/>
      <c r="G5" s="11"/>
      <c r="H5" s="11"/>
      <c r="I5" s="11"/>
      <c r="J5" s="11"/>
      <c r="K5" s="11"/>
      <c r="L5" s="11"/>
      <c r="M5" s="11"/>
      <c r="N5" s="15"/>
      <c r="O5" s="12" t="s">
        <v>5</v>
      </c>
      <c r="P5" s="16" t="str">
        <f>TEXT(X5,"jjmmaa")</f>
        <v/>
      </c>
      <c r="Q5" s="17" t="s">
        <v>6</v>
      </c>
      <c r="R5" s="17" t="s">
        <v>7</v>
      </c>
      <c r="X5" s="18" t="str">
        <f>LEFT(A4,8)</f>
        <v/>
      </c>
    </row>
    <row r="6" spans="1:24" s="12" customFormat="1">
      <c r="A6" s="13"/>
      <c r="B6" s="8"/>
      <c r="C6" s="8"/>
      <c r="D6" s="8"/>
      <c r="E6" s="11"/>
      <c r="F6" s="11"/>
      <c r="G6" s="11"/>
      <c r="H6" s="11"/>
      <c r="I6" s="11"/>
      <c r="J6" s="11"/>
      <c r="K6" s="11"/>
      <c r="L6" s="11"/>
      <c r="M6" s="11"/>
      <c r="P6" s="3" t="s">
        <v>8</v>
      </c>
      <c r="Q6" s="19">
        <f>(O402*100)/$O$405</f>
        <v>0</v>
      </c>
      <c r="R6" s="19">
        <f>(P402*100)/$P$405</f>
        <v>1.2195121951219512</v>
      </c>
    </row>
    <row r="7" spans="1:24" s="12" customFormat="1">
      <c r="A7" s="13"/>
      <c r="B7" s="8"/>
      <c r="C7" s="8"/>
      <c r="D7" s="8"/>
      <c r="E7" s="11"/>
      <c r="F7" s="11"/>
      <c r="G7" s="11"/>
      <c r="H7" s="11"/>
      <c r="I7" s="11"/>
      <c r="J7" s="11"/>
      <c r="K7" s="11"/>
      <c r="L7" s="11"/>
      <c r="M7" s="11"/>
      <c r="P7" s="2" t="s">
        <v>9</v>
      </c>
      <c r="Q7" s="20">
        <f>(O403*100)/$O$405</f>
        <v>5.6818181818181817</v>
      </c>
      <c r="R7" s="20">
        <f>(P403*100)/$P$405</f>
        <v>8.536585365853659</v>
      </c>
    </row>
    <row r="8" spans="1:24" s="12" customFormat="1" ht="16.5" thickBot="1">
      <c r="A8" s="10"/>
      <c r="B8" s="8"/>
      <c r="C8" s="8"/>
      <c r="D8" s="8"/>
      <c r="E8" s="11"/>
      <c r="F8" s="11"/>
      <c r="G8" s="11"/>
      <c r="H8" s="11"/>
      <c r="I8" s="11"/>
      <c r="J8" s="11"/>
      <c r="K8" s="11"/>
      <c r="L8" s="11"/>
      <c r="M8" s="11"/>
      <c r="P8" s="1" t="s">
        <v>10</v>
      </c>
      <c r="Q8" s="21">
        <f>(O404*100)/$O$405</f>
        <v>94.318181818181813</v>
      </c>
      <c r="R8" s="21">
        <f>(P404*100)/$P$405</f>
        <v>90.243902439024396</v>
      </c>
    </row>
    <row r="9" spans="1:24" s="12" customFormat="1">
      <c r="A9" s="13"/>
      <c r="B9" s="8"/>
      <c r="C9" s="8"/>
      <c r="D9" s="8"/>
      <c r="E9" s="11"/>
      <c r="F9" s="11"/>
      <c r="G9" s="11"/>
      <c r="H9" s="11"/>
      <c r="I9" s="11"/>
      <c r="J9" s="11"/>
      <c r="K9" s="11"/>
      <c r="L9" s="11"/>
      <c r="M9" s="11"/>
      <c r="P9" s="22" t="s">
        <v>11</v>
      </c>
      <c r="Q9" s="23">
        <f>SUM(Q6:Q8)</f>
        <v>100</v>
      </c>
      <c r="R9" s="23">
        <f>SUM(R6:R8)</f>
        <v>100</v>
      </c>
    </row>
    <row r="10" spans="1:24">
      <c r="A10" s="13"/>
      <c r="B10" s="8"/>
      <c r="C10" s="8"/>
      <c r="D10" s="8"/>
      <c r="E10" s="11"/>
      <c r="F10" s="11"/>
      <c r="G10" s="11"/>
      <c r="H10" s="11"/>
      <c r="I10" s="11"/>
      <c r="J10" s="11"/>
      <c r="K10" s="11"/>
      <c r="L10" s="11"/>
      <c r="M10" s="11"/>
    </row>
    <row r="11" spans="1:24" s="12" customFormat="1" ht="15.75" thickBot="1">
      <c r="A11" s="24"/>
      <c r="B11" s="8"/>
      <c r="C11" s="8"/>
      <c r="D11" s="8"/>
      <c r="E11" s="9"/>
      <c r="F11" s="9"/>
      <c r="G11" s="9"/>
      <c r="H11" s="9"/>
      <c r="I11" s="9"/>
      <c r="J11" s="9"/>
      <c r="K11" s="9"/>
      <c r="L11" s="9"/>
      <c r="M11" s="9"/>
    </row>
    <row r="12" spans="1:24" s="12" customFormat="1" ht="16.5" thickBot="1">
      <c r="A12" s="10"/>
      <c r="B12" s="8"/>
      <c r="C12" s="8"/>
      <c r="D12" s="8"/>
      <c r="E12" s="11"/>
      <c r="F12" s="11"/>
      <c r="G12" s="11"/>
      <c r="H12" s="11"/>
      <c r="I12" s="11"/>
      <c r="J12" s="11"/>
      <c r="K12" s="11"/>
      <c r="L12" s="11"/>
      <c r="M12" s="11"/>
      <c r="P12" s="14"/>
    </row>
    <row r="13" spans="1:24" s="12" customFormat="1" ht="15.75" thickBot="1">
      <c r="A13" s="13"/>
      <c r="B13" s="8"/>
      <c r="C13" s="8"/>
      <c r="D13" s="8"/>
      <c r="E13" s="11"/>
      <c r="F13" s="11"/>
      <c r="G13" s="11"/>
      <c r="H13" s="11"/>
      <c r="I13" s="11"/>
      <c r="J13" s="11"/>
      <c r="K13" s="11"/>
      <c r="L13" s="11"/>
      <c r="M13" s="11"/>
      <c r="P13" s="25"/>
      <c r="Q13" s="26"/>
      <c r="R13" s="26"/>
      <c r="S13" s="27"/>
    </row>
    <row r="14" spans="1:24" ht="16.5" thickBot="1">
      <c r="A14" s="10"/>
      <c r="B14" s="8"/>
      <c r="C14" s="8"/>
      <c r="D14" s="8"/>
      <c r="E14" s="11"/>
      <c r="F14" s="11"/>
      <c r="G14" s="11"/>
      <c r="H14" s="11"/>
      <c r="I14" s="11"/>
      <c r="J14" s="11"/>
      <c r="K14" s="11"/>
      <c r="L14" s="11"/>
      <c r="M14" s="11"/>
      <c r="P14" s="28"/>
      <c r="Q14" s="29" t="str">
        <f>Q601</f>
        <v>Lu</v>
      </c>
      <c r="R14" s="30" t="str">
        <f t="shared" ref="R14:W14" si="0">R601</f>
        <v>Ma</v>
      </c>
      <c r="S14" s="30" t="str">
        <f t="shared" si="0"/>
        <v>Me</v>
      </c>
      <c r="T14" s="30" t="str">
        <f t="shared" si="0"/>
        <v>Je</v>
      </c>
      <c r="U14" s="30" t="str">
        <f t="shared" si="0"/>
        <v>Ve</v>
      </c>
      <c r="V14" s="30" t="str">
        <f t="shared" si="0"/>
        <v>Sa</v>
      </c>
      <c r="W14" s="31" t="str">
        <f t="shared" si="0"/>
        <v>Di</v>
      </c>
      <c r="X14" s="32"/>
    </row>
    <row r="15" spans="1:24" s="12" customFormat="1">
      <c r="A15" s="13"/>
      <c r="B15" s="8"/>
      <c r="C15" s="8"/>
      <c r="D15" s="8"/>
      <c r="E15" s="11"/>
      <c r="F15" s="11"/>
      <c r="G15" s="11"/>
      <c r="H15" s="11"/>
      <c r="I15" s="11"/>
      <c r="J15" s="11"/>
      <c r="K15" s="11"/>
      <c r="L15" s="11"/>
      <c r="M15" s="11"/>
      <c r="P15" s="3" t="s">
        <v>8</v>
      </c>
      <c r="Q15" s="33">
        <f t="shared" ref="Q15:W16" si="1">Q602</f>
        <v>0</v>
      </c>
      <c r="R15" s="34">
        <f t="shared" si="1"/>
        <v>0</v>
      </c>
      <c r="S15" s="34">
        <f t="shared" si="1"/>
        <v>0</v>
      </c>
      <c r="T15" s="34">
        <f t="shared" si="1"/>
        <v>0</v>
      </c>
      <c r="U15" s="34">
        <f t="shared" si="1"/>
        <v>0</v>
      </c>
      <c r="V15" s="34">
        <f t="shared" si="1"/>
        <v>0</v>
      </c>
      <c r="W15" s="35">
        <f t="shared" si="1"/>
        <v>0</v>
      </c>
    </row>
    <row r="16" spans="1:24" s="12" customFormat="1" ht="15.75" thickBot="1">
      <c r="A16" s="13"/>
      <c r="B16" s="8"/>
      <c r="C16" s="8"/>
      <c r="D16" s="8"/>
      <c r="E16" s="11"/>
      <c r="F16" s="11"/>
      <c r="G16" s="11"/>
      <c r="H16" s="11"/>
      <c r="I16" s="11"/>
      <c r="J16" s="11"/>
      <c r="K16" s="11"/>
      <c r="L16" s="11"/>
      <c r="M16" s="11"/>
      <c r="P16" s="1" t="s">
        <v>10</v>
      </c>
      <c r="Q16" s="36">
        <f t="shared" si="1"/>
        <v>0</v>
      </c>
      <c r="R16" s="37">
        <f t="shared" si="1"/>
        <v>1</v>
      </c>
      <c r="S16" s="37">
        <f t="shared" si="1"/>
        <v>1</v>
      </c>
      <c r="T16" s="37">
        <f t="shared" si="1"/>
        <v>1</v>
      </c>
      <c r="U16" s="37">
        <f t="shared" si="1"/>
        <v>1</v>
      </c>
      <c r="V16" s="37">
        <f t="shared" si="1"/>
        <v>0</v>
      </c>
      <c r="W16" s="38">
        <f t="shared" si="1"/>
        <v>0</v>
      </c>
    </row>
    <row r="17" spans="1:19" s="12" customFormat="1">
      <c r="A17" s="24"/>
      <c r="B17" s="8"/>
      <c r="C17" s="8"/>
      <c r="D17" s="8"/>
      <c r="E17" s="9"/>
      <c r="F17" s="9"/>
      <c r="G17" s="9"/>
      <c r="H17" s="9"/>
      <c r="I17" s="9"/>
      <c r="J17" s="9"/>
      <c r="K17" s="9"/>
      <c r="L17" s="9"/>
      <c r="M17" s="9"/>
      <c r="P17" s="39"/>
      <c r="Q17" s="40"/>
      <c r="R17" s="40"/>
      <c r="S17" s="41"/>
    </row>
    <row r="18" spans="1:19" ht="15.75">
      <c r="A18" s="10"/>
      <c r="B18" s="8"/>
      <c r="C18" s="8"/>
      <c r="D18" s="8"/>
      <c r="E18" s="11"/>
      <c r="F18" s="11"/>
      <c r="G18" s="11"/>
      <c r="H18" s="11"/>
      <c r="I18" s="11"/>
      <c r="J18" s="11"/>
      <c r="K18" s="11"/>
      <c r="L18" s="11"/>
      <c r="M18" s="11"/>
    </row>
    <row r="19" spans="1:19" s="12" customFormat="1">
      <c r="A19" s="13"/>
      <c r="B19" s="8"/>
      <c r="C19" s="8"/>
      <c r="D19" s="8"/>
      <c r="E19" s="11"/>
      <c r="F19" s="11"/>
      <c r="G19" s="11"/>
      <c r="H19" s="11"/>
      <c r="I19" s="11"/>
      <c r="J19" s="11"/>
      <c r="K19" s="11"/>
      <c r="L19" s="11"/>
      <c r="M19" s="11"/>
    </row>
    <row r="20" spans="1:19" s="12" customFormat="1">
      <c r="A20" s="13"/>
      <c r="B20" s="8"/>
      <c r="C20" s="8"/>
      <c r="D20" s="8"/>
      <c r="E20" s="11"/>
      <c r="F20" s="11"/>
      <c r="G20" s="11"/>
      <c r="H20" s="11"/>
      <c r="I20" s="11"/>
      <c r="J20" s="11"/>
      <c r="K20" s="11"/>
      <c r="L20" s="11"/>
      <c r="M20" s="11"/>
    </row>
    <row r="21" spans="1:19" s="12" customFormat="1" ht="15.75">
      <c r="A21" s="10"/>
      <c r="B21" s="8"/>
      <c r="C21" s="8"/>
      <c r="D21" s="8"/>
      <c r="E21" s="11"/>
      <c r="F21" s="11"/>
      <c r="G21" s="11"/>
      <c r="H21" s="11"/>
      <c r="I21" s="11"/>
      <c r="J21" s="11"/>
      <c r="K21" s="11"/>
      <c r="L21" s="11"/>
      <c r="M21" s="11"/>
    </row>
    <row r="22" spans="1:19">
      <c r="A22" s="13"/>
      <c r="B22" s="8"/>
      <c r="C22" s="8"/>
      <c r="D22" s="8"/>
      <c r="E22" s="11"/>
      <c r="F22" s="11"/>
      <c r="G22" s="11"/>
      <c r="H22" s="11"/>
      <c r="I22" s="11"/>
      <c r="J22" s="11"/>
      <c r="K22" s="11"/>
      <c r="L22" s="11"/>
      <c r="M22" s="11"/>
    </row>
    <row r="23" spans="1:19" s="12" customFormat="1">
      <c r="A23" s="13"/>
      <c r="B23" s="8"/>
      <c r="C23" s="8"/>
      <c r="D23" s="8"/>
      <c r="E23" s="11"/>
      <c r="F23" s="11"/>
      <c r="G23" s="11"/>
      <c r="H23" s="11"/>
      <c r="I23" s="11"/>
      <c r="J23" s="11"/>
      <c r="K23" s="11"/>
      <c r="L23" s="11"/>
      <c r="M23" s="11"/>
    </row>
    <row r="24" spans="1:19" s="12" customFormat="1">
      <c r="A24" s="24"/>
      <c r="B24" s="8"/>
      <c r="C24" s="8"/>
      <c r="D24" s="8"/>
      <c r="E24" s="9"/>
      <c r="F24" s="9"/>
      <c r="G24" s="9"/>
      <c r="H24" s="9"/>
      <c r="I24" s="9"/>
      <c r="J24" s="9"/>
      <c r="K24" s="9"/>
      <c r="L24" s="9"/>
      <c r="M24" s="9"/>
    </row>
    <row r="25" spans="1:19" s="12" customFormat="1" ht="15.75">
      <c r="A25" s="10"/>
      <c r="B25" s="8"/>
      <c r="C25" s="8"/>
      <c r="D25" s="8"/>
      <c r="E25" s="11"/>
      <c r="F25" s="11"/>
      <c r="G25" s="11"/>
      <c r="H25" s="11"/>
      <c r="I25" s="11"/>
      <c r="J25" s="11"/>
      <c r="K25" s="11"/>
      <c r="L25" s="11"/>
      <c r="M25" s="11"/>
    </row>
    <row r="26" spans="1:19">
      <c r="A26" s="13"/>
      <c r="B26" s="8"/>
      <c r="C26" s="8"/>
      <c r="D26" s="8"/>
      <c r="E26" s="11"/>
      <c r="F26" s="11"/>
      <c r="G26" s="11"/>
      <c r="H26" s="11"/>
      <c r="I26" s="11"/>
      <c r="J26" s="11"/>
      <c r="K26" s="11"/>
      <c r="L26" s="11"/>
      <c r="M26" s="11"/>
    </row>
    <row r="27" spans="1:19" s="12" customFormat="1">
      <c r="A27" s="13"/>
      <c r="B27" s="8"/>
      <c r="C27" s="8"/>
      <c r="D27" s="8"/>
      <c r="E27" s="11"/>
      <c r="F27" s="11"/>
      <c r="G27" s="11"/>
      <c r="H27" s="11"/>
      <c r="I27" s="11"/>
      <c r="J27" s="11"/>
      <c r="K27" s="11"/>
      <c r="L27" s="11"/>
      <c r="M27" s="11"/>
    </row>
    <row r="28" spans="1:19" s="42" customFormat="1">
      <c r="A28" s="24"/>
      <c r="B28" s="8"/>
      <c r="C28" s="8"/>
      <c r="D28" s="8"/>
      <c r="E28" s="9"/>
      <c r="F28" s="9"/>
      <c r="G28" s="9"/>
      <c r="H28" s="9"/>
      <c r="I28" s="9"/>
      <c r="J28" s="9"/>
      <c r="K28" s="9"/>
      <c r="L28" s="9"/>
      <c r="M28" s="9"/>
    </row>
    <row r="29" spans="1:19" ht="15.75">
      <c r="A29" s="10"/>
      <c r="B29" s="8"/>
      <c r="C29" s="8"/>
      <c r="D29" s="8"/>
      <c r="E29" s="11"/>
      <c r="F29" s="11"/>
      <c r="G29" s="11"/>
      <c r="H29" s="11"/>
      <c r="I29" s="11"/>
      <c r="J29" s="11"/>
      <c r="K29" s="11"/>
      <c r="L29" s="11"/>
      <c r="M29" s="11"/>
      <c r="O29" t="b">
        <f t="shared" ref="O29:O92" si="2">IF(D29="ROUTINE",IF(E29&gt;180,2,IF(E29&lt;120,0,1)))</f>
        <v>0</v>
      </c>
      <c r="P29" t="b">
        <f t="shared" ref="P29:P92" si="3">IF(D29="URGENT",IF(E29&gt;120,2,IF(E29&lt;60,0,1)))</f>
        <v>0</v>
      </c>
    </row>
    <row r="30" spans="1:19">
      <c r="A30" s="13"/>
      <c r="B30" s="8"/>
      <c r="C30" s="8"/>
      <c r="D30" s="8"/>
      <c r="E30" s="11"/>
      <c r="F30" s="11"/>
      <c r="G30" s="11"/>
      <c r="H30" s="11"/>
      <c r="I30" s="11"/>
      <c r="J30" s="11"/>
      <c r="K30" s="11"/>
      <c r="L30" s="11"/>
      <c r="M30" s="11"/>
      <c r="O30" t="b">
        <f t="shared" si="2"/>
        <v>0</v>
      </c>
      <c r="P30" t="b">
        <f t="shared" si="3"/>
        <v>0</v>
      </c>
    </row>
    <row r="31" spans="1:19">
      <c r="A31" s="13"/>
      <c r="B31" s="8"/>
      <c r="C31" s="8"/>
      <c r="D31" s="8"/>
      <c r="E31" s="11"/>
      <c r="F31" s="11"/>
      <c r="G31" s="11"/>
      <c r="H31" s="11"/>
      <c r="I31" s="11"/>
      <c r="J31" s="11"/>
      <c r="K31" s="11"/>
      <c r="L31" s="11"/>
      <c r="M31" s="11"/>
      <c r="O31" t="b">
        <f t="shared" si="2"/>
        <v>0</v>
      </c>
      <c r="P31" t="b">
        <f t="shared" si="3"/>
        <v>0</v>
      </c>
    </row>
    <row r="32" spans="1:19">
      <c r="B32" s="8"/>
      <c r="C32" s="8"/>
      <c r="D32" s="8"/>
      <c r="O32" t="b">
        <f t="shared" si="2"/>
        <v>0</v>
      </c>
      <c r="P32" t="b">
        <f t="shared" si="3"/>
        <v>0</v>
      </c>
    </row>
    <row r="33" spans="1:17">
      <c r="A33" s="12"/>
      <c r="B33" s="8"/>
      <c r="C33" s="8"/>
      <c r="D33" s="43"/>
      <c r="E33" s="44"/>
      <c r="F33" s="45"/>
      <c r="G33" s="44"/>
      <c r="H33" s="45"/>
      <c r="I33" s="44"/>
      <c r="J33" s="45"/>
      <c r="K33" s="44"/>
      <c r="L33" s="45"/>
      <c r="M33" s="44"/>
      <c r="O33" t="b">
        <f t="shared" si="2"/>
        <v>0</v>
      </c>
      <c r="P33" t="b">
        <f t="shared" si="3"/>
        <v>0</v>
      </c>
    </row>
    <row r="34" spans="1:17" ht="24.75">
      <c r="A34" s="46"/>
      <c r="B34" s="43" t="s">
        <v>12</v>
      </c>
      <c r="C34" s="43" t="s">
        <v>13</v>
      </c>
      <c r="D34" s="43" t="s">
        <v>14</v>
      </c>
      <c r="E34" s="47" t="s">
        <v>15</v>
      </c>
      <c r="F34" s="48"/>
      <c r="G34" s="47" t="s">
        <v>15</v>
      </c>
      <c r="H34" s="48"/>
      <c r="I34" s="47" t="s">
        <v>15</v>
      </c>
      <c r="J34" s="48"/>
      <c r="K34" s="47" t="s">
        <v>15</v>
      </c>
      <c r="L34" s="48"/>
      <c r="M34" s="47" t="s">
        <v>15</v>
      </c>
      <c r="O34" t="b">
        <f t="shared" si="2"/>
        <v>0</v>
      </c>
      <c r="P34" t="b">
        <f t="shared" si="3"/>
        <v>0</v>
      </c>
    </row>
    <row r="35" spans="1:17">
      <c r="B35" s="49"/>
      <c r="C35" s="49" t="s">
        <v>16</v>
      </c>
      <c r="D35" s="49" t="s">
        <v>17</v>
      </c>
      <c r="E35" s="50">
        <v>86.52</v>
      </c>
      <c r="F35" s="51"/>
      <c r="G35" s="50">
        <v>141.1</v>
      </c>
      <c r="H35" s="51"/>
      <c r="I35" s="50">
        <v>43.1</v>
      </c>
      <c r="J35" s="51"/>
      <c r="K35" s="50">
        <v>247.9</v>
      </c>
      <c r="L35" s="51"/>
      <c r="M35" s="50">
        <v>825.67</v>
      </c>
      <c r="O35">
        <f t="shared" si="2"/>
        <v>0</v>
      </c>
      <c r="P35" t="b">
        <f t="shared" si="3"/>
        <v>0</v>
      </c>
    </row>
    <row r="36" spans="1:17">
      <c r="B36" s="49" t="s">
        <v>18</v>
      </c>
      <c r="C36" s="49" t="s">
        <v>18</v>
      </c>
      <c r="D36" s="49" t="s">
        <v>19</v>
      </c>
      <c r="E36" s="50">
        <v>55.32</v>
      </c>
      <c r="F36" s="51"/>
      <c r="G36" s="50">
        <v>64.2</v>
      </c>
      <c r="H36" s="51"/>
      <c r="I36" s="50">
        <v>37.1</v>
      </c>
      <c r="J36" s="51"/>
      <c r="K36" s="50">
        <v>106.82</v>
      </c>
      <c r="L36" s="51"/>
      <c r="M36" s="50">
        <v>997.1</v>
      </c>
      <c r="O36" t="b">
        <f t="shared" si="2"/>
        <v>0</v>
      </c>
      <c r="P36">
        <f t="shared" si="3"/>
        <v>0</v>
      </c>
    </row>
    <row r="37" spans="1:17">
      <c r="B37" s="49" t="s">
        <v>18</v>
      </c>
      <c r="C37" s="49" t="s">
        <v>20</v>
      </c>
      <c r="D37" s="52" t="s">
        <v>17</v>
      </c>
      <c r="E37" s="53">
        <v>84.93</v>
      </c>
      <c r="F37" s="54"/>
      <c r="G37" s="53">
        <v>161.15</v>
      </c>
      <c r="H37" s="54"/>
      <c r="I37" s="53">
        <v>43.07</v>
      </c>
      <c r="J37" s="54"/>
      <c r="K37" s="53">
        <v>283.02999999999997</v>
      </c>
      <c r="L37" s="54"/>
      <c r="M37" s="53">
        <v>888.3</v>
      </c>
      <c r="O37">
        <f t="shared" si="2"/>
        <v>0</v>
      </c>
      <c r="P37" t="b">
        <f t="shared" si="3"/>
        <v>0</v>
      </c>
    </row>
    <row r="38" spans="1:17">
      <c r="B38" s="49" t="s">
        <v>18</v>
      </c>
      <c r="C38" s="49" t="s">
        <v>18</v>
      </c>
      <c r="D38" s="49" t="s">
        <v>19</v>
      </c>
      <c r="E38" s="50">
        <v>68.98</v>
      </c>
      <c r="F38" s="51"/>
      <c r="G38" s="50">
        <v>72.05</v>
      </c>
      <c r="H38" s="51"/>
      <c r="I38" s="50">
        <v>36.200000000000003</v>
      </c>
      <c r="J38" s="51"/>
      <c r="K38" s="50">
        <v>133.38</v>
      </c>
      <c r="L38" s="51"/>
      <c r="M38" s="50">
        <v>535.12</v>
      </c>
      <c r="O38" t="b">
        <f t="shared" si="2"/>
        <v>0</v>
      </c>
      <c r="P38">
        <f t="shared" si="3"/>
        <v>1</v>
      </c>
    </row>
    <row r="39" spans="1:17">
      <c r="B39" s="49" t="s">
        <v>18</v>
      </c>
      <c r="C39" s="49" t="s">
        <v>21</v>
      </c>
      <c r="D39" s="52" t="s">
        <v>17</v>
      </c>
      <c r="E39" s="53">
        <v>73.47</v>
      </c>
      <c r="F39" s="54"/>
      <c r="G39" s="53">
        <v>81.08</v>
      </c>
      <c r="H39" s="54"/>
      <c r="I39" s="53">
        <v>41.15</v>
      </c>
      <c r="J39" s="54"/>
      <c r="K39" s="53">
        <v>275.89999999999998</v>
      </c>
      <c r="L39" s="54"/>
      <c r="M39" s="53">
        <v>1364.18</v>
      </c>
      <c r="O39">
        <f t="shared" si="2"/>
        <v>0</v>
      </c>
      <c r="P39" t="b">
        <f t="shared" si="3"/>
        <v>0</v>
      </c>
    </row>
    <row r="40" spans="1:17">
      <c r="B40" s="49" t="s">
        <v>18</v>
      </c>
      <c r="C40" s="49" t="s">
        <v>18</v>
      </c>
      <c r="D40" s="49" t="s">
        <v>19</v>
      </c>
      <c r="E40" s="50">
        <v>49.8</v>
      </c>
      <c r="F40" s="51"/>
      <c r="G40" s="50">
        <v>57.07</v>
      </c>
      <c r="H40" s="51"/>
      <c r="I40" s="50">
        <v>34.1</v>
      </c>
      <c r="J40" s="51"/>
      <c r="K40" s="50">
        <v>92.12</v>
      </c>
      <c r="L40" s="51"/>
      <c r="M40" s="50">
        <v>137.82</v>
      </c>
      <c r="O40" t="b">
        <f t="shared" si="2"/>
        <v>0</v>
      </c>
      <c r="P40">
        <f t="shared" si="3"/>
        <v>0</v>
      </c>
    </row>
    <row r="41" spans="1:17">
      <c r="B41" s="49" t="s">
        <v>18</v>
      </c>
      <c r="C41" s="49" t="s">
        <v>22</v>
      </c>
      <c r="D41" s="52" t="s">
        <v>17</v>
      </c>
      <c r="E41" s="53">
        <v>85.37</v>
      </c>
      <c r="F41" s="54"/>
      <c r="G41" s="53">
        <v>96.2</v>
      </c>
      <c r="H41" s="54"/>
      <c r="I41" s="53">
        <v>36.15</v>
      </c>
      <c r="J41" s="54"/>
      <c r="K41" s="53">
        <v>240.85</v>
      </c>
      <c r="L41" s="54"/>
      <c r="M41" s="53">
        <v>569.41999999999996</v>
      </c>
      <c r="O41">
        <f t="shared" si="2"/>
        <v>0</v>
      </c>
      <c r="P41" t="b">
        <f t="shared" si="3"/>
        <v>0</v>
      </c>
    </row>
    <row r="42" spans="1:17">
      <c r="B42" s="49" t="s">
        <v>18</v>
      </c>
      <c r="C42" s="49" t="s">
        <v>18</v>
      </c>
      <c r="D42" s="49" t="s">
        <v>19</v>
      </c>
      <c r="E42" s="50">
        <v>53.37</v>
      </c>
      <c r="F42" s="51"/>
      <c r="G42" s="50">
        <v>55.18</v>
      </c>
      <c r="H42" s="51"/>
      <c r="I42" s="50">
        <v>37.130000000000003</v>
      </c>
      <c r="J42" s="51"/>
      <c r="K42" s="50">
        <v>67.069999999999993</v>
      </c>
      <c r="L42" s="51"/>
      <c r="M42" s="50">
        <v>410.1</v>
      </c>
      <c r="O42" t="b">
        <f t="shared" si="2"/>
        <v>0</v>
      </c>
      <c r="P42">
        <f t="shared" si="3"/>
        <v>0</v>
      </c>
    </row>
    <row r="43" spans="1:17" s="55" customFormat="1">
      <c r="A43"/>
      <c r="B43" s="49" t="s">
        <v>18</v>
      </c>
      <c r="C43" s="49" t="s">
        <v>23</v>
      </c>
      <c r="D43" s="52" t="s">
        <v>17</v>
      </c>
      <c r="E43" s="53">
        <v>67.819999999999993</v>
      </c>
      <c r="F43" s="54"/>
      <c r="G43" s="53">
        <v>88.1</v>
      </c>
      <c r="H43" s="54"/>
      <c r="I43" s="53">
        <v>41.2</v>
      </c>
      <c r="J43" s="54"/>
      <c r="K43" s="53">
        <v>245.12</v>
      </c>
      <c r="L43" s="54"/>
      <c r="M43" s="53">
        <v>701.08</v>
      </c>
      <c r="O43">
        <f t="shared" si="2"/>
        <v>0</v>
      </c>
      <c r="P43" t="b">
        <f t="shared" si="3"/>
        <v>0</v>
      </c>
      <c r="Q43"/>
    </row>
    <row r="44" spans="1:17">
      <c r="B44" s="49" t="s">
        <v>18</v>
      </c>
      <c r="C44" s="49" t="s">
        <v>18</v>
      </c>
      <c r="D44" s="49" t="s">
        <v>19</v>
      </c>
      <c r="E44" s="50">
        <v>51.97</v>
      </c>
      <c r="F44" s="51"/>
      <c r="G44" s="50">
        <v>59.05</v>
      </c>
      <c r="H44" s="51"/>
      <c r="I44" s="50">
        <v>46.2</v>
      </c>
      <c r="J44" s="51"/>
      <c r="K44" s="50">
        <v>106.23</v>
      </c>
      <c r="L44" s="51"/>
      <c r="M44" s="50">
        <v>167.93</v>
      </c>
      <c r="O44" t="b">
        <f t="shared" si="2"/>
        <v>0</v>
      </c>
      <c r="P44">
        <f t="shared" si="3"/>
        <v>0</v>
      </c>
    </row>
    <row r="45" spans="1:17">
      <c r="B45" s="49" t="s">
        <v>18</v>
      </c>
      <c r="C45" s="49" t="s">
        <v>24</v>
      </c>
      <c r="D45" s="52" t="s">
        <v>17</v>
      </c>
      <c r="E45" s="53">
        <v>48.7</v>
      </c>
      <c r="F45" s="54"/>
      <c r="G45" s="53">
        <v>56.22</v>
      </c>
      <c r="H45" s="54"/>
      <c r="I45" s="53">
        <v>40.119999999999997</v>
      </c>
      <c r="J45" s="54"/>
      <c r="K45" s="53">
        <v>313.14999999999998</v>
      </c>
      <c r="L45" s="54"/>
      <c r="M45" s="53">
        <v>1746.4</v>
      </c>
      <c r="O45">
        <f t="shared" si="2"/>
        <v>0</v>
      </c>
      <c r="P45" t="b">
        <f t="shared" si="3"/>
        <v>0</v>
      </c>
    </row>
    <row r="46" spans="1:17">
      <c r="B46" s="49" t="s">
        <v>18</v>
      </c>
      <c r="C46" s="49" t="s">
        <v>18</v>
      </c>
      <c r="D46" s="49" t="s">
        <v>19</v>
      </c>
      <c r="E46" s="50">
        <v>41.9</v>
      </c>
      <c r="F46" s="51"/>
      <c r="G46" s="50">
        <v>42.08</v>
      </c>
      <c r="H46" s="51"/>
      <c r="I46" s="50">
        <v>35.15</v>
      </c>
      <c r="J46" s="51"/>
      <c r="K46" s="50">
        <v>1321.82</v>
      </c>
      <c r="L46" s="51"/>
      <c r="M46" s="50">
        <v>1348.75</v>
      </c>
      <c r="O46" t="b">
        <f t="shared" si="2"/>
        <v>0</v>
      </c>
      <c r="P46">
        <f t="shared" si="3"/>
        <v>0</v>
      </c>
    </row>
    <row r="47" spans="1:17">
      <c r="B47" s="49" t="s">
        <v>18</v>
      </c>
      <c r="C47" s="49" t="s">
        <v>25</v>
      </c>
      <c r="D47" s="52" t="s">
        <v>17</v>
      </c>
      <c r="E47" s="53">
        <v>62.7</v>
      </c>
      <c r="F47" s="54"/>
      <c r="G47" s="53" t="s">
        <v>26</v>
      </c>
      <c r="H47" s="54"/>
      <c r="I47" s="53">
        <v>41.17</v>
      </c>
      <c r="J47" s="54"/>
      <c r="K47" s="53">
        <v>167.77</v>
      </c>
      <c r="L47" s="54"/>
      <c r="M47" s="53">
        <v>320.05</v>
      </c>
      <c r="O47">
        <f t="shared" si="2"/>
        <v>0</v>
      </c>
      <c r="P47" t="b">
        <f t="shared" si="3"/>
        <v>0</v>
      </c>
    </row>
    <row r="48" spans="1:17">
      <c r="B48" s="49" t="s">
        <v>18</v>
      </c>
      <c r="C48" s="49" t="s">
        <v>18</v>
      </c>
      <c r="D48" s="49" t="s">
        <v>19</v>
      </c>
      <c r="E48" s="50">
        <v>43.33</v>
      </c>
      <c r="F48" s="51"/>
      <c r="G48" s="50" t="s">
        <v>26</v>
      </c>
      <c r="H48" s="51"/>
      <c r="I48" s="50">
        <v>35.1</v>
      </c>
      <c r="J48" s="51"/>
      <c r="K48" s="50">
        <v>120.85</v>
      </c>
      <c r="L48" s="51"/>
      <c r="M48" s="50">
        <v>120.85</v>
      </c>
      <c r="O48" t="b">
        <f t="shared" si="2"/>
        <v>0</v>
      </c>
      <c r="P48">
        <f t="shared" si="3"/>
        <v>0</v>
      </c>
    </row>
    <row r="49" spans="1:17">
      <c r="A49" s="56"/>
      <c r="B49" s="49" t="s">
        <v>18</v>
      </c>
      <c r="C49" s="57" t="s">
        <v>27</v>
      </c>
      <c r="D49" s="57"/>
      <c r="E49" s="58">
        <v>62.44</v>
      </c>
      <c r="F49" s="59"/>
      <c r="G49" s="58" t="s">
        <v>26</v>
      </c>
      <c r="H49" s="59"/>
      <c r="I49" s="58">
        <v>39.07</v>
      </c>
      <c r="J49" s="59"/>
      <c r="K49" s="58" t="s">
        <v>28</v>
      </c>
      <c r="L49" s="59"/>
      <c r="M49" s="58">
        <v>723.77</v>
      </c>
      <c r="O49" t="b">
        <f t="shared" si="2"/>
        <v>0</v>
      </c>
      <c r="P49" t="b">
        <f t="shared" si="3"/>
        <v>0</v>
      </c>
    </row>
    <row r="50" spans="1:17">
      <c r="B50" s="49"/>
      <c r="C50" s="52" t="s">
        <v>16</v>
      </c>
      <c r="D50" s="52" t="s">
        <v>17</v>
      </c>
      <c r="E50" s="53">
        <v>128.91999999999999</v>
      </c>
      <c r="F50" s="54"/>
      <c r="G50" s="53">
        <v>141.18</v>
      </c>
      <c r="H50" s="54"/>
      <c r="I50" s="53">
        <v>14.2</v>
      </c>
      <c r="J50" s="54"/>
      <c r="K50" s="53">
        <v>207.22</v>
      </c>
      <c r="L50" s="54"/>
      <c r="M50" s="53">
        <v>285.2</v>
      </c>
      <c r="O50">
        <f t="shared" si="2"/>
        <v>1</v>
      </c>
      <c r="P50" t="b">
        <f t="shared" si="3"/>
        <v>0</v>
      </c>
    </row>
    <row r="51" spans="1:17">
      <c r="B51" s="49" t="s">
        <v>18</v>
      </c>
      <c r="C51" s="49" t="s">
        <v>18</v>
      </c>
      <c r="D51" s="49" t="s">
        <v>19</v>
      </c>
      <c r="E51" s="50">
        <v>26.07</v>
      </c>
      <c r="F51" s="51"/>
      <c r="G51" s="50">
        <v>27.18</v>
      </c>
      <c r="H51" s="51"/>
      <c r="I51" s="50">
        <v>11.13</v>
      </c>
      <c r="J51" s="51"/>
      <c r="K51" s="50">
        <v>50.07</v>
      </c>
      <c r="L51" s="51"/>
      <c r="M51" s="50">
        <v>189.1</v>
      </c>
      <c r="O51" t="b">
        <f t="shared" si="2"/>
        <v>0</v>
      </c>
      <c r="P51">
        <f t="shared" si="3"/>
        <v>0</v>
      </c>
    </row>
    <row r="52" spans="1:17">
      <c r="B52" s="49" t="s">
        <v>18</v>
      </c>
      <c r="C52" s="49" t="s">
        <v>20</v>
      </c>
      <c r="D52" s="52" t="s">
        <v>17</v>
      </c>
      <c r="E52" s="53">
        <v>62.35</v>
      </c>
      <c r="F52" s="54"/>
      <c r="G52" s="53">
        <v>66.05</v>
      </c>
      <c r="H52" s="54"/>
      <c r="I52" s="53">
        <v>17.079999999999998</v>
      </c>
      <c r="J52" s="54"/>
      <c r="K52" s="53">
        <v>165.1</v>
      </c>
      <c r="L52" s="54"/>
      <c r="M52" s="53">
        <v>261.07</v>
      </c>
      <c r="O52">
        <f t="shared" si="2"/>
        <v>0</v>
      </c>
      <c r="P52" t="b">
        <f t="shared" si="3"/>
        <v>0</v>
      </c>
    </row>
    <row r="53" spans="1:17">
      <c r="B53" s="49" t="s">
        <v>18</v>
      </c>
      <c r="C53" s="49" t="s">
        <v>18</v>
      </c>
      <c r="D53" s="49" t="s">
        <v>19</v>
      </c>
      <c r="E53" s="50">
        <v>24.68</v>
      </c>
      <c r="F53" s="51"/>
      <c r="G53" s="50">
        <v>26.22</v>
      </c>
      <c r="H53" s="51"/>
      <c r="I53" s="50">
        <v>12.17</v>
      </c>
      <c r="J53" s="51"/>
      <c r="K53" s="50">
        <v>45.1</v>
      </c>
      <c r="L53" s="51"/>
      <c r="M53" s="50">
        <v>141.1</v>
      </c>
      <c r="O53" t="b">
        <f t="shared" si="2"/>
        <v>0</v>
      </c>
      <c r="P53">
        <f t="shared" si="3"/>
        <v>0</v>
      </c>
    </row>
    <row r="54" spans="1:17">
      <c r="B54" s="49" t="s">
        <v>18</v>
      </c>
      <c r="C54" s="49" t="s">
        <v>21</v>
      </c>
      <c r="D54" s="52" t="s">
        <v>17</v>
      </c>
      <c r="E54" s="53">
        <v>45.02</v>
      </c>
      <c r="F54" s="54"/>
      <c r="G54" s="53">
        <v>48.18</v>
      </c>
      <c r="H54" s="54"/>
      <c r="I54" s="53">
        <v>12.22</v>
      </c>
      <c r="J54" s="54"/>
      <c r="K54" s="53">
        <v>144.1</v>
      </c>
      <c r="L54" s="54"/>
      <c r="M54" s="53">
        <v>309.10000000000002</v>
      </c>
      <c r="O54">
        <f t="shared" si="2"/>
        <v>0</v>
      </c>
      <c r="P54" t="b">
        <f t="shared" si="3"/>
        <v>0</v>
      </c>
    </row>
    <row r="55" spans="1:17">
      <c r="B55" s="49" t="s">
        <v>18</v>
      </c>
      <c r="C55" s="49" t="s">
        <v>18</v>
      </c>
      <c r="D55" s="49" t="s">
        <v>19</v>
      </c>
      <c r="E55" s="50">
        <v>24.88</v>
      </c>
      <c r="F55" s="51"/>
      <c r="G55" s="50">
        <v>27.1</v>
      </c>
      <c r="H55" s="51"/>
      <c r="I55" s="50">
        <v>9.33</v>
      </c>
      <c r="J55" s="51"/>
      <c r="K55" s="50">
        <v>43.15</v>
      </c>
      <c r="L55" s="51"/>
      <c r="M55" s="50">
        <v>242.92</v>
      </c>
      <c r="O55" t="b">
        <f t="shared" si="2"/>
        <v>0</v>
      </c>
      <c r="P55">
        <f t="shared" si="3"/>
        <v>0</v>
      </c>
    </row>
    <row r="56" spans="1:17">
      <c r="B56" s="49" t="s">
        <v>18</v>
      </c>
      <c r="C56" s="49" t="s">
        <v>22</v>
      </c>
      <c r="D56" s="52" t="s">
        <v>17</v>
      </c>
      <c r="E56" s="53">
        <v>59.47</v>
      </c>
      <c r="F56" s="54"/>
      <c r="G56" s="53">
        <v>64.069999999999993</v>
      </c>
      <c r="H56" s="54"/>
      <c r="I56" s="53">
        <v>12.12</v>
      </c>
      <c r="J56" s="54"/>
      <c r="K56" s="53">
        <v>139.27000000000001</v>
      </c>
      <c r="L56" s="54"/>
      <c r="M56" s="53">
        <v>348.13</v>
      </c>
      <c r="O56">
        <f t="shared" si="2"/>
        <v>0</v>
      </c>
      <c r="P56" t="b">
        <f t="shared" si="3"/>
        <v>0</v>
      </c>
    </row>
    <row r="57" spans="1:17">
      <c r="B57" s="49" t="s">
        <v>18</v>
      </c>
      <c r="C57" s="49" t="s">
        <v>18</v>
      </c>
      <c r="D57" s="49" t="s">
        <v>19</v>
      </c>
      <c r="E57" s="50">
        <v>24.83</v>
      </c>
      <c r="F57" s="51"/>
      <c r="G57" s="50">
        <v>26.18</v>
      </c>
      <c r="H57" s="51"/>
      <c r="I57" s="50">
        <v>13.13</v>
      </c>
      <c r="J57" s="51"/>
      <c r="K57" s="50">
        <v>45.13</v>
      </c>
      <c r="L57" s="51"/>
      <c r="M57" s="50">
        <v>105.15</v>
      </c>
      <c r="O57" t="b">
        <f t="shared" si="2"/>
        <v>0</v>
      </c>
      <c r="P57">
        <f t="shared" si="3"/>
        <v>0</v>
      </c>
    </row>
    <row r="58" spans="1:17" s="55" customFormat="1">
      <c r="A58"/>
      <c r="B58" s="49" t="s">
        <v>18</v>
      </c>
      <c r="C58" s="49" t="s">
        <v>23</v>
      </c>
      <c r="D58" s="52" t="s">
        <v>17</v>
      </c>
      <c r="E58" s="53">
        <v>60.08</v>
      </c>
      <c r="F58" s="54"/>
      <c r="G58" s="53">
        <v>62.17</v>
      </c>
      <c r="H58" s="54"/>
      <c r="I58" s="53">
        <v>17.149999999999999</v>
      </c>
      <c r="J58" s="54"/>
      <c r="K58" s="53">
        <v>155.12</v>
      </c>
      <c r="L58" s="54"/>
      <c r="M58" s="53">
        <v>363.08</v>
      </c>
      <c r="O58">
        <f t="shared" si="2"/>
        <v>0</v>
      </c>
      <c r="P58" t="b">
        <f t="shared" si="3"/>
        <v>0</v>
      </c>
      <c r="Q58"/>
    </row>
    <row r="59" spans="1:17">
      <c r="B59" s="49" t="s">
        <v>18</v>
      </c>
      <c r="C59" s="49" t="s">
        <v>18</v>
      </c>
      <c r="D59" s="49" t="s">
        <v>19</v>
      </c>
      <c r="E59" s="50">
        <v>21.62</v>
      </c>
      <c r="F59" s="51"/>
      <c r="G59" s="50">
        <v>22.15</v>
      </c>
      <c r="H59" s="51"/>
      <c r="I59" s="50">
        <v>8.07</v>
      </c>
      <c r="J59" s="51"/>
      <c r="K59" s="50">
        <v>36.15</v>
      </c>
      <c r="L59" s="51"/>
      <c r="M59" s="50">
        <v>146.18</v>
      </c>
      <c r="O59" t="b">
        <f t="shared" si="2"/>
        <v>0</v>
      </c>
      <c r="P59">
        <f t="shared" si="3"/>
        <v>0</v>
      </c>
    </row>
    <row r="60" spans="1:17">
      <c r="B60" s="49" t="s">
        <v>18</v>
      </c>
      <c r="C60" s="49" t="s">
        <v>24</v>
      </c>
      <c r="D60" s="52" t="s">
        <v>17</v>
      </c>
      <c r="E60" s="53">
        <v>48.13</v>
      </c>
      <c r="F60" s="54"/>
      <c r="G60" s="53" t="s">
        <v>26</v>
      </c>
      <c r="H60" s="54"/>
      <c r="I60" s="53">
        <v>12.05</v>
      </c>
      <c r="J60" s="54"/>
      <c r="K60" s="53">
        <v>147.22</v>
      </c>
      <c r="L60" s="54"/>
      <c r="M60" s="53">
        <v>276.12</v>
      </c>
      <c r="O60">
        <f t="shared" si="2"/>
        <v>0</v>
      </c>
      <c r="P60" t="b">
        <f t="shared" si="3"/>
        <v>0</v>
      </c>
    </row>
    <row r="61" spans="1:17">
      <c r="B61" s="49" t="s">
        <v>18</v>
      </c>
      <c r="C61" s="49" t="s">
        <v>18</v>
      </c>
      <c r="D61" s="49" t="s">
        <v>19</v>
      </c>
      <c r="E61" s="50">
        <v>27.53</v>
      </c>
      <c r="F61" s="51"/>
      <c r="G61" s="50">
        <v>29.17</v>
      </c>
      <c r="H61" s="51"/>
      <c r="I61" s="50">
        <v>18.07</v>
      </c>
      <c r="J61" s="51"/>
      <c r="K61" s="50">
        <v>52.07</v>
      </c>
      <c r="L61" s="51"/>
      <c r="M61" s="50">
        <v>53.07</v>
      </c>
      <c r="O61" t="b">
        <f t="shared" si="2"/>
        <v>0</v>
      </c>
      <c r="P61">
        <f t="shared" si="3"/>
        <v>0</v>
      </c>
    </row>
    <row r="62" spans="1:17">
      <c r="B62" s="49" t="s">
        <v>18</v>
      </c>
      <c r="C62" s="49" t="s">
        <v>25</v>
      </c>
      <c r="D62" s="52" t="s">
        <v>17</v>
      </c>
      <c r="E62" s="53">
        <v>34.78</v>
      </c>
      <c r="F62" s="54"/>
      <c r="G62" s="53" t="s">
        <v>26</v>
      </c>
      <c r="H62" s="54"/>
      <c r="I62" s="53">
        <v>12.22</v>
      </c>
      <c r="J62" s="54"/>
      <c r="K62" s="53">
        <v>107.07</v>
      </c>
      <c r="L62" s="54"/>
      <c r="M62" s="53">
        <v>142.19999999999999</v>
      </c>
      <c r="O62">
        <f t="shared" si="2"/>
        <v>0</v>
      </c>
      <c r="P62" t="b">
        <f t="shared" si="3"/>
        <v>0</v>
      </c>
    </row>
    <row r="63" spans="1:17">
      <c r="B63" s="49" t="s">
        <v>18</v>
      </c>
      <c r="C63" s="49" t="s">
        <v>18</v>
      </c>
      <c r="D63" s="49" t="s">
        <v>19</v>
      </c>
      <c r="E63" s="50">
        <v>35.619999999999997</v>
      </c>
      <c r="F63" s="51"/>
      <c r="G63" s="50" t="s">
        <v>26</v>
      </c>
      <c r="H63" s="51"/>
      <c r="I63" s="50">
        <v>11.17</v>
      </c>
      <c r="J63" s="51"/>
      <c r="K63" s="50">
        <v>64.08</v>
      </c>
      <c r="L63" s="51"/>
      <c r="M63" s="50">
        <v>78.17</v>
      </c>
      <c r="O63" t="b">
        <f t="shared" si="2"/>
        <v>0</v>
      </c>
      <c r="P63">
        <f t="shared" si="3"/>
        <v>0</v>
      </c>
    </row>
    <row r="64" spans="1:17">
      <c r="A64" s="56"/>
      <c r="B64" s="49" t="s">
        <v>18</v>
      </c>
      <c r="C64" s="57" t="s">
        <v>29</v>
      </c>
      <c r="D64" s="57"/>
      <c r="E64" s="58">
        <v>44.57</v>
      </c>
      <c r="F64" s="59"/>
      <c r="G64" s="58" t="s">
        <v>26</v>
      </c>
      <c r="H64" s="59"/>
      <c r="I64" s="58">
        <v>12.86</v>
      </c>
      <c r="J64" s="59"/>
      <c r="K64" s="58" t="s">
        <v>28</v>
      </c>
      <c r="L64" s="59"/>
      <c r="M64" s="58">
        <v>210.04</v>
      </c>
      <c r="O64" t="b">
        <f t="shared" si="2"/>
        <v>0</v>
      </c>
      <c r="P64" t="b">
        <f t="shared" si="3"/>
        <v>0</v>
      </c>
    </row>
    <row r="65" spans="1:17">
      <c r="B65" s="49"/>
      <c r="C65" s="52" t="s">
        <v>16</v>
      </c>
      <c r="D65" s="52" t="s">
        <v>17</v>
      </c>
      <c r="E65" s="53">
        <v>157.35</v>
      </c>
      <c r="F65" s="54"/>
      <c r="G65" s="53">
        <v>160.07</v>
      </c>
      <c r="H65" s="54"/>
      <c r="I65" s="53">
        <v>30.1</v>
      </c>
      <c r="J65" s="54"/>
      <c r="K65" s="53">
        <v>237.12</v>
      </c>
      <c r="L65" s="54"/>
      <c r="M65" s="53">
        <v>360.1</v>
      </c>
      <c r="O65">
        <f t="shared" si="2"/>
        <v>1</v>
      </c>
      <c r="P65" t="b">
        <f t="shared" si="3"/>
        <v>0</v>
      </c>
    </row>
    <row r="66" spans="1:17">
      <c r="B66" s="49" t="s">
        <v>18</v>
      </c>
      <c r="C66" s="49" t="s">
        <v>18</v>
      </c>
      <c r="D66" s="49" t="s">
        <v>19</v>
      </c>
      <c r="E66" s="50">
        <v>35.869999999999997</v>
      </c>
      <c r="F66" s="51"/>
      <c r="G66" s="50">
        <v>37.17</v>
      </c>
      <c r="H66" s="51"/>
      <c r="I66" s="50">
        <v>24.18</v>
      </c>
      <c r="J66" s="51"/>
      <c r="K66" s="50">
        <v>62.07</v>
      </c>
      <c r="L66" s="51"/>
      <c r="M66" s="50">
        <v>127.07</v>
      </c>
      <c r="O66" t="b">
        <f t="shared" si="2"/>
        <v>0</v>
      </c>
      <c r="P66">
        <f t="shared" si="3"/>
        <v>0</v>
      </c>
    </row>
    <row r="67" spans="1:17">
      <c r="B67" s="49" t="s">
        <v>18</v>
      </c>
      <c r="C67" s="49" t="s">
        <v>20</v>
      </c>
      <c r="D67" s="52" t="s">
        <v>17</v>
      </c>
      <c r="E67" s="53">
        <v>83.25</v>
      </c>
      <c r="F67" s="54"/>
      <c r="G67" s="53">
        <v>86.18</v>
      </c>
      <c r="H67" s="54"/>
      <c r="I67" s="53">
        <v>28.2</v>
      </c>
      <c r="J67" s="54"/>
      <c r="K67" s="53">
        <v>156.1</v>
      </c>
      <c r="L67" s="54"/>
      <c r="M67" s="53">
        <v>294.2</v>
      </c>
      <c r="O67">
        <f t="shared" si="2"/>
        <v>0</v>
      </c>
      <c r="P67" t="b">
        <f t="shared" si="3"/>
        <v>0</v>
      </c>
    </row>
    <row r="68" spans="1:17">
      <c r="B68" s="49" t="s">
        <v>18</v>
      </c>
      <c r="C68" s="49" t="s">
        <v>18</v>
      </c>
      <c r="D68" s="49" t="s">
        <v>19</v>
      </c>
      <c r="E68" s="50">
        <v>37.43</v>
      </c>
      <c r="F68" s="51"/>
      <c r="G68" s="50">
        <v>40.15</v>
      </c>
      <c r="H68" s="51"/>
      <c r="I68" s="50">
        <v>21.1</v>
      </c>
      <c r="J68" s="51"/>
      <c r="K68" s="50">
        <v>57.05</v>
      </c>
      <c r="L68" s="51"/>
      <c r="M68" s="50">
        <v>156.07</v>
      </c>
      <c r="O68" t="b">
        <f t="shared" si="2"/>
        <v>0</v>
      </c>
      <c r="P68">
        <f t="shared" si="3"/>
        <v>0</v>
      </c>
    </row>
    <row r="69" spans="1:17">
      <c r="B69" s="49" t="s">
        <v>18</v>
      </c>
      <c r="C69" s="49" t="s">
        <v>21</v>
      </c>
      <c r="D69" s="52" t="s">
        <v>17</v>
      </c>
      <c r="E69" s="53">
        <v>67.12</v>
      </c>
      <c r="F69" s="54"/>
      <c r="G69" s="53">
        <v>73.13</v>
      </c>
      <c r="H69" s="54"/>
      <c r="I69" s="53">
        <v>29.17</v>
      </c>
      <c r="J69" s="54"/>
      <c r="K69" s="53">
        <v>147.19999999999999</v>
      </c>
      <c r="L69" s="54"/>
      <c r="M69" s="53">
        <v>339.08</v>
      </c>
      <c r="O69">
        <f t="shared" si="2"/>
        <v>0</v>
      </c>
      <c r="P69" t="b">
        <f t="shared" si="3"/>
        <v>0</v>
      </c>
    </row>
    <row r="70" spans="1:17">
      <c r="B70" s="49" t="s">
        <v>18</v>
      </c>
      <c r="C70" s="49" t="s">
        <v>18</v>
      </c>
      <c r="D70" s="49" t="s">
        <v>19</v>
      </c>
      <c r="E70" s="50">
        <v>35.57</v>
      </c>
      <c r="F70" s="51"/>
      <c r="G70" s="50">
        <v>36.15</v>
      </c>
      <c r="H70" s="51"/>
      <c r="I70" s="50">
        <v>25.08</v>
      </c>
      <c r="J70" s="51"/>
      <c r="K70" s="50">
        <v>53.08</v>
      </c>
      <c r="L70" s="51"/>
      <c r="M70" s="50">
        <v>171.17</v>
      </c>
      <c r="O70" t="b">
        <f t="shared" si="2"/>
        <v>0</v>
      </c>
      <c r="P70">
        <f t="shared" si="3"/>
        <v>0</v>
      </c>
    </row>
    <row r="71" spans="1:17">
      <c r="B71" s="49" t="s">
        <v>18</v>
      </c>
      <c r="C71" s="49" t="s">
        <v>22</v>
      </c>
      <c r="D71" s="52" t="s">
        <v>17</v>
      </c>
      <c r="E71" s="53">
        <v>72.52</v>
      </c>
      <c r="F71" s="54"/>
      <c r="G71" s="53">
        <v>80.069999999999993</v>
      </c>
      <c r="H71" s="54"/>
      <c r="I71" s="53">
        <v>27.17</v>
      </c>
      <c r="J71" s="54"/>
      <c r="K71" s="53">
        <v>147.16999999999999</v>
      </c>
      <c r="L71" s="54"/>
      <c r="M71" s="53">
        <v>367.05</v>
      </c>
      <c r="O71">
        <f t="shared" si="2"/>
        <v>0</v>
      </c>
      <c r="P71" t="b">
        <f t="shared" si="3"/>
        <v>0</v>
      </c>
    </row>
    <row r="72" spans="1:17">
      <c r="B72" s="49" t="s">
        <v>18</v>
      </c>
      <c r="C72" s="49" t="s">
        <v>18</v>
      </c>
      <c r="D72" s="49" t="s">
        <v>19</v>
      </c>
      <c r="E72" s="50">
        <v>36.520000000000003</v>
      </c>
      <c r="F72" s="51"/>
      <c r="G72" s="50">
        <v>38.08</v>
      </c>
      <c r="H72" s="51"/>
      <c r="I72" s="50">
        <v>21.17</v>
      </c>
      <c r="J72" s="51"/>
      <c r="K72" s="50">
        <v>51.08</v>
      </c>
      <c r="L72" s="51"/>
      <c r="M72" s="50">
        <v>395.12</v>
      </c>
      <c r="O72" t="b">
        <f t="shared" si="2"/>
        <v>0</v>
      </c>
      <c r="P72">
        <f t="shared" si="3"/>
        <v>0</v>
      </c>
    </row>
    <row r="73" spans="1:17" s="55" customFormat="1">
      <c r="A73"/>
      <c r="B73" s="49" t="s">
        <v>18</v>
      </c>
      <c r="C73" s="49" t="s">
        <v>23</v>
      </c>
      <c r="D73" s="52" t="s">
        <v>17</v>
      </c>
      <c r="E73" s="53">
        <v>68.400000000000006</v>
      </c>
      <c r="F73" s="54"/>
      <c r="G73" s="53">
        <v>72.099999999999994</v>
      </c>
      <c r="H73" s="54"/>
      <c r="I73" s="53">
        <v>30.2</v>
      </c>
      <c r="J73" s="54"/>
      <c r="K73" s="53">
        <v>184.8</v>
      </c>
      <c r="L73" s="54"/>
      <c r="M73" s="53">
        <v>423.07</v>
      </c>
      <c r="O73">
        <f t="shared" si="2"/>
        <v>0</v>
      </c>
      <c r="P73" t="b">
        <f t="shared" si="3"/>
        <v>0</v>
      </c>
      <c r="Q73"/>
    </row>
    <row r="74" spans="1:17">
      <c r="B74" s="49" t="s">
        <v>18</v>
      </c>
      <c r="C74" s="49" t="s">
        <v>18</v>
      </c>
      <c r="D74" s="49" t="s">
        <v>19</v>
      </c>
      <c r="E74" s="50">
        <v>37.799999999999997</v>
      </c>
      <c r="F74" s="51"/>
      <c r="G74" s="50">
        <v>40.130000000000003</v>
      </c>
      <c r="H74" s="51"/>
      <c r="I74" s="50">
        <v>29.13</v>
      </c>
      <c r="J74" s="51"/>
      <c r="K74" s="50">
        <v>46.18</v>
      </c>
      <c r="L74" s="51"/>
      <c r="M74" s="50">
        <v>175.07</v>
      </c>
      <c r="O74" t="b">
        <f t="shared" si="2"/>
        <v>0</v>
      </c>
      <c r="P74">
        <f t="shared" si="3"/>
        <v>0</v>
      </c>
    </row>
    <row r="75" spans="1:17">
      <c r="B75" s="49" t="s">
        <v>18</v>
      </c>
      <c r="C75" s="49" t="s">
        <v>24</v>
      </c>
      <c r="D75" s="52" t="s">
        <v>17</v>
      </c>
      <c r="E75" s="53">
        <v>60.35</v>
      </c>
      <c r="F75" s="54"/>
      <c r="G75" s="53">
        <v>63.22</v>
      </c>
      <c r="H75" s="54"/>
      <c r="I75" s="53">
        <v>27.08</v>
      </c>
      <c r="J75" s="54"/>
      <c r="K75" s="53">
        <v>150.16999999999999</v>
      </c>
      <c r="L75" s="54"/>
      <c r="M75" s="53">
        <v>303.18</v>
      </c>
      <c r="O75">
        <f t="shared" si="2"/>
        <v>0</v>
      </c>
      <c r="P75" t="b">
        <f t="shared" si="3"/>
        <v>0</v>
      </c>
    </row>
    <row r="76" spans="1:17">
      <c r="B76" s="49" t="s">
        <v>18</v>
      </c>
      <c r="C76" s="49" t="s">
        <v>18</v>
      </c>
      <c r="D76" s="49" t="s">
        <v>19</v>
      </c>
      <c r="E76" s="50">
        <v>25.97</v>
      </c>
      <c r="F76" s="51"/>
      <c r="G76" s="50">
        <v>26.17</v>
      </c>
      <c r="H76" s="51"/>
      <c r="I76" s="50">
        <v>22.15</v>
      </c>
      <c r="J76" s="51"/>
      <c r="K76" s="50">
        <v>30.15</v>
      </c>
      <c r="L76" s="51"/>
      <c r="M76" s="50">
        <v>67.12</v>
      </c>
      <c r="O76" t="b">
        <f t="shared" si="2"/>
        <v>0</v>
      </c>
      <c r="P76">
        <f t="shared" si="3"/>
        <v>0</v>
      </c>
    </row>
    <row r="77" spans="1:17">
      <c r="B77" s="49" t="s">
        <v>18</v>
      </c>
      <c r="C77" s="49" t="s">
        <v>25</v>
      </c>
      <c r="D77" s="52" t="s">
        <v>17</v>
      </c>
      <c r="E77" s="53">
        <v>39.68</v>
      </c>
      <c r="F77" s="54"/>
      <c r="G77" s="53" t="s">
        <v>26</v>
      </c>
      <c r="H77" s="54"/>
      <c r="I77" s="53">
        <v>25.2</v>
      </c>
      <c r="J77" s="54"/>
      <c r="K77" s="53">
        <v>117.12</v>
      </c>
      <c r="L77" s="54"/>
      <c r="M77" s="53">
        <v>150.16999999999999</v>
      </c>
      <c r="O77">
        <f t="shared" si="2"/>
        <v>0</v>
      </c>
      <c r="P77" t="b">
        <f t="shared" si="3"/>
        <v>0</v>
      </c>
    </row>
    <row r="78" spans="1:17">
      <c r="B78" s="49" t="s">
        <v>18</v>
      </c>
      <c r="C78" s="49" t="s">
        <v>18</v>
      </c>
      <c r="D78" s="49" t="s">
        <v>19</v>
      </c>
      <c r="E78" s="50">
        <v>28.72</v>
      </c>
      <c r="F78" s="51"/>
      <c r="G78" s="50" t="s">
        <v>26</v>
      </c>
      <c r="H78" s="51"/>
      <c r="I78" s="50">
        <v>20.100000000000001</v>
      </c>
      <c r="J78" s="51"/>
      <c r="K78" s="50">
        <v>40.119999999999997</v>
      </c>
      <c r="L78" s="51"/>
      <c r="M78" s="50">
        <v>173.73</v>
      </c>
      <c r="O78" t="b">
        <f t="shared" si="2"/>
        <v>0</v>
      </c>
      <c r="P78">
        <f t="shared" si="3"/>
        <v>0</v>
      </c>
    </row>
    <row r="79" spans="1:17">
      <c r="A79" s="56"/>
      <c r="B79" s="49" t="s">
        <v>18</v>
      </c>
      <c r="C79" s="57" t="s">
        <v>30</v>
      </c>
      <c r="D79" s="57"/>
      <c r="E79" s="58">
        <v>56.18</v>
      </c>
      <c r="F79" s="59"/>
      <c r="G79" s="58" t="s">
        <v>26</v>
      </c>
      <c r="H79" s="59"/>
      <c r="I79" s="58">
        <v>25.72</v>
      </c>
      <c r="J79" s="59"/>
      <c r="K79" s="58" t="s">
        <v>28</v>
      </c>
      <c r="L79" s="59"/>
      <c r="M79" s="58">
        <v>250.16</v>
      </c>
      <c r="O79" t="b">
        <f t="shared" si="2"/>
        <v>0</v>
      </c>
      <c r="P79" t="b">
        <f t="shared" si="3"/>
        <v>0</v>
      </c>
    </row>
    <row r="80" spans="1:17">
      <c r="B80" s="49"/>
      <c r="C80" s="52" t="s">
        <v>16</v>
      </c>
      <c r="D80" s="52" t="s">
        <v>17</v>
      </c>
      <c r="E80" s="53">
        <v>152.22</v>
      </c>
      <c r="F80" s="54"/>
      <c r="G80" s="53">
        <v>156.07</v>
      </c>
      <c r="H80" s="54"/>
      <c r="I80" s="53">
        <v>31.12</v>
      </c>
      <c r="J80" s="54"/>
      <c r="K80" s="53">
        <v>209.15</v>
      </c>
      <c r="L80" s="54"/>
      <c r="M80" s="53">
        <v>342.05</v>
      </c>
      <c r="O80">
        <f t="shared" si="2"/>
        <v>1</v>
      </c>
      <c r="P80" t="b">
        <f t="shared" si="3"/>
        <v>0</v>
      </c>
    </row>
    <row r="81" spans="1:17">
      <c r="B81" s="49" t="s">
        <v>18</v>
      </c>
      <c r="C81" s="49" t="s">
        <v>18</v>
      </c>
      <c r="D81" s="49" t="s">
        <v>19</v>
      </c>
      <c r="E81" s="50">
        <v>37.15</v>
      </c>
      <c r="F81" s="51"/>
      <c r="G81" s="50">
        <v>38.08</v>
      </c>
      <c r="H81" s="51"/>
      <c r="I81" s="50">
        <v>24.18</v>
      </c>
      <c r="J81" s="51"/>
      <c r="K81" s="50">
        <v>60.15</v>
      </c>
      <c r="L81" s="51"/>
      <c r="M81" s="50">
        <v>93.05</v>
      </c>
      <c r="O81" t="b">
        <f t="shared" si="2"/>
        <v>0</v>
      </c>
      <c r="P81">
        <f t="shared" si="3"/>
        <v>0</v>
      </c>
    </row>
    <row r="82" spans="1:17">
      <c r="B82" s="49" t="s">
        <v>18</v>
      </c>
      <c r="C82" s="49" t="s">
        <v>20</v>
      </c>
      <c r="D82" s="52" t="s">
        <v>17</v>
      </c>
      <c r="E82" s="53">
        <v>81.92</v>
      </c>
      <c r="F82" s="54"/>
      <c r="G82" s="53">
        <v>85.17</v>
      </c>
      <c r="H82" s="54"/>
      <c r="I82" s="53">
        <v>31.17</v>
      </c>
      <c r="J82" s="54"/>
      <c r="K82" s="53">
        <v>156.1</v>
      </c>
      <c r="L82" s="54"/>
      <c r="M82" s="53">
        <v>312.12</v>
      </c>
      <c r="O82">
        <f t="shared" si="2"/>
        <v>0</v>
      </c>
      <c r="P82" t="b">
        <f t="shared" si="3"/>
        <v>0</v>
      </c>
    </row>
    <row r="83" spans="1:17">
      <c r="B83" s="49" t="s">
        <v>18</v>
      </c>
      <c r="C83" s="49" t="s">
        <v>18</v>
      </c>
      <c r="D83" s="49" t="s">
        <v>19</v>
      </c>
      <c r="E83" s="50">
        <v>40.15</v>
      </c>
      <c r="F83" s="51"/>
      <c r="G83" s="50">
        <v>42.17</v>
      </c>
      <c r="H83" s="51"/>
      <c r="I83" s="50">
        <v>23.07</v>
      </c>
      <c r="J83" s="51"/>
      <c r="K83" s="50">
        <v>65.23</v>
      </c>
      <c r="L83" s="51"/>
      <c r="M83" s="50">
        <v>520.12</v>
      </c>
      <c r="O83" t="b">
        <f t="shared" si="2"/>
        <v>0</v>
      </c>
      <c r="P83">
        <f t="shared" si="3"/>
        <v>0</v>
      </c>
    </row>
    <row r="84" spans="1:17">
      <c r="B84" s="49" t="s">
        <v>18</v>
      </c>
      <c r="C84" s="49" t="s">
        <v>21</v>
      </c>
      <c r="D84" s="52" t="s">
        <v>17</v>
      </c>
      <c r="E84" s="53">
        <v>63.92</v>
      </c>
      <c r="F84" s="54"/>
      <c r="G84" s="53">
        <v>67.2</v>
      </c>
      <c r="H84" s="54"/>
      <c r="I84" s="53">
        <v>30.15</v>
      </c>
      <c r="J84" s="54"/>
      <c r="K84" s="53">
        <v>135.18</v>
      </c>
      <c r="L84" s="54"/>
      <c r="M84" s="53">
        <v>291.17</v>
      </c>
      <c r="O84">
        <f t="shared" si="2"/>
        <v>0</v>
      </c>
      <c r="P84" t="b">
        <f t="shared" si="3"/>
        <v>0</v>
      </c>
    </row>
    <row r="85" spans="1:17">
      <c r="B85" s="49" t="s">
        <v>18</v>
      </c>
      <c r="C85" s="49" t="s">
        <v>18</v>
      </c>
      <c r="D85" s="49" t="s">
        <v>19</v>
      </c>
      <c r="E85" s="50">
        <v>35.549999999999997</v>
      </c>
      <c r="F85" s="51"/>
      <c r="G85" s="50">
        <v>36.15</v>
      </c>
      <c r="H85" s="51"/>
      <c r="I85" s="50">
        <v>23.08</v>
      </c>
      <c r="J85" s="51"/>
      <c r="K85" s="50">
        <v>46.15</v>
      </c>
      <c r="L85" s="51"/>
      <c r="M85" s="50">
        <v>291.05</v>
      </c>
      <c r="O85" t="b">
        <f t="shared" si="2"/>
        <v>0</v>
      </c>
      <c r="P85">
        <f t="shared" si="3"/>
        <v>0</v>
      </c>
    </row>
    <row r="86" spans="1:17">
      <c r="B86" s="49" t="s">
        <v>18</v>
      </c>
      <c r="C86" s="49" t="s">
        <v>22</v>
      </c>
      <c r="D86" s="52" t="s">
        <v>17</v>
      </c>
      <c r="E86" s="53">
        <v>72.17</v>
      </c>
      <c r="F86" s="54"/>
      <c r="G86" s="53">
        <v>77.099999999999994</v>
      </c>
      <c r="H86" s="54"/>
      <c r="I86" s="53">
        <v>31.17</v>
      </c>
      <c r="J86" s="54"/>
      <c r="K86" s="53">
        <v>164.05</v>
      </c>
      <c r="L86" s="54"/>
      <c r="M86" s="53">
        <v>348.12</v>
      </c>
      <c r="O86">
        <f t="shared" si="2"/>
        <v>0</v>
      </c>
      <c r="P86" t="b">
        <f t="shared" si="3"/>
        <v>0</v>
      </c>
    </row>
    <row r="87" spans="1:17">
      <c r="B87" s="49" t="s">
        <v>18</v>
      </c>
      <c r="C87" s="49" t="s">
        <v>18</v>
      </c>
      <c r="D87" s="49" t="s">
        <v>19</v>
      </c>
      <c r="E87" s="50">
        <v>35.5</v>
      </c>
      <c r="F87" s="51"/>
      <c r="G87" s="50">
        <v>37.1</v>
      </c>
      <c r="H87" s="51"/>
      <c r="I87" s="50">
        <v>22.2</v>
      </c>
      <c r="J87" s="51"/>
      <c r="K87" s="50">
        <v>50.12</v>
      </c>
      <c r="L87" s="51"/>
      <c r="M87" s="50">
        <v>123.18</v>
      </c>
      <c r="O87" t="b">
        <f t="shared" si="2"/>
        <v>0</v>
      </c>
      <c r="P87">
        <f t="shared" si="3"/>
        <v>0</v>
      </c>
    </row>
    <row r="88" spans="1:17" s="55" customFormat="1">
      <c r="A88"/>
      <c r="B88" s="49" t="s">
        <v>18</v>
      </c>
      <c r="C88" s="49" t="s">
        <v>23</v>
      </c>
      <c r="D88" s="52" t="s">
        <v>17</v>
      </c>
      <c r="E88" s="53">
        <v>67.62</v>
      </c>
      <c r="F88" s="54"/>
      <c r="G88" s="53">
        <v>72.099999999999994</v>
      </c>
      <c r="H88" s="54"/>
      <c r="I88" s="53">
        <v>32.22</v>
      </c>
      <c r="J88" s="54"/>
      <c r="K88" s="53">
        <v>154.02000000000001</v>
      </c>
      <c r="L88" s="54"/>
      <c r="M88" s="53">
        <v>420.22</v>
      </c>
      <c r="O88">
        <f t="shared" si="2"/>
        <v>0</v>
      </c>
      <c r="P88" t="b">
        <f t="shared" si="3"/>
        <v>0</v>
      </c>
      <c r="Q88"/>
    </row>
    <row r="89" spans="1:17">
      <c r="B89" s="49" t="s">
        <v>18</v>
      </c>
      <c r="C89" s="49" t="s">
        <v>18</v>
      </c>
      <c r="D89" s="49" t="s">
        <v>19</v>
      </c>
      <c r="E89" s="50">
        <v>37.57</v>
      </c>
      <c r="F89" s="51"/>
      <c r="G89" s="50">
        <v>40.119999999999997</v>
      </c>
      <c r="H89" s="51"/>
      <c r="I89" s="50">
        <v>29.13</v>
      </c>
      <c r="J89" s="51"/>
      <c r="K89" s="50">
        <v>47.13</v>
      </c>
      <c r="L89" s="51"/>
      <c r="M89" s="50">
        <v>161.08000000000001</v>
      </c>
      <c r="O89" t="b">
        <f t="shared" si="2"/>
        <v>0</v>
      </c>
      <c r="P89">
        <f t="shared" si="3"/>
        <v>0</v>
      </c>
    </row>
    <row r="90" spans="1:17">
      <c r="B90" s="49" t="s">
        <v>18</v>
      </c>
      <c r="C90" s="49" t="s">
        <v>24</v>
      </c>
      <c r="D90" s="52" t="s">
        <v>17</v>
      </c>
      <c r="E90" s="53">
        <v>54.45</v>
      </c>
      <c r="F90" s="54"/>
      <c r="G90" s="53">
        <v>57.2</v>
      </c>
      <c r="H90" s="54"/>
      <c r="I90" s="53">
        <v>29.07</v>
      </c>
      <c r="J90" s="54"/>
      <c r="K90" s="53">
        <v>124.2</v>
      </c>
      <c r="L90" s="54"/>
      <c r="M90" s="53">
        <v>314.17</v>
      </c>
      <c r="O90">
        <f t="shared" si="2"/>
        <v>0</v>
      </c>
      <c r="P90" t="b">
        <f t="shared" si="3"/>
        <v>0</v>
      </c>
    </row>
    <row r="91" spans="1:17">
      <c r="B91" s="49" t="s">
        <v>18</v>
      </c>
      <c r="C91" s="49" t="s">
        <v>18</v>
      </c>
      <c r="D91" s="49" t="s">
        <v>19</v>
      </c>
      <c r="E91" s="50">
        <v>27.3</v>
      </c>
      <c r="F91" s="51"/>
      <c r="G91" s="50">
        <v>29.17</v>
      </c>
      <c r="H91" s="51"/>
      <c r="I91" s="50">
        <v>24.17</v>
      </c>
      <c r="J91" s="51"/>
      <c r="K91" s="50">
        <v>37.15</v>
      </c>
      <c r="L91" s="51"/>
      <c r="M91" s="50">
        <v>51.22</v>
      </c>
      <c r="O91" t="b">
        <f t="shared" si="2"/>
        <v>0</v>
      </c>
      <c r="P91">
        <f t="shared" si="3"/>
        <v>0</v>
      </c>
    </row>
    <row r="92" spans="1:17">
      <c r="B92" s="49" t="s">
        <v>18</v>
      </c>
      <c r="C92" s="49" t="s">
        <v>25</v>
      </c>
      <c r="D92" s="52" t="s">
        <v>17</v>
      </c>
      <c r="E92" s="53">
        <v>39.58</v>
      </c>
      <c r="F92" s="54"/>
      <c r="G92" s="53" t="s">
        <v>26</v>
      </c>
      <c r="H92" s="54"/>
      <c r="I92" s="53">
        <v>27.17</v>
      </c>
      <c r="J92" s="54"/>
      <c r="K92" s="53">
        <v>70.099999999999994</v>
      </c>
      <c r="L92" s="54"/>
      <c r="M92" s="53">
        <v>272.67</v>
      </c>
      <c r="O92">
        <f t="shared" si="2"/>
        <v>0</v>
      </c>
      <c r="P92" t="b">
        <f t="shared" si="3"/>
        <v>0</v>
      </c>
    </row>
    <row r="93" spans="1:17">
      <c r="B93" s="49" t="s">
        <v>18</v>
      </c>
      <c r="C93" s="49" t="s">
        <v>18</v>
      </c>
      <c r="D93" s="49" t="s">
        <v>19</v>
      </c>
      <c r="E93" s="50">
        <v>29.3</v>
      </c>
      <c r="F93" s="51"/>
      <c r="G93" s="50">
        <v>31.15</v>
      </c>
      <c r="H93" s="51"/>
      <c r="I93" s="50">
        <v>23.07</v>
      </c>
      <c r="J93" s="51"/>
      <c r="K93" s="50">
        <v>36.130000000000003</v>
      </c>
      <c r="L93" s="51"/>
      <c r="M93" s="50">
        <v>43.03</v>
      </c>
      <c r="O93" t="b">
        <f t="shared" ref="O93:O156" si="4">IF(D93="ROUTINE",IF(E93&gt;180,2,IF(E93&lt;120,0,1)))</f>
        <v>0</v>
      </c>
      <c r="P93">
        <f t="shared" ref="P93:P156" si="5">IF(D93="URGENT",IF(E93&gt;120,2,IF(E93&lt;60,0,1)))</f>
        <v>0</v>
      </c>
    </row>
    <row r="94" spans="1:17">
      <c r="A94" s="56"/>
      <c r="B94" s="49" t="s">
        <v>18</v>
      </c>
      <c r="C94" s="57" t="s">
        <v>31</v>
      </c>
      <c r="D94" s="57"/>
      <c r="E94" s="58">
        <v>55.31</v>
      </c>
      <c r="F94" s="59"/>
      <c r="G94" s="58" t="s">
        <v>26</v>
      </c>
      <c r="H94" s="59"/>
      <c r="I94" s="58">
        <v>27.21</v>
      </c>
      <c r="J94" s="59"/>
      <c r="K94" s="58" t="s">
        <v>28</v>
      </c>
      <c r="L94" s="59"/>
      <c r="M94" s="58">
        <v>255.95</v>
      </c>
      <c r="O94" t="b">
        <f t="shared" si="4"/>
        <v>0</v>
      </c>
      <c r="P94" t="b">
        <f t="shared" si="5"/>
        <v>0</v>
      </c>
    </row>
    <row r="95" spans="1:17">
      <c r="B95" s="49"/>
      <c r="C95" s="52" t="s">
        <v>16</v>
      </c>
      <c r="D95" s="52" t="s">
        <v>17</v>
      </c>
      <c r="E95" s="53">
        <v>115.82</v>
      </c>
      <c r="F95" s="54"/>
      <c r="G95" s="53">
        <v>188.08</v>
      </c>
      <c r="H95" s="54"/>
      <c r="I95" s="53">
        <v>53.1</v>
      </c>
      <c r="J95" s="54"/>
      <c r="K95" s="53">
        <v>688.78</v>
      </c>
      <c r="L95" s="54"/>
      <c r="M95" s="53">
        <v>944.3</v>
      </c>
      <c r="O95">
        <f t="shared" si="4"/>
        <v>0</v>
      </c>
      <c r="P95" t="b">
        <f t="shared" si="5"/>
        <v>0</v>
      </c>
    </row>
    <row r="96" spans="1:17">
      <c r="B96" s="49" t="s">
        <v>18</v>
      </c>
      <c r="C96" s="49" t="s">
        <v>18</v>
      </c>
      <c r="D96" s="49" t="s">
        <v>19</v>
      </c>
      <c r="E96" s="50">
        <v>71.099999999999994</v>
      </c>
      <c r="F96" s="51"/>
      <c r="G96" s="50">
        <v>135.27000000000001</v>
      </c>
      <c r="H96" s="51"/>
      <c r="I96" s="50">
        <v>116.65</v>
      </c>
      <c r="J96" s="51"/>
      <c r="K96" s="50">
        <v>970.23</v>
      </c>
      <c r="L96" s="51"/>
      <c r="M96" s="50">
        <v>970.23</v>
      </c>
      <c r="O96" t="b">
        <f t="shared" si="4"/>
        <v>0</v>
      </c>
      <c r="P96">
        <f t="shared" si="5"/>
        <v>1</v>
      </c>
    </row>
    <row r="97" spans="1:17">
      <c r="B97" s="49" t="s">
        <v>18</v>
      </c>
      <c r="C97" s="49" t="s">
        <v>20</v>
      </c>
      <c r="D97" s="52" t="s">
        <v>17</v>
      </c>
      <c r="E97" s="53">
        <v>107.28</v>
      </c>
      <c r="F97" s="54"/>
      <c r="G97" s="53">
        <v>132.47</v>
      </c>
      <c r="H97" s="54"/>
      <c r="I97" s="53">
        <v>122.42</v>
      </c>
      <c r="J97" s="54"/>
      <c r="K97" s="53">
        <v>838.4</v>
      </c>
      <c r="L97" s="54"/>
      <c r="M97" s="53">
        <v>838.4</v>
      </c>
      <c r="O97">
        <f t="shared" si="4"/>
        <v>0</v>
      </c>
      <c r="P97" t="b">
        <f t="shared" si="5"/>
        <v>0</v>
      </c>
    </row>
    <row r="98" spans="1:17">
      <c r="B98" s="49" t="s">
        <v>18</v>
      </c>
      <c r="C98" s="49" t="s">
        <v>18</v>
      </c>
      <c r="D98" s="49" t="s">
        <v>19</v>
      </c>
      <c r="E98" s="50">
        <v>66.92</v>
      </c>
      <c r="F98" s="51"/>
      <c r="G98" s="50">
        <v>88.27</v>
      </c>
      <c r="H98" s="51"/>
      <c r="I98" s="50">
        <v>61.2</v>
      </c>
      <c r="J98" s="51"/>
      <c r="K98" s="50">
        <v>97.98</v>
      </c>
      <c r="L98" s="51"/>
      <c r="M98" s="50">
        <v>97.98</v>
      </c>
      <c r="O98" t="b">
        <f t="shared" si="4"/>
        <v>0</v>
      </c>
      <c r="P98">
        <f t="shared" si="5"/>
        <v>1</v>
      </c>
    </row>
    <row r="99" spans="1:17">
      <c r="B99" s="49" t="s">
        <v>18</v>
      </c>
      <c r="C99" s="49" t="s">
        <v>21</v>
      </c>
      <c r="D99" s="52" t="s">
        <v>17</v>
      </c>
      <c r="E99" s="53">
        <v>74.819999999999993</v>
      </c>
      <c r="F99" s="54"/>
      <c r="G99" s="53">
        <v>222.32</v>
      </c>
      <c r="H99" s="54"/>
      <c r="I99" s="53">
        <v>110.65</v>
      </c>
      <c r="J99" s="54"/>
      <c r="K99" s="53">
        <v>681.22</v>
      </c>
      <c r="L99" s="54"/>
      <c r="M99" s="53">
        <v>913.05</v>
      </c>
      <c r="O99">
        <f t="shared" si="4"/>
        <v>0</v>
      </c>
      <c r="P99" t="b">
        <f t="shared" si="5"/>
        <v>0</v>
      </c>
    </row>
    <row r="100" spans="1:17">
      <c r="B100" s="49" t="s">
        <v>18</v>
      </c>
      <c r="C100" s="49" t="s">
        <v>18</v>
      </c>
      <c r="D100" s="49" t="s">
        <v>19</v>
      </c>
      <c r="E100" s="50">
        <v>63.87</v>
      </c>
      <c r="F100" s="51"/>
      <c r="G100" s="50">
        <v>328.5</v>
      </c>
      <c r="H100" s="51"/>
      <c r="I100" s="50">
        <v>136.75</v>
      </c>
      <c r="J100" s="51"/>
      <c r="K100" s="50">
        <v>479.42</v>
      </c>
      <c r="L100" s="51"/>
      <c r="M100" s="50">
        <v>479.42</v>
      </c>
      <c r="O100" t="b">
        <f t="shared" si="4"/>
        <v>0</v>
      </c>
      <c r="P100">
        <f t="shared" si="5"/>
        <v>1</v>
      </c>
    </row>
    <row r="101" spans="1:17">
      <c r="B101" s="49" t="s">
        <v>18</v>
      </c>
      <c r="C101" s="49" t="s">
        <v>22</v>
      </c>
      <c r="D101" s="52" t="s">
        <v>17</v>
      </c>
      <c r="E101" s="53">
        <v>71.27</v>
      </c>
      <c r="F101" s="54"/>
      <c r="G101" s="53">
        <v>572.53</v>
      </c>
      <c r="H101" s="54"/>
      <c r="I101" s="53">
        <v>62.48</v>
      </c>
      <c r="J101" s="54"/>
      <c r="K101" s="53">
        <v>760.18</v>
      </c>
      <c r="L101" s="54"/>
      <c r="M101" s="53">
        <v>985.45</v>
      </c>
      <c r="O101">
        <f t="shared" si="4"/>
        <v>0</v>
      </c>
      <c r="P101" t="b">
        <f t="shared" si="5"/>
        <v>0</v>
      </c>
    </row>
    <row r="102" spans="1:17">
      <c r="B102" s="49" t="s">
        <v>18</v>
      </c>
      <c r="C102" s="49" t="s">
        <v>18</v>
      </c>
      <c r="D102" s="49" t="s">
        <v>19</v>
      </c>
      <c r="E102" s="50">
        <v>56.73</v>
      </c>
      <c r="F102" s="51"/>
      <c r="G102" s="50">
        <v>150.22999999999999</v>
      </c>
      <c r="H102" s="51"/>
      <c r="I102" s="50">
        <v>65</v>
      </c>
      <c r="J102" s="51"/>
      <c r="K102" s="50">
        <v>335.28</v>
      </c>
      <c r="L102" s="51"/>
      <c r="M102" s="50">
        <v>437.12</v>
      </c>
      <c r="O102" t="b">
        <f t="shared" si="4"/>
        <v>0</v>
      </c>
      <c r="P102">
        <f t="shared" si="5"/>
        <v>0</v>
      </c>
    </row>
    <row r="103" spans="1:17" s="55" customFormat="1">
      <c r="A103"/>
      <c r="B103" s="49" t="s">
        <v>18</v>
      </c>
      <c r="C103" s="49" t="s">
        <v>23</v>
      </c>
      <c r="D103" s="52" t="s">
        <v>17</v>
      </c>
      <c r="E103" s="53">
        <v>88.38</v>
      </c>
      <c r="F103" s="54"/>
      <c r="G103" s="53">
        <v>467.62</v>
      </c>
      <c r="H103" s="54"/>
      <c r="I103" s="53">
        <v>89.97</v>
      </c>
      <c r="J103" s="54"/>
      <c r="K103" s="53">
        <v>855</v>
      </c>
      <c r="L103" s="54"/>
      <c r="M103" s="53">
        <v>943.3</v>
      </c>
      <c r="O103">
        <f t="shared" si="4"/>
        <v>0</v>
      </c>
      <c r="P103" t="b">
        <f t="shared" si="5"/>
        <v>0</v>
      </c>
      <c r="Q103"/>
    </row>
    <row r="104" spans="1:17">
      <c r="B104" s="49" t="s">
        <v>18</v>
      </c>
      <c r="C104" s="49" t="s">
        <v>18</v>
      </c>
      <c r="D104" s="49" t="s">
        <v>19</v>
      </c>
      <c r="E104" s="50">
        <v>61.23</v>
      </c>
      <c r="F104" s="51"/>
      <c r="G104" s="50">
        <v>99</v>
      </c>
      <c r="H104" s="51"/>
      <c r="I104" s="50">
        <v>77.319999999999993</v>
      </c>
      <c r="J104" s="51"/>
      <c r="K104" s="50">
        <v>293.23</v>
      </c>
      <c r="L104" s="51"/>
      <c r="M104" s="50">
        <v>293.23</v>
      </c>
      <c r="O104" t="b">
        <f t="shared" si="4"/>
        <v>0</v>
      </c>
      <c r="P104">
        <f t="shared" si="5"/>
        <v>1</v>
      </c>
    </row>
    <row r="105" spans="1:17">
      <c r="B105" s="49" t="s">
        <v>18</v>
      </c>
      <c r="C105" s="49" t="s">
        <v>24</v>
      </c>
      <c r="D105" s="52" t="s">
        <v>17</v>
      </c>
      <c r="E105" s="53">
        <v>61.27</v>
      </c>
      <c r="F105" s="54"/>
      <c r="G105" s="53">
        <v>806.33</v>
      </c>
      <c r="H105" s="54"/>
      <c r="I105" s="53">
        <v>314.3</v>
      </c>
      <c r="J105" s="54"/>
      <c r="K105" s="53">
        <v>1586.45</v>
      </c>
      <c r="L105" s="54"/>
      <c r="M105" s="53">
        <v>1611.35</v>
      </c>
      <c r="O105">
        <f t="shared" si="4"/>
        <v>0</v>
      </c>
      <c r="P105" t="b">
        <f t="shared" si="5"/>
        <v>0</v>
      </c>
    </row>
    <row r="106" spans="1:17">
      <c r="B106" s="49" t="s">
        <v>18</v>
      </c>
      <c r="C106" s="49" t="s">
        <v>18</v>
      </c>
      <c r="D106" s="49" t="s">
        <v>19</v>
      </c>
      <c r="E106" s="50">
        <v>101.9</v>
      </c>
      <c r="F106" s="51"/>
      <c r="G106" s="50">
        <v>1456.47</v>
      </c>
      <c r="H106" s="51"/>
      <c r="I106" s="50">
        <v>1187.9000000000001</v>
      </c>
      <c r="J106" s="51"/>
      <c r="K106" s="50">
        <v>1456.47</v>
      </c>
      <c r="L106" s="51"/>
      <c r="M106" s="50">
        <v>1456.47</v>
      </c>
      <c r="O106" t="b">
        <f t="shared" si="4"/>
        <v>0</v>
      </c>
      <c r="P106">
        <f t="shared" si="5"/>
        <v>1</v>
      </c>
    </row>
    <row r="107" spans="1:17">
      <c r="B107" s="49" t="s">
        <v>18</v>
      </c>
      <c r="C107" s="49" t="s">
        <v>25</v>
      </c>
      <c r="D107" s="52" t="s">
        <v>17</v>
      </c>
      <c r="E107" s="53">
        <v>46.85</v>
      </c>
      <c r="F107" s="54"/>
      <c r="G107" s="53" t="s">
        <v>26</v>
      </c>
      <c r="H107" s="54"/>
      <c r="I107" s="53" t="s">
        <v>28</v>
      </c>
      <c r="J107" s="54"/>
      <c r="K107" s="53" t="s">
        <v>28</v>
      </c>
      <c r="L107" s="54"/>
      <c r="M107" s="53" t="s">
        <v>28</v>
      </c>
      <c r="O107">
        <f t="shared" si="4"/>
        <v>0</v>
      </c>
      <c r="P107" t="b">
        <f t="shared" si="5"/>
        <v>0</v>
      </c>
    </row>
    <row r="108" spans="1:17">
      <c r="B108" s="49" t="s">
        <v>18</v>
      </c>
      <c r="C108" s="49" t="s">
        <v>18</v>
      </c>
      <c r="D108" s="49" t="s">
        <v>19</v>
      </c>
      <c r="E108" s="50">
        <v>42.33</v>
      </c>
      <c r="F108" s="51"/>
      <c r="G108" s="50" t="s">
        <v>26</v>
      </c>
      <c r="H108" s="51"/>
      <c r="I108" s="50">
        <v>117.85</v>
      </c>
      <c r="J108" s="51"/>
      <c r="K108" s="50">
        <v>117.85</v>
      </c>
      <c r="L108" s="51"/>
      <c r="M108" s="50">
        <v>117.85</v>
      </c>
      <c r="O108" t="b">
        <f t="shared" si="4"/>
        <v>0</v>
      </c>
      <c r="P108">
        <f t="shared" si="5"/>
        <v>0</v>
      </c>
    </row>
    <row r="109" spans="1:17">
      <c r="A109" s="56"/>
      <c r="B109" s="49" t="s">
        <v>18</v>
      </c>
      <c r="C109" s="57" t="s">
        <v>32</v>
      </c>
      <c r="D109" s="57"/>
      <c r="E109" s="58">
        <v>73.55</v>
      </c>
      <c r="F109" s="59"/>
      <c r="G109" s="58" t="s">
        <v>26</v>
      </c>
      <c r="H109" s="59"/>
      <c r="I109" s="58">
        <v>193.51</v>
      </c>
      <c r="J109" s="59"/>
      <c r="K109" s="58" t="s">
        <v>28</v>
      </c>
      <c r="L109" s="59"/>
      <c r="M109" s="58">
        <v>776.01</v>
      </c>
      <c r="O109" t="b">
        <f t="shared" si="4"/>
        <v>0</v>
      </c>
      <c r="P109" t="b">
        <f t="shared" si="5"/>
        <v>0</v>
      </c>
    </row>
    <row r="110" spans="1:17">
      <c r="B110" s="49"/>
      <c r="C110" s="52" t="s">
        <v>16</v>
      </c>
      <c r="D110" s="52" t="s">
        <v>17</v>
      </c>
      <c r="E110" s="53">
        <v>131.77000000000001</v>
      </c>
      <c r="F110" s="54"/>
      <c r="G110" s="53">
        <v>189.1</v>
      </c>
      <c r="H110" s="54"/>
      <c r="I110" s="53">
        <v>33.17</v>
      </c>
      <c r="J110" s="54"/>
      <c r="K110" s="53">
        <v>275.10000000000002</v>
      </c>
      <c r="L110" s="54"/>
      <c r="M110" s="53">
        <v>552</v>
      </c>
      <c r="O110">
        <f t="shared" si="4"/>
        <v>1</v>
      </c>
      <c r="P110" t="b">
        <f t="shared" si="5"/>
        <v>0</v>
      </c>
    </row>
    <row r="111" spans="1:17">
      <c r="B111" s="49" t="s">
        <v>18</v>
      </c>
      <c r="C111" s="49" t="s">
        <v>18</v>
      </c>
      <c r="D111" s="49" t="s">
        <v>19</v>
      </c>
      <c r="E111" s="50">
        <v>43.05</v>
      </c>
      <c r="F111" s="51"/>
      <c r="G111" s="50">
        <v>45.18</v>
      </c>
      <c r="H111" s="51"/>
      <c r="I111" s="50">
        <v>30.08</v>
      </c>
      <c r="J111" s="51"/>
      <c r="K111" s="50">
        <v>71.05</v>
      </c>
      <c r="L111" s="51"/>
      <c r="M111" s="50">
        <v>171.17</v>
      </c>
      <c r="O111" t="b">
        <f t="shared" si="4"/>
        <v>0</v>
      </c>
      <c r="P111">
        <f t="shared" si="5"/>
        <v>0</v>
      </c>
    </row>
    <row r="112" spans="1:17">
      <c r="B112" s="49" t="s">
        <v>18</v>
      </c>
      <c r="C112" s="49" t="s">
        <v>20</v>
      </c>
      <c r="D112" s="52" t="s">
        <v>17</v>
      </c>
      <c r="E112" s="53">
        <v>70.08</v>
      </c>
      <c r="F112" s="54"/>
      <c r="G112" s="53">
        <v>72.08</v>
      </c>
      <c r="H112" s="54"/>
      <c r="I112" s="53">
        <v>31.18</v>
      </c>
      <c r="J112" s="54"/>
      <c r="K112" s="53">
        <v>149.19999999999999</v>
      </c>
      <c r="L112" s="54"/>
      <c r="M112" s="53">
        <v>281.48</v>
      </c>
      <c r="O112">
        <f t="shared" si="4"/>
        <v>0</v>
      </c>
      <c r="P112" t="b">
        <f t="shared" si="5"/>
        <v>0</v>
      </c>
    </row>
    <row r="113" spans="1:17">
      <c r="B113" s="49" t="s">
        <v>18</v>
      </c>
      <c r="C113" s="49" t="s">
        <v>18</v>
      </c>
      <c r="D113" s="49" t="s">
        <v>19</v>
      </c>
      <c r="E113" s="50">
        <v>42.42</v>
      </c>
      <c r="F113" s="51"/>
      <c r="G113" s="50">
        <v>44.07</v>
      </c>
      <c r="H113" s="51"/>
      <c r="I113" s="50">
        <v>26.22</v>
      </c>
      <c r="J113" s="51"/>
      <c r="K113" s="50">
        <v>63.08</v>
      </c>
      <c r="L113" s="51"/>
      <c r="M113" s="50">
        <v>526.16999999999996</v>
      </c>
      <c r="O113" t="b">
        <f t="shared" si="4"/>
        <v>0</v>
      </c>
      <c r="P113">
        <f t="shared" si="5"/>
        <v>0</v>
      </c>
    </row>
    <row r="114" spans="1:17">
      <c r="B114" s="49" t="s">
        <v>18</v>
      </c>
      <c r="C114" s="49" t="s">
        <v>21</v>
      </c>
      <c r="D114" s="52" t="s">
        <v>17</v>
      </c>
      <c r="E114" s="53">
        <v>70.069999999999993</v>
      </c>
      <c r="F114" s="54"/>
      <c r="G114" s="53">
        <v>73.05</v>
      </c>
      <c r="H114" s="54"/>
      <c r="I114" s="53">
        <v>30.1</v>
      </c>
      <c r="J114" s="54"/>
      <c r="K114" s="53">
        <v>126.2</v>
      </c>
      <c r="L114" s="54"/>
      <c r="M114" s="53">
        <v>228.13</v>
      </c>
      <c r="O114">
        <f t="shared" si="4"/>
        <v>0</v>
      </c>
      <c r="P114" t="b">
        <f t="shared" si="5"/>
        <v>0</v>
      </c>
    </row>
    <row r="115" spans="1:17">
      <c r="B115" s="49" t="s">
        <v>18</v>
      </c>
      <c r="C115" s="49" t="s">
        <v>18</v>
      </c>
      <c r="D115" s="49" t="s">
        <v>19</v>
      </c>
      <c r="E115" s="50">
        <v>38.25</v>
      </c>
      <c r="F115" s="51"/>
      <c r="G115" s="50">
        <v>40.200000000000003</v>
      </c>
      <c r="H115" s="51"/>
      <c r="I115" s="50">
        <v>27.1</v>
      </c>
      <c r="J115" s="51"/>
      <c r="K115" s="50">
        <v>59.13</v>
      </c>
      <c r="L115" s="51"/>
      <c r="M115" s="50">
        <v>565.12</v>
      </c>
      <c r="O115" t="b">
        <f t="shared" si="4"/>
        <v>0</v>
      </c>
      <c r="P115">
        <f t="shared" si="5"/>
        <v>0</v>
      </c>
    </row>
    <row r="116" spans="1:17">
      <c r="B116" s="49" t="s">
        <v>18</v>
      </c>
      <c r="C116" s="49" t="s">
        <v>22</v>
      </c>
      <c r="D116" s="52" t="s">
        <v>17</v>
      </c>
      <c r="E116" s="53">
        <v>69.97</v>
      </c>
      <c r="F116" s="54"/>
      <c r="G116" s="53">
        <v>74.12</v>
      </c>
      <c r="H116" s="54"/>
      <c r="I116" s="53">
        <v>32.15</v>
      </c>
      <c r="J116" s="54"/>
      <c r="K116" s="53">
        <v>118.17</v>
      </c>
      <c r="L116" s="54"/>
      <c r="M116" s="53">
        <v>226.6</v>
      </c>
      <c r="O116">
        <f t="shared" si="4"/>
        <v>0</v>
      </c>
      <c r="P116" t="b">
        <f t="shared" si="5"/>
        <v>0</v>
      </c>
    </row>
    <row r="117" spans="1:17">
      <c r="B117" s="49" t="s">
        <v>18</v>
      </c>
      <c r="C117" s="49" t="s">
        <v>18</v>
      </c>
      <c r="D117" s="49" t="s">
        <v>19</v>
      </c>
      <c r="E117" s="50">
        <v>44.27</v>
      </c>
      <c r="F117" s="51"/>
      <c r="G117" s="50">
        <v>46.17</v>
      </c>
      <c r="H117" s="51"/>
      <c r="I117" s="50">
        <v>25.2</v>
      </c>
      <c r="J117" s="51"/>
      <c r="K117" s="50">
        <v>87.13</v>
      </c>
      <c r="L117" s="51"/>
      <c r="M117" s="50">
        <v>401.15</v>
      </c>
      <c r="O117" t="b">
        <f t="shared" si="4"/>
        <v>0</v>
      </c>
      <c r="P117">
        <f t="shared" si="5"/>
        <v>0</v>
      </c>
    </row>
    <row r="118" spans="1:17" s="55" customFormat="1">
      <c r="A118"/>
      <c r="B118" s="49" t="s">
        <v>18</v>
      </c>
      <c r="C118" s="49" t="s">
        <v>23</v>
      </c>
      <c r="D118" s="52" t="s">
        <v>17</v>
      </c>
      <c r="E118" s="53">
        <v>60.3</v>
      </c>
      <c r="F118" s="54"/>
      <c r="G118" s="53">
        <v>66.05</v>
      </c>
      <c r="H118" s="54"/>
      <c r="I118" s="53">
        <v>31.23</v>
      </c>
      <c r="J118" s="54"/>
      <c r="K118" s="53">
        <v>122.15</v>
      </c>
      <c r="L118" s="54"/>
      <c r="M118" s="53">
        <v>348.08</v>
      </c>
      <c r="O118">
        <f t="shared" si="4"/>
        <v>0</v>
      </c>
      <c r="P118" t="b">
        <f t="shared" si="5"/>
        <v>0</v>
      </c>
      <c r="Q118"/>
    </row>
    <row r="119" spans="1:17">
      <c r="B119" s="49" t="s">
        <v>18</v>
      </c>
      <c r="C119" s="49" t="s">
        <v>18</v>
      </c>
      <c r="D119" s="49" t="s">
        <v>19</v>
      </c>
      <c r="E119" s="50">
        <v>41.08</v>
      </c>
      <c r="F119" s="51"/>
      <c r="G119" s="50">
        <v>42.05</v>
      </c>
      <c r="H119" s="51"/>
      <c r="I119" s="50">
        <v>32.200000000000003</v>
      </c>
      <c r="J119" s="51"/>
      <c r="K119" s="50">
        <v>50.22</v>
      </c>
      <c r="L119" s="51"/>
      <c r="M119" s="50">
        <v>187.13</v>
      </c>
      <c r="O119" t="b">
        <f t="shared" si="4"/>
        <v>0</v>
      </c>
      <c r="P119">
        <f t="shared" si="5"/>
        <v>0</v>
      </c>
    </row>
    <row r="120" spans="1:17">
      <c r="B120" s="49" t="s">
        <v>18</v>
      </c>
      <c r="C120" s="49" t="s">
        <v>24</v>
      </c>
      <c r="D120" s="52" t="s">
        <v>17</v>
      </c>
      <c r="E120" s="53">
        <v>41.7</v>
      </c>
      <c r="F120" s="54"/>
      <c r="G120" s="53">
        <v>63.17</v>
      </c>
      <c r="H120" s="54"/>
      <c r="I120" s="53">
        <v>31.12</v>
      </c>
      <c r="J120" s="54"/>
      <c r="K120" s="53">
        <v>100.13</v>
      </c>
      <c r="L120" s="54"/>
      <c r="M120" s="53">
        <v>294.13</v>
      </c>
      <c r="O120">
        <f t="shared" si="4"/>
        <v>0</v>
      </c>
      <c r="P120" t="b">
        <f t="shared" si="5"/>
        <v>0</v>
      </c>
    </row>
    <row r="121" spans="1:17">
      <c r="B121" s="49" t="s">
        <v>18</v>
      </c>
      <c r="C121" s="49" t="s">
        <v>18</v>
      </c>
      <c r="D121" s="49" t="s">
        <v>19</v>
      </c>
      <c r="E121" s="50">
        <v>33.200000000000003</v>
      </c>
      <c r="F121" s="51"/>
      <c r="G121" s="50">
        <v>35.22</v>
      </c>
      <c r="H121" s="51"/>
      <c r="I121" s="50">
        <v>24.17</v>
      </c>
      <c r="J121" s="51"/>
      <c r="K121" s="50">
        <v>70.13</v>
      </c>
      <c r="L121" s="51"/>
      <c r="M121" s="50">
        <v>70.13</v>
      </c>
      <c r="O121" t="b">
        <f t="shared" si="4"/>
        <v>0</v>
      </c>
      <c r="P121">
        <f t="shared" si="5"/>
        <v>0</v>
      </c>
    </row>
    <row r="122" spans="1:17">
      <c r="B122" s="49" t="s">
        <v>18</v>
      </c>
      <c r="C122" s="49" t="s">
        <v>25</v>
      </c>
      <c r="D122" s="52" t="s">
        <v>17</v>
      </c>
      <c r="E122" s="53">
        <v>55.1</v>
      </c>
      <c r="F122" s="54"/>
      <c r="G122" s="53">
        <v>57.2</v>
      </c>
      <c r="H122" s="54"/>
      <c r="I122" s="53">
        <v>33.119999999999997</v>
      </c>
      <c r="J122" s="54"/>
      <c r="K122" s="53">
        <v>120.12</v>
      </c>
      <c r="L122" s="54"/>
      <c r="M122" s="53">
        <v>249.07</v>
      </c>
      <c r="O122">
        <f t="shared" si="4"/>
        <v>0</v>
      </c>
      <c r="P122" t="b">
        <f t="shared" si="5"/>
        <v>0</v>
      </c>
    </row>
    <row r="123" spans="1:17">
      <c r="B123" s="49" t="s">
        <v>18</v>
      </c>
      <c r="C123" s="49" t="s">
        <v>18</v>
      </c>
      <c r="D123" s="49" t="s">
        <v>19</v>
      </c>
      <c r="E123" s="50">
        <v>30.45</v>
      </c>
      <c r="F123" s="51"/>
      <c r="G123" s="50">
        <v>32.200000000000003</v>
      </c>
      <c r="H123" s="51"/>
      <c r="I123" s="50">
        <v>26.08</v>
      </c>
      <c r="J123" s="51"/>
      <c r="K123" s="50">
        <v>43.03</v>
      </c>
      <c r="L123" s="51"/>
      <c r="M123" s="50">
        <v>46.2</v>
      </c>
      <c r="O123" t="b">
        <f t="shared" si="4"/>
        <v>0</v>
      </c>
      <c r="P123">
        <f t="shared" si="5"/>
        <v>0</v>
      </c>
    </row>
    <row r="124" spans="1:17">
      <c r="A124" s="56"/>
      <c r="B124" s="49" t="s">
        <v>18</v>
      </c>
      <c r="C124" s="57" t="s">
        <v>33</v>
      </c>
      <c r="D124" s="57"/>
      <c r="E124" s="58">
        <v>55.12</v>
      </c>
      <c r="F124" s="59"/>
      <c r="G124" s="58">
        <v>62.85</v>
      </c>
      <c r="H124" s="59"/>
      <c r="I124" s="58">
        <v>29.51</v>
      </c>
      <c r="J124" s="59"/>
      <c r="K124" s="58" t="s">
        <v>28</v>
      </c>
      <c r="L124" s="59"/>
      <c r="M124" s="58">
        <v>296.18</v>
      </c>
      <c r="O124" t="b">
        <f t="shared" si="4"/>
        <v>0</v>
      </c>
      <c r="P124" t="b">
        <f t="shared" si="5"/>
        <v>0</v>
      </c>
    </row>
    <row r="125" spans="1:17">
      <c r="B125" s="49"/>
      <c r="C125" s="52" t="s">
        <v>16</v>
      </c>
      <c r="D125" s="52" t="s">
        <v>17</v>
      </c>
      <c r="E125" s="53">
        <v>163.05000000000001</v>
      </c>
      <c r="F125" s="54"/>
      <c r="G125" s="53">
        <v>168.13</v>
      </c>
      <c r="H125" s="54"/>
      <c r="I125" s="53">
        <v>40.200000000000003</v>
      </c>
      <c r="J125" s="54"/>
      <c r="K125" s="53">
        <v>252.1</v>
      </c>
      <c r="L125" s="54"/>
      <c r="M125" s="53">
        <v>387.07</v>
      </c>
      <c r="O125">
        <f t="shared" si="4"/>
        <v>1</v>
      </c>
      <c r="P125" t="b">
        <f t="shared" si="5"/>
        <v>0</v>
      </c>
    </row>
    <row r="126" spans="1:17">
      <c r="B126" s="49" t="s">
        <v>18</v>
      </c>
      <c r="C126" s="49" t="s">
        <v>18</v>
      </c>
      <c r="D126" s="49" t="s">
        <v>19</v>
      </c>
      <c r="E126" s="50">
        <v>39.93</v>
      </c>
      <c r="F126" s="51"/>
      <c r="G126" s="50">
        <v>42.1</v>
      </c>
      <c r="H126" s="51"/>
      <c r="I126" s="50">
        <v>29.03</v>
      </c>
      <c r="J126" s="51"/>
      <c r="K126" s="50">
        <v>71.05</v>
      </c>
      <c r="L126" s="51"/>
      <c r="M126" s="50">
        <v>189.07</v>
      </c>
      <c r="O126" t="b">
        <f t="shared" si="4"/>
        <v>0</v>
      </c>
      <c r="P126">
        <f t="shared" si="5"/>
        <v>0</v>
      </c>
    </row>
    <row r="127" spans="1:17">
      <c r="B127" s="49" t="s">
        <v>18</v>
      </c>
      <c r="C127" s="49" t="s">
        <v>20</v>
      </c>
      <c r="D127" s="52" t="s">
        <v>17</v>
      </c>
      <c r="E127" s="53">
        <v>85.5</v>
      </c>
      <c r="F127" s="54"/>
      <c r="G127" s="53">
        <v>90.12</v>
      </c>
      <c r="H127" s="54"/>
      <c r="I127" s="53">
        <v>36.07</v>
      </c>
      <c r="J127" s="54"/>
      <c r="K127" s="53">
        <v>159.22</v>
      </c>
      <c r="L127" s="54"/>
      <c r="M127" s="53">
        <v>288.07</v>
      </c>
      <c r="O127">
        <f t="shared" si="4"/>
        <v>0</v>
      </c>
      <c r="P127" t="b">
        <f t="shared" si="5"/>
        <v>0</v>
      </c>
    </row>
    <row r="128" spans="1:17">
      <c r="B128" s="49" t="s">
        <v>18</v>
      </c>
      <c r="C128" s="49" t="s">
        <v>18</v>
      </c>
      <c r="D128" s="49" t="s">
        <v>19</v>
      </c>
      <c r="E128" s="50">
        <v>44.92</v>
      </c>
      <c r="F128" s="51"/>
      <c r="G128" s="50">
        <v>50.13</v>
      </c>
      <c r="H128" s="51"/>
      <c r="I128" s="50">
        <v>27.12</v>
      </c>
      <c r="J128" s="51"/>
      <c r="K128" s="50">
        <v>88.27</v>
      </c>
      <c r="L128" s="51"/>
      <c r="M128" s="50">
        <v>261.13</v>
      </c>
      <c r="O128" t="b">
        <f t="shared" si="4"/>
        <v>0</v>
      </c>
      <c r="P128">
        <f t="shared" si="5"/>
        <v>0</v>
      </c>
    </row>
    <row r="129" spans="1:17">
      <c r="B129" s="49" t="s">
        <v>18</v>
      </c>
      <c r="C129" s="49" t="s">
        <v>21</v>
      </c>
      <c r="D129" s="52" t="s">
        <v>17</v>
      </c>
      <c r="E129" s="53">
        <v>78.17</v>
      </c>
      <c r="F129" s="54"/>
      <c r="G129" s="53">
        <v>83.05</v>
      </c>
      <c r="H129" s="54"/>
      <c r="I129" s="53">
        <v>33.200000000000003</v>
      </c>
      <c r="J129" s="54"/>
      <c r="K129" s="53">
        <v>180.15</v>
      </c>
      <c r="L129" s="54"/>
      <c r="M129" s="53">
        <v>360.08</v>
      </c>
      <c r="O129">
        <f t="shared" si="4"/>
        <v>0</v>
      </c>
      <c r="P129" t="b">
        <f t="shared" si="5"/>
        <v>0</v>
      </c>
    </row>
    <row r="130" spans="1:17">
      <c r="B130" s="49" t="s">
        <v>18</v>
      </c>
      <c r="C130" s="49" t="s">
        <v>18</v>
      </c>
      <c r="D130" s="49" t="s">
        <v>19</v>
      </c>
      <c r="E130" s="50">
        <v>41.63</v>
      </c>
      <c r="F130" s="51"/>
      <c r="G130" s="50">
        <v>44.12</v>
      </c>
      <c r="H130" s="51"/>
      <c r="I130" s="50">
        <v>30.2</v>
      </c>
      <c r="J130" s="51"/>
      <c r="K130" s="50">
        <v>63.13</v>
      </c>
      <c r="L130" s="51"/>
      <c r="M130" s="50">
        <v>600.27</v>
      </c>
      <c r="O130" t="b">
        <f t="shared" si="4"/>
        <v>0</v>
      </c>
      <c r="P130">
        <f t="shared" si="5"/>
        <v>0</v>
      </c>
    </row>
    <row r="131" spans="1:17">
      <c r="B131" s="49" t="s">
        <v>18</v>
      </c>
      <c r="C131" s="49" t="s">
        <v>22</v>
      </c>
      <c r="D131" s="52" t="s">
        <v>17</v>
      </c>
      <c r="E131" s="53">
        <v>80.87</v>
      </c>
      <c r="F131" s="54"/>
      <c r="G131" s="53">
        <v>88.15</v>
      </c>
      <c r="H131" s="54"/>
      <c r="I131" s="53">
        <v>33.18</v>
      </c>
      <c r="J131" s="54"/>
      <c r="K131" s="53">
        <v>165.22</v>
      </c>
      <c r="L131" s="54"/>
      <c r="M131" s="53">
        <v>351.13</v>
      </c>
      <c r="O131">
        <f t="shared" si="4"/>
        <v>0</v>
      </c>
      <c r="P131" t="b">
        <f t="shared" si="5"/>
        <v>0</v>
      </c>
    </row>
    <row r="132" spans="1:17">
      <c r="B132" s="49" t="s">
        <v>18</v>
      </c>
      <c r="C132" s="49" t="s">
        <v>18</v>
      </c>
      <c r="D132" s="49" t="s">
        <v>19</v>
      </c>
      <c r="E132" s="50">
        <v>42.13</v>
      </c>
      <c r="F132" s="51"/>
      <c r="G132" s="50">
        <v>45.12</v>
      </c>
      <c r="H132" s="51"/>
      <c r="I132" s="50">
        <v>27.22</v>
      </c>
      <c r="J132" s="51"/>
      <c r="K132" s="50">
        <v>60.07</v>
      </c>
      <c r="L132" s="51"/>
      <c r="M132" s="50">
        <v>414.13</v>
      </c>
      <c r="O132" t="b">
        <f t="shared" si="4"/>
        <v>0</v>
      </c>
      <c r="P132">
        <f t="shared" si="5"/>
        <v>0</v>
      </c>
    </row>
    <row r="133" spans="1:17" s="55" customFormat="1">
      <c r="A133"/>
      <c r="B133" s="49" t="s">
        <v>18</v>
      </c>
      <c r="C133" s="49" t="s">
        <v>23</v>
      </c>
      <c r="D133" s="52" t="s">
        <v>17</v>
      </c>
      <c r="E133" s="53">
        <v>74.88</v>
      </c>
      <c r="F133" s="54"/>
      <c r="G133" s="53">
        <v>81.05</v>
      </c>
      <c r="H133" s="54"/>
      <c r="I133" s="53">
        <v>33.130000000000003</v>
      </c>
      <c r="J133" s="54"/>
      <c r="K133" s="53">
        <v>187.15</v>
      </c>
      <c r="L133" s="54"/>
      <c r="M133" s="53">
        <v>399.18</v>
      </c>
      <c r="O133">
        <f t="shared" si="4"/>
        <v>0</v>
      </c>
      <c r="P133" t="b">
        <f t="shared" si="5"/>
        <v>0</v>
      </c>
      <c r="Q133"/>
    </row>
    <row r="134" spans="1:17">
      <c r="B134" s="49" t="s">
        <v>18</v>
      </c>
      <c r="C134" s="49" t="s">
        <v>18</v>
      </c>
      <c r="D134" s="49" t="s">
        <v>19</v>
      </c>
      <c r="E134" s="50">
        <v>44.28</v>
      </c>
      <c r="F134" s="51"/>
      <c r="G134" s="50">
        <v>45.07</v>
      </c>
      <c r="H134" s="51"/>
      <c r="I134" s="50">
        <v>32.200000000000003</v>
      </c>
      <c r="J134" s="51"/>
      <c r="K134" s="50">
        <v>52.18</v>
      </c>
      <c r="L134" s="51"/>
      <c r="M134" s="50">
        <v>186.77</v>
      </c>
      <c r="O134" t="b">
        <f t="shared" si="4"/>
        <v>0</v>
      </c>
      <c r="P134">
        <f t="shared" si="5"/>
        <v>0</v>
      </c>
    </row>
    <row r="135" spans="1:17">
      <c r="B135" s="49" t="s">
        <v>18</v>
      </c>
      <c r="C135" s="49" t="s">
        <v>24</v>
      </c>
      <c r="D135" s="52" t="s">
        <v>17</v>
      </c>
      <c r="E135" s="53">
        <v>75.819999999999993</v>
      </c>
      <c r="F135" s="54"/>
      <c r="G135" s="53">
        <v>80.150000000000006</v>
      </c>
      <c r="H135" s="54"/>
      <c r="I135" s="53">
        <v>33.08</v>
      </c>
      <c r="J135" s="54"/>
      <c r="K135" s="53">
        <v>159.18</v>
      </c>
      <c r="L135" s="54"/>
      <c r="M135" s="53">
        <v>513.16999999999996</v>
      </c>
      <c r="O135">
        <f t="shared" si="4"/>
        <v>0</v>
      </c>
      <c r="P135" t="b">
        <f t="shared" si="5"/>
        <v>0</v>
      </c>
    </row>
    <row r="136" spans="1:17">
      <c r="B136" s="49" t="s">
        <v>18</v>
      </c>
      <c r="C136" s="49" t="s">
        <v>18</v>
      </c>
      <c r="D136" s="49" t="s">
        <v>19</v>
      </c>
      <c r="E136" s="50">
        <v>32.53</v>
      </c>
      <c r="F136" s="51"/>
      <c r="G136" s="50">
        <v>33.17</v>
      </c>
      <c r="H136" s="51"/>
      <c r="I136" s="50">
        <v>27.17</v>
      </c>
      <c r="J136" s="51"/>
      <c r="K136" s="50">
        <v>88.88</v>
      </c>
      <c r="L136" s="51"/>
      <c r="M136" s="50">
        <v>106.17</v>
      </c>
      <c r="O136" t="b">
        <f t="shared" si="4"/>
        <v>0</v>
      </c>
      <c r="P136">
        <f t="shared" si="5"/>
        <v>0</v>
      </c>
    </row>
    <row r="137" spans="1:17">
      <c r="B137" s="49" t="s">
        <v>18</v>
      </c>
      <c r="C137" s="49" t="s">
        <v>25</v>
      </c>
      <c r="D137" s="52" t="s">
        <v>17</v>
      </c>
      <c r="E137" s="53">
        <v>51.52</v>
      </c>
      <c r="F137" s="54"/>
      <c r="G137" s="53" t="s">
        <v>26</v>
      </c>
      <c r="H137" s="54"/>
      <c r="I137" s="53">
        <v>31.17</v>
      </c>
      <c r="J137" s="54"/>
      <c r="K137" s="53">
        <v>120.12</v>
      </c>
      <c r="L137" s="54"/>
      <c r="M137" s="53">
        <v>154.18</v>
      </c>
      <c r="O137">
        <f t="shared" si="4"/>
        <v>0</v>
      </c>
      <c r="P137" t="b">
        <f t="shared" si="5"/>
        <v>0</v>
      </c>
    </row>
    <row r="138" spans="1:17">
      <c r="B138" s="49" t="s">
        <v>18</v>
      </c>
      <c r="C138" s="49" t="s">
        <v>18</v>
      </c>
      <c r="D138" s="49" t="s">
        <v>19</v>
      </c>
      <c r="E138" s="50">
        <v>33.82</v>
      </c>
      <c r="F138" s="51"/>
      <c r="G138" s="50">
        <v>39.119999999999997</v>
      </c>
      <c r="H138" s="51"/>
      <c r="I138" s="50">
        <v>26.23</v>
      </c>
      <c r="J138" s="51"/>
      <c r="K138" s="50">
        <v>47.08</v>
      </c>
      <c r="L138" s="51"/>
      <c r="M138" s="50">
        <v>120.85</v>
      </c>
      <c r="O138" t="b">
        <f t="shared" si="4"/>
        <v>0</v>
      </c>
      <c r="P138">
        <f t="shared" si="5"/>
        <v>0</v>
      </c>
    </row>
    <row r="139" spans="1:17">
      <c r="A139" s="56"/>
      <c r="B139" s="49" t="s">
        <v>18</v>
      </c>
      <c r="C139" s="57" t="s">
        <v>34</v>
      </c>
      <c r="D139" s="57"/>
      <c r="E139" s="58">
        <v>63.5</v>
      </c>
      <c r="F139" s="59"/>
      <c r="G139" s="58" t="s">
        <v>26</v>
      </c>
      <c r="H139" s="59"/>
      <c r="I139" s="58">
        <v>31.37</v>
      </c>
      <c r="J139" s="59"/>
      <c r="K139" s="58" t="s">
        <v>28</v>
      </c>
      <c r="L139" s="59"/>
      <c r="M139" s="58">
        <v>309.38</v>
      </c>
      <c r="O139" t="b">
        <f t="shared" si="4"/>
        <v>0</v>
      </c>
      <c r="P139" t="b">
        <f t="shared" si="5"/>
        <v>0</v>
      </c>
    </row>
    <row r="140" spans="1:17">
      <c r="B140" s="49"/>
      <c r="C140" s="52" t="s">
        <v>16</v>
      </c>
      <c r="D140" s="52" t="s">
        <v>17</v>
      </c>
      <c r="E140" s="53">
        <v>4.92</v>
      </c>
      <c r="F140" s="54"/>
      <c r="G140" s="53">
        <v>10.130000000000001</v>
      </c>
      <c r="H140" s="54"/>
      <c r="I140" s="53">
        <v>5.07</v>
      </c>
      <c r="J140" s="54"/>
      <c r="K140" s="53">
        <v>57.13</v>
      </c>
      <c r="L140" s="54"/>
      <c r="M140" s="53">
        <v>662.9</v>
      </c>
      <c r="O140">
        <f t="shared" si="4"/>
        <v>0</v>
      </c>
      <c r="P140" t="b">
        <f t="shared" si="5"/>
        <v>0</v>
      </c>
    </row>
    <row r="141" spans="1:17">
      <c r="B141" s="49" t="s">
        <v>18</v>
      </c>
      <c r="C141" s="49" t="s">
        <v>18</v>
      </c>
      <c r="D141" s="49" t="s">
        <v>19</v>
      </c>
      <c r="E141" s="50">
        <v>4.0999999999999996</v>
      </c>
      <c r="F141" s="51"/>
      <c r="G141" s="50">
        <v>4.1500000000000004</v>
      </c>
      <c r="H141" s="51"/>
      <c r="I141" s="50">
        <v>4.1500000000000004</v>
      </c>
      <c r="J141" s="51"/>
      <c r="K141" s="50">
        <v>4.1500000000000004</v>
      </c>
      <c r="L141" s="51"/>
      <c r="M141" s="50">
        <v>4.1500000000000004</v>
      </c>
      <c r="O141" t="b">
        <f t="shared" si="4"/>
        <v>0</v>
      </c>
      <c r="P141">
        <f t="shared" si="5"/>
        <v>0</v>
      </c>
    </row>
    <row r="142" spans="1:17">
      <c r="B142" s="49" t="s">
        <v>18</v>
      </c>
      <c r="C142" s="49" t="s">
        <v>20</v>
      </c>
      <c r="D142" s="52" t="s">
        <v>17</v>
      </c>
      <c r="E142" s="53">
        <v>4.7699999999999996</v>
      </c>
      <c r="F142" s="54"/>
      <c r="G142" s="53">
        <v>6.18</v>
      </c>
      <c r="H142" s="54"/>
      <c r="I142" s="53">
        <v>3.12</v>
      </c>
      <c r="J142" s="54"/>
      <c r="K142" s="53">
        <v>51.1</v>
      </c>
      <c r="L142" s="54"/>
      <c r="M142" s="53">
        <v>60.08</v>
      </c>
      <c r="O142">
        <f t="shared" si="4"/>
        <v>0</v>
      </c>
      <c r="P142" t="b">
        <f t="shared" si="5"/>
        <v>0</v>
      </c>
    </row>
    <row r="143" spans="1:17">
      <c r="B143" s="49" t="s">
        <v>18</v>
      </c>
      <c r="C143" s="49" t="s">
        <v>18</v>
      </c>
      <c r="D143" s="49" t="s">
        <v>19</v>
      </c>
      <c r="E143" s="50">
        <v>4.07</v>
      </c>
      <c r="F143" s="51"/>
      <c r="G143" s="50">
        <v>4.12</v>
      </c>
      <c r="H143" s="51"/>
      <c r="I143" s="50">
        <v>4.12</v>
      </c>
      <c r="J143" s="51"/>
      <c r="K143" s="50">
        <v>4.12</v>
      </c>
      <c r="L143" s="51"/>
      <c r="M143" s="50">
        <v>4.12</v>
      </c>
      <c r="O143" t="b">
        <f t="shared" si="4"/>
        <v>0</v>
      </c>
      <c r="P143">
        <f t="shared" si="5"/>
        <v>0</v>
      </c>
    </row>
    <row r="144" spans="1:17" s="55" customFormat="1">
      <c r="A144"/>
      <c r="B144" s="49" t="s">
        <v>18</v>
      </c>
      <c r="C144" s="49" t="s">
        <v>21</v>
      </c>
      <c r="D144" s="52" t="s">
        <v>17</v>
      </c>
      <c r="E144" s="53">
        <v>47.93</v>
      </c>
      <c r="F144" s="54"/>
      <c r="G144" s="53">
        <v>48.2</v>
      </c>
      <c r="H144" s="54"/>
      <c r="I144" s="53">
        <v>3.18</v>
      </c>
      <c r="J144" s="54"/>
      <c r="K144" s="53">
        <v>60.07</v>
      </c>
      <c r="L144" s="54"/>
      <c r="M144" s="53">
        <v>114.13</v>
      </c>
      <c r="O144">
        <f t="shared" si="4"/>
        <v>0</v>
      </c>
      <c r="P144" t="b">
        <f t="shared" si="5"/>
        <v>0</v>
      </c>
      <c r="Q144"/>
    </row>
    <row r="145" spans="1:17">
      <c r="B145" s="49" t="s">
        <v>18</v>
      </c>
      <c r="C145" s="49" t="s">
        <v>22</v>
      </c>
      <c r="D145" s="52" t="s">
        <v>17</v>
      </c>
      <c r="E145" s="53">
        <v>12.52</v>
      </c>
      <c r="F145" s="54"/>
      <c r="G145" s="53">
        <v>15.17</v>
      </c>
      <c r="H145" s="54"/>
      <c r="I145" s="53">
        <v>4.05</v>
      </c>
      <c r="J145" s="54"/>
      <c r="K145" s="53">
        <v>46.1</v>
      </c>
      <c r="L145" s="54"/>
      <c r="M145" s="53">
        <v>48.12</v>
      </c>
      <c r="O145">
        <f t="shared" si="4"/>
        <v>0</v>
      </c>
      <c r="P145" t="b">
        <f t="shared" si="5"/>
        <v>0</v>
      </c>
    </row>
    <row r="146" spans="1:17">
      <c r="B146" s="49" t="s">
        <v>18</v>
      </c>
      <c r="C146" s="49" t="s">
        <v>23</v>
      </c>
      <c r="D146" s="52" t="s">
        <v>17</v>
      </c>
      <c r="E146" s="53">
        <v>3.93</v>
      </c>
      <c r="F146" s="54"/>
      <c r="G146" s="53">
        <v>6.15</v>
      </c>
      <c r="H146" s="54"/>
      <c r="I146" s="53">
        <v>3.15</v>
      </c>
      <c r="J146" s="54"/>
      <c r="K146" s="53">
        <v>17.079999999999998</v>
      </c>
      <c r="L146" s="54"/>
      <c r="M146" s="53">
        <v>64.13</v>
      </c>
      <c r="O146">
        <f t="shared" si="4"/>
        <v>0</v>
      </c>
      <c r="P146" t="b">
        <f t="shared" si="5"/>
        <v>0</v>
      </c>
    </row>
    <row r="147" spans="1:17">
      <c r="B147" s="49" t="s">
        <v>18</v>
      </c>
      <c r="C147" s="49" t="s">
        <v>18</v>
      </c>
      <c r="D147" s="49" t="s">
        <v>19</v>
      </c>
      <c r="E147" s="50">
        <v>10.029999999999999</v>
      </c>
      <c r="F147" s="51"/>
      <c r="G147" s="50">
        <v>10.119999999999999</v>
      </c>
      <c r="H147" s="51"/>
      <c r="I147" s="50">
        <v>10.119999999999999</v>
      </c>
      <c r="J147" s="51"/>
      <c r="K147" s="50">
        <v>10.119999999999999</v>
      </c>
      <c r="L147" s="51"/>
      <c r="M147" s="50">
        <v>10.119999999999999</v>
      </c>
      <c r="O147" t="b">
        <f t="shared" si="4"/>
        <v>0</v>
      </c>
      <c r="P147">
        <f t="shared" si="5"/>
        <v>0</v>
      </c>
    </row>
    <row r="148" spans="1:17">
      <c r="B148" s="49" t="s">
        <v>18</v>
      </c>
      <c r="C148" s="49" t="s">
        <v>24</v>
      </c>
      <c r="D148" s="52" t="s">
        <v>17</v>
      </c>
      <c r="E148" s="53">
        <v>3.95</v>
      </c>
      <c r="F148" s="54"/>
      <c r="G148" s="53">
        <v>6.1</v>
      </c>
      <c r="H148" s="54"/>
      <c r="I148" s="53">
        <v>4.08</v>
      </c>
      <c r="J148" s="54"/>
      <c r="K148" s="53">
        <v>25.1</v>
      </c>
      <c r="L148" s="54"/>
      <c r="M148" s="53">
        <v>503.23</v>
      </c>
      <c r="O148">
        <f t="shared" si="4"/>
        <v>0</v>
      </c>
      <c r="P148" t="b">
        <f t="shared" si="5"/>
        <v>0</v>
      </c>
    </row>
    <row r="149" spans="1:17">
      <c r="B149" s="49" t="s">
        <v>18</v>
      </c>
      <c r="C149" s="49" t="s">
        <v>25</v>
      </c>
      <c r="D149" s="52" t="s">
        <v>17</v>
      </c>
      <c r="E149" s="53">
        <v>4</v>
      </c>
      <c r="F149" s="54"/>
      <c r="G149" s="53">
        <v>6.2</v>
      </c>
      <c r="H149" s="54"/>
      <c r="I149" s="53">
        <v>3.08</v>
      </c>
      <c r="J149" s="54"/>
      <c r="K149" s="53">
        <v>19.12</v>
      </c>
      <c r="L149" s="54"/>
      <c r="M149" s="53">
        <v>64.099999999999994</v>
      </c>
      <c r="O149">
        <f t="shared" si="4"/>
        <v>0</v>
      </c>
      <c r="P149" t="b">
        <f t="shared" si="5"/>
        <v>0</v>
      </c>
    </row>
    <row r="150" spans="1:17">
      <c r="B150" s="49" t="s">
        <v>18</v>
      </c>
      <c r="C150" s="49" t="s">
        <v>18</v>
      </c>
      <c r="D150" s="49" t="s">
        <v>19</v>
      </c>
      <c r="E150" s="50">
        <v>4.3</v>
      </c>
      <c r="F150" s="51"/>
      <c r="G150" s="50">
        <v>5.13</v>
      </c>
      <c r="H150" s="51"/>
      <c r="I150" s="50">
        <v>5.13</v>
      </c>
      <c r="J150" s="51"/>
      <c r="K150" s="50">
        <v>5.13</v>
      </c>
      <c r="L150" s="51"/>
      <c r="M150" s="50">
        <v>5.13</v>
      </c>
      <c r="O150" t="b">
        <f t="shared" si="4"/>
        <v>0</v>
      </c>
      <c r="P150">
        <f t="shared" si="5"/>
        <v>0</v>
      </c>
    </row>
    <row r="151" spans="1:17">
      <c r="A151" s="56"/>
      <c r="B151" s="49" t="s">
        <v>18</v>
      </c>
      <c r="C151" s="57" t="s">
        <v>35</v>
      </c>
      <c r="D151" s="57"/>
      <c r="E151" s="58">
        <v>9.5</v>
      </c>
      <c r="F151" s="59"/>
      <c r="G151" s="58">
        <v>11.06</v>
      </c>
      <c r="H151" s="59"/>
      <c r="I151" s="58">
        <v>4.4800000000000004</v>
      </c>
      <c r="J151" s="59"/>
      <c r="K151" s="58" t="s">
        <v>28</v>
      </c>
      <c r="L151" s="59"/>
      <c r="M151" s="58">
        <v>140.02000000000001</v>
      </c>
      <c r="O151" t="b">
        <f t="shared" si="4"/>
        <v>0</v>
      </c>
      <c r="P151" t="b">
        <f t="shared" si="5"/>
        <v>0</v>
      </c>
    </row>
    <row r="152" spans="1:17">
      <c r="B152" s="49"/>
      <c r="C152" s="52" t="s">
        <v>16</v>
      </c>
      <c r="D152" s="52" t="s">
        <v>17</v>
      </c>
      <c r="E152" s="53">
        <v>29.67</v>
      </c>
      <c r="F152" s="54"/>
      <c r="G152" s="53">
        <v>31.15</v>
      </c>
      <c r="H152" s="54"/>
      <c r="I152" s="53">
        <v>12.03</v>
      </c>
      <c r="J152" s="54"/>
      <c r="K152" s="53">
        <v>84.13</v>
      </c>
      <c r="L152" s="54"/>
      <c r="M152" s="53">
        <v>108.1</v>
      </c>
      <c r="O152">
        <f t="shared" si="4"/>
        <v>0</v>
      </c>
      <c r="P152" t="b">
        <f t="shared" si="5"/>
        <v>0</v>
      </c>
    </row>
    <row r="153" spans="1:17">
      <c r="B153" s="49" t="s">
        <v>18</v>
      </c>
      <c r="C153" s="49" t="s">
        <v>18</v>
      </c>
      <c r="D153" s="49" t="s">
        <v>19</v>
      </c>
      <c r="E153" s="50">
        <v>8.83</v>
      </c>
      <c r="F153" s="51"/>
      <c r="G153" s="50">
        <v>9.15</v>
      </c>
      <c r="H153" s="51"/>
      <c r="I153" s="50">
        <v>8.1300000000000008</v>
      </c>
      <c r="J153" s="51"/>
      <c r="K153" s="50">
        <v>22.2</v>
      </c>
      <c r="L153" s="51"/>
      <c r="M153" s="50">
        <v>22.2</v>
      </c>
      <c r="O153" t="b">
        <f t="shared" si="4"/>
        <v>0</v>
      </c>
      <c r="P153">
        <f t="shared" si="5"/>
        <v>0</v>
      </c>
    </row>
    <row r="154" spans="1:17">
      <c r="B154" s="49" t="s">
        <v>18</v>
      </c>
      <c r="C154" s="49" t="s">
        <v>20</v>
      </c>
      <c r="D154" s="52" t="s">
        <v>17</v>
      </c>
      <c r="E154" s="53">
        <v>46.63</v>
      </c>
      <c r="F154" s="54"/>
      <c r="G154" s="53">
        <v>48.1</v>
      </c>
      <c r="H154" s="54"/>
      <c r="I154" s="53">
        <v>12.12</v>
      </c>
      <c r="J154" s="54"/>
      <c r="K154" s="53">
        <v>81.05</v>
      </c>
      <c r="L154" s="54"/>
      <c r="M154" s="53">
        <v>99.12</v>
      </c>
      <c r="O154">
        <f t="shared" si="4"/>
        <v>0</v>
      </c>
      <c r="P154" t="b">
        <f t="shared" si="5"/>
        <v>0</v>
      </c>
    </row>
    <row r="155" spans="1:17">
      <c r="B155" s="49" t="s">
        <v>18</v>
      </c>
      <c r="C155" s="49" t="s">
        <v>18</v>
      </c>
      <c r="D155" s="49" t="s">
        <v>19</v>
      </c>
      <c r="E155" s="50">
        <v>11.38</v>
      </c>
      <c r="F155" s="51"/>
      <c r="G155" s="50">
        <v>12.12</v>
      </c>
      <c r="H155" s="51"/>
      <c r="I155" s="50">
        <v>1.22</v>
      </c>
      <c r="J155" s="51"/>
      <c r="K155" s="50">
        <v>12.12</v>
      </c>
      <c r="L155" s="51"/>
      <c r="M155" s="50">
        <v>12.12</v>
      </c>
      <c r="O155" t="b">
        <f t="shared" si="4"/>
        <v>0</v>
      </c>
      <c r="P155">
        <f t="shared" si="5"/>
        <v>0</v>
      </c>
    </row>
    <row r="156" spans="1:17">
      <c r="B156" s="49" t="s">
        <v>18</v>
      </c>
      <c r="C156" s="49" t="s">
        <v>21</v>
      </c>
      <c r="D156" s="52" t="s">
        <v>17</v>
      </c>
      <c r="E156" s="53">
        <v>12.43</v>
      </c>
      <c r="F156" s="54"/>
      <c r="G156" s="53">
        <v>14.07</v>
      </c>
      <c r="H156" s="54"/>
      <c r="I156" s="53">
        <v>2.0499999999999998</v>
      </c>
      <c r="J156" s="54"/>
      <c r="K156" s="53">
        <v>21.13</v>
      </c>
      <c r="L156" s="54"/>
      <c r="M156" s="53">
        <v>422.05</v>
      </c>
      <c r="O156">
        <f t="shared" si="4"/>
        <v>0</v>
      </c>
      <c r="P156" t="b">
        <f t="shared" si="5"/>
        <v>0</v>
      </c>
    </row>
    <row r="157" spans="1:17">
      <c r="B157" s="49" t="s">
        <v>18</v>
      </c>
      <c r="C157" s="49" t="s">
        <v>18</v>
      </c>
      <c r="D157" s="49" t="s">
        <v>19</v>
      </c>
      <c r="E157" s="50">
        <v>135.52000000000001</v>
      </c>
      <c r="F157" s="51"/>
      <c r="G157" s="50">
        <v>138.13</v>
      </c>
      <c r="H157" s="51"/>
      <c r="I157" s="50">
        <v>15.13</v>
      </c>
      <c r="J157" s="51"/>
      <c r="K157" s="50">
        <v>138.13</v>
      </c>
      <c r="L157" s="51"/>
      <c r="M157" s="50">
        <v>138.13</v>
      </c>
      <c r="O157" t="b">
        <f t="shared" ref="O157:O214" si="6">IF(D157="ROUTINE",IF(E157&gt;180,2,IF(E157&lt;120,0,1)))</f>
        <v>0</v>
      </c>
      <c r="P157">
        <f t="shared" ref="P157:P214" si="7">IF(D157="URGENT",IF(E157&gt;120,2,IF(E157&lt;60,0,1)))</f>
        <v>2</v>
      </c>
    </row>
    <row r="158" spans="1:17" s="55" customFormat="1">
      <c r="A158"/>
      <c r="B158" s="49" t="s">
        <v>18</v>
      </c>
      <c r="C158" s="49" t="s">
        <v>22</v>
      </c>
      <c r="D158" s="52" t="s">
        <v>17</v>
      </c>
      <c r="E158" s="53">
        <v>12.32</v>
      </c>
      <c r="F158" s="54"/>
      <c r="G158" s="53">
        <v>13.13</v>
      </c>
      <c r="H158" s="54"/>
      <c r="I158" s="53">
        <v>3.2</v>
      </c>
      <c r="J158" s="54"/>
      <c r="K158" s="53">
        <v>15.13</v>
      </c>
      <c r="L158" s="54"/>
      <c r="M158" s="53">
        <v>265.18</v>
      </c>
      <c r="O158">
        <f t="shared" si="6"/>
        <v>0</v>
      </c>
      <c r="P158" t="b">
        <f t="shared" si="7"/>
        <v>0</v>
      </c>
      <c r="Q158"/>
    </row>
    <row r="159" spans="1:17">
      <c r="B159" s="49" t="s">
        <v>18</v>
      </c>
      <c r="C159" s="49" t="s">
        <v>23</v>
      </c>
      <c r="D159" s="52" t="s">
        <v>17</v>
      </c>
      <c r="E159" s="53">
        <v>12.53</v>
      </c>
      <c r="F159" s="54"/>
      <c r="G159" s="53">
        <v>14.15</v>
      </c>
      <c r="H159" s="54"/>
      <c r="I159" s="53">
        <v>1.1000000000000001</v>
      </c>
      <c r="J159" s="54"/>
      <c r="K159" s="53">
        <v>191.08</v>
      </c>
      <c r="L159" s="54"/>
      <c r="M159" s="53">
        <v>690.1</v>
      </c>
      <c r="O159">
        <f t="shared" si="6"/>
        <v>0</v>
      </c>
      <c r="P159" t="b">
        <f t="shared" si="7"/>
        <v>0</v>
      </c>
    </row>
    <row r="160" spans="1:17">
      <c r="B160" s="49" t="s">
        <v>18</v>
      </c>
      <c r="C160" s="49" t="s">
        <v>18</v>
      </c>
      <c r="D160" s="49" t="s">
        <v>19</v>
      </c>
      <c r="E160" s="50">
        <v>13.8</v>
      </c>
      <c r="F160" s="51"/>
      <c r="G160" s="50">
        <v>15.2</v>
      </c>
      <c r="H160" s="51"/>
      <c r="I160" s="50">
        <v>7.07</v>
      </c>
      <c r="J160" s="51"/>
      <c r="K160" s="50">
        <v>15.2</v>
      </c>
      <c r="L160" s="51"/>
      <c r="M160" s="50">
        <v>15.2</v>
      </c>
      <c r="O160" t="b">
        <f t="shared" si="6"/>
        <v>0</v>
      </c>
      <c r="P160">
        <f t="shared" si="7"/>
        <v>0</v>
      </c>
    </row>
    <row r="161" spans="1:17">
      <c r="B161" s="49" t="s">
        <v>18</v>
      </c>
      <c r="C161" s="49" t="s">
        <v>24</v>
      </c>
      <c r="D161" s="52" t="s">
        <v>17</v>
      </c>
      <c r="E161" s="53">
        <v>11.9</v>
      </c>
      <c r="F161" s="54"/>
      <c r="G161" s="53">
        <v>14.08</v>
      </c>
      <c r="H161" s="54"/>
      <c r="I161" s="53">
        <v>3.13</v>
      </c>
      <c r="J161" s="54"/>
      <c r="K161" s="53">
        <v>119.15</v>
      </c>
      <c r="L161" s="54"/>
      <c r="M161" s="53">
        <v>1286.83</v>
      </c>
      <c r="O161">
        <f t="shared" si="6"/>
        <v>0</v>
      </c>
      <c r="P161" t="b">
        <f t="shared" si="7"/>
        <v>0</v>
      </c>
    </row>
    <row r="162" spans="1:17">
      <c r="B162" s="49" t="s">
        <v>18</v>
      </c>
      <c r="C162" s="49" t="s">
        <v>18</v>
      </c>
      <c r="D162" s="49" t="s">
        <v>19</v>
      </c>
      <c r="E162" s="50">
        <v>71.77</v>
      </c>
      <c r="F162" s="51"/>
      <c r="G162" s="50">
        <v>1366.7</v>
      </c>
      <c r="H162" s="51"/>
      <c r="I162" s="50">
        <v>1366.7</v>
      </c>
      <c r="J162" s="51"/>
      <c r="K162" s="50">
        <v>1366.7</v>
      </c>
      <c r="L162" s="51"/>
      <c r="M162" s="50">
        <v>1366.7</v>
      </c>
      <c r="O162" t="b">
        <f t="shared" si="6"/>
        <v>0</v>
      </c>
      <c r="P162">
        <f t="shared" si="7"/>
        <v>1</v>
      </c>
    </row>
    <row r="163" spans="1:17">
      <c r="B163" s="49" t="s">
        <v>18</v>
      </c>
      <c r="C163" s="49" t="s">
        <v>25</v>
      </c>
      <c r="D163" s="52" t="s">
        <v>17</v>
      </c>
      <c r="E163" s="53">
        <v>12.08</v>
      </c>
      <c r="F163" s="54"/>
      <c r="G163" s="53">
        <v>13.12</v>
      </c>
      <c r="H163" s="54"/>
      <c r="I163" s="53">
        <v>6.12</v>
      </c>
      <c r="J163" s="54"/>
      <c r="K163" s="53">
        <v>15.17</v>
      </c>
      <c r="L163" s="54"/>
      <c r="M163" s="53">
        <v>616.47</v>
      </c>
      <c r="O163">
        <f t="shared" si="6"/>
        <v>0</v>
      </c>
      <c r="P163" t="b">
        <f t="shared" si="7"/>
        <v>0</v>
      </c>
    </row>
    <row r="164" spans="1:17">
      <c r="B164" s="49" t="s">
        <v>18</v>
      </c>
      <c r="C164" s="49" t="s">
        <v>18</v>
      </c>
      <c r="D164" s="49" t="s">
        <v>19</v>
      </c>
      <c r="E164" s="50">
        <v>59.18</v>
      </c>
      <c r="F164" s="51"/>
      <c r="G164" s="50">
        <v>60.08</v>
      </c>
      <c r="H164" s="51"/>
      <c r="I164" s="50">
        <v>7.2</v>
      </c>
      <c r="J164" s="51"/>
      <c r="K164" s="50">
        <v>60.08</v>
      </c>
      <c r="L164" s="51"/>
      <c r="M164" s="50">
        <v>60.08</v>
      </c>
      <c r="O164" t="b">
        <f t="shared" si="6"/>
        <v>0</v>
      </c>
      <c r="P164">
        <f t="shared" si="7"/>
        <v>0</v>
      </c>
    </row>
    <row r="165" spans="1:17">
      <c r="A165" s="56"/>
      <c r="B165" s="49" t="s">
        <v>18</v>
      </c>
      <c r="C165" s="57" t="s">
        <v>36</v>
      </c>
      <c r="D165" s="57"/>
      <c r="E165" s="58">
        <v>33.700000000000003</v>
      </c>
      <c r="F165" s="59"/>
      <c r="G165" s="58">
        <v>134.55000000000001</v>
      </c>
      <c r="H165" s="59"/>
      <c r="I165" s="58">
        <v>111.17</v>
      </c>
      <c r="J165" s="59"/>
      <c r="K165" s="58" t="s">
        <v>28</v>
      </c>
      <c r="L165" s="59"/>
      <c r="M165" s="58">
        <v>392.48</v>
      </c>
      <c r="O165" t="b">
        <f t="shared" si="6"/>
        <v>0</v>
      </c>
      <c r="P165" t="b">
        <f t="shared" si="7"/>
        <v>0</v>
      </c>
    </row>
    <row r="166" spans="1:17">
      <c r="B166" s="49"/>
      <c r="C166" s="52" t="s">
        <v>16</v>
      </c>
      <c r="D166" s="52" t="s">
        <v>17</v>
      </c>
      <c r="E166" s="53">
        <v>53.78</v>
      </c>
      <c r="F166" s="54"/>
      <c r="G166" s="53">
        <v>254.5</v>
      </c>
      <c r="H166" s="54"/>
      <c r="I166" s="53">
        <v>55.92</v>
      </c>
      <c r="J166" s="54"/>
      <c r="K166" s="53">
        <v>806.85</v>
      </c>
      <c r="L166" s="54"/>
      <c r="M166" s="53">
        <v>982.33</v>
      </c>
      <c r="O166">
        <f t="shared" si="6"/>
        <v>0</v>
      </c>
      <c r="P166" t="b">
        <f t="shared" si="7"/>
        <v>0</v>
      </c>
    </row>
    <row r="167" spans="1:17">
      <c r="B167" s="49" t="s">
        <v>18</v>
      </c>
      <c r="C167" s="49" t="s">
        <v>18</v>
      </c>
      <c r="D167" s="49" t="s">
        <v>19</v>
      </c>
      <c r="E167" s="50">
        <v>35</v>
      </c>
      <c r="F167" s="51"/>
      <c r="G167" s="50">
        <v>90.38</v>
      </c>
      <c r="H167" s="51"/>
      <c r="I167" s="50">
        <v>21.97</v>
      </c>
      <c r="J167" s="51"/>
      <c r="K167" s="50">
        <v>580.1</v>
      </c>
      <c r="L167" s="51"/>
      <c r="M167" s="50">
        <v>943.67</v>
      </c>
      <c r="O167" t="b">
        <f t="shared" si="6"/>
        <v>0</v>
      </c>
      <c r="P167">
        <f t="shared" si="7"/>
        <v>0</v>
      </c>
    </row>
    <row r="168" spans="1:17">
      <c r="B168" s="49" t="s">
        <v>18</v>
      </c>
      <c r="C168" s="49" t="s">
        <v>20</v>
      </c>
      <c r="D168" s="52" t="s">
        <v>17</v>
      </c>
      <c r="E168" s="53">
        <v>70.650000000000006</v>
      </c>
      <c r="F168" s="54"/>
      <c r="G168" s="53">
        <v>184.77</v>
      </c>
      <c r="H168" s="54"/>
      <c r="I168" s="53">
        <v>40.270000000000003</v>
      </c>
      <c r="J168" s="54"/>
      <c r="K168" s="53">
        <v>944.58</v>
      </c>
      <c r="L168" s="54"/>
      <c r="M168" s="53">
        <v>1272.0999999999999</v>
      </c>
      <c r="O168">
        <f t="shared" si="6"/>
        <v>0</v>
      </c>
      <c r="P168" t="b">
        <f t="shared" si="7"/>
        <v>0</v>
      </c>
    </row>
    <row r="169" spans="1:17">
      <c r="B169" s="49" t="s">
        <v>18</v>
      </c>
      <c r="C169" s="49" t="s">
        <v>18</v>
      </c>
      <c r="D169" s="49" t="s">
        <v>19</v>
      </c>
      <c r="E169" s="50">
        <v>28.18</v>
      </c>
      <c r="F169" s="51"/>
      <c r="G169" s="50">
        <v>79.27</v>
      </c>
      <c r="H169" s="51"/>
      <c r="I169" s="50">
        <v>35.299999999999997</v>
      </c>
      <c r="J169" s="51"/>
      <c r="K169" s="50">
        <v>116.2</v>
      </c>
      <c r="L169" s="51"/>
      <c r="M169" s="50">
        <v>1036.43</v>
      </c>
      <c r="O169" t="b">
        <f t="shared" si="6"/>
        <v>0</v>
      </c>
      <c r="P169">
        <f t="shared" si="7"/>
        <v>0</v>
      </c>
    </row>
    <row r="170" spans="1:17">
      <c r="B170" s="49" t="s">
        <v>18</v>
      </c>
      <c r="C170" s="49" t="s">
        <v>21</v>
      </c>
      <c r="D170" s="52" t="s">
        <v>17</v>
      </c>
      <c r="E170" s="53">
        <v>60.6</v>
      </c>
      <c r="F170" s="54"/>
      <c r="G170" s="53">
        <v>354.18</v>
      </c>
      <c r="H170" s="54"/>
      <c r="I170" s="53">
        <v>21.42</v>
      </c>
      <c r="J170" s="54"/>
      <c r="K170" s="53">
        <v>664.32</v>
      </c>
      <c r="L170" s="54"/>
      <c r="M170" s="53">
        <v>933.78</v>
      </c>
      <c r="O170">
        <f t="shared" si="6"/>
        <v>0</v>
      </c>
      <c r="P170" t="b">
        <f t="shared" si="7"/>
        <v>0</v>
      </c>
    </row>
    <row r="171" spans="1:17">
      <c r="B171" s="49" t="s">
        <v>18</v>
      </c>
      <c r="C171" s="49" t="s">
        <v>18</v>
      </c>
      <c r="D171" s="49" t="s">
        <v>19</v>
      </c>
      <c r="E171" s="50">
        <v>21.67</v>
      </c>
      <c r="F171" s="51"/>
      <c r="G171" s="50">
        <v>167.98</v>
      </c>
      <c r="H171" s="51"/>
      <c r="I171" s="50">
        <v>38.6</v>
      </c>
      <c r="J171" s="51"/>
      <c r="K171" s="50">
        <v>331.47</v>
      </c>
      <c r="L171" s="51"/>
      <c r="M171" s="50">
        <v>734.9</v>
      </c>
      <c r="O171" t="b">
        <f t="shared" si="6"/>
        <v>0</v>
      </c>
      <c r="P171">
        <f t="shared" si="7"/>
        <v>0</v>
      </c>
    </row>
    <row r="172" spans="1:17" s="55" customFormat="1">
      <c r="A172"/>
      <c r="B172" s="49" t="s">
        <v>18</v>
      </c>
      <c r="C172" s="49" t="s">
        <v>22</v>
      </c>
      <c r="D172" s="52" t="s">
        <v>17</v>
      </c>
      <c r="E172" s="53">
        <v>71.569999999999993</v>
      </c>
      <c r="F172" s="54"/>
      <c r="G172" s="53">
        <v>195.33</v>
      </c>
      <c r="H172" s="54"/>
      <c r="I172" s="53">
        <v>41.73</v>
      </c>
      <c r="J172" s="54"/>
      <c r="K172" s="53">
        <v>588.9</v>
      </c>
      <c r="L172" s="54"/>
      <c r="M172" s="53">
        <v>966.67</v>
      </c>
      <c r="O172">
        <f t="shared" si="6"/>
        <v>0</v>
      </c>
      <c r="P172" t="b">
        <f t="shared" si="7"/>
        <v>0</v>
      </c>
      <c r="Q172"/>
    </row>
    <row r="173" spans="1:17">
      <c r="B173" s="49" t="s">
        <v>18</v>
      </c>
      <c r="C173" s="49" t="s">
        <v>18</v>
      </c>
      <c r="D173" s="49" t="s">
        <v>19</v>
      </c>
      <c r="E173" s="50">
        <v>25.38</v>
      </c>
      <c r="F173" s="51"/>
      <c r="G173" s="50">
        <v>106.98</v>
      </c>
      <c r="H173" s="51"/>
      <c r="I173" s="50">
        <v>14.78</v>
      </c>
      <c r="J173" s="51"/>
      <c r="K173" s="50">
        <v>344.13</v>
      </c>
      <c r="L173" s="51"/>
      <c r="M173" s="50">
        <v>486.98</v>
      </c>
      <c r="O173" t="b">
        <f t="shared" si="6"/>
        <v>0</v>
      </c>
      <c r="P173">
        <f t="shared" si="7"/>
        <v>0</v>
      </c>
    </row>
    <row r="174" spans="1:17">
      <c r="B174" s="49" t="s">
        <v>18</v>
      </c>
      <c r="C174" s="49" t="s">
        <v>23</v>
      </c>
      <c r="D174" s="52" t="s">
        <v>17</v>
      </c>
      <c r="E174" s="53">
        <v>77.03</v>
      </c>
      <c r="F174" s="54"/>
      <c r="G174" s="53">
        <v>278.47000000000003</v>
      </c>
      <c r="H174" s="54"/>
      <c r="I174" s="53">
        <v>56.62</v>
      </c>
      <c r="J174" s="54"/>
      <c r="K174" s="53">
        <v>848.67</v>
      </c>
      <c r="L174" s="54"/>
      <c r="M174" s="53">
        <v>1075.4000000000001</v>
      </c>
      <c r="O174">
        <f t="shared" si="6"/>
        <v>0</v>
      </c>
      <c r="P174" t="b">
        <f t="shared" si="7"/>
        <v>0</v>
      </c>
    </row>
    <row r="175" spans="1:17">
      <c r="B175" s="49" t="s">
        <v>18</v>
      </c>
      <c r="C175" s="49" t="s">
        <v>18</v>
      </c>
      <c r="D175" s="49" t="s">
        <v>19</v>
      </c>
      <c r="E175" s="50">
        <v>30.22</v>
      </c>
      <c r="F175" s="51"/>
      <c r="G175" s="50">
        <v>85.62</v>
      </c>
      <c r="H175" s="51"/>
      <c r="I175" s="50">
        <v>36.68</v>
      </c>
      <c r="J175" s="51"/>
      <c r="K175" s="50">
        <v>151.43</v>
      </c>
      <c r="L175" s="51"/>
      <c r="M175" s="50">
        <v>293.23</v>
      </c>
      <c r="O175" t="b">
        <f t="shared" si="6"/>
        <v>0</v>
      </c>
      <c r="P175">
        <f t="shared" si="7"/>
        <v>0</v>
      </c>
    </row>
    <row r="176" spans="1:17">
      <c r="B176" s="49" t="s">
        <v>18</v>
      </c>
      <c r="C176" s="49" t="s">
        <v>24</v>
      </c>
      <c r="D176" s="52" t="s">
        <v>17</v>
      </c>
      <c r="E176" s="53">
        <v>41.3</v>
      </c>
      <c r="F176" s="54"/>
      <c r="G176" s="53">
        <v>957.6</v>
      </c>
      <c r="H176" s="54"/>
      <c r="I176" s="53">
        <v>40.270000000000003</v>
      </c>
      <c r="J176" s="54"/>
      <c r="K176" s="53">
        <v>1346</v>
      </c>
      <c r="L176" s="54"/>
      <c r="M176" s="53">
        <v>1402.62</v>
      </c>
      <c r="O176">
        <f t="shared" si="6"/>
        <v>0</v>
      </c>
      <c r="P176" t="b">
        <f t="shared" si="7"/>
        <v>0</v>
      </c>
    </row>
    <row r="177" spans="1:17">
      <c r="B177" s="49" t="s">
        <v>18</v>
      </c>
      <c r="C177" s="49" t="s">
        <v>18</v>
      </c>
      <c r="D177" s="49" t="s">
        <v>19</v>
      </c>
      <c r="E177" s="50">
        <v>48.63</v>
      </c>
      <c r="F177" s="51"/>
      <c r="G177" s="50">
        <v>1274.0999999999999</v>
      </c>
      <c r="H177" s="51"/>
      <c r="I177" s="50">
        <v>1171.3</v>
      </c>
      <c r="J177" s="51"/>
      <c r="K177" s="50">
        <v>1398.67</v>
      </c>
      <c r="L177" s="51"/>
      <c r="M177" s="50">
        <v>1398.67</v>
      </c>
      <c r="O177" t="b">
        <f t="shared" si="6"/>
        <v>0</v>
      </c>
      <c r="P177">
        <f t="shared" si="7"/>
        <v>0</v>
      </c>
    </row>
    <row r="178" spans="1:17">
      <c r="B178" s="49" t="s">
        <v>18</v>
      </c>
      <c r="C178" s="49" t="s">
        <v>25</v>
      </c>
      <c r="D178" s="52" t="s">
        <v>17</v>
      </c>
      <c r="E178" s="53">
        <v>32.270000000000003</v>
      </c>
      <c r="F178" s="54"/>
      <c r="G178" s="53" t="s">
        <v>26</v>
      </c>
      <c r="H178" s="54"/>
      <c r="I178" s="53">
        <v>28.93</v>
      </c>
      <c r="J178" s="54"/>
      <c r="K178" s="53">
        <v>524.87</v>
      </c>
      <c r="L178" s="54"/>
      <c r="M178" s="53">
        <v>524.87</v>
      </c>
      <c r="O178">
        <f t="shared" si="6"/>
        <v>0</v>
      </c>
      <c r="P178" t="b">
        <f t="shared" si="7"/>
        <v>0</v>
      </c>
    </row>
    <row r="179" spans="1:17">
      <c r="B179" s="49" t="s">
        <v>18</v>
      </c>
      <c r="C179" s="49" t="s">
        <v>18</v>
      </c>
      <c r="D179" s="49" t="s">
        <v>19</v>
      </c>
      <c r="E179" s="50">
        <v>41.03</v>
      </c>
      <c r="F179" s="51"/>
      <c r="G179" s="50" t="s">
        <v>26</v>
      </c>
      <c r="H179" s="51"/>
      <c r="I179" s="50" t="s">
        <v>28</v>
      </c>
      <c r="J179" s="51"/>
      <c r="K179" s="50" t="s">
        <v>28</v>
      </c>
      <c r="L179" s="51"/>
      <c r="M179" s="50" t="s">
        <v>28</v>
      </c>
      <c r="O179" t="b">
        <f t="shared" si="6"/>
        <v>0</v>
      </c>
      <c r="P179">
        <f t="shared" si="7"/>
        <v>0</v>
      </c>
    </row>
    <row r="180" spans="1:17">
      <c r="A180" s="56"/>
      <c r="B180" s="49" t="s">
        <v>18</v>
      </c>
      <c r="C180" s="57" t="s">
        <v>37</v>
      </c>
      <c r="D180" s="57"/>
      <c r="E180" s="58">
        <v>45.52</v>
      </c>
      <c r="F180" s="59"/>
      <c r="G180" s="58" t="s">
        <v>26</v>
      </c>
      <c r="H180" s="59"/>
      <c r="I180" s="58">
        <v>123.37</v>
      </c>
      <c r="J180" s="59"/>
      <c r="K180" s="58" t="s">
        <v>28</v>
      </c>
      <c r="L180" s="59"/>
      <c r="M180" s="58">
        <v>927.05</v>
      </c>
      <c r="O180" t="b">
        <f t="shared" si="6"/>
        <v>0</v>
      </c>
      <c r="P180" t="b">
        <f t="shared" si="7"/>
        <v>0</v>
      </c>
    </row>
    <row r="181" spans="1:17">
      <c r="B181" s="49"/>
      <c r="C181" s="52" t="s">
        <v>16</v>
      </c>
      <c r="D181" s="52" t="s">
        <v>17</v>
      </c>
      <c r="E181" s="53">
        <v>28.33</v>
      </c>
      <c r="F181" s="54"/>
      <c r="G181" s="53">
        <v>724.02</v>
      </c>
      <c r="H181" s="54"/>
      <c r="I181" s="53">
        <v>128.19999999999999</v>
      </c>
      <c r="J181" s="54"/>
      <c r="K181" s="53">
        <v>787.92</v>
      </c>
      <c r="L181" s="54"/>
      <c r="M181" s="53">
        <v>787.92</v>
      </c>
      <c r="O181">
        <f t="shared" si="6"/>
        <v>0</v>
      </c>
      <c r="P181" t="b">
        <f t="shared" si="7"/>
        <v>0</v>
      </c>
    </row>
    <row r="182" spans="1:17">
      <c r="B182" s="49" t="s">
        <v>18</v>
      </c>
      <c r="C182" s="49" t="s">
        <v>18</v>
      </c>
      <c r="D182" s="49" t="s">
        <v>19</v>
      </c>
      <c r="E182" s="50">
        <v>44.53</v>
      </c>
      <c r="F182" s="51"/>
      <c r="G182" s="50">
        <v>91.37</v>
      </c>
      <c r="H182" s="51"/>
      <c r="I182" s="50">
        <v>49.2</v>
      </c>
      <c r="J182" s="51"/>
      <c r="K182" s="50">
        <v>967.65</v>
      </c>
      <c r="L182" s="51"/>
      <c r="M182" s="50">
        <v>973.4</v>
      </c>
      <c r="O182" t="b">
        <f t="shared" si="6"/>
        <v>0</v>
      </c>
      <c r="P182">
        <f t="shared" si="7"/>
        <v>0</v>
      </c>
    </row>
    <row r="183" spans="1:17">
      <c r="B183" s="49" t="s">
        <v>18</v>
      </c>
      <c r="C183" s="49" t="s">
        <v>20</v>
      </c>
      <c r="D183" s="52" t="s">
        <v>17</v>
      </c>
      <c r="E183" s="53">
        <v>48.73</v>
      </c>
      <c r="F183" s="54"/>
      <c r="G183" s="53">
        <v>601.25</v>
      </c>
      <c r="H183" s="54"/>
      <c r="I183" s="53">
        <v>113.22</v>
      </c>
      <c r="J183" s="54"/>
      <c r="K183" s="53">
        <v>810.88</v>
      </c>
      <c r="L183" s="54"/>
      <c r="M183" s="53">
        <v>810.88</v>
      </c>
      <c r="O183">
        <f t="shared" si="6"/>
        <v>0</v>
      </c>
      <c r="P183" t="b">
        <f t="shared" si="7"/>
        <v>0</v>
      </c>
    </row>
    <row r="184" spans="1:17">
      <c r="B184" s="49" t="s">
        <v>18</v>
      </c>
      <c r="C184" s="49" t="s">
        <v>18</v>
      </c>
      <c r="D184" s="49" t="s">
        <v>19</v>
      </c>
      <c r="E184" s="50">
        <v>50.02</v>
      </c>
      <c r="F184" s="51"/>
      <c r="G184" s="50">
        <v>1020.45</v>
      </c>
      <c r="H184" s="51"/>
      <c r="I184" s="50">
        <v>1020.45</v>
      </c>
      <c r="J184" s="51"/>
      <c r="K184" s="50">
        <v>1020.45</v>
      </c>
      <c r="L184" s="51"/>
      <c r="M184" s="50">
        <v>1020.45</v>
      </c>
      <c r="O184" t="b">
        <f t="shared" si="6"/>
        <v>0</v>
      </c>
      <c r="P184">
        <f t="shared" si="7"/>
        <v>0</v>
      </c>
    </row>
    <row r="185" spans="1:17">
      <c r="B185" s="49" t="s">
        <v>18</v>
      </c>
      <c r="C185" s="49" t="s">
        <v>21</v>
      </c>
      <c r="D185" s="52" t="s">
        <v>17</v>
      </c>
      <c r="E185" s="53">
        <v>27.75</v>
      </c>
      <c r="F185" s="54"/>
      <c r="G185" s="53">
        <v>766.98</v>
      </c>
      <c r="H185" s="54"/>
      <c r="I185" s="53">
        <v>95.42</v>
      </c>
      <c r="J185" s="54"/>
      <c r="K185" s="53">
        <v>894.83</v>
      </c>
      <c r="L185" s="54"/>
      <c r="M185" s="53">
        <v>894.83</v>
      </c>
      <c r="O185">
        <f t="shared" si="6"/>
        <v>0</v>
      </c>
      <c r="P185" t="b">
        <f t="shared" si="7"/>
        <v>0</v>
      </c>
    </row>
    <row r="186" spans="1:17" s="55" customFormat="1">
      <c r="A186"/>
      <c r="B186" s="49" t="s">
        <v>18</v>
      </c>
      <c r="C186" s="49" t="s">
        <v>18</v>
      </c>
      <c r="D186" s="49" t="s">
        <v>19</v>
      </c>
      <c r="E186" s="50">
        <v>25.67</v>
      </c>
      <c r="F186" s="51"/>
      <c r="G186" s="50">
        <v>146.03</v>
      </c>
      <c r="H186" s="51"/>
      <c r="I186" s="50">
        <v>146.03</v>
      </c>
      <c r="J186" s="51"/>
      <c r="K186" s="50">
        <v>146.03</v>
      </c>
      <c r="L186" s="51"/>
      <c r="M186" s="50">
        <v>146.03</v>
      </c>
      <c r="O186" t="b">
        <f t="shared" si="6"/>
        <v>0</v>
      </c>
      <c r="P186">
        <f t="shared" si="7"/>
        <v>0</v>
      </c>
      <c r="Q186"/>
    </row>
    <row r="187" spans="1:17">
      <c r="B187" s="49" t="s">
        <v>18</v>
      </c>
      <c r="C187" s="49" t="s">
        <v>22</v>
      </c>
      <c r="D187" s="52" t="s">
        <v>17</v>
      </c>
      <c r="E187" s="53">
        <v>21.02</v>
      </c>
      <c r="F187" s="54"/>
      <c r="G187" s="53">
        <v>626.87</v>
      </c>
      <c r="H187" s="54"/>
      <c r="I187" s="53">
        <v>183.2</v>
      </c>
      <c r="J187" s="54"/>
      <c r="K187" s="53">
        <v>721.85</v>
      </c>
      <c r="L187" s="54"/>
      <c r="M187" s="53">
        <v>721.85</v>
      </c>
      <c r="O187">
        <f t="shared" si="6"/>
        <v>0</v>
      </c>
      <c r="P187" t="b">
        <f t="shared" si="7"/>
        <v>0</v>
      </c>
    </row>
    <row r="188" spans="1:17">
      <c r="B188" s="49" t="s">
        <v>18</v>
      </c>
      <c r="C188" s="49" t="s">
        <v>18</v>
      </c>
      <c r="D188" s="49" t="s">
        <v>19</v>
      </c>
      <c r="E188" s="50">
        <v>32.28</v>
      </c>
      <c r="F188" s="51"/>
      <c r="G188" s="50">
        <v>307.37</v>
      </c>
      <c r="H188" s="51"/>
      <c r="I188" s="50">
        <v>58.15</v>
      </c>
      <c r="J188" s="51"/>
      <c r="K188" s="50">
        <v>307.37</v>
      </c>
      <c r="L188" s="51"/>
      <c r="M188" s="50">
        <v>307.37</v>
      </c>
      <c r="O188" t="b">
        <f t="shared" si="6"/>
        <v>0</v>
      </c>
      <c r="P188">
        <f t="shared" si="7"/>
        <v>0</v>
      </c>
    </row>
    <row r="189" spans="1:17">
      <c r="B189" s="49" t="s">
        <v>18</v>
      </c>
      <c r="C189" s="49" t="s">
        <v>23</v>
      </c>
      <c r="D189" s="52" t="s">
        <v>17</v>
      </c>
      <c r="E189" s="53">
        <v>34.979999999999997</v>
      </c>
      <c r="F189" s="54"/>
      <c r="G189" s="53">
        <v>816.68</v>
      </c>
      <c r="H189" s="54"/>
      <c r="I189" s="53">
        <v>816.68</v>
      </c>
      <c r="J189" s="54"/>
      <c r="K189" s="53">
        <v>816.68</v>
      </c>
      <c r="L189" s="54"/>
      <c r="M189" s="53">
        <v>816.68</v>
      </c>
      <c r="O189">
        <f t="shared" si="6"/>
        <v>0</v>
      </c>
      <c r="P189" t="b">
        <f t="shared" si="7"/>
        <v>0</v>
      </c>
    </row>
    <row r="190" spans="1:17">
      <c r="B190" s="49" t="s">
        <v>18</v>
      </c>
      <c r="C190" s="49" t="s">
        <v>18</v>
      </c>
      <c r="D190" s="49" t="s">
        <v>19</v>
      </c>
      <c r="E190" s="50">
        <v>51.27</v>
      </c>
      <c r="F190" s="51"/>
      <c r="G190" s="50">
        <v>209.73</v>
      </c>
      <c r="H190" s="51"/>
      <c r="I190" s="50">
        <v>93.95</v>
      </c>
      <c r="J190" s="51"/>
      <c r="K190" s="50">
        <v>220.73</v>
      </c>
      <c r="L190" s="51"/>
      <c r="M190" s="50">
        <v>220.73</v>
      </c>
      <c r="O190" t="b">
        <f t="shared" si="6"/>
        <v>0</v>
      </c>
      <c r="P190">
        <f t="shared" si="7"/>
        <v>0</v>
      </c>
    </row>
    <row r="191" spans="1:17">
      <c r="B191" s="49" t="s">
        <v>18</v>
      </c>
      <c r="C191" s="49" t="s">
        <v>24</v>
      </c>
      <c r="D191" s="52" t="s">
        <v>17</v>
      </c>
      <c r="E191" s="53">
        <v>33.950000000000003</v>
      </c>
      <c r="F191" s="54"/>
      <c r="G191" s="53">
        <v>1104.3499999999999</v>
      </c>
      <c r="H191" s="54"/>
      <c r="I191" s="53">
        <v>247.87</v>
      </c>
      <c r="J191" s="54"/>
      <c r="K191" s="53">
        <v>1248.17</v>
      </c>
      <c r="L191" s="54"/>
      <c r="M191" s="53">
        <v>1248.17</v>
      </c>
      <c r="O191">
        <f t="shared" si="6"/>
        <v>0</v>
      </c>
      <c r="P191" t="b">
        <f t="shared" si="7"/>
        <v>0</v>
      </c>
    </row>
    <row r="192" spans="1:17">
      <c r="B192" s="49" t="s">
        <v>18</v>
      </c>
      <c r="C192" s="49" t="s">
        <v>18</v>
      </c>
      <c r="D192" s="49" t="s">
        <v>19</v>
      </c>
      <c r="E192" s="50">
        <v>51.75</v>
      </c>
      <c r="F192" s="51"/>
      <c r="G192" s="50">
        <v>1354.98</v>
      </c>
      <c r="H192" s="51"/>
      <c r="I192" s="50">
        <v>1341.02</v>
      </c>
      <c r="J192" s="51"/>
      <c r="K192" s="50">
        <v>1354.98</v>
      </c>
      <c r="L192" s="51"/>
      <c r="M192" s="50">
        <v>1354.98</v>
      </c>
      <c r="O192" t="b">
        <f t="shared" si="6"/>
        <v>0</v>
      </c>
      <c r="P192">
        <f t="shared" si="7"/>
        <v>0</v>
      </c>
    </row>
    <row r="193" spans="1:17">
      <c r="B193" s="49" t="s">
        <v>18</v>
      </c>
      <c r="C193" s="49" t="s">
        <v>25</v>
      </c>
      <c r="D193" s="52" t="s">
        <v>17</v>
      </c>
      <c r="E193" s="53">
        <v>50.68</v>
      </c>
      <c r="F193" s="54"/>
      <c r="G193" s="53" t="s">
        <v>26</v>
      </c>
      <c r="H193" s="54"/>
      <c r="I193" s="53">
        <v>53.92</v>
      </c>
      <c r="J193" s="54"/>
      <c r="K193" s="53">
        <v>90.9</v>
      </c>
      <c r="L193" s="54"/>
      <c r="M193" s="53">
        <v>90.9</v>
      </c>
      <c r="O193">
        <f t="shared" si="6"/>
        <v>0</v>
      </c>
      <c r="P193" t="b">
        <f t="shared" si="7"/>
        <v>0</v>
      </c>
    </row>
    <row r="194" spans="1:17">
      <c r="A194" s="56"/>
      <c r="B194" s="49" t="s">
        <v>18</v>
      </c>
      <c r="C194" s="57" t="s">
        <v>38</v>
      </c>
      <c r="D194" s="57"/>
      <c r="E194" s="58">
        <v>38.54</v>
      </c>
      <c r="F194" s="59"/>
      <c r="G194" s="58" t="s">
        <v>26</v>
      </c>
      <c r="H194" s="59"/>
      <c r="I194" s="58">
        <v>334.41</v>
      </c>
      <c r="J194" s="59"/>
      <c r="K194" s="58" t="s">
        <v>28</v>
      </c>
      <c r="L194" s="59"/>
      <c r="M194" s="58">
        <v>722.63</v>
      </c>
      <c r="O194" t="b">
        <f t="shared" si="6"/>
        <v>0</v>
      </c>
      <c r="P194" t="b">
        <f t="shared" si="7"/>
        <v>0</v>
      </c>
    </row>
    <row r="195" spans="1:17">
      <c r="B195" s="49"/>
      <c r="C195" s="52" t="s">
        <v>16</v>
      </c>
      <c r="D195" s="52" t="s">
        <v>17</v>
      </c>
      <c r="E195" s="53">
        <v>28.32</v>
      </c>
      <c r="F195" s="54"/>
      <c r="G195" s="53">
        <v>724.02</v>
      </c>
      <c r="H195" s="54"/>
      <c r="I195" s="53">
        <v>128.19999999999999</v>
      </c>
      <c r="J195" s="54"/>
      <c r="K195" s="53">
        <v>787.92</v>
      </c>
      <c r="L195" s="54"/>
      <c r="M195" s="53">
        <v>787.92</v>
      </c>
      <c r="O195">
        <f t="shared" si="6"/>
        <v>0</v>
      </c>
      <c r="P195" t="b">
        <f t="shared" si="7"/>
        <v>0</v>
      </c>
    </row>
    <row r="196" spans="1:17">
      <c r="B196" s="49" t="s">
        <v>18</v>
      </c>
      <c r="C196" s="49" t="s">
        <v>18</v>
      </c>
      <c r="D196" s="49" t="s">
        <v>19</v>
      </c>
      <c r="E196" s="50">
        <v>44.83</v>
      </c>
      <c r="F196" s="51"/>
      <c r="G196" s="50">
        <v>91.37</v>
      </c>
      <c r="H196" s="51"/>
      <c r="I196" s="50">
        <v>49.2</v>
      </c>
      <c r="J196" s="51"/>
      <c r="K196" s="50">
        <v>967.65</v>
      </c>
      <c r="L196" s="51"/>
      <c r="M196" s="50">
        <v>973.4</v>
      </c>
      <c r="O196" t="b">
        <f t="shared" si="6"/>
        <v>0</v>
      </c>
      <c r="P196">
        <f t="shared" si="7"/>
        <v>0</v>
      </c>
    </row>
    <row r="197" spans="1:17">
      <c r="B197" s="49" t="s">
        <v>18</v>
      </c>
      <c r="C197" s="49" t="s">
        <v>20</v>
      </c>
      <c r="D197" s="52" t="s">
        <v>17</v>
      </c>
      <c r="E197" s="53">
        <v>48.7</v>
      </c>
      <c r="F197" s="54"/>
      <c r="G197" s="53">
        <v>601.25</v>
      </c>
      <c r="H197" s="54"/>
      <c r="I197" s="53">
        <v>113.22</v>
      </c>
      <c r="J197" s="54"/>
      <c r="K197" s="53">
        <v>810.88</v>
      </c>
      <c r="L197" s="54"/>
      <c r="M197" s="53">
        <v>810.88</v>
      </c>
      <c r="O197">
        <f t="shared" si="6"/>
        <v>0</v>
      </c>
      <c r="P197" t="b">
        <f t="shared" si="7"/>
        <v>0</v>
      </c>
    </row>
    <row r="198" spans="1:17">
      <c r="B198" s="49" t="s">
        <v>18</v>
      </c>
      <c r="C198" s="49" t="s">
        <v>18</v>
      </c>
      <c r="D198" s="49" t="s">
        <v>19</v>
      </c>
      <c r="E198" s="50">
        <v>50</v>
      </c>
      <c r="F198" s="51"/>
      <c r="G198" s="50">
        <v>1020.45</v>
      </c>
      <c r="H198" s="51"/>
      <c r="I198" s="50">
        <v>1020.45</v>
      </c>
      <c r="J198" s="51"/>
      <c r="K198" s="50">
        <v>1020.45</v>
      </c>
      <c r="L198" s="51"/>
      <c r="M198" s="50">
        <v>1020.45</v>
      </c>
      <c r="O198" t="b">
        <f t="shared" si="6"/>
        <v>0</v>
      </c>
      <c r="P198">
        <f t="shared" si="7"/>
        <v>0</v>
      </c>
    </row>
    <row r="199" spans="1:17">
      <c r="B199" s="49" t="s">
        <v>18</v>
      </c>
      <c r="C199" s="49" t="s">
        <v>21</v>
      </c>
      <c r="D199" s="52" t="s">
        <v>17</v>
      </c>
      <c r="E199" s="53">
        <v>27.7</v>
      </c>
      <c r="F199" s="54"/>
      <c r="G199" s="53">
        <v>766.98</v>
      </c>
      <c r="H199" s="54"/>
      <c r="I199" s="53">
        <v>95.42</v>
      </c>
      <c r="J199" s="54"/>
      <c r="K199" s="53">
        <v>894.83</v>
      </c>
      <c r="L199" s="54"/>
      <c r="M199" s="53">
        <v>894.83</v>
      </c>
      <c r="O199">
        <f t="shared" si="6"/>
        <v>0</v>
      </c>
      <c r="P199" t="b">
        <f t="shared" si="7"/>
        <v>0</v>
      </c>
    </row>
    <row r="200" spans="1:17" s="55" customFormat="1">
      <c r="A200"/>
      <c r="B200" s="49" t="s">
        <v>18</v>
      </c>
      <c r="C200" s="49" t="s">
        <v>18</v>
      </c>
      <c r="D200" s="49" t="s">
        <v>19</v>
      </c>
      <c r="E200" s="50">
        <v>25.8</v>
      </c>
      <c r="F200" s="51"/>
      <c r="G200" s="50">
        <v>146.03</v>
      </c>
      <c r="H200" s="51"/>
      <c r="I200" s="50">
        <v>146.03</v>
      </c>
      <c r="J200" s="51"/>
      <c r="K200" s="50">
        <v>146.03</v>
      </c>
      <c r="L200" s="51"/>
      <c r="M200" s="50">
        <v>146.03</v>
      </c>
      <c r="O200" t="b">
        <f t="shared" si="6"/>
        <v>0</v>
      </c>
      <c r="P200">
        <f t="shared" si="7"/>
        <v>0</v>
      </c>
      <c r="Q200"/>
    </row>
    <row r="201" spans="1:17">
      <c r="B201" s="49" t="s">
        <v>18</v>
      </c>
      <c r="C201" s="49" t="s">
        <v>22</v>
      </c>
      <c r="D201" s="52" t="s">
        <v>17</v>
      </c>
      <c r="E201" s="53">
        <v>20.95</v>
      </c>
      <c r="F201" s="54"/>
      <c r="G201" s="53">
        <v>626.87</v>
      </c>
      <c r="H201" s="54"/>
      <c r="I201" s="53">
        <v>183.2</v>
      </c>
      <c r="J201" s="54"/>
      <c r="K201" s="53">
        <v>721.85</v>
      </c>
      <c r="L201" s="54"/>
      <c r="M201" s="53">
        <v>721.85</v>
      </c>
      <c r="O201">
        <f t="shared" si="6"/>
        <v>0</v>
      </c>
      <c r="P201" t="b">
        <f t="shared" si="7"/>
        <v>0</v>
      </c>
    </row>
    <row r="202" spans="1:17">
      <c r="B202" s="49" t="s">
        <v>18</v>
      </c>
      <c r="C202" s="49" t="s">
        <v>18</v>
      </c>
      <c r="D202" s="49" t="s">
        <v>19</v>
      </c>
      <c r="E202" s="50">
        <v>32.25</v>
      </c>
      <c r="F202" s="51"/>
      <c r="G202" s="50">
        <v>307.37</v>
      </c>
      <c r="H202" s="51"/>
      <c r="I202" s="50">
        <v>58.15</v>
      </c>
      <c r="J202" s="51"/>
      <c r="K202" s="50">
        <v>307.37</v>
      </c>
      <c r="L202" s="51"/>
      <c r="M202" s="50">
        <v>307.37</v>
      </c>
      <c r="O202" t="b">
        <f t="shared" si="6"/>
        <v>0</v>
      </c>
      <c r="P202">
        <f t="shared" si="7"/>
        <v>0</v>
      </c>
    </row>
    <row r="203" spans="1:17">
      <c r="B203" s="49" t="s">
        <v>18</v>
      </c>
      <c r="C203" s="49" t="s">
        <v>23</v>
      </c>
      <c r="D203" s="52" t="s">
        <v>17</v>
      </c>
      <c r="E203" s="53">
        <v>35.770000000000003</v>
      </c>
      <c r="F203" s="54"/>
      <c r="G203" s="53">
        <v>816.68</v>
      </c>
      <c r="H203" s="54"/>
      <c r="I203" s="53">
        <v>816.68</v>
      </c>
      <c r="J203" s="54"/>
      <c r="K203" s="53">
        <v>816.68</v>
      </c>
      <c r="L203" s="54"/>
      <c r="M203" s="53">
        <v>816.68</v>
      </c>
      <c r="O203">
        <f t="shared" si="6"/>
        <v>0</v>
      </c>
      <c r="P203" t="b">
        <f t="shared" si="7"/>
        <v>0</v>
      </c>
    </row>
    <row r="204" spans="1:17">
      <c r="B204" s="49" t="s">
        <v>18</v>
      </c>
      <c r="C204" s="49" t="s">
        <v>18</v>
      </c>
      <c r="D204" s="49" t="s">
        <v>19</v>
      </c>
      <c r="E204" s="50">
        <v>51.27</v>
      </c>
      <c r="F204" s="51"/>
      <c r="G204" s="50">
        <v>209.73</v>
      </c>
      <c r="H204" s="51"/>
      <c r="I204" s="50">
        <v>93.95</v>
      </c>
      <c r="J204" s="51"/>
      <c r="K204" s="50">
        <v>220.73</v>
      </c>
      <c r="L204" s="51"/>
      <c r="M204" s="50">
        <v>220.73</v>
      </c>
      <c r="O204" t="b">
        <f t="shared" si="6"/>
        <v>0</v>
      </c>
      <c r="P204">
        <f t="shared" si="7"/>
        <v>0</v>
      </c>
    </row>
    <row r="205" spans="1:17">
      <c r="B205" s="49" t="s">
        <v>18</v>
      </c>
      <c r="C205" s="49" t="s">
        <v>24</v>
      </c>
      <c r="D205" s="52" t="s">
        <v>17</v>
      </c>
      <c r="E205" s="53">
        <v>51.87</v>
      </c>
      <c r="F205" s="54"/>
      <c r="G205" s="53">
        <v>1104.3499999999999</v>
      </c>
      <c r="H205" s="54"/>
      <c r="I205" s="53">
        <v>247.87</v>
      </c>
      <c r="J205" s="54"/>
      <c r="K205" s="53">
        <v>1248.17</v>
      </c>
      <c r="L205" s="54"/>
      <c r="M205" s="53">
        <v>1248.17</v>
      </c>
      <c r="O205">
        <f t="shared" si="6"/>
        <v>0</v>
      </c>
      <c r="P205" t="b">
        <f t="shared" si="7"/>
        <v>0</v>
      </c>
    </row>
    <row r="206" spans="1:17">
      <c r="B206" s="49" t="s">
        <v>18</v>
      </c>
      <c r="C206" s="49" t="s">
        <v>18</v>
      </c>
      <c r="D206" s="49" t="s">
        <v>19</v>
      </c>
      <c r="E206" s="50">
        <v>51.75</v>
      </c>
      <c r="F206" s="51"/>
      <c r="G206" s="50">
        <v>1354.98</v>
      </c>
      <c r="H206" s="51"/>
      <c r="I206" s="50">
        <v>1341.02</v>
      </c>
      <c r="J206" s="51"/>
      <c r="K206" s="50">
        <v>1354.98</v>
      </c>
      <c r="L206" s="51"/>
      <c r="M206" s="50">
        <v>1354.98</v>
      </c>
      <c r="O206" t="b">
        <f t="shared" si="6"/>
        <v>0</v>
      </c>
      <c r="P206">
        <f t="shared" si="7"/>
        <v>0</v>
      </c>
    </row>
    <row r="207" spans="1:17">
      <c r="B207" s="49" t="s">
        <v>18</v>
      </c>
      <c r="C207" s="49" t="s">
        <v>25</v>
      </c>
      <c r="D207" s="52" t="s">
        <v>17</v>
      </c>
      <c r="E207" s="53">
        <v>70.78</v>
      </c>
      <c r="F207" s="54"/>
      <c r="G207" s="53" t="s">
        <v>26</v>
      </c>
      <c r="H207" s="54"/>
      <c r="I207" s="53">
        <v>53.92</v>
      </c>
      <c r="J207" s="54"/>
      <c r="K207" s="53">
        <v>90.9</v>
      </c>
      <c r="L207" s="54"/>
      <c r="M207" s="53">
        <v>90.9</v>
      </c>
      <c r="O207">
        <f t="shared" si="6"/>
        <v>0</v>
      </c>
      <c r="P207" t="b">
        <f t="shared" si="7"/>
        <v>0</v>
      </c>
    </row>
    <row r="208" spans="1:17">
      <c r="A208" s="56"/>
      <c r="B208" s="49" t="s">
        <v>18</v>
      </c>
      <c r="C208" s="57" t="s">
        <v>39</v>
      </c>
      <c r="D208" s="57"/>
      <c r="E208" s="58">
        <v>41.54</v>
      </c>
      <c r="F208" s="59"/>
      <c r="G208" s="58" t="s">
        <v>26</v>
      </c>
      <c r="H208" s="59"/>
      <c r="I208" s="58">
        <v>334.41</v>
      </c>
      <c r="J208" s="59"/>
      <c r="K208" s="58" t="s">
        <v>28</v>
      </c>
      <c r="L208" s="59"/>
      <c r="M208" s="58">
        <v>722.63</v>
      </c>
      <c r="O208" t="b">
        <f t="shared" si="6"/>
        <v>0</v>
      </c>
      <c r="P208" t="b">
        <f t="shared" si="7"/>
        <v>0</v>
      </c>
    </row>
    <row r="209" spans="1:17">
      <c r="B209" s="49"/>
      <c r="C209" s="52" t="s">
        <v>16</v>
      </c>
      <c r="D209" s="52" t="s">
        <v>17</v>
      </c>
      <c r="E209" s="53">
        <v>28.3</v>
      </c>
      <c r="F209" s="54"/>
      <c r="G209" s="53">
        <v>724.02</v>
      </c>
      <c r="H209" s="54"/>
      <c r="I209" s="53">
        <v>128.19999999999999</v>
      </c>
      <c r="J209" s="54"/>
      <c r="K209" s="53">
        <v>787.92</v>
      </c>
      <c r="L209" s="54"/>
      <c r="M209" s="53">
        <v>787.92</v>
      </c>
      <c r="O209">
        <f t="shared" si="6"/>
        <v>0</v>
      </c>
      <c r="P209" t="b">
        <f t="shared" si="7"/>
        <v>0</v>
      </c>
    </row>
    <row r="210" spans="1:17">
      <c r="B210" s="49" t="s">
        <v>18</v>
      </c>
      <c r="C210" s="49" t="s">
        <v>18</v>
      </c>
      <c r="D210" s="49" t="s">
        <v>19</v>
      </c>
      <c r="E210" s="50">
        <v>44.47</v>
      </c>
      <c r="F210" s="51"/>
      <c r="G210" s="50">
        <v>91.37</v>
      </c>
      <c r="H210" s="51"/>
      <c r="I210" s="50">
        <v>49.2</v>
      </c>
      <c r="J210" s="51"/>
      <c r="K210" s="50">
        <v>967.65</v>
      </c>
      <c r="L210" s="51"/>
      <c r="M210" s="50">
        <v>973.4</v>
      </c>
      <c r="O210" t="b">
        <f t="shared" si="6"/>
        <v>0</v>
      </c>
      <c r="P210">
        <f t="shared" si="7"/>
        <v>0</v>
      </c>
    </row>
    <row r="211" spans="1:17">
      <c r="B211" s="49" t="s">
        <v>18</v>
      </c>
      <c r="C211" s="49" t="s">
        <v>20</v>
      </c>
      <c r="D211" s="52" t="s">
        <v>17</v>
      </c>
      <c r="E211" s="53">
        <v>48.67</v>
      </c>
      <c r="F211" s="54"/>
      <c r="G211" s="53">
        <v>601.25</v>
      </c>
      <c r="H211" s="54"/>
      <c r="I211" s="53">
        <v>113.22</v>
      </c>
      <c r="J211" s="54"/>
      <c r="K211" s="53">
        <v>810.88</v>
      </c>
      <c r="L211" s="54"/>
      <c r="M211" s="53">
        <v>810.88</v>
      </c>
      <c r="O211">
        <f t="shared" si="6"/>
        <v>0</v>
      </c>
      <c r="P211" t="b">
        <f t="shared" si="7"/>
        <v>0</v>
      </c>
    </row>
    <row r="212" spans="1:17">
      <c r="B212" s="49" t="s">
        <v>18</v>
      </c>
      <c r="C212" s="49" t="s">
        <v>18</v>
      </c>
      <c r="D212" s="49" t="s">
        <v>19</v>
      </c>
      <c r="E212" s="50">
        <v>49.95</v>
      </c>
      <c r="F212" s="51"/>
      <c r="G212" s="50">
        <v>1020.45</v>
      </c>
      <c r="H212" s="51"/>
      <c r="I212" s="50">
        <v>1020.45</v>
      </c>
      <c r="J212" s="51"/>
      <c r="K212" s="50">
        <v>1020.45</v>
      </c>
      <c r="L212" s="51"/>
      <c r="M212" s="50">
        <v>1020.45</v>
      </c>
      <c r="O212" t="b">
        <f t="shared" si="6"/>
        <v>0</v>
      </c>
      <c r="P212">
        <f t="shared" si="7"/>
        <v>0</v>
      </c>
    </row>
    <row r="213" spans="1:17">
      <c r="B213" s="49" t="s">
        <v>18</v>
      </c>
      <c r="C213" s="49" t="s">
        <v>21</v>
      </c>
      <c r="D213" s="52" t="s">
        <v>17</v>
      </c>
      <c r="E213" s="53">
        <v>27.67</v>
      </c>
      <c r="F213" s="54"/>
      <c r="G213" s="53">
        <v>766.98</v>
      </c>
      <c r="H213" s="54"/>
      <c r="I213" s="53">
        <v>95.42</v>
      </c>
      <c r="J213" s="54"/>
      <c r="K213" s="53">
        <v>894.83</v>
      </c>
      <c r="L213" s="54"/>
      <c r="M213" s="53">
        <v>894.83</v>
      </c>
      <c r="O213">
        <f t="shared" si="6"/>
        <v>0</v>
      </c>
      <c r="P213" t="b">
        <f t="shared" si="7"/>
        <v>0</v>
      </c>
    </row>
    <row r="214" spans="1:17" s="55" customFormat="1">
      <c r="A214"/>
      <c r="B214" s="49" t="s">
        <v>18</v>
      </c>
      <c r="C214" s="49" t="s">
        <v>18</v>
      </c>
      <c r="D214" s="49" t="s">
        <v>19</v>
      </c>
      <c r="E214" s="50">
        <v>25.22</v>
      </c>
      <c r="F214" s="51"/>
      <c r="G214" s="50">
        <v>146.03</v>
      </c>
      <c r="H214" s="51"/>
      <c r="I214" s="50">
        <v>146.03</v>
      </c>
      <c r="J214" s="51"/>
      <c r="K214" s="50">
        <v>146.03</v>
      </c>
      <c r="L214" s="51"/>
      <c r="M214" s="50">
        <v>146.03</v>
      </c>
      <c r="O214" t="b">
        <f t="shared" si="6"/>
        <v>0</v>
      </c>
      <c r="P214">
        <f t="shared" si="7"/>
        <v>0</v>
      </c>
      <c r="Q214"/>
    </row>
    <row r="215" spans="1:17">
      <c r="B215" s="49" t="s">
        <v>18</v>
      </c>
      <c r="C215" s="49" t="s">
        <v>22</v>
      </c>
      <c r="D215" s="52" t="s">
        <v>17</v>
      </c>
      <c r="E215" s="53">
        <v>20.88</v>
      </c>
      <c r="F215" s="54"/>
      <c r="G215" s="53">
        <v>626.87</v>
      </c>
      <c r="H215" s="54"/>
      <c r="I215" s="53">
        <v>183.2</v>
      </c>
      <c r="J215" s="54"/>
      <c r="K215" s="53">
        <v>721.85</v>
      </c>
      <c r="L215" s="54"/>
      <c r="M215" s="53">
        <v>721.85</v>
      </c>
    </row>
    <row r="216" spans="1:17">
      <c r="B216" s="49" t="s">
        <v>18</v>
      </c>
      <c r="C216" s="49" t="s">
        <v>18</v>
      </c>
      <c r="D216" s="49" t="s">
        <v>19</v>
      </c>
      <c r="E216" s="50">
        <v>32.229999999999997</v>
      </c>
      <c r="F216" s="51"/>
      <c r="G216" s="50">
        <v>307.37</v>
      </c>
      <c r="H216" s="51"/>
      <c r="I216" s="50">
        <v>58.15</v>
      </c>
      <c r="J216" s="51"/>
      <c r="K216" s="50">
        <v>307.37</v>
      </c>
      <c r="L216" s="51"/>
      <c r="M216" s="50">
        <v>307.37</v>
      </c>
    </row>
    <row r="217" spans="1:17">
      <c r="B217" s="49" t="s">
        <v>18</v>
      </c>
      <c r="C217" s="49" t="s">
        <v>23</v>
      </c>
      <c r="D217" s="52" t="s">
        <v>17</v>
      </c>
      <c r="E217" s="53">
        <v>34.93</v>
      </c>
      <c r="F217" s="54"/>
      <c r="G217" s="53">
        <v>816.68</v>
      </c>
      <c r="H217" s="54"/>
      <c r="I217" s="53">
        <v>816.68</v>
      </c>
      <c r="J217" s="54"/>
      <c r="K217" s="53">
        <v>816.68</v>
      </c>
      <c r="L217" s="54"/>
      <c r="M217" s="53">
        <v>816.68</v>
      </c>
    </row>
    <row r="218" spans="1:17">
      <c r="B218" s="49" t="s">
        <v>18</v>
      </c>
      <c r="C218" s="49" t="s">
        <v>18</v>
      </c>
      <c r="D218" s="49" t="s">
        <v>19</v>
      </c>
      <c r="E218" s="50">
        <v>51.25</v>
      </c>
      <c r="F218" s="51"/>
      <c r="G218" s="50">
        <v>209.73</v>
      </c>
      <c r="H218" s="51"/>
      <c r="I218" s="50">
        <v>93.95</v>
      </c>
      <c r="J218" s="51"/>
      <c r="K218" s="50">
        <v>220.73</v>
      </c>
      <c r="L218" s="51"/>
      <c r="M218" s="50">
        <v>220.73</v>
      </c>
    </row>
    <row r="219" spans="1:17">
      <c r="B219" s="49" t="s">
        <v>18</v>
      </c>
      <c r="C219" s="49" t="s">
        <v>24</v>
      </c>
      <c r="D219" s="52" t="s">
        <v>17</v>
      </c>
      <c r="E219" s="53">
        <v>51.73</v>
      </c>
      <c r="F219" s="54"/>
      <c r="G219" s="53">
        <v>1104.3499999999999</v>
      </c>
      <c r="H219" s="54"/>
      <c r="I219" s="53">
        <v>247.87</v>
      </c>
      <c r="J219" s="54"/>
      <c r="K219" s="53">
        <v>1248.17</v>
      </c>
      <c r="L219" s="54"/>
      <c r="M219" s="53">
        <v>1248.17</v>
      </c>
    </row>
    <row r="220" spans="1:17">
      <c r="B220" s="49" t="s">
        <v>18</v>
      </c>
      <c r="C220" s="49" t="s">
        <v>18</v>
      </c>
      <c r="D220" s="49" t="s">
        <v>19</v>
      </c>
      <c r="E220" s="50">
        <v>51.75</v>
      </c>
      <c r="F220" s="51"/>
      <c r="G220" s="50">
        <v>1354.98</v>
      </c>
      <c r="H220" s="51"/>
      <c r="I220" s="50">
        <v>1341.02</v>
      </c>
      <c r="J220" s="51"/>
      <c r="K220" s="50">
        <v>1354.98</v>
      </c>
      <c r="L220" s="51"/>
      <c r="M220" s="50">
        <v>1354.98</v>
      </c>
      <c r="O220" t="b">
        <f t="shared" ref="O220:O283" si="8">IF(D220="ROUTINE",IF(E220&gt;180,2,IF(E220&lt;120,0,1)))</f>
        <v>0</v>
      </c>
      <c r="P220">
        <f t="shared" ref="P220:P283" si="9">IF(D220="URGENT",IF(E220&gt;120,2,IF(E220&lt;60,0,1)))</f>
        <v>0</v>
      </c>
    </row>
    <row r="221" spans="1:17">
      <c r="B221" s="49" t="s">
        <v>18</v>
      </c>
      <c r="C221" s="49" t="s">
        <v>25</v>
      </c>
      <c r="D221" s="52" t="s">
        <v>17</v>
      </c>
      <c r="E221" s="53">
        <v>70.77</v>
      </c>
      <c r="F221" s="54"/>
      <c r="G221" s="53" t="s">
        <v>26</v>
      </c>
      <c r="H221" s="54"/>
      <c r="I221" s="53">
        <v>53.92</v>
      </c>
      <c r="J221" s="54"/>
      <c r="K221" s="53">
        <v>90.9</v>
      </c>
      <c r="L221" s="54"/>
      <c r="M221" s="53">
        <v>90.9</v>
      </c>
      <c r="O221">
        <f t="shared" si="8"/>
        <v>0</v>
      </c>
      <c r="P221" t="b">
        <f t="shared" si="9"/>
        <v>0</v>
      </c>
    </row>
    <row r="222" spans="1:17">
      <c r="A222" s="56"/>
      <c r="B222" s="49" t="s">
        <v>18</v>
      </c>
      <c r="C222" s="57" t="s">
        <v>40</v>
      </c>
      <c r="D222" s="57"/>
      <c r="E222" s="58">
        <v>41.37</v>
      </c>
      <c r="F222" s="59"/>
      <c r="G222" s="58" t="s">
        <v>26</v>
      </c>
      <c r="H222" s="59"/>
      <c r="I222" s="58">
        <v>334.41</v>
      </c>
      <c r="J222" s="59"/>
      <c r="K222" s="58" t="s">
        <v>28</v>
      </c>
      <c r="L222" s="59"/>
      <c r="M222" s="58">
        <v>722.63</v>
      </c>
      <c r="O222" t="b">
        <f t="shared" si="8"/>
        <v>0</v>
      </c>
      <c r="P222" t="b">
        <f t="shared" si="9"/>
        <v>0</v>
      </c>
    </row>
    <row r="223" spans="1:17">
      <c r="B223" s="49"/>
      <c r="C223" s="52"/>
      <c r="D223" s="52"/>
      <c r="E223" s="53"/>
      <c r="F223" s="54"/>
      <c r="G223" s="53"/>
      <c r="H223" s="54"/>
      <c r="I223" s="53"/>
      <c r="J223" s="54"/>
      <c r="K223" s="53"/>
      <c r="L223" s="54"/>
      <c r="M223" s="53"/>
      <c r="O223" t="b">
        <f t="shared" si="8"/>
        <v>0</v>
      </c>
      <c r="P223" t="b">
        <f t="shared" si="9"/>
        <v>0</v>
      </c>
    </row>
    <row r="224" spans="1:17">
      <c r="B224" s="49"/>
      <c r="C224" s="49"/>
      <c r="D224" s="52"/>
      <c r="E224" s="53"/>
      <c r="F224" s="54"/>
      <c r="G224" s="53"/>
      <c r="H224" s="54"/>
      <c r="I224" s="53"/>
      <c r="J224" s="54"/>
      <c r="K224" s="53"/>
      <c r="L224" s="54"/>
      <c r="M224" s="53"/>
      <c r="O224" t="b">
        <f t="shared" si="8"/>
        <v>0</v>
      </c>
      <c r="P224" t="b">
        <f t="shared" si="9"/>
        <v>0</v>
      </c>
    </row>
    <row r="225" spans="1:16">
      <c r="B225" s="49"/>
      <c r="C225" s="49"/>
      <c r="D225" s="52"/>
      <c r="E225" s="53"/>
      <c r="F225" s="54"/>
      <c r="G225" s="53"/>
      <c r="H225" s="54"/>
      <c r="I225" s="53"/>
      <c r="J225" s="54"/>
      <c r="K225" s="53"/>
      <c r="L225" s="54"/>
      <c r="M225" s="53"/>
      <c r="O225" t="b">
        <f t="shared" si="8"/>
        <v>0</v>
      </c>
      <c r="P225" t="b">
        <f t="shared" si="9"/>
        <v>0</v>
      </c>
    </row>
    <row r="226" spans="1:16">
      <c r="B226" s="49"/>
      <c r="C226" s="49"/>
      <c r="D226" s="52"/>
      <c r="E226" s="53"/>
      <c r="F226" s="54"/>
      <c r="G226" s="53"/>
      <c r="H226" s="54"/>
      <c r="I226" s="53"/>
      <c r="J226" s="54"/>
      <c r="K226" s="53"/>
      <c r="L226" s="54"/>
      <c r="M226" s="53"/>
      <c r="O226" t="b">
        <f t="shared" si="8"/>
        <v>0</v>
      </c>
      <c r="P226" t="b">
        <f t="shared" si="9"/>
        <v>0</v>
      </c>
    </row>
    <row r="227" spans="1:16">
      <c r="A227" s="56"/>
      <c r="B227" s="49"/>
      <c r="C227" s="57"/>
      <c r="D227" s="57"/>
      <c r="E227" s="58"/>
      <c r="F227" s="59"/>
      <c r="G227" s="58"/>
      <c r="H227" s="59"/>
      <c r="I227" s="58"/>
      <c r="J227" s="59"/>
      <c r="K227" s="58"/>
      <c r="L227" s="59"/>
      <c r="M227" s="58"/>
      <c r="O227" t="b">
        <f t="shared" si="8"/>
        <v>0</v>
      </c>
      <c r="P227" t="b">
        <f t="shared" si="9"/>
        <v>0</v>
      </c>
    </row>
    <row r="228" spans="1:16">
      <c r="A228" s="56"/>
      <c r="B228" s="57"/>
      <c r="C228" s="57"/>
      <c r="D228" s="57"/>
      <c r="E228" s="58"/>
      <c r="F228" s="59"/>
      <c r="G228" s="58"/>
      <c r="H228" s="59"/>
      <c r="I228" s="58"/>
      <c r="J228" s="59"/>
      <c r="K228" s="58"/>
      <c r="L228" s="59"/>
      <c r="M228" s="58"/>
      <c r="O228" t="b">
        <f t="shared" si="8"/>
        <v>0</v>
      </c>
      <c r="P228" t="b">
        <f t="shared" si="9"/>
        <v>0</v>
      </c>
    </row>
    <row r="229" spans="1:16">
      <c r="O229" t="b">
        <f t="shared" si="8"/>
        <v>0</v>
      </c>
      <c r="P229" t="b">
        <f t="shared" si="9"/>
        <v>0</v>
      </c>
    </row>
    <row r="230" spans="1:16">
      <c r="O230" t="b">
        <f t="shared" si="8"/>
        <v>0</v>
      </c>
      <c r="P230" t="b">
        <f t="shared" si="9"/>
        <v>0</v>
      </c>
    </row>
    <row r="231" spans="1:16">
      <c r="O231" t="b">
        <f t="shared" si="8"/>
        <v>0</v>
      </c>
      <c r="P231" t="b">
        <f t="shared" si="9"/>
        <v>0</v>
      </c>
    </row>
    <row r="232" spans="1:16">
      <c r="O232" t="b">
        <f t="shared" si="8"/>
        <v>0</v>
      </c>
      <c r="P232" t="b">
        <f t="shared" si="9"/>
        <v>0</v>
      </c>
    </row>
    <row r="233" spans="1:16">
      <c r="O233" t="b">
        <f t="shared" si="8"/>
        <v>0</v>
      </c>
      <c r="P233" t="b">
        <f t="shared" si="9"/>
        <v>0</v>
      </c>
    </row>
    <row r="234" spans="1:16">
      <c r="O234" t="b">
        <f t="shared" si="8"/>
        <v>0</v>
      </c>
      <c r="P234" t="b">
        <f t="shared" si="9"/>
        <v>0</v>
      </c>
    </row>
    <row r="235" spans="1:16">
      <c r="O235" t="b">
        <f t="shared" si="8"/>
        <v>0</v>
      </c>
      <c r="P235" t="b">
        <f t="shared" si="9"/>
        <v>0</v>
      </c>
    </row>
    <row r="236" spans="1:16">
      <c r="O236" t="b">
        <f t="shared" si="8"/>
        <v>0</v>
      </c>
      <c r="P236" t="b">
        <f t="shared" si="9"/>
        <v>0</v>
      </c>
    </row>
    <row r="237" spans="1:16">
      <c r="O237" t="b">
        <f t="shared" si="8"/>
        <v>0</v>
      </c>
      <c r="P237" t="b">
        <f t="shared" si="9"/>
        <v>0</v>
      </c>
    </row>
    <row r="238" spans="1:16">
      <c r="O238" t="b">
        <f t="shared" si="8"/>
        <v>0</v>
      </c>
      <c r="P238" t="b">
        <f t="shared" si="9"/>
        <v>0</v>
      </c>
    </row>
    <row r="239" spans="1:16">
      <c r="O239" t="b">
        <f t="shared" si="8"/>
        <v>0</v>
      </c>
      <c r="P239" t="b">
        <f t="shared" si="9"/>
        <v>0</v>
      </c>
    </row>
    <row r="240" spans="1:16">
      <c r="O240" t="b">
        <f t="shared" si="8"/>
        <v>0</v>
      </c>
      <c r="P240" t="b">
        <f t="shared" si="9"/>
        <v>0</v>
      </c>
    </row>
    <row r="241" spans="15:16">
      <c r="O241" t="b">
        <f t="shared" si="8"/>
        <v>0</v>
      </c>
      <c r="P241" t="b">
        <f t="shared" si="9"/>
        <v>0</v>
      </c>
    </row>
    <row r="242" spans="15:16">
      <c r="O242" t="b">
        <f t="shared" si="8"/>
        <v>0</v>
      </c>
      <c r="P242" t="b">
        <f t="shared" si="9"/>
        <v>0</v>
      </c>
    </row>
    <row r="243" spans="15:16">
      <c r="O243" t="b">
        <f t="shared" si="8"/>
        <v>0</v>
      </c>
      <c r="P243" t="b">
        <f t="shared" si="9"/>
        <v>0</v>
      </c>
    </row>
    <row r="244" spans="15:16">
      <c r="O244" t="b">
        <f t="shared" si="8"/>
        <v>0</v>
      </c>
      <c r="P244" t="b">
        <f t="shared" si="9"/>
        <v>0</v>
      </c>
    </row>
    <row r="245" spans="15:16">
      <c r="O245" t="b">
        <f t="shared" si="8"/>
        <v>0</v>
      </c>
      <c r="P245" t="b">
        <f t="shared" si="9"/>
        <v>0</v>
      </c>
    </row>
    <row r="246" spans="15:16">
      <c r="O246" t="b">
        <f t="shared" si="8"/>
        <v>0</v>
      </c>
      <c r="P246" t="b">
        <f t="shared" si="9"/>
        <v>0</v>
      </c>
    </row>
    <row r="247" spans="15:16">
      <c r="O247" t="b">
        <f t="shared" si="8"/>
        <v>0</v>
      </c>
      <c r="P247" t="b">
        <f t="shared" si="9"/>
        <v>0</v>
      </c>
    </row>
    <row r="248" spans="15:16">
      <c r="O248" t="b">
        <f t="shared" si="8"/>
        <v>0</v>
      </c>
      <c r="P248" t="b">
        <f t="shared" si="9"/>
        <v>0</v>
      </c>
    </row>
    <row r="249" spans="15:16">
      <c r="O249" t="b">
        <f t="shared" si="8"/>
        <v>0</v>
      </c>
      <c r="P249" t="b">
        <f t="shared" si="9"/>
        <v>0</v>
      </c>
    </row>
    <row r="250" spans="15:16">
      <c r="O250" t="b">
        <f t="shared" si="8"/>
        <v>0</v>
      </c>
      <c r="P250" t="b">
        <f t="shared" si="9"/>
        <v>0</v>
      </c>
    </row>
    <row r="251" spans="15:16">
      <c r="O251" t="b">
        <f t="shared" si="8"/>
        <v>0</v>
      </c>
      <c r="P251" t="b">
        <f t="shared" si="9"/>
        <v>0</v>
      </c>
    </row>
    <row r="252" spans="15:16">
      <c r="O252" t="b">
        <f t="shared" si="8"/>
        <v>0</v>
      </c>
      <c r="P252" t="b">
        <f t="shared" si="9"/>
        <v>0</v>
      </c>
    </row>
    <row r="253" spans="15:16">
      <c r="O253" t="b">
        <f t="shared" si="8"/>
        <v>0</v>
      </c>
      <c r="P253" t="b">
        <f t="shared" si="9"/>
        <v>0</v>
      </c>
    </row>
    <row r="254" spans="15:16">
      <c r="O254" t="b">
        <f t="shared" si="8"/>
        <v>0</v>
      </c>
      <c r="P254" t="b">
        <f t="shared" si="9"/>
        <v>0</v>
      </c>
    </row>
    <row r="255" spans="15:16">
      <c r="O255" t="b">
        <f t="shared" si="8"/>
        <v>0</v>
      </c>
      <c r="P255" t="b">
        <f t="shared" si="9"/>
        <v>0</v>
      </c>
    </row>
    <row r="256" spans="15:16">
      <c r="O256" t="b">
        <f t="shared" si="8"/>
        <v>0</v>
      </c>
      <c r="P256" t="b">
        <f t="shared" si="9"/>
        <v>0</v>
      </c>
    </row>
    <row r="257" spans="15:16">
      <c r="O257" t="b">
        <f t="shared" si="8"/>
        <v>0</v>
      </c>
      <c r="P257" t="b">
        <f t="shared" si="9"/>
        <v>0</v>
      </c>
    </row>
    <row r="258" spans="15:16">
      <c r="O258" t="b">
        <f t="shared" si="8"/>
        <v>0</v>
      </c>
      <c r="P258" t="b">
        <f t="shared" si="9"/>
        <v>0</v>
      </c>
    </row>
    <row r="259" spans="15:16">
      <c r="O259" t="b">
        <f t="shared" si="8"/>
        <v>0</v>
      </c>
      <c r="P259" t="b">
        <f t="shared" si="9"/>
        <v>0</v>
      </c>
    </row>
    <row r="260" spans="15:16">
      <c r="O260" t="b">
        <f t="shared" si="8"/>
        <v>0</v>
      </c>
      <c r="P260" t="b">
        <f t="shared" si="9"/>
        <v>0</v>
      </c>
    </row>
    <row r="261" spans="15:16">
      <c r="O261" t="b">
        <f t="shared" si="8"/>
        <v>0</v>
      </c>
      <c r="P261" t="b">
        <f t="shared" si="9"/>
        <v>0</v>
      </c>
    </row>
    <row r="262" spans="15:16">
      <c r="O262" t="b">
        <f t="shared" si="8"/>
        <v>0</v>
      </c>
      <c r="P262" t="b">
        <f t="shared" si="9"/>
        <v>0</v>
      </c>
    </row>
    <row r="263" spans="15:16">
      <c r="O263" t="b">
        <f t="shared" si="8"/>
        <v>0</v>
      </c>
      <c r="P263" t="b">
        <f t="shared" si="9"/>
        <v>0</v>
      </c>
    </row>
    <row r="264" spans="15:16">
      <c r="O264" t="b">
        <f t="shared" si="8"/>
        <v>0</v>
      </c>
      <c r="P264" t="b">
        <f t="shared" si="9"/>
        <v>0</v>
      </c>
    </row>
    <row r="265" spans="15:16">
      <c r="O265" t="b">
        <f t="shared" si="8"/>
        <v>0</v>
      </c>
      <c r="P265" t="b">
        <f t="shared" si="9"/>
        <v>0</v>
      </c>
    </row>
    <row r="266" spans="15:16">
      <c r="O266" t="b">
        <f t="shared" si="8"/>
        <v>0</v>
      </c>
      <c r="P266" t="b">
        <f t="shared" si="9"/>
        <v>0</v>
      </c>
    </row>
    <row r="267" spans="15:16">
      <c r="O267" t="b">
        <f t="shared" si="8"/>
        <v>0</v>
      </c>
      <c r="P267" t="b">
        <f t="shared" si="9"/>
        <v>0</v>
      </c>
    </row>
    <row r="268" spans="15:16">
      <c r="O268" t="b">
        <f t="shared" si="8"/>
        <v>0</v>
      </c>
      <c r="P268" t="b">
        <f t="shared" si="9"/>
        <v>0</v>
      </c>
    </row>
    <row r="269" spans="15:16">
      <c r="O269" t="b">
        <f t="shared" si="8"/>
        <v>0</v>
      </c>
      <c r="P269" t="b">
        <f t="shared" si="9"/>
        <v>0</v>
      </c>
    </row>
    <row r="270" spans="15:16">
      <c r="O270" t="b">
        <f t="shared" si="8"/>
        <v>0</v>
      </c>
      <c r="P270" t="b">
        <f t="shared" si="9"/>
        <v>0</v>
      </c>
    </row>
    <row r="271" spans="15:16">
      <c r="O271" t="b">
        <f t="shared" si="8"/>
        <v>0</v>
      </c>
      <c r="P271" t="b">
        <f t="shared" si="9"/>
        <v>0</v>
      </c>
    </row>
    <row r="272" spans="15:16">
      <c r="O272" t="b">
        <f t="shared" si="8"/>
        <v>0</v>
      </c>
      <c r="P272" t="b">
        <f t="shared" si="9"/>
        <v>0</v>
      </c>
    </row>
    <row r="273" spans="15:16">
      <c r="O273" t="b">
        <f t="shared" si="8"/>
        <v>0</v>
      </c>
      <c r="P273" t="b">
        <f t="shared" si="9"/>
        <v>0</v>
      </c>
    </row>
    <row r="274" spans="15:16">
      <c r="O274" t="b">
        <f t="shared" si="8"/>
        <v>0</v>
      </c>
      <c r="P274" t="b">
        <f t="shared" si="9"/>
        <v>0</v>
      </c>
    </row>
    <row r="275" spans="15:16">
      <c r="O275" t="b">
        <f t="shared" si="8"/>
        <v>0</v>
      </c>
      <c r="P275" t="b">
        <f t="shared" si="9"/>
        <v>0</v>
      </c>
    </row>
    <row r="276" spans="15:16">
      <c r="O276" t="b">
        <f t="shared" si="8"/>
        <v>0</v>
      </c>
      <c r="P276" t="b">
        <f t="shared" si="9"/>
        <v>0</v>
      </c>
    </row>
    <row r="277" spans="15:16">
      <c r="O277" t="b">
        <f t="shared" si="8"/>
        <v>0</v>
      </c>
      <c r="P277" t="b">
        <f t="shared" si="9"/>
        <v>0</v>
      </c>
    </row>
    <row r="278" spans="15:16">
      <c r="O278" t="b">
        <f t="shared" si="8"/>
        <v>0</v>
      </c>
      <c r="P278" t="b">
        <f t="shared" si="9"/>
        <v>0</v>
      </c>
    </row>
    <row r="279" spans="15:16">
      <c r="O279" t="b">
        <f t="shared" si="8"/>
        <v>0</v>
      </c>
      <c r="P279" t="b">
        <f t="shared" si="9"/>
        <v>0</v>
      </c>
    </row>
    <row r="280" spans="15:16">
      <c r="O280" t="b">
        <f t="shared" si="8"/>
        <v>0</v>
      </c>
      <c r="P280" t="b">
        <f t="shared" si="9"/>
        <v>0</v>
      </c>
    </row>
    <row r="281" spans="15:16">
      <c r="O281" t="b">
        <f t="shared" si="8"/>
        <v>0</v>
      </c>
      <c r="P281" t="b">
        <f t="shared" si="9"/>
        <v>0</v>
      </c>
    </row>
    <row r="282" spans="15:16">
      <c r="O282" t="b">
        <f t="shared" si="8"/>
        <v>0</v>
      </c>
      <c r="P282" t="b">
        <f t="shared" si="9"/>
        <v>0</v>
      </c>
    </row>
    <row r="283" spans="15:16">
      <c r="O283" t="b">
        <f t="shared" si="8"/>
        <v>0</v>
      </c>
      <c r="P283" t="b">
        <f t="shared" si="9"/>
        <v>0</v>
      </c>
    </row>
    <row r="284" spans="15:16">
      <c r="O284" t="b">
        <f t="shared" ref="O284:O347" si="10">IF(D284="ROUTINE",IF(E284&gt;180,2,IF(E284&lt;120,0,1)))</f>
        <v>0</v>
      </c>
      <c r="P284" t="b">
        <f t="shared" ref="P284:P347" si="11">IF(D284="URGENT",IF(E284&gt;120,2,IF(E284&lt;60,0,1)))</f>
        <v>0</v>
      </c>
    </row>
    <row r="285" spans="15:16">
      <c r="O285" t="b">
        <f t="shared" si="10"/>
        <v>0</v>
      </c>
      <c r="P285" t="b">
        <f t="shared" si="11"/>
        <v>0</v>
      </c>
    </row>
    <row r="286" spans="15:16">
      <c r="O286" t="b">
        <f t="shared" si="10"/>
        <v>0</v>
      </c>
      <c r="P286" t="b">
        <f t="shared" si="11"/>
        <v>0</v>
      </c>
    </row>
    <row r="287" spans="15:16">
      <c r="O287" t="b">
        <f t="shared" si="10"/>
        <v>0</v>
      </c>
      <c r="P287" t="b">
        <f t="shared" si="11"/>
        <v>0</v>
      </c>
    </row>
    <row r="288" spans="15:16">
      <c r="O288" t="b">
        <f t="shared" si="10"/>
        <v>0</v>
      </c>
      <c r="P288" t="b">
        <f t="shared" si="11"/>
        <v>0</v>
      </c>
    </row>
    <row r="289" spans="15:16">
      <c r="O289" t="b">
        <f t="shared" si="10"/>
        <v>0</v>
      </c>
      <c r="P289" t="b">
        <f t="shared" si="11"/>
        <v>0</v>
      </c>
    </row>
    <row r="290" spans="15:16">
      <c r="O290" t="b">
        <f t="shared" si="10"/>
        <v>0</v>
      </c>
      <c r="P290" t="b">
        <f t="shared" si="11"/>
        <v>0</v>
      </c>
    </row>
    <row r="291" spans="15:16">
      <c r="O291" t="b">
        <f t="shared" si="10"/>
        <v>0</v>
      </c>
      <c r="P291" t="b">
        <f t="shared" si="11"/>
        <v>0</v>
      </c>
    </row>
    <row r="292" spans="15:16">
      <c r="O292" t="b">
        <f t="shared" si="10"/>
        <v>0</v>
      </c>
      <c r="P292" t="b">
        <f t="shared" si="11"/>
        <v>0</v>
      </c>
    </row>
    <row r="293" spans="15:16">
      <c r="O293" t="b">
        <f t="shared" si="10"/>
        <v>0</v>
      </c>
      <c r="P293" t="b">
        <f t="shared" si="11"/>
        <v>0</v>
      </c>
    </row>
    <row r="294" spans="15:16">
      <c r="O294" t="b">
        <f t="shared" si="10"/>
        <v>0</v>
      </c>
      <c r="P294" t="b">
        <f t="shared" si="11"/>
        <v>0</v>
      </c>
    </row>
    <row r="295" spans="15:16">
      <c r="O295" t="b">
        <f t="shared" si="10"/>
        <v>0</v>
      </c>
      <c r="P295" t="b">
        <f t="shared" si="11"/>
        <v>0</v>
      </c>
    </row>
    <row r="296" spans="15:16">
      <c r="O296" t="b">
        <f t="shared" si="10"/>
        <v>0</v>
      </c>
      <c r="P296" t="b">
        <f t="shared" si="11"/>
        <v>0</v>
      </c>
    </row>
    <row r="297" spans="15:16">
      <c r="O297" t="b">
        <f t="shared" si="10"/>
        <v>0</v>
      </c>
      <c r="P297" t="b">
        <f t="shared" si="11"/>
        <v>0</v>
      </c>
    </row>
    <row r="298" spans="15:16">
      <c r="O298" t="b">
        <f t="shared" si="10"/>
        <v>0</v>
      </c>
      <c r="P298" t="b">
        <f t="shared" si="11"/>
        <v>0</v>
      </c>
    </row>
    <row r="299" spans="15:16">
      <c r="O299" t="b">
        <f t="shared" si="10"/>
        <v>0</v>
      </c>
      <c r="P299" t="b">
        <f t="shared" si="11"/>
        <v>0</v>
      </c>
    </row>
    <row r="300" spans="15:16">
      <c r="O300" t="b">
        <f t="shared" si="10"/>
        <v>0</v>
      </c>
      <c r="P300" t="b">
        <f t="shared" si="11"/>
        <v>0</v>
      </c>
    </row>
    <row r="301" spans="15:16">
      <c r="O301" t="b">
        <f t="shared" si="10"/>
        <v>0</v>
      </c>
      <c r="P301" t="b">
        <f t="shared" si="11"/>
        <v>0</v>
      </c>
    </row>
    <row r="302" spans="15:16">
      <c r="O302" t="b">
        <f t="shared" si="10"/>
        <v>0</v>
      </c>
      <c r="P302" t="b">
        <f t="shared" si="11"/>
        <v>0</v>
      </c>
    </row>
    <row r="303" spans="15:16">
      <c r="O303" t="b">
        <f t="shared" si="10"/>
        <v>0</v>
      </c>
      <c r="P303" t="b">
        <f t="shared" si="11"/>
        <v>0</v>
      </c>
    </row>
    <row r="304" spans="15:16">
      <c r="O304" t="b">
        <f t="shared" si="10"/>
        <v>0</v>
      </c>
      <c r="P304" t="b">
        <f t="shared" si="11"/>
        <v>0</v>
      </c>
    </row>
    <row r="305" spans="15:16">
      <c r="O305" t="b">
        <f t="shared" si="10"/>
        <v>0</v>
      </c>
      <c r="P305" t="b">
        <f t="shared" si="11"/>
        <v>0</v>
      </c>
    </row>
    <row r="306" spans="15:16">
      <c r="O306" t="b">
        <f t="shared" si="10"/>
        <v>0</v>
      </c>
      <c r="P306" t="b">
        <f t="shared" si="11"/>
        <v>0</v>
      </c>
    </row>
    <row r="307" spans="15:16">
      <c r="O307" t="b">
        <f t="shared" si="10"/>
        <v>0</v>
      </c>
      <c r="P307" t="b">
        <f t="shared" si="11"/>
        <v>0</v>
      </c>
    </row>
    <row r="308" spans="15:16">
      <c r="O308" t="b">
        <f t="shared" si="10"/>
        <v>0</v>
      </c>
      <c r="P308" t="b">
        <f t="shared" si="11"/>
        <v>0</v>
      </c>
    </row>
    <row r="309" spans="15:16">
      <c r="O309" t="b">
        <f t="shared" si="10"/>
        <v>0</v>
      </c>
      <c r="P309" t="b">
        <f t="shared" si="11"/>
        <v>0</v>
      </c>
    </row>
    <row r="310" spans="15:16">
      <c r="O310" t="b">
        <f t="shared" si="10"/>
        <v>0</v>
      </c>
      <c r="P310" t="b">
        <f t="shared" si="11"/>
        <v>0</v>
      </c>
    </row>
    <row r="311" spans="15:16">
      <c r="O311" t="b">
        <f t="shared" si="10"/>
        <v>0</v>
      </c>
      <c r="P311" t="b">
        <f t="shared" si="11"/>
        <v>0</v>
      </c>
    </row>
    <row r="312" spans="15:16">
      <c r="O312" t="b">
        <f t="shared" si="10"/>
        <v>0</v>
      </c>
      <c r="P312" t="b">
        <f t="shared" si="11"/>
        <v>0</v>
      </c>
    </row>
    <row r="313" spans="15:16">
      <c r="O313" t="b">
        <f t="shared" si="10"/>
        <v>0</v>
      </c>
      <c r="P313" t="b">
        <f t="shared" si="11"/>
        <v>0</v>
      </c>
    </row>
    <row r="314" spans="15:16">
      <c r="O314" t="b">
        <f t="shared" si="10"/>
        <v>0</v>
      </c>
      <c r="P314" t="b">
        <f t="shared" si="11"/>
        <v>0</v>
      </c>
    </row>
    <row r="315" spans="15:16">
      <c r="O315" t="b">
        <f t="shared" si="10"/>
        <v>0</v>
      </c>
      <c r="P315" t="b">
        <f t="shared" si="11"/>
        <v>0</v>
      </c>
    </row>
    <row r="316" spans="15:16">
      <c r="O316" t="b">
        <f t="shared" si="10"/>
        <v>0</v>
      </c>
      <c r="P316" t="b">
        <f t="shared" si="11"/>
        <v>0</v>
      </c>
    </row>
    <row r="317" spans="15:16">
      <c r="O317" t="b">
        <f t="shared" si="10"/>
        <v>0</v>
      </c>
      <c r="P317" t="b">
        <f t="shared" si="11"/>
        <v>0</v>
      </c>
    </row>
    <row r="318" spans="15:16">
      <c r="O318" t="b">
        <f t="shared" si="10"/>
        <v>0</v>
      </c>
      <c r="P318" t="b">
        <f t="shared" si="11"/>
        <v>0</v>
      </c>
    </row>
    <row r="319" spans="15:16">
      <c r="O319" t="b">
        <f t="shared" si="10"/>
        <v>0</v>
      </c>
      <c r="P319" t="b">
        <f t="shared" si="11"/>
        <v>0</v>
      </c>
    </row>
    <row r="320" spans="15:16">
      <c r="O320" t="b">
        <f t="shared" si="10"/>
        <v>0</v>
      </c>
      <c r="P320" t="b">
        <f t="shared" si="11"/>
        <v>0</v>
      </c>
    </row>
    <row r="321" spans="15:16">
      <c r="O321" t="b">
        <f t="shared" si="10"/>
        <v>0</v>
      </c>
      <c r="P321" t="b">
        <f t="shared" si="11"/>
        <v>0</v>
      </c>
    </row>
    <row r="322" spans="15:16">
      <c r="O322" t="b">
        <f t="shared" si="10"/>
        <v>0</v>
      </c>
      <c r="P322" t="b">
        <f t="shared" si="11"/>
        <v>0</v>
      </c>
    </row>
    <row r="323" spans="15:16">
      <c r="O323" t="b">
        <f t="shared" si="10"/>
        <v>0</v>
      </c>
      <c r="P323" t="b">
        <f t="shared" si="11"/>
        <v>0</v>
      </c>
    </row>
    <row r="324" spans="15:16">
      <c r="O324" t="b">
        <f t="shared" si="10"/>
        <v>0</v>
      </c>
      <c r="P324" t="b">
        <f t="shared" si="11"/>
        <v>0</v>
      </c>
    </row>
    <row r="325" spans="15:16">
      <c r="O325" t="b">
        <f t="shared" si="10"/>
        <v>0</v>
      </c>
      <c r="P325" t="b">
        <f t="shared" si="11"/>
        <v>0</v>
      </c>
    </row>
    <row r="326" spans="15:16">
      <c r="O326" t="b">
        <f t="shared" si="10"/>
        <v>0</v>
      </c>
      <c r="P326" t="b">
        <f t="shared" si="11"/>
        <v>0</v>
      </c>
    </row>
    <row r="327" spans="15:16">
      <c r="O327" t="b">
        <f t="shared" si="10"/>
        <v>0</v>
      </c>
      <c r="P327" t="b">
        <f t="shared" si="11"/>
        <v>0</v>
      </c>
    </row>
    <row r="328" spans="15:16">
      <c r="O328" t="b">
        <f t="shared" si="10"/>
        <v>0</v>
      </c>
      <c r="P328" t="b">
        <f t="shared" si="11"/>
        <v>0</v>
      </c>
    </row>
    <row r="329" spans="15:16">
      <c r="O329" t="b">
        <f t="shared" si="10"/>
        <v>0</v>
      </c>
      <c r="P329" t="b">
        <f t="shared" si="11"/>
        <v>0</v>
      </c>
    </row>
    <row r="330" spans="15:16">
      <c r="O330" t="b">
        <f t="shared" si="10"/>
        <v>0</v>
      </c>
      <c r="P330" t="b">
        <f t="shared" si="11"/>
        <v>0</v>
      </c>
    </row>
    <row r="331" spans="15:16">
      <c r="O331" t="b">
        <f t="shared" si="10"/>
        <v>0</v>
      </c>
      <c r="P331" t="b">
        <f t="shared" si="11"/>
        <v>0</v>
      </c>
    </row>
    <row r="332" spans="15:16">
      <c r="O332" t="b">
        <f t="shared" si="10"/>
        <v>0</v>
      </c>
      <c r="P332" t="b">
        <f t="shared" si="11"/>
        <v>0</v>
      </c>
    </row>
    <row r="333" spans="15:16">
      <c r="O333" t="b">
        <f t="shared" si="10"/>
        <v>0</v>
      </c>
      <c r="P333" t="b">
        <f t="shared" si="11"/>
        <v>0</v>
      </c>
    </row>
    <row r="334" spans="15:16">
      <c r="O334" t="b">
        <f t="shared" si="10"/>
        <v>0</v>
      </c>
      <c r="P334" t="b">
        <f t="shared" si="11"/>
        <v>0</v>
      </c>
    </row>
    <row r="335" spans="15:16">
      <c r="O335" t="b">
        <f t="shared" si="10"/>
        <v>0</v>
      </c>
      <c r="P335" t="b">
        <f t="shared" si="11"/>
        <v>0</v>
      </c>
    </row>
    <row r="336" spans="15:16">
      <c r="O336" t="b">
        <f t="shared" si="10"/>
        <v>0</v>
      </c>
      <c r="P336" t="b">
        <f t="shared" si="11"/>
        <v>0</v>
      </c>
    </row>
    <row r="337" spans="15:16">
      <c r="O337" t="b">
        <f t="shared" si="10"/>
        <v>0</v>
      </c>
      <c r="P337" t="b">
        <f t="shared" si="11"/>
        <v>0</v>
      </c>
    </row>
    <row r="338" spans="15:16">
      <c r="O338" t="b">
        <f t="shared" si="10"/>
        <v>0</v>
      </c>
      <c r="P338" t="b">
        <f t="shared" si="11"/>
        <v>0</v>
      </c>
    </row>
    <row r="339" spans="15:16">
      <c r="O339" t="b">
        <f t="shared" si="10"/>
        <v>0</v>
      </c>
      <c r="P339" t="b">
        <f t="shared" si="11"/>
        <v>0</v>
      </c>
    </row>
    <row r="340" spans="15:16">
      <c r="O340" t="b">
        <f t="shared" si="10"/>
        <v>0</v>
      </c>
      <c r="P340" t="b">
        <f t="shared" si="11"/>
        <v>0</v>
      </c>
    </row>
    <row r="341" spans="15:16">
      <c r="O341" t="b">
        <f t="shared" si="10"/>
        <v>0</v>
      </c>
      <c r="P341" t="b">
        <f t="shared" si="11"/>
        <v>0</v>
      </c>
    </row>
    <row r="342" spans="15:16">
      <c r="O342" t="b">
        <f t="shared" si="10"/>
        <v>0</v>
      </c>
      <c r="P342" t="b">
        <f t="shared" si="11"/>
        <v>0</v>
      </c>
    </row>
    <row r="343" spans="15:16">
      <c r="O343" t="b">
        <f t="shared" si="10"/>
        <v>0</v>
      </c>
      <c r="P343" t="b">
        <f t="shared" si="11"/>
        <v>0</v>
      </c>
    </row>
    <row r="344" spans="15:16">
      <c r="O344" t="b">
        <f t="shared" si="10"/>
        <v>0</v>
      </c>
      <c r="P344" t="b">
        <f t="shared" si="11"/>
        <v>0</v>
      </c>
    </row>
    <row r="345" spans="15:16">
      <c r="O345" t="b">
        <f t="shared" si="10"/>
        <v>0</v>
      </c>
      <c r="P345" t="b">
        <f t="shared" si="11"/>
        <v>0</v>
      </c>
    </row>
    <row r="346" spans="15:16">
      <c r="O346" t="b">
        <f t="shared" si="10"/>
        <v>0</v>
      </c>
      <c r="P346" t="b">
        <f t="shared" si="11"/>
        <v>0</v>
      </c>
    </row>
    <row r="347" spans="15:16">
      <c r="O347" t="b">
        <f t="shared" si="10"/>
        <v>0</v>
      </c>
      <c r="P347" t="b">
        <f t="shared" si="11"/>
        <v>0</v>
      </c>
    </row>
    <row r="348" spans="15:16">
      <c r="O348" t="b">
        <f t="shared" ref="O348:O400" si="12">IF(D348="ROUTINE",IF(E348&gt;180,2,IF(E348&lt;120,0,1)))</f>
        <v>0</v>
      </c>
      <c r="P348" t="b">
        <f t="shared" ref="P348:P400" si="13">IF(D348="URGENT",IF(E348&gt;120,2,IF(E348&lt;60,0,1)))</f>
        <v>0</v>
      </c>
    </row>
    <row r="349" spans="15:16">
      <c r="O349" t="b">
        <f t="shared" si="12"/>
        <v>0</v>
      </c>
      <c r="P349" t="b">
        <f t="shared" si="13"/>
        <v>0</v>
      </c>
    </row>
    <row r="350" spans="15:16">
      <c r="O350" t="b">
        <f t="shared" si="12"/>
        <v>0</v>
      </c>
      <c r="P350" t="b">
        <f t="shared" si="13"/>
        <v>0</v>
      </c>
    </row>
    <row r="351" spans="15:16">
      <c r="O351" t="b">
        <f t="shared" si="12"/>
        <v>0</v>
      </c>
      <c r="P351" t="b">
        <f t="shared" si="13"/>
        <v>0</v>
      </c>
    </row>
    <row r="352" spans="15:16">
      <c r="O352" t="b">
        <f t="shared" si="12"/>
        <v>0</v>
      </c>
      <c r="P352" t="b">
        <f t="shared" si="13"/>
        <v>0</v>
      </c>
    </row>
    <row r="353" spans="15:16">
      <c r="O353" t="b">
        <f t="shared" si="12"/>
        <v>0</v>
      </c>
      <c r="P353" t="b">
        <f t="shared" si="13"/>
        <v>0</v>
      </c>
    </row>
    <row r="354" spans="15:16">
      <c r="O354" t="b">
        <f t="shared" si="12"/>
        <v>0</v>
      </c>
      <c r="P354" t="b">
        <f t="shared" si="13"/>
        <v>0</v>
      </c>
    </row>
    <row r="355" spans="15:16">
      <c r="O355" t="b">
        <f t="shared" si="12"/>
        <v>0</v>
      </c>
      <c r="P355" t="b">
        <f t="shared" si="13"/>
        <v>0</v>
      </c>
    </row>
    <row r="356" spans="15:16">
      <c r="O356" t="b">
        <f t="shared" si="12"/>
        <v>0</v>
      </c>
      <c r="P356" t="b">
        <f t="shared" si="13"/>
        <v>0</v>
      </c>
    </row>
    <row r="357" spans="15:16">
      <c r="O357" t="b">
        <f t="shared" si="12"/>
        <v>0</v>
      </c>
      <c r="P357" t="b">
        <f t="shared" si="13"/>
        <v>0</v>
      </c>
    </row>
    <row r="358" spans="15:16">
      <c r="O358" t="b">
        <f t="shared" si="12"/>
        <v>0</v>
      </c>
      <c r="P358" t="b">
        <f t="shared" si="13"/>
        <v>0</v>
      </c>
    </row>
    <row r="359" spans="15:16">
      <c r="O359" t="b">
        <f t="shared" si="12"/>
        <v>0</v>
      </c>
      <c r="P359" t="b">
        <f t="shared" si="13"/>
        <v>0</v>
      </c>
    </row>
    <row r="360" spans="15:16">
      <c r="O360" t="b">
        <f t="shared" si="12"/>
        <v>0</v>
      </c>
      <c r="P360" t="b">
        <f t="shared" si="13"/>
        <v>0</v>
      </c>
    </row>
    <row r="361" spans="15:16">
      <c r="O361" t="b">
        <f t="shared" si="12"/>
        <v>0</v>
      </c>
      <c r="P361" t="b">
        <f t="shared" si="13"/>
        <v>0</v>
      </c>
    </row>
    <row r="362" spans="15:16">
      <c r="O362" t="b">
        <f t="shared" si="12"/>
        <v>0</v>
      </c>
      <c r="P362" t="b">
        <f t="shared" si="13"/>
        <v>0</v>
      </c>
    </row>
    <row r="363" spans="15:16">
      <c r="O363" t="b">
        <f t="shared" si="12"/>
        <v>0</v>
      </c>
      <c r="P363" t="b">
        <f t="shared" si="13"/>
        <v>0</v>
      </c>
    </row>
    <row r="364" spans="15:16">
      <c r="O364" t="b">
        <f t="shared" si="12"/>
        <v>0</v>
      </c>
      <c r="P364" t="b">
        <f t="shared" si="13"/>
        <v>0</v>
      </c>
    </row>
    <row r="365" spans="15:16">
      <c r="O365" t="b">
        <f t="shared" si="12"/>
        <v>0</v>
      </c>
      <c r="P365" t="b">
        <f t="shared" si="13"/>
        <v>0</v>
      </c>
    </row>
    <row r="366" spans="15:16">
      <c r="O366" t="b">
        <f t="shared" si="12"/>
        <v>0</v>
      </c>
      <c r="P366" t="b">
        <f t="shared" si="13"/>
        <v>0</v>
      </c>
    </row>
    <row r="367" spans="15:16">
      <c r="O367" t="b">
        <f t="shared" si="12"/>
        <v>0</v>
      </c>
      <c r="P367" t="b">
        <f t="shared" si="13"/>
        <v>0</v>
      </c>
    </row>
    <row r="368" spans="15:16">
      <c r="O368" t="b">
        <f t="shared" si="12"/>
        <v>0</v>
      </c>
      <c r="P368" t="b">
        <f t="shared" si="13"/>
        <v>0</v>
      </c>
    </row>
    <row r="369" spans="15:16">
      <c r="O369" t="b">
        <f t="shared" si="12"/>
        <v>0</v>
      </c>
      <c r="P369" t="b">
        <f t="shared" si="13"/>
        <v>0</v>
      </c>
    </row>
    <row r="370" spans="15:16">
      <c r="O370" t="b">
        <f t="shared" si="12"/>
        <v>0</v>
      </c>
      <c r="P370" t="b">
        <f t="shared" si="13"/>
        <v>0</v>
      </c>
    </row>
    <row r="371" spans="15:16">
      <c r="O371" t="b">
        <f t="shared" si="12"/>
        <v>0</v>
      </c>
      <c r="P371" t="b">
        <f t="shared" si="13"/>
        <v>0</v>
      </c>
    </row>
    <row r="372" spans="15:16">
      <c r="O372" t="b">
        <f t="shared" si="12"/>
        <v>0</v>
      </c>
      <c r="P372" t="b">
        <f t="shared" si="13"/>
        <v>0</v>
      </c>
    </row>
    <row r="373" spans="15:16">
      <c r="O373" t="b">
        <f t="shared" si="12"/>
        <v>0</v>
      </c>
      <c r="P373" t="b">
        <f t="shared" si="13"/>
        <v>0</v>
      </c>
    </row>
    <row r="374" spans="15:16">
      <c r="O374" t="b">
        <f t="shared" si="12"/>
        <v>0</v>
      </c>
      <c r="P374" t="b">
        <f t="shared" si="13"/>
        <v>0</v>
      </c>
    </row>
    <row r="375" spans="15:16">
      <c r="O375" t="b">
        <f t="shared" si="12"/>
        <v>0</v>
      </c>
      <c r="P375" t="b">
        <f t="shared" si="13"/>
        <v>0</v>
      </c>
    </row>
    <row r="376" spans="15:16">
      <c r="O376" t="b">
        <f t="shared" si="12"/>
        <v>0</v>
      </c>
      <c r="P376" t="b">
        <f t="shared" si="13"/>
        <v>0</v>
      </c>
    </row>
    <row r="377" spans="15:16">
      <c r="O377" t="b">
        <f t="shared" si="12"/>
        <v>0</v>
      </c>
      <c r="P377" t="b">
        <f t="shared" si="13"/>
        <v>0</v>
      </c>
    </row>
    <row r="378" spans="15:16">
      <c r="O378" t="b">
        <f t="shared" si="12"/>
        <v>0</v>
      </c>
      <c r="P378" t="b">
        <f t="shared" si="13"/>
        <v>0</v>
      </c>
    </row>
    <row r="379" spans="15:16">
      <c r="O379" t="b">
        <f t="shared" si="12"/>
        <v>0</v>
      </c>
      <c r="P379" t="b">
        <f t="shared" si="13"/>
        <v>0</v>
      </c>
    </row>
    <row r="380" spans="15:16">
      <c r="O380" t="b">
        <f t="shared" si="12"/>
        <v>0</v>
      </c>
      <c r="P380" t="b">
        <f t="shared" si="13"/>
        <v>0</v>
      </c>
    </row>
    <row r="381" spans="15:16">
      <c r="O381" t="b">
        <f t="shared" si="12"/>
        <v>0</v>
      </c>
      <c r="P381" t="b">
        <f t="shared" si="13"/>
        <v>0</v>
      </c>
    </row>
    <row r="382" spans="15:16">
      <c r="O382" t="b">
        <f t="shared" si="12"/>
        <v>0</v>
      </c>
      <c r="P382" t="b">
        <f t="shared" si="13"/>
        <v>0</v>
      </c>
    </row>
    <row r="383" spans="15:16">
      <c r="O383" t="b">
        <f t="shared" si="12"/>
        <v>0</v>
      </c>
      <c r="P383" t="b">
        <f t="shared" si="13"/>
        <v>0</v>
      </c>
    </row>
    <row r="384" spans="15:16">
      <c r="O384" t="b">
        <f t="shared" si="12"/>
        <v>0</v>
      </c>
      <c r="P384" t="b">
        <f t="shared" si="13"/>
        <v>0</v>
      </c>
    </row>
    <row r="385" spans="15:16">
      <c r="O385" t="b">
        <f t="shared" si="12"/>
        <v>0</v>
      </c>
      <c r="P385" t="b">
        <f t="shared" si="13"/>
        <v>0</v>
      </c>
    </row>
    <row r="386" spans="15:16">
      <c r="O386" t="b">
        <f t="shared" si="12"/>
        <v>0</v>
      </c>
      <c r="P386" t="b">
        <f t="shared" si="13"/>
        <v>0</v>
      </c>
    </row>
    <row r="387" spans="15:16">
      <c r="O387" t="b">
        <f t="shared" si="12"/>
        <v>0</v>
      </c>
      <c r="P387" t="b">
        <f t="shared" si="13"/>
        <v>0</v>
      </c>
    </row>
    <row r="388" spans="15:16">
      <c r="O388" t="b">
        <f t="shared" si="12"/>
        <v>0</v>
      </c>
      <c r="P388" t="b">
        <f t="shared" si="13"/>
        <v>0</v>
      </c>
    </row>
    <row r="389" spans="15:16">
      <c r="O389" t="b">
        <f t="shared" si="12"/>
        <v>0</v>
      </c>
      <c r="P389" t="b">
        <f t="shared" si="13"/>
        <v>0</v>
      </c>
    </row>
    <row r="390" spans="15:16">
      <c r="O390" t="b">
        <f t="shared" si="12"/>
        <v>0</v>
      </c>
      <c r="P390" t="b">
        <f t="shared" si="13"/>
        <v>0</v>
      </c>
    </row>
    <row r="391" spans="15:16">
      <c r="O391" t="b">
        <f t="shared" si="12"/>
        <v>0</v>
      </c>
      <c r="P391" t="b">
        <f t="shared" si="13"/>
        <v>0</v>
      </c>
    </row>
    <row r="392" spans="15:16">
      <c r="O392" t="b">
        <f t="shared" si="12"/>
        <v>0</v>
      </c>
      <c r="P392" t="b">
        <f t="shared" si="13"/>
        <v>0</v>
      </c>
    </row>
    <row r="393" spans="15:16">
      <c r="O393" t="b">
        <f t="shared" si="12"/>
        <v>0</v>
      </c>
      <c r="P393" t="b">
        <f t="shared" si="13"/>
        <v>0</v>
      </c>
    </row>
    <row r="394" spans="15:16">
      <c r="O394" t="b">
        <f t="shared" si="12"/>
        <v>0</v>
      </c>
      <c r="P394" t="b">
        <f t="shared" si="13"/>
        <v>0</v>
      </c>
    </row>
    <row r="395" spans="15:16">
      <c r="O395" t="b">
        <f t="shared" si="12"/>
        <v>0</v>
      </c>
      <c r="P395" t="b">
        <f t="shared" si="13"/>
        <v>0</v>
      </c>
    </row>
    <row r="396" spans="15:16">
      <c r="O396" t="b">
        <f t="shared" si="12"/>
        <v>0</v>
      </c>
      <c r="P396" t="b">
        <f t="shared" si="13"/>
        <v>0</v>
      </c>
    </row>
    <row r="397" spans="15:16">
      <c r="O397" t="b">
        <f t="shared" si="12"/>
        <v>0</v>
      </c>
      <c r="P397" t="b">
        <f t="shared" si="13"/>
        <v>0</v>
      </c>
    </row>
    <row r="398" spans="15:16">
      <c r="O398" t="b">
        <f t="shared" si="12"/>
        <v>0</v>
      </c>
      <c r="P398" t="b">
        <f t="shared" si="13"/>
        <v>0</v>
      </c>
    </row>
    <row r="399" spans="15:16">
      <c r="O399" t="b">
        <f t="shared" si="12"/>
        <v>0</v>
      </c>
      <c r="P399" t="b">
        <f t="shared" si="13"/>
        <v>0</v>
      </c>
    </row>
    <row r="400" spans="15:16">
      <c r="O400" t="b">
        <f t="shared" si="12"/>
        <v>0</v>
      </c>
      <c r="P400" t="b">
        <f t="shared" si="13"/>
        <v>0</v>
      </c>
    </row>
    <row r="401" spans="14:16" ht="15.75" thickBot="1"/>
    <row r="402" spans="14:16">
      <c r="N402" s="61" t="s">
        <v>8</v>
      </c>
      <c r="O402" s="62">
        <f>COUNTIF($O$29:$O$400,2)</f>
        <v>0</v>
      </c>
      <c r="P402" s="63">
        <f>COUNTIF($P$29:$P$400,2)</f>
        <v>1</v>
      </c>
    </row>
    <row r="403" spans="14:16">
      <c r="N403" s="64" t="s">
        <v>9</v>
      </c>
      <c r="O403" s="65">
        <f>COUNTIF($O$29:$O$400,1)</f>
        <v>5</v>
      </c>
      <c r="P403" s="66">
        <f>COUNTIF($P$29:$P$400,1)</f>
        <v>7</v>
      </c>
    </row>
    <row r="404" spans="14:16" ht="15.75" thickBot="1">
      <c r="N404" s="67" t="s">
        <v>10</v>
      </c>
      <c r="O404" s="68">
        <f>COUNTIF($O$29:$O$400,0)</f>
        <v>83</v>
      </c>
      <c r="P404" s="69">
        <f>COUNTIF($P$29:$P$400,0)</f>
        <v>74</v>
      </c>
    </row>
    <row r="405" spans="14:16">
      <c r="O405">
        <f>SUM(O402:O404)</f>
        <v>88</v>
      </c>
      <c r="P405">
        <f>SUM(P402:P404)</f>
        <v>82</v>
      </c>
    </row>
    <row r="423" spans="2:17">
      <c r="B423"/>
      <c r="C423"/>
      <c r="D423"/>
      <c r="E423"/>
      <c r="F423"/>
      <c r="G423"/>
      <c r="H423"/>
      <c r="I423"/>
      <c r="J423"/>
      <c r="K423"/>
      <c r="L423"/>
      <c r="M423"/>
    </row>
    <row r="424" spans="2:17">
      <c r="B424"/>
      <c r="C424"/>
      <c r="D424"/>
      <c r="E424"/>
      <c r="F424"/>
      <c r="G424"/>
      <c r="H424"/>
      <c r="I424"/>
      <c r="J424"/>
      <c r="K424"/>
      <c r="L424"/>
      <c r="M424"/>
    </row>
    <row r="425" spans="2:17">
      <c r="B425"/>
      <c r="C425"/>
      <c r="D425"/>
      <c r="E425"/>
      <c r="F425"/>
      <c r="G425"/>
      <c r="H425"/>
      <c r="I425"/>
      <c r="J425"/>
      <c r="K425"/>
      <c r="L425"/>
      <c r="M425"/>
    </row>
    <row r="426" spans="2:17" s="55" customFormat="1">
      <c r="O426"/>
      <c r="P426"/>
      <c r="Q426"/>
    </row>
    <row r="427" spans="2:17" s="55" customFormat="1">
      <c r="O427"/>
      <c r="P427"/>
      <c r="Q427"/>
    </row>
    <row r="498" spans="2:23" ht="15.75" thickBot="1">
      <c r="Q498" t="s">
        <v>17</v>
      </c>
    </row>
    <row r="499" spans="2:23" ht="15.75" thickBot="1">
      <c r="B499" s="70"/>
      <c r="N499" t="s">
        <v>42</v>
      </c>
      <c r="Q499" t="s">
        <v>43</v>
      </c>
      <c r="R499" t="s">
        <v>44</v>
      </c>
      <c r="S499" t="s">
        <v>45</v>
      </c>
      <c r="T499" t="s">
        <v>46</v>
      </c>
      <c r="U499" t="s">
        <v>47</v>
      </c>
      <c r="V499" t="s">
        <v>48</v>
      </c>
      <c r="W499" t="s">
        <v>49</v>
      </c>
    </row>
    <row r="500" spans="2:23">
      <c r="B500" s="49"/>
      <c r="C500" s="52" t="s">
        <v>20</v>
      </c>
      <c r="D500" s="52" t="s">
        <v>17</v>
      </c>
      <c r="E500" s="53">
        <v>123.58</v>
      </c>
      <c r="F500" s="54"/>
      <c r="G500" s="53">
        <v>147.16999999999999</v>
      </c>
      <c r="H500" s="54"/>
      <c r="I500" s="53">
        <v>147.16999999999999</v>
      </c>
      <c r="J500" s="54"/>
      <c r="K500" s="53">
        <v>147.16999999999999</v>
      </c>
      <c r="L500" s="54"/>
      <c r="M500" s="53">
        <v>147.16999999999999</v>
      </c>
      <c r="N500">
        <f>O500+P500</f>
        <v>1</v>
      </c>
      <c r="O500">
        <f t="shared" ref="O500:O563" si="14">IF(D500="ROUTINE",IF(E500&gt;1440,2,1))</f>
        <v>1</v>
      </c>
      <c r="P500" t="b">
        <f t="shared" ref="P500:P563" si="15">IF(D500="URGENT",IF(E500&gt;1440,2,1))</f>
        <v>0</v>
      </c>
      <c r="Q500" t="str">
        <f t="shared" ref="Q500:Q563" si="16">IF(C500="Lundi",N500,"Pas lundi")</f>
        <v>Pas lundi</v>
      </c>
      <c r="R500">
        <f t="shared" ref="R500:R563" si="17">IF(C500="Mardi",N500,"Pas mardi")</f>
        <v>1</v>
      </c>
      <c r="S500" t="str">
        <f t="shared" ref="S500:S563" si="18">IF(C500="Mercredi",N500,"Pas mercredi")</f>
        <v>Pas mercredi</v>
      </c>
      <c r="T500" t="str">
        <f t="shared" ref="T500:T563" si="19">IF(C500="Jeudi",N500,"Pas jeudi")</f>
        <v>Pas jeudi</v>
      </c>
      <c r="U500" t="str">
        <f t="shared" ref="U500:U563" si="20">IF(C500="Vendredi",N500,"Pas vendredi")</f>
        <v>Pas vendredi</v>
      </c>
      <c r="V500" t="str">
        <f t="shared" ref="V500:V563" si="21">IF(C500="Samedi",N500,"Pas samedi")</f>
        <v>Pas samedi</v>
      </c>
      <c r="W500" t="str">
        <f t="shared" ref="W500:W563" si="22">IF(C500="Dimanche",N500,"Pas dimanche")</f>
        <v>Pas dimanche</v>
      </c>
    </row>
    <row r="501" spans="2:23">
      <c r="B501" s="49" t="s">
        <v>18</v>
      </c>
      <c r="C501" s="49" t="s">
        <v>21</v>
      </c>
      <c r="D501" s="52" t="s">
        <v>17</v>
      </c>
      <c r="E501" s="53">
        <v>130.58000000000001</v>
      </c>
      <c r="F501" s="54"/>
      <c r="G501" s="53">
        <v>583.63</v>
      </c>
      <c r="H501" s="54"/>
      <c r="I501" s="53">
        <v>583.63</v>
      </c>
      <c r="J501" s="54"/>
      <c r="K501" s="53">
        <v>583.63</v>
      </c>
      <c r="L501" s="54"/>
      <c r="M501" s="53">
        <v>583.63</v>
      </c>
      <c r="N501">
        <f t="shared" ref="N501:N564" si="23">O501+P501</f>
        <v>1</v>
      </c>
      <c r="O501">
        <f t="shared" si="14"/>
        <v>1</v>
      </c>
      <c r="P501" t="b">
        <f t="shared" si="15"/>
        <v>0</v>
      </c>
      <c r="Q501" t="str">
        <f t="shared" si="16"/>
        <v>Pas lundi</v>
      </c>
      <c r="R501" t="str">
        <f t="shared" si="17"/>
        <v>Pas mardi</v>
      </c>
      <c r="S501">
        <f t="shared" si="18"/>
        <v>1</v>
      </c>
      <c r="T501" t="str">
        <f t="shared" si="19"/>
        <v>Pas jeudi</v>
      </c>
      <c r="U501" t="str">
        <f t="shared" si="20"/>
        <v>Pas vendredi</v>
      </c>
      <c r="V501" t="str">
        <f t="shared" si="21"/>
        <v>Pas samedi</v>
      </c>
      <c r="W501" t="str">
        <f t="shared" si="22"/>
        <v>Pas dimanche</v>
      </c>
    </row>
    <row r="502" spans="2:23">
      <c r="B502" s="49" t="s">
        <v>18</v>
      </c>
      <c r="C502" s="49" t="s">
        <v>22</v>
      </c>
      <c r="D502" s="52" t="s">
        <v>17</v>
      </c>
      <c r="E502" s="53">
        <v>371.18</v>
      </c>
      <c r="F502" s="54"/>
      <c r="G502" s="53">
        <v>1284.3699999999999</v>
      </c>
      <c r="H502" s="54"/>
      <c r="I502" s="53">
        <v>206.42</v>
      </c>
      <c r="J502" s="54"/>
      <c r="K502" s="53">
        <v>1284.3699999999999</v>
      </c>
      <c r="L502" s="54"/>
      <c r="M502" s="53">
        <v>1284.3699999999999</v>
      </c>
      <c r="N502">
        <f t="shared" si="23"/>
        <v>1</v>
      </c>
      <c r="O502">
        <f t="shared" si="14"/>
        <v>1</v>
      </c>
      <c r="P502" t="b">
        <f t="shared" si="15"/>
        <v>0</v>
      </c>
      <c r="Q502" t="str">
        <f t="shared" si="16"/>
        <v>Pas lundi</v>
      </c>
      <c r="R502" t="str">
        <f t="shared" si="17"/>
        <v>Pas mardi</v>
      </c>
      <c r="S502" t="str">
        <f t="shared" si="18"/>
        <v>Pas mercredi</v>
      </c>
      <c r="T502">
        <f t="shared" si="19"/>
        <v>1</v>
      </c>
      <c r="U502" t="str">
        <f t="shared" si="20"/>
        <v>Pas vendredi</v>
      </c>
      <c r="V502" t="str">
        <f t="shared" si="21"/>
        <v>Pas samedi</v>
      </c>
      <c r="W502" t="str">
        <f t="shared" si="22"/>
        <v>Pas dimanche</v>
      </c>
    </row>
    <row r="503" spans="2:23">
      <c r="B503" s="49" t="s">
        <v>18</v>
      </c>
      <c r="C503" s="49" t="s">
        <v>23</v>
      </c>
      <c r="D503" s="52" t="s">
        <v>17</v>
      </c>
      <c r="E503" s="53">
        <v>116.28</v>
      </c>
      <c r="F503" s="54"/>
      <c r="G503" s="53">
        <v>934.32</v>
      </c>
      <c r="H503" s="54"/>
      <c r="I503" s="53">
        <v>934.32</v>
      </c>
      <c r="J503" s="54"/>
      <c r="K503" s="53">
        <v>934.32</v>
      </c>
      <c r="L503" s="54"/>
      <c r="M503" s="53">
        <v>934.32</v>
      </c>
      <c r="N503">
        <f t="shared" si="23"/>
        <v>1</v>
      </c>
      <c r="O503">
        <f t="shared" si="14"/>
        <v>1</v>
      </c>
      <c r="P503" t="b">
        <f t="shared" si="15"/>
        <v>0</v>
      </c>
      <c r="Q503" t="str">
        <f t="shared" si="16"/>
        <v>Pas lundi</v>
      </c>
      <c r="R503" t="str">
        <f t="shared" si="17"/>
        <v>Pas mardi</v>
      </c>
      <c r="S503" t="str">
        <f t="shared" si="18"/>
        <v>Pas mercredi</v>
      </c>
      <c r="T503" t="str">
        <f t="shared" si="19"/>
        <v>Pas jeudi</v>
      </c>
      <c r="U503">
        <f t="shared" si="20"/>
        <v>1</v>
      </c>
      <c r="V503" t="str">
        <f t="shared" si="21"/>
        <v>Pas samedi</v>
      </c>
      <c r="W503" t="str">
        <f t="shared" si="22"/>
        <v>Pas dimanche</v>
      </c>
    </row>
    <row r="504" spans="2:23">
      <c r="B504" s="49" t="s">
        <v>18</v>
      </c>
      <c r="C504" s="57"/>
      <c r="D504" s="57"/>
      <c r="E504" s="58">
        <v>185.41</v>
      </c>
      <c r="F504" s="59"/>
      <c r="G504" s="58">
        <v>737.37</v>
      </c>
      <c r="H504" s="59"/>
      <c r="I504" s="58">
        <v>467.88</v>
      </c>
      <c r="J504" s="59"/>
      <c r="K504" s="58" t="s">
        <v>28</v>
      </c>
      <c r="L504" s="59"/>
      <c r="M504" s="58">
        <v>737.37</v>
      </c>
      <c r="N504">
        <f t="shared" si="23"/>
        <v>0</v>
      </c>
      <c r="O504" t="b">
        <f t="shared" si="14"/>
        <v>0</v>
      </c>
      <c r="P504" t="b">
        <f t="shared" si="15"/>
        <v>0</v>
      </c>
      <c r="Q504" t="str">
        <f t="shared" si="16"/>
        <v>Pas lundi</v>
      </c>
      <c r="R504" t="str">
        <f t="shared" si="17"/>
        <v>Pas mardi</v>
      </c>
      <c r="S504" t="str">
        <f t="shared" si="18"/>
        <v>Pas mercredi</v>
      </c>
      <c r="T504" t="str">
        <f t="shared" si="19"/>
        <v>Pas jeudi</v>
      </c>
      <c r="U504" t="str">
        <f t="shared" si="20"/>
        <v>Pas vendredi</v>
      </c>
      <c r="V504" t="str">
        <f t="shared" si="21"/>
        <v>Pas samedi</v>
      </c>
      <c r="W504" t="str">
        <f t="shared" si="22"/>
        <v>Pas dimanche</v>
      </c>
    </row>
    <row r="505" spans="2:23">
      <c r="B505" s="57"/>
      <c r="C505" s="57"/>
      <c r="D505" s="57"/>
      <c r="E505" s="58">
        <v>51.68</v>
      </c>
      <c r="F505" s="59"/>
      <c r="G505" s="58" t="s">
        <v>26</v>
      </c>
      <c r="H505" s="59"/>
      <c r="I505" s="58">
        <v>129.08000000000001</v>
      </c>
      <c r="J505" s="59"/>
      <c r="K505" s="58">
        <v>352.93</v>
      </c>
      <c r="L505" s="59"/>
      <c r="M505" s="58">
        <v>500.29</v>
      </c>
      <c r="N505">
        <f t="shared" si="23"/>
        <v>0</v>
      </c>
      <c r="O505" t="b">
        <f t="shared" si="14"/>
        <v>0</v>
      </c>
      <c r="P505" t="b">
        <f t="shared" si="15"/>
        <v>0</v>
      </c>
      <c r="Q505" t="str">
        <f t="shared" si="16"/>
        <v>Pas lundi</v>
      </c>
      <c r="R505" t="str">
        <f t="shared" si="17"/>
        <v>Pas mardi</v>
      </c>
      <c r="S505" t="str">
        <f t="shared" si="18"/>
        <v>Pas mercredi</v>
      </c>
      <c r="T505" t="str">
        <f t="shared" si="19"/>
        <v>Pas jeudi</v>
      </c>
      <c r="U505" t="str">
        <f t="shared" si="20"/>
        <v>Pas vendredi</v>
      </c>
      <c r="V505" t="str">
        <f t="shared" si="21"/>
        <v>Pas samedi</v>
      </c>
      <c r="W505" t="str">
        <f t="shared" si="22"/>
        <v>Pas dimanche</v>
      </c>
    </row>
    <row r="506" spans="2:23">
      <c r="D506" s="71"/>
      <c r="N506">
        <f t="shared" si="23"/>
        <v>0</v>
      </c>
      <c r="O506" t="b">
        <f t="shared" si="14"/>
        <v>0</v>
      </c>
      <c r="P506" t="b">
        <f t="shared" si="15"/>
        <v>0</v>
      </c>
      <c r="Q506" t="str">
        <f t="shared" si="16"/>
        <v>Pas lundi</v>
      </c>
      <c r="R506" t="str">
        <f t="shared" si="17"/>
        <v>Pas mardi</v>
      </c>
      <c r="S506" t="str">
        <f t="shared" si="18"/>
        <v>Pas mercredi</v>
      </c>
      <c r="T506" t="str">
        <f t="shared" si="19"/>
        <v>Pas jeudi</v>
      </c>
      <c r="U506" t="str">
        <f t="shared" si="20"/>
        <v>Pas vendredi</v>
      </c>
      <c r="V506" t="str">
        <f t="shared" si="21"/>
        <v>Pas samedi</v>
      </c>
      <c r="W506" t="str">
        <f t="shared" si="22"/>
        <v>Pas dimanche</v>
      </c>
    </row>
    <row r="507" spans="2:23">
      <c r="D507" s="72"/>
      <c r="N507">
        <f t="shared" si="23"/>
        <v>0</v>
      </c>
      <c r="O507" t="b">
        <f t="shared" si="14"/>
        <v>0</v>
      </c>
      <c r="P507" t="b">
        <f t="shared" si="15"/>
        <v>0</v>
      </c>
      <c r="Q507" t="str">
        <f t="shared" si="16"/>
        <v>Pas lundi</v>
      </c>
      <c r="R507" t="str">
        <f t="shared" si="17"/>
        <v>Pas mardi</v>
      </c>
      <c r="S507" t="str">
        <f t="shared" si="18"/>
        <v>Pas mercredi</v>
      </c>
      <c r="T507" t="str">
        <f t="shared" si="19"/>
        <v>Pas jeudi</v>
      </c>
      <c r="U507" t="str">
        <f t="shared" si="20"/>
        <v>Pas vendredi</v>
      </c>
      <c r="V507" t="str">
        <f t="shared" si="21"/>
        <v>Pas samedi</v>
      </c>
      <c r="W507" t="str">
        <f t="shared" si="22"/>
        <v>Pas dimanche</v>
      </c>
    </row>
    <row r="508" spans="2:23">
      <c r="N508">
        <f t="shared" si="23"/>
        <v>0</v>
      </c>
      <c r="O508" t="b">
        <f t="shared" si="14"/>
        <v>0</v>
      </c>
      <c r="P508" t="b">
        <f t="shared" si="15"/>
        <v>0</v>
      </c>
      <c r="Q508" t="str">
        <f t="shared" si="16"/>
        <v>Pas lundi</v>
      </c>
      <c r="R508" t="str">
        <f t="shared" si="17"/>
        <v>Pas mardi</v>
      </c>
      <c r="S508" t="str">
        <f t="shared" si="18"/>
        <v>Pas mercredi</v>
      </c>
      <c r="T508" t="str">
        <f t="shared" si="19"/>
        <v>Pas jeudi</v>
      </c>
      <c r="U508" t="str">
        <f t="shared" si="20"/>
        <v>Pas vendredi</v>
      </c>
      <c r="V508" t="str">
        <f t="shared" si="21"/>
        <v>Pas samedi</v>
      </c>
      <c r="W508" t="str">
        <f t="shared" si="22"/>
        <v>Pas dimanche</v>
      </c>
    </row>
    <row r="509" spans="2:23">
      <c r="N509">
        <f t="shared" si="23"/>
        <v>0</v>
      </c>
      <c r="O509" t="b">
        <f t="shared" si="14"/>
        <v>0</v>
      </c>
      <c r="P509" t="b">
        <f t="shared" si="15"/>
        <v>0</v>
      </c>
      <c r="Q509" t="str">
        <f t="shared" si="16"/>
        <v>Pas lundi</v>
      </c>
      <c r="R509" t="str">
        <f t="shared" si="17"/>
        <v>Pas mardi</v>
      </c>
      <c r="S509" t="str">
        <f t="shared" si="18"/>
        <v>Pas mercredi</v>
      </c>
      <c r="T509" t="str">
        <f t="shared" si="19"/>
        <v>Pas jeudi</v>
      </c>
      <c r="U509" t="str">
        <f t="shared" si="20"/>
        <v>Pas vendredi</v>
      </c>
      <c r="V509" t="str">
        <f t="shared" si="21"/>
        <v>Pas samedi</v>
      </c>
      <c r="W509" t="str">
        <f t="shared" si="22"/>
        <v>Pas dimanche</v>
      </c>
    </row>
    <row r="510" spans="2:23">
      <c r="N510">
        <f t="shared" si="23"/>
        <v>0</v>
      </c>
      <c r="O510" t="b">
        <f t="shared" si="14"/>
        <v>0</v>
      </c>
      <c r="P510" t="b">
        <f t="shared" si="15"/>
        <v>0</v>
      </c>
      <c r="Q510" t="str">
        <f t="shared" si="16"/>
        <v>Pas lundi</v>
      </c>
      <c r="R510" t="str">
        <f t="shared" si="17"/>
        <v>Pas mardi</v>
      </c>
      <c r="S510" t="str">
        <f t="shared" si="18"/>
        <v>Pas mercredi</v>
      </c>
      <c r="T510" t="str">
        <f t="shared" si="19"/>
        <v>Pas jeudi</v>
      </c>
      <c r="U510" t="str">
        <f t="shared" si="20"/>
        <v>Pas vendredi</v>
      </c>
      <c r="V510" t="str">
        <f t="shared" si="21"/>
        <v>Pas samedi</v>
      </c>
      <c r="W510" t="str">
        <f t="shared" si="22"/>
        <v>Pas dimanche</v>
      </c>
    </row>
    <row r="511" spans="2:23">
      <c r="N511">
        <f t="shared" si="23"/>
        <v>0</v>
      </c>
      <c r="O511" t="b">
        <f t="shared" si="14"/>
        <v>0</v>
      </c>
      <c r="P511" t="b">
        <f t="shared" si="15"/>
        <v>0</v>
      </c>
      <c r="Q511" t="str">
        <f t="shared" si="16"/>
        <v>Pas lundi</v>
      </c>
      <c r="R511" t="str">
        <f t="shared" si="17"/>
        <v>Pas mardi</v>
      </c>
      <c r="S511" t="str">
        <f t="shared" si="18"/>
        <v>Pas mercredi</v>
      </c>
      <c r="T511" t="str">
        <f t="shared" si="19"/>
        <v>Pas jeudi</v>
      </c>
      <c r="U511" t="str">
        <f t="shared" si="20"/>
        <v>Pas vendredi</v>
      </c>
      <c r="V511" t="str">
        <f t="shared" si="21"/>
        <v>Pas samedi</v>
      </c>
      <c r="W511" t="str">
        <f t="shared" si="22"/>
        <v>Pas dimanche</v>
      </c>
    </row>
    <row r="512" spans="2:23">
      <c r="N512">
        <f t="shared" si="23"/>
        <v>0</v>
      </c>
      <c r="O512" t="b">
        <f t="shared" si="14"/>
        <v>0</v>
      </c>
      <c r="P512" t="b">
        <f t="shared" si="15"/>
        <v>0</v>
      </c>
      <c r="Q512" t="str">
        <f t="shared" si="16"/>
        <v>Pas lundi</v>
      </c>
      <c r="R512" t="str">
        <f t="shared" si="17"/>
        <v>Pas mardi</v>
      </c>
      <c r="S512" t="str">
        <f t="shared" si="18"/>
        <v>Pas mercredi</v>
      </c>
      <c r="T512" t="str">
        <f t="shared" si="19"/>
        <v>Pas jeudi</v>
      </c>
      <c r="U512" t="str">
        <f t="shared" si="20"/>
        <v>Pas vendredi</v>
      </c>
      <c r="V512" t="str">
        <f t="shared" si="21"/>
        <v>Pas samedi</v>
      </c>
      <c r="W512" t="str">
        <f t="shared" si="22"/>
        <v>Pas dimanche</v>
      </c>
    </row>
    <row r="513" spans="14:23">
      <c r="N513">
        <f t="shared" si="23"/>
        <v>0</v>
      </c>
      <c r="O513" t="b">
        <f t="shared" si="14"/>
        <v>0</v>
      </c>
      <c r="P513" t="b">
        <f t="shared" si="15"/>
        <v>0</v>
      </c>
      <c r="Q513" t="str">
        <f t="shared" si="16"/>
        <v>Pas lundi</v>
      </c>
      <c r="R513" t="str">
        <f t="shared" si="17"/>
        <v>Pas mardi</v>
      </c>
      <c r="S513" t="str">
        <f t="shared" si="18"/>
        <v>Pas mercredi</v>
      </c>
      <c r="T513" t="str">
        <f t="shared" si="19"/>
        <v>Pas jeudi</v>
      </c>
      <c r="U513" t="str">
        <f t="shared" si="20"/>
        <v>Pas vendredi</v>
      </c>
      <c r="V513" t="str">
        <f t="shared" si="21"/>
        <v>Pas samedi</v>
      </c>
      <c r="W513" t="str">
        <f t="shared" si="22"/>
        <v>Pas dimanche</v>
      </c>
    </row>
    <row r="514" spans="14:23">
      <c r="N514">
        <f t="shared" si="23"/>
        <v>0</v>
      </c>
      <c r="O514" t="b">
        <f t="shared" si="14"/>
        <v>0</v>
      </c>
      <c r="P514" t="b">
        <f t="shared" si="15"/>
        <v>0</v>
      </c>
      <c r="Q514" t="str">
        <f t="shared" si="16"/>
        <v>Pas lundi</v>
      </c>
      <c r="R514" t="str">
        <f t="shared" si="17"/>
        <v>Pas mardi</v>
      </c>
      <c r="S514" t="str">
        <f t="shared" si="18"/>
        <v>Pas mercredi</v>
      </c>
      <c r="T514" t="str">
        <f t="shared" si="19"/>
        <v>Pas jeudi</v>
      </c>
      <c r="U514" t="str">
        <f t="shared" si="20"/>
        <v>Pas vendredi</v>
      </c>
      <c r="V514" t="str">
        <f t="shared" si="21"/>
        <v>Pas samedi</v>
      </c>
      <c r="W514" t="str">
        <f t="shared" si="22"/>
        <v>Pas dimanche</v>
      </c>
    </row>
    <row r="515" spans="14:23">
      <c r="N515">
        <f t="shared" si="23"/>
        <v>0</v>
      </c>
      <c r="O515" t="b">
        <f t="shared" si="14"/>
        <v>0</v>
      </c>
      <c r="P515" t="b">
        <f t="shared" si="15"/>
        <v>0</v>
      </c>
      <c r="Q515" t="str">
        <f t="shared" si="16"/>
        <v>Pas lundi</v>
      </c>
      <c r="R515" t="str">
        <f t="shared" si="17"/>
        <v>Pas mardi</v>
      </c>
      <c r="S515" t="str">
        <f t="shared" si="18"/>
        <v>Pas mercredi</v>
      </c>
      <c r="T515" t="str">
        <f t="shared" si="19"/>
        <v>Pas jeudi</v>
      </c>
      <c r="U515" t="str">
        <f t="shared" si="20"/>
        <v>Pas vendredi</v>
      </c>
      <c r="V515" t="str">
        <f t="shared" si="21"/>
        <v>Pas samedi</v>
      </c>
      <c r="W515" t="str">
        <f t="shared" si="22"/>
        <v>Pas dimanche</v>
      </c>
    </row>
    <row r="516" spans="14:23">
      <c r="N516">
        <f t="shared" si="23"/>
        <v>0</v>
      </c>
      <c r="O516" t="b">
        <f t="shared" si="14"/>
        <v>0</v>
      </c>
      <c r="P516" t="b">
        <f t="shared" si="15"/>
        <v>0</v>
      </c>
      <c r="Q516" t="str">
        <f t="shared" si="16"/>
        <v>Pas lundi</v>
      </c>
      <c r="R516" t="str">
        <f t="shared" si="17"/>
        <v>Pas mardi</v>
      </c>
      <c r="S516" t="str">
        <f t="shared" si="18"/>
        <v>Pas mercredi</v>
      </c>
      <c r="T516" t="str">
        <f t="shared" si="19"/>
        <v>Pas jeudi</v>
      </c>
      <c r="U516" t="str">
        <f t="shared" si="20"/>
        <v>Pas vendredi</v>
      </c>
      <c r="V516" t="str">
        <f t="shared" si="21"/>
        <v>Pas samedi</v>
      </c>
      <c r="W516" t="str">
        <f t="shared" si="22"/>
        <v>Pas dimanche</v>
      </c>
    </row>
    <row r="517" spans="14:23">
      <c r="N517">
        <f t="shared" si="23"/>
        <v>0</v>
      </c>
      <c r="O517" t="b">
        <f t="shared" si="14"/>
        <v>0</v>
      </c>
      <c r="P517" t="b">
        <f t="shared" si="15"/>
        <v>0</v>
      </c>
      <c r="Q517" t="str">
        <f t="shared" si="16"/>
        <v>Pas lundi</v>
      </c>
      <c r="R517" t="str">
        <f t="shared" si="17"/>
        <v>Pas mardi</v>
      </c>
      <c r="S517" t="str">
        <f t="shared" si="18"/>
        <v>Pas mercredi</v>
      </c>
      <c r="T517" t="str">
        <f t="shared" si="19"/>
        <v>Pas jeudi</v>
      </c>
      <c r="U517" t="str">
        <f t="shared" si="20"/>
        <v>Pas vendredi</v>
      </c>
      <c r="V517" t="str">
        <f t="shared" si="21"/>
        <v>Pas samedi</v>
      </c>
      <c r="W517" t="str">
        <f t="shared" si="22"/>
        <v>Pas dimanche</v>
      </c>
    </row>
    <row r="518" spans="14:23">
      <c r="N518">
        <f t="shared" si="23"/>
        <v>0</v>
      </c>
      <c r="O518" t="b">
        <f t="shared" si="14"/>
        <v>0</v>
      </c>
      <c r="P518" t="b">
        <f t="shared" si="15"/>
        <v>0</v>
      </c>
      <c r="Q518" t="str">
        <f t="shared" si="16"/>
        <v>Pas lundi</v>
      </c>
      <c r="R518" t="str">
        <f t="shared" si="17"/>
        <v>Pas mardi</v>
      </c>
      <c r="S518" t="str">
        <f t="shared" si="18"/>
        <v>Pas mercredi</v>
      </c>
      <c r="T518" t="str">
        <f t="shared" si="19"/>
        <v>Pas jeudi</v>
      </c>
      <c r="U518" t="str">
        <f t="shared" si="20"/>
        <v>Pas vendredi</v>
      </c>
      <c r="V518" t="str">
        <f t="shared" si="21"/>
        <v>Pas samedi</v>
      </c>
      <c r="W518" t="str">
        <f t="shared" si="22"/>
        <v>Pas dimanche</v>
      </c>
    </row>
    <row r="519" spans="14:23">
      <c r="N519">
        <f t="shared" si="23"/>
        <v>0</v>
      </c>
      <c r="O519" t="b">
        <f t="shared" si="14"/>
        <v>0</v>
      </c>
      <c r="P519" t="b">
        <f t="shared" si="15"/>
        <v>0</v>
      </c>
      <c r="Q519" t="str">
        <f t="shared" si="16"/>
        <v>Pas lundi</v>
      </c>
      <c r="R519" t="str">
        <f t="shared" si="17"/>
        <v>Pas mardi</v>
      </c>
      <c r="S519" t="str">
        <f t="shared" si="18"/>
        <v>Pas mercredi</v>
      </c>
      <c r="T519" t="str">
        <f t="shared" si="19"/>
        <v>Pas jeudi</v>
      </c>
      <c r="U519" t="str">
        <f t="shared" si="20"/>
        <v>Pas vendredi</v>
      </c>
      <c r="V519" t="str">
        <f t="shared" si="21"/>
        <v>Pas samedi</v>
      </c>
      <c r="W519" t="str">
        <f t="shared" si="22"/>
        <v>Pas dimanche</v>
      </c>
    </row>
    <row r="520" spans="14:23">
      <c r="N520">
        <f t="shared" si="23"/>
        <v>0</v>
      </c>
      <c r="O520" t="b">
        <f t="shared" si="14"/>
        <v>0</v>
      </c>
      <c r="P520" t="b">
        <f t="shared" si="15"/>
        <v>0</v>
      </c>
      <c r="Q520" t="str">
        <f t="shared" si="16"/>
        <v>Pas lundi</v>
      </c>
      <c r="R520" t="str">
        <f t="shared" si="17"/>
        <v>Pas mardi</v>
      </c>
      <c r="S520" t="str">
        <f t="shared" si="18"/>
        <v>Pas mercredi</v>
      </c>
      <c r="T520" t="str">
        <f t="shared" si="19"/>
        <v>Pas jeudi</v>
      </c>
      <c r="U520" t="str">
        <f t="shared" si="20"/>
        <v>Pas vendredi</v>
      </c>
      <c r="V520" t="str">
        <f t="shared" si="21"/>
        <v>Pas samedi</v>
      </c>
      <c r="W520" t="str">
        <f t="shared" si="22"/>
        <v>Pas dimanche</v>
      </c>
    </row>
    <row r="521" spans="14:23">
      <c r="N521">
        <f t="shared" si="23"/>
        <v>0</v>
      </c>
      <c r="O521" t="b">
        <f t="shared" si="14"/>
        <v>0</v>
      </c>
      <c r="P521" t="b">
        <f t="shared" si="15"/>
        <v>0</v>
      </c>
      <c r="Q521" t="str">
        <f t="shared" si="16"/>
        <v>Pas lundi</v>
      </c>
      <c r="R521" t="str">
        <f t="shared" si="17"/>
        <v>Pas mardi</v>
      </c>
      <c r="S521" t="str">
        <f t="shared" si="18"/>
        <v>Pas mercredi</v>
      </c>
      <c r="T521" t="str">
        <f t="shared" si="19"/>
        <v>Pas jeudi</v>
      </c>
      <c r="U521" t="str">
        <f t="shared" si="20"/>
        <v>Pas vendredi</v>
      </c>
      <c r="V521" t="str">
        <f t="shared" si="21"/>
        <v>Pas samedi</v>
      </c>
      <c r="W521" t="str">
        <f t="shared" si="22"/>
        <v>Pas dimanche</v>
      </c>
    </row>
    <row r="522" spans="14:23">
      <c r="N522">
        <f t="shared" si="23"/>
        <v>0</v>
      </c>
      <c r="O522" t="b">
        <f t="shared" si="14"/>
        <v>0</v>
      </c>
      <c r="P522" t="b">
        <f t="shared" si="15"/>
        <v>0</v>
      </c>
      <c r="Q522" t="str">
        <f t="shared" si="16"/>
        <v>Pas lundi</v>
      </c>
      <c r="R522" t="str">
        <f t="shared" si="17"/>
        <v>Pas mardi</v>
      </c>
      <c r="S522" t="str">
        <f t="shared" si="18"/>
        <v>Pas mercredi</v>
      </c>
      <c r="T522" t="str">
        <f t="shared" si="19"/>
        <v>Pas jeudi</v>
      </c>
      <c r="U522" t="str">
        <f t="shared" si="20"/>
        <v>Pas vendredi</v>
      </c>
      <c r="V522" t="str">
        <f t="shared" si="21"/>
        <v>Pas samedi</v>
      </c>
      <c r="W522" t="str">
        <f t="shared" si="22"/>
        <v>Pas dimanche</v>
      </c>
    </row>
    <row r="523" spans="14:23">
      <c r="N523">
        <f t="shared" si="23"/>
        <v>0</v>
      </c>
      <c r="O523" t="b">
        <f t="shared" si="14"/>
        <v>0</v>
      </c>
      <c r="P523" t="b">
        <f t="shared" si="15"/>
        <v>0</v>
      </c>
      <c r="Q523" t="str">
        <f t="shared" si="16"/>
        <v>Pas lundi</v>
      </c>
      <c r="R523" t="str">
        <f t="shared" si="17"/>
        <v>Pas mardi</v>
      </c>
      <c r="S523" t="str">
        <f t="shared" si="18"/>
        <v>Pas mercredi</v>
      </c>
      <c r="T523" t="str">
        <f t="shared" si="19"/>
        <v>Pas jeudi</v>
      </c>
      <c r="U523" t="str">
        <f t="shared" si="20"/>
        <v>Pas vendredi</v>
      </c>
      <c r="V523" t="str">
        <f t="shared" si="21"/>
        <v>Pas samedi</v>
      </c>
      <c r="W523" t="str">
        <f t="shared" si="22"/>
        <v>Pas dimanche</v>
      </c>
    </row>
    <row r="524" spans="14:23">
      <c r="N524">
        <f t="shared" si="23"/>
        <v>0</v>
      </c>
      <c r="O524" t="b">
        <f t="shared" si="14"/>
        <v>0</v>
      </c>
      <c r="P524" t="b">
        <f t="shared" si="15"/>
        <v>0</v>
      </c>
      <c r="Q524" t="str">
        <f t="shared" si="16"/>
        <v>Pas lundi</v>
      </c>
      <c r="R524" t="str">
        <f t="shared" si="17"/>
        <v>Pas mardi</v>
      </c>
      <c r="S524" t="str">
        <f t="shared" si="18"/>
        <v>Pas mercredi</v>
      </c>
      <c r="T524" t="str">
        <f t="shared" si="19"/>
        <v>Pas jeudi</v>
      </c>
      <c r="U524" t="str">
        <f t="shared" si="20"/>
        <v>Pas vendredi</v>
      </c>
      <c r="V524" t="str">
        <f t="shared" si="21"/>
        <v>Pas samedi</v>
      </c>
      <c r="W524" t="str">
        <f t="shared" si="22"/>
        <v>Pas dimanche</v>
      </c>
    </row>
    <row r="525" spans="14:23">
      <c r="N525">
        <f t="shared" si="23"/>
        <v>0</v>
      </c>
      <c r="O525" t="b">
        <f t="shared" si="14"/>
        <v>0</v>
      </c>
      <c r="P525" t="b">
        <f t="shared" si="15"/>
        <v>0</v>
      </c>
      <c r="Q525" t="str">
        <f t="shared" si="16"/>
        <v>Pas lundi</v>
      </c>
      <c r="R525" t="str">
        <f t="shared" si="17"/>
        <v>Pas mardi</v>
      </c>
      <c r="S525" t="str">
        <f t="shared" si="18"/>
        <v>Pas mercredi</v>
      </c>
      <c r="T525" t="str">
        <f t="shared" si="19"/>
        <v>Pas jeudi</v>
      </c>
      <c r="U525" t="str">
        <f t="shared" si="20"/>
        <v>Pas vendredi</v>
      </c>
      <c r="V525" t="str">
        <f t="shared" si="21"/>
        <v>Pas samedi</v>
      </c>
      <c r="W525" t="str">
        <f t="shared" si="22"/>
        <v>Pas dimanche</v>
      </c>
    </row>
    <row r="526" spans="14:23">
      <c r="N526">
        <f t="shared" si="23"/>
        <v>0</v>
      </c>
      <c r="O526" t="b">
        <f t="shared" si="14"/>
        <v>0</v>
      </c>
      <c r="P526" t="b">
        <f t="shared" si="15"/>
        <v>0</v>
      </c>
      <c r="Q526" t="str">
        <f t="shared" si="16"/>
        <v>Pas lundi</v>
      </c>
      <c r="R526" t="str">
        <f t="shared" si="17"/>
        <v>Pas mardi</v>
      </c>
      <c r="S526" t="str">
        <f t="shared" si="18"/>
        <v>Pas mercredi</v>
      </c>
      <c r="T526" t="str">
        <f t="shared" si="19"/>
        <v>Pas jeudi</v>
      </c>
      <c r="U526" t="str">
        <f t="shared" si="20"/>
        <v>Pas vendredi</v>
      </c>
      <c r="V526" t="str">
        <f t="shared" si="21"/>
        <v>Pas samedi</v>
      </c>
      <c r="W526" t="str">
        <f t="shared" si="22"/>
        <v>Pas dimanche</v>
      </c>
    </row>
    <row r="527" spans="14:23">
      <c r="N527">
        <f t="shared" si="23"/>
        <v>0</v>
      </c>
      <c r="O527" t="b">
        <f t="shared" si="14"/>
        <v>0</v>
      </c>
      <c r="P527" t="b">
        <f t="shared" si="15"/>
        <v>0</v>
      </c>
      <c r="Q527" t="str">
        <f t="shared" si="16"/>
        <v>Pas lundi</v>
      </c>
      <c r="R527" t="str">
        <f t="shared" si="17"/>
        <v>Pas mardi</v>
      </c>
      <c r="S527" t="str">
        <f t="shared" si="18"/>
        <v>Pas mercredi</v>
      </c>
      <c r="T527" t="str">
        <f t="shared" si="19"/>
        <v>Pas jeudi</v>
      </c>
      <c r="U527" t="str">
        <f t="shared" si="20"/>
        <v>Pas vendredi</v>
      </c>
      <c r="V527" t="str">
        <f t="shared" si="21"/>
        <v>Pas samedi</v>
      </c>
      <c r="W527" t="str">
        <f t="shared" si="22"/>
        <v>Pas dimanche</v>
      </c>
    </row>
    <row r="528" spans="14:23">
      <c r="N528">
        <f t="shared" si="23"/>
        <v>0</v>
      </c>
      <c r="O528" t="b">
        <f t="shared" si="14"/>
        <v>0</v>
      </c>
      <c r="P528" t="b">
        <f t="shared" si="15"/>
        <v>0</v>
      </c>
      <c r="Q528" t="str">
        <f t="shared" si="16"/>
        <v>Pas lundi</v>
      </c>
      <c r="R528" t="str">
        <f t="shared" si="17"/>
        <v>Pas mardi</v>
      </c>
      <c r="S528" t="str">
        <f t="shared" si="18"/>
        <v>Pas mercredi</v>
      </c>
      <c r="T528" t="str">
        <f t="shared" si="19"/>
        <v>Pas jeudi</v>
      </c>
      <c r="U528" t="str">
        <f t="shared" si="20"/>
        <v>Pas vendredi</v>
      </c>
      <c r="V528" t="str">
        <f t="shared" si="21"/>
        <v>Pas samedi</v>
      </c>
      <c r="W528" t="str">
        <f t="shared" si="22"/>
        <v>Pas dimanche</v>
      </c>
    </row>
    <row r="529" spans="14:23">
      <c r="N529">
        <f t="shared" si="23"/>
        <v>0</v>
      </c>
      <c r="O529" t="b">
        <f t="shared" si="14"/>
        <v>0</v>
      </c>
      <c r="P529" t="b">
        <f t="shared" si="15"/>
        <v>0</v>
      </c>
      <c r="Q529" t="str">
        <f t="shared" si="16"/>
        <v>Pas lundi</v>
      </c>
      <c r="R529" t="str">
        <f t="shared" si="17"/>
        <v>Pas mardi</v>
      </c>
      <c r="S529" t="str">
        <f t="shared" si="18"/>
        <v>Pas mercredi</v>
      </c>
      <c r="T529" t="str">
        <f t="shared" si="19"/>
        <v>Pas jeudi</v>
      </c>
      <c r="U529" t="str">
        <f t="shared" si="20"/>
        <v>Pas vendredi</v>
      </c>
      <c r="V529" t="str">
        <f t="shared" si="21"/>
        <v>Pas samedi</v>
      </c>
      <c r="W529" t="str">
        <f t="shared" si="22"/>
        <v>Pas dimanche</v>
      </c>
    </row>
    <row r="530" spans="14:23">
      <c r="N530">
        <f t="shared" si="23"/>
        <v>0</v>
      </c>
      <c r="O530" t="b">
        <f t="shared" si="14"/>
        <v>0</v>
      </c>
      <c r="P530" t="b">
        <f t="shared" si="15"/>
        <v>0</v>
      </c>
      <c r="Q530" t="str">
        <f t="shared" si="16"/>
        <v>Pas lundi</v>
      </c>
      <c r="R530" t="str">
        <f t="shared" si="17"/>
        <v>Pas mardi</v>
      </c>
      <c r="S530" t="str">
        <f t="shared" si="18"/>
        <v>Pas mercredi</v>
      </c>
      <c r="T530" t="str">
        <f t="shared" si="19"/>
        <v>Pas jeudi</v>
      </c>
      <c r="U530" t="str">
        <f t="shared" si="20"/>
        <v>Pas vendredi</v>
      </c>
      <c r="V530" t="str">
        <f t="shared" si="21"/>
        <v>Pas samedi</v>
      </c>
      <c r="W530" t="str">
        <f t="shared" si="22"/>
        <v>Pas dimanche</v>
      </c>
    </row>
    <row r="531" spans="14:23">
      <c r="N531">
        <f t="shared" si="23"/>
        <v>0</v>
      </c>
      <c r="O531" t="b">
        <f t="shared" si="14"/>
        <v>0</v>
      </c>
      <c r="P531" t="b">
        <f t="shared" si="15"/>
        <v>0</v>
      </c>
      <c r="Q531" t="str">
        <f t="shared" si="16"/>
        <v>Pas lundi</v>
      </c>
      <c r="R531" t="str">
        <f t="shared" si="17"/>
        <v>Pas mardi</v>
      </c>
      <c r="S531" t="str">
        <f t="shared" si="18"/>
        <v>Pas mercredi</v>
      </c>
      <c r="T531" t="str">
        <f t="shared" si="19"/>
        <v>Pas jeudi</v>
      </c>
      <c r="U531" t="str">
        <f t="shared" si="20"/>
        <v>Pas vendredi</v>
      </c>
      <c r="V531" t="str">
        <f t="shared" si="21"/>
        <v>Pas samedi</v>
      </c>
      <c r="W531" t="str">
        <f t="shared" si="22"/>
        <v>Pas dimanche</v>
      </c>
    </row>
    <row r="532" spans="14:23">
      <c r="N532">
        <f t="shared" si="23"/>
        <v>0</v>
      </c>
      <c r="O532" t="b">
        <f t="shared" si="14"/>
        <v>0</v>
      </c>
      <c r="P532" t="b">
        <f t="shared" si="15"/>
        <v>0</v>
      </c>
      <c r="Q532" t="str">
        <f t="shared" si="16"/>
        <v>Pas lundi</v>
      </c>
      <c r="R532" t="str">
        <f t="shared" si="17"/>
        <v>Pas mardi</v>
      </c>
      <c r="S532" t="str">
        <f t="shared" si="18"/>
        <v>Pas mercredi</v>
      </c>
      <c r="T532" t="str">
        <f t="shared" si="19"/>
        <v>Pas jeudi</v>
      </c>
      <c r="U532" t="str">
        <f t="shared" si="20"/>
        <v>Pas vendredi</v>
      </c>
      <c r="V532" t="str">
        <f t="shared" si="21"/>
        <v>Pas samedi</v>
      </c>
      <c r="W532" t="str">
        <f t="shared" si="22"/>
        <v>Pas dimanche</v>
      </c>
    </row>
    <row r="533" spans="14:23">
      <c r="N533">
        <f t="shared" si="23"/>
        <v>0</v>
      </c>
      <c r="O533" t="b">
        <f t="shared" si="14"/>
        <v>0</v>
      </c>
      <c r="P533" t="b">
        <f t="shared" si="15"/>
        <v>0</v>
      </c>
      <c r="Q533" t="str">
        <f t="shared" si="16"/>
        <v>Pas lundi</v>
      </c>
      <c r="R533" t="str">
        <f t="shared" si="17"/>
        <v>Pas mardi</v>
      </c>
      <c r="S533" t="str">
        <f t="shared" si="18"/>
        <v>Pas mercredi</v>
      </c>
      <c r="T533" t="str">
        <f t="shared" si="19"/>
        <v>Pas jeudi</v>
      </c>
      <c r="U533" t="str">
        <f t="shared" si="20"/>
        <v>Pas vendredi</v>
      </c>
      <c r="V533" t="str">
        <f t="shared" si="21"/>
        <v>Pas samedi</v>
      </c>
      <c r="W533" t="str">
        <f t="shared" si="22"/>
        <v>Pas dimanche</v>
      </c>
    </row>
    <row r="534" spans="14:23">
      <c r="N534">
        <f t="shared" si="23"/>
        <v>0</v>
      </c>
      <c r="O534" t="b">
        <f t="shared" si="14"/>
        <v>0</v>
      </c>
      <c r="P534" t="b">
        <f t="shared" si="15"/>
        <v>0</v>
      </c>
      <c r="Q534" t="str">
        <f t="shared" si="16"/>
        <v>Pas lundi</v>
      </c>
      <c r="R534" t="str">
        <f t="shared" si="17"/>
        <v>Pas mardi</v>
      </c>
      <c r="S534" t="str">
        <f t="shared" si="18"/>
        <v>Pas mercredi</v>
      </c>
      <c r="T534" t="str">
        <f t="shared" si="19"/>
        <v>Pas jeudi</v>
      </c>
      <c r="U534" t="str">
        <f t="shared" si="20"/>
        <v>Pas vendredi</v>
      </c>
      <c r="V534" t="str">
        <f t="shared" si="21"/>
        <v>Pas samedi</v>
      </c>
      <c r="W534" t="str">
        <f t="shared" si="22"/>
        <v>Pas dimanche</v>
      </c>
    </row>
    <row r="535" spans="14:23">
      <c r="N535">
        <f t="shared" si="23"/>
        <v>0</v>
      </c>
      <c r="O535" t="b">
        <f t="shared" si="14"/>
        <v>0</v>
      </c>
      <c r="P535" t="b">
        <f t="shared" si="15"/>
        <v>0</v>
      </c>
      <c r="Q535" t="str">
        <f t="shared" si="16"/>
        <v>Pas lundi</v>
      </c>
      <c r="R535" t="str">
        <f t="shared" si="17"/>
        <v>Pas mardi</v>
      </c>
      <c r="S535" t="str">
        <f t="shared" si="18"/>
        <v>Pas mercredi</v>
      </c>
      <c r="T535" t="str">
        <f t="shared" si="19"/>
        <v>Pas jeudi</v>
      </c>
      <c r="U535" t="str">
        <f t="shared" si="20"/>
        <v>Pas vendredi</v>
      </c>
      <c r="V535" t="str">
        <f t="shared" si="21"/>
        <v>Pas samedi</v>
      </c>
      <c r="W535" t="str">
        <f t="shared" si="22"/>
        <v>Pas dimanche</v>
      </c>
    </row>
    <row r="536" spans="14:23">
      <c r="N536">
        <f t="shared" si="23"/>
        <v>0</v>
      </c>
      <c r="O536" t="b">
        <f t="shared" si="14"/>
        <v>0</v>
      </c>
      <c r="P536" t="b">
        <f t="shared" si="15"/>
        <v>0</v>
      </c>
      <c r="Q536" t="str">
        <f t="shared" si="16"/>
        <v>Pas lundi</v>
      </c>
      <c r="R536" t="str">
        <f t="shared" si="17"/>
        <v>Pas mardi</v>
      </c>
      <c r="S536" t="str">
        <f t="shared" si="18"/>
        <v>Pas mercredi</v>
      </c>
      <c r="T536" t="str">
        <f t="shared" si="19"/>
        <v>Pas jeudi</v>
      </c>
      <c r="U536" t="str">
        <f t="shared" si="20"/>
        <v>Pas vendredi</v>
      </c>
      <c r="V536" t="str">
        <f t="shared" si="21"/>
        <v>Pas samedi</v>
      </c>
      <c r="W536" t="str">
        <f t="shared" si="22"/>
        <v>Pas dimanche</v>
      </c>
    </row>
    <row r="537" spans="14:23">
      <c r="N537">
        <f t="shared" si="23"/>
        <v>0</v>
      </c>
      <c r="O537" t="b">
        <f t="shared" si="14"/>
        <v>0</v>
      </c>
      <c r="P537" t="b">
        <f t="shared" si="15"/>
        <v>0</v>
      </c>
      <c r="Q537" t="str">
        <f t="shared" si="16"/>
        <v>Pas lundi</v>
      </c>
      <c r="R537" t="str">
        <f t="shared" si="17"/>
        <v>Pas mardi</v>
      </c>
      <c r="S537" t="str">
        <f t="shared" si="18"/>
        <v>Pas mercredi</v>
      </c>
      <c r="T537" t="str">
        <f t="shared" si="19"/>
        <v>Pas jeudi</v>
      </c>
      <c r="U537" t="str">
        <f t="shared" si="20"/>
        <v>Pas vendredi</v>
      </c>
      <c r="V537" t="str">
        <f t="shared" si="21"/>
        <v>Pas samedi</v>
      </c>
      <c r="W537" t="str">
        <f t="shared" si="22"/>
        <v>Pas dimanche</v>
      </c>
    </row>
    <row r="538" spans="14:23">
      <c r="N538">
        <f t="shared" si="23"/>
        <v>0</v>
      </c>
      <c r="O538" t="b">
        <f t="shared" si="14"/>
        <v>0</v>
      </c>
      <c r="P538" t="b">
        <f t="shared" si="15"/>
        <v>0</v>
      </c>
      <c r="Q538" t="str">
        <f t="shared" si="16"/>
        <v>Pas lundi</v>
      </c>
      <c r="R538" t="str">
        <f t="shared" si="17"/>
        <v>Pas mardi</v>
      </c>
      <c r="S538" t="str">
        <f t="shared" si="18"/>
        <v>Pas mercredi</v>
      </c>
      <c r="T538" t="str">
        <f t="shared" si="19"/>
        <v>Pas jeudi</v>
      </c>
      <c r="U538" t="str">
        <f t="shared" si="20"/>
        <v>Pas vendredi</v>
      </c>
      <c r="V538" t="str">
        <f t="shared" si="21"/>
        <v>Pas samedi</v>
      </c>
      <c r="W538" t="str">
        <f t="shared" si="22"/>
        <v>Pas dimanche</v>
      </c>
    </row>
    <row r="539" spans="14:23">
      <c r="N539">
        <f t="shared" si="23"/>
        <v>0</v>
      </c>
      <c r="O539" t="b">
        <f t="shared" si="14"/>
        <v>0</v>
      </c>
      <c r="P539" t="b">
        <f t="shared" si="15"/>
        <v>0</v>
      </c>
      <c r="Q539" t="str">
        <f t="shared" si="16"/>
        <v>Pas lundi</v>
      </c>
      <c r="R539" t="str">
        <f t="shared" si="17"/>
        <v>Pas mardi</v>
      </c>
      <c r="S539" t="str">
        <f t="shared" si="18"/>
        <v>Pas mercredi</v>
      </c>
      <c r="T539" t="str">
        <f t="shared" si="19"/>
        <v>Pas jeudi</v>
      </c>
      <c r="U539" t="str">
        <f t="shared" si="20"/>
        <v>Pas vendredi</v>
      </c>
      <c r="V539" t="str">
        <f t="shared" si="21"/>
        <v>Pas samedi</v>
      </c>
      <c r="W539" t="str">
        <f t="shared" si="22"/>
        <v>Pas dimanche</v>
      </c>
    </row>
    <row r="540" spans="14:23">
      <c r="N540">
        <f t="shared" si="23"/>
        <v>0</v>
      </c>
      <c r="O540" t="b">
        <f t="shared" si="14"/>
        <v>0</v>
      </c>
      <c r="P540" t="b">
        <f t="shared" si="15"/>
        <v>0</v>
      </c>
      <c r="Q540" t="str">
        <f t="shared" si="16"/>
        <v>Pas lundi</v>
      </c>
      <c r="R540" t="str">
        <f t="shared" si="17"/>
        <v>Pas mardi</v>
      </c>
      <c r="S540" t="str">
        <f t="shared" si="18"/>
        <v>Pas mercredi</v>
      </c>
      <c r="T540" t="str">
        <f t="shared" si="19"/>
        <v>Pas jeudi</v>
      </c>
      <c r="U540" t="str">
        <f t="shared" si="20"/>
        <v>Pas vendredi</v>
      </c>
      <c r="V540" t="str">
        <f t="shared" si="21"/>
        <v>Pas samedi</v>
      </c>
      <c r="W540" t="str">
        <f t="shared" si="22"/>
        <v>Pas dimanche</v>
      </c>
    </row>
    <row r="541" spans="14:23">
      <c r="N541">
        <f t="shared" si="23"/>
        <v>0</v>
      </c>
      <c r="O541" t="b">
        <f t="shared" si="14"/>
        <v>0</v>
      </c>
      <c r="P541" t="b">
        <f t="shared" si="15"/>
        <v>0</v>
      </c>
      <c r="Q541" t="str">
        <f t="shared" si="16"/>
        <v>Pas lundi</v>
      </c>
      <c r="R541" t="str">
        <f t="shared" si="17"/>
        <v>Pas mardi</v>
      </c>
      <c r="S541" t="str">
        <f t="shared" si="18"/>
        <v>Pas mercredi</v>
      </c>
      <c r="T541" t="str">
        <f t="shared" si="19"/>
        <v>Pas jeudi</v>
      </c>
      <c r="U541" t="str">
        <f t="shared" si="20"/>
        <v>Pas vendredi</v>
      </c>
      <c r="V541" t="str">
        <f t="shared" si="21"/>
        <v>Pas samedi</v>
      </c>
      <c r="W541" t="str">
        <f t="shared" si="22"/>
        <v>Pas dimanche</v>
      </c>
    </row>
    <row r="542" spans="14:23">
      <c r="N542">
        <f t="shared" si="23"/>
        <v>0</v>
      </c>
      <c r="O542" t="b">
        <f t="shared" si="14"/>
        <v>0</v>
      </c>
      <c r="P542" t="b">
        <f t="shared" si="15"/>
        <v>0</v>
      </c>
      <c r="Q542" t="str">
        <f t="shared" si="16"/>
        <v>Pas lundi</v>
      </c>
      <c r="R542" t="str">
        <f t="shared" si="17"/>
        <v>Pas mardi</v>
      </c>
      <c r="S542" t="str">
        <f t="shared" si="18"/>
        <v>Pas mercredi</v>
      </c>
      <c r="T542" t="str">
        <f t="shared" si="19"/>
        <v>Pas jeudi</v>
      </c>
      <c r="U542" t="str">
        <f t="shared" si="20"/>
        <v>Pas vendredi</v>
      </c>
      <c r="V542" t="str">
        <f t="shared" si="21"/>
        <v>Pas samedi</v>
      </c>
      <c r="W542" t="str">
        <f t="shared" si="22"/>
        <v>Pas dimanche</v>
      </c>
    </row>
    <row r="543" spans="14:23">
      <c r="N543">
        <f t="shared" si="23"/>
        <v>0</v>
      </c>
      <c r="O543" t="b">
        <f t="shared" si="14"/>
        <v>0</v>
      </c>
      <c r="P543" t="b">
        <f t="shared" si="15"/>
        <v>0</v>
      </c>
      <c r="Q543" t="str">
        <f t="shared" si="16"/>
        <v>Pas lundi</v>
      </c>
      <c r="R543" t="str">
        <f t="shared" si="17"/>
        <v>Pas mardi</v>
      </c>
      <c r="S543" t="str">
        <f t="shared" si="18"/>
        <v>Pas mercredi</v>
      </c>
      <c r="T543" t="str">
        <f t="shared" si="19"/>
        <v>Pas jeudi</v>
      </c>
      <c r="U543" t="str">
        <f t="shared" si="20"/>
        <v>Pas vendredi</v>
      </c>
      <c r="V543" t="str">
        <f t="shared" si="21"/>
        <v>Pas samedi</v>
      </c>
      <c r="W543" t="str">
        <f t="shared" si="22"/>
        <v>Pas dimanche</v>
      </c>
    </row>
    <row r="544" spans="14:23">
      <c r="N544">
        <f t="shared" si="23"/>
        <v>0</v>
      </c>
      <c r="O544" t="b">
        <f t="shared" si="14"/>
        <v>0</v>
      </c>
      <c r="P544" t="b">
        <f t="shared" si="15"/>
        <v>0</v>
      </c>
      <c r="Q544" t="str">
        <f t="shared" si="16"/>
        <v>Pas lundi</v>
      </c>
      <c r="R544" t="str">
        <f t="shared" si="17"/>
        <v>Pas mardi</v>
      </c>
      <c r="S544" t="str">
        <f t="shared" si="18"/>
        <v>Pas mercredi</v>
      </c>
      <c r="T544" t="str">
        <f t="shared" si="19"/>
        <v>Pas jeudi</v>
      </c>
      <c r="U544" t="str">
        <f t="shared" si="20"/>
        <v>Pas vendredi</v>
      </c>
      <c r="V544" t="str">
        <f t="shared" si="21"/>
        <v>Pas samedi</v>
      </c>
      <c r="W544" t="str">
        <f t="shared" si="22"/>
        <v>Pas dimanche</v>
      </c>
    </row>
    <row r="545" spans="14:23">
      <c r="N545">
        <f t="shared" si="23"/>
        <v>0</v>
      </c>
      <c r="O545" t="b">
        <f t="shared" si="14"/>
        <v>0</v>
      </c>
      <c r="P545" t="b">
        <f t="shared" si="15"/>
        <v>0</v>
      </c>
      <c r="Q545" t="str">
        <f t="shared" si="16"/>
        <v>Pas lundi</v>
      </c>
      <c r="R545" t="str">
        <f t="shared" si="17"/>
        <v>Pas mardi</v>
      </c>
      <c r="S545" t="str">
        <f t="shared" si="18"/>
        <v>Pas mercredi</v>
      </c>
      <c r="T545" t="str">
        <f t="shared" si="19"/>
        <v>Pas jeudi</v>
      </c>
      <c r="U545" t="str">
        <f t="shared" si="20"/>
        <v>Pas vendredi</v>
      </c>
      <c r="V545" t="str">
        <f t="shared" si="21"/>
        <v>Pas samedi</v>
      </c>
      <c r="W545" t="str">
        <f t="shared" si="22"/>
        <v>Pas dimanche</v>
      </c>
    </row>
    <row r="546" spans="14:23">
      <c r="N546">
        <f t="shared" si="23"/>
        <v>0</v>
      </c>
      <c r="O546" t="b">
        <f t="shared" si="14"/>
        <v>0</v>
      </c>
      <c r="P546" t="b">
        <f t="shared" si="15"/>
        <v>0</v>
      </c>
      <c r="Q546" t="str">
        <f t="shared" si="16"/>
        <v>Pas lundi</v>
      </c>
      <c r="R546" t="str">
        <f t="shared" si="17"/>
        <v>Pas mardi</v>
      </c>
      <c r="S546" t="str">
        <f t="shared" si="18"/>
        <v>Pas mercredi</v>
      </c>
      <c r="T546" t="str">
        <f t="shared" si="19"/>
        <v>Pas jeudi</v>
      </c>
      <c r="U546" t="str">
        <f t="shared" si="20"/>
        <v>Pas vendredi</v>
      </c>
      <c r="V546" t="str">
        <f t="shared" si="21"/>
        <v>Pas samedi</v>
      </c>
      <c r="W546" t="str">
        <f t="shared" si="22"/>
        <v>Pas dimanche</v>
      </c>
    </row>
    <row r="547" spans="14:23">
      <c r="N547">
        <f t="shared" si="23"/>
        <v>0</v>
      </c>
      <c r="O547" t="b">
        <f t="shared" si="14"/>
        <v>0</v>
      </c>
      <c r="P547" t="b">
        <f t="shared" si="15"/>
        <v>0</v>
      </c>
      <c r="Q547" t="str">
        <f t="shared" si="16"/>
        <v>Pas lundi</v>
      </c>
      <c r="R547" t="str">
        <f t="shared" si="17"/>
        <v>Pas mardi</v>
      </c>
      <c r="S547" t="str">
        <f t="shared" si="18"/>
        <v>Pas mercredi</v>
      </c>
      <c r="T547" t="str">
        <f t="shared" si="19"/>
        <v>Pas jeudi</v>
      </c>
      <c r="U547" t="str">
        <f t="shared" si="20"/>
        <v>Pas vendredi</v>
      </c>
      <c r="V547" t="str">
        <f t="shared" si="21"/>
        <v>Pas samedi</v>
      </c>
      <c r="W547" t="str">
        <f t="shared" si="22"/>
        <v>Pas dimanche</v>
      </c>
    </row>
    <row r="548" spans="14:23">
      <c r="N548">
        <f t="shared" si="23"/>
        <v>0</v>
      </c>
      <c r="O548" t="b">
        <f t="shared" si="14"/>
        <v>0</v>
      </c>
      <c r="P548" t="b">
        <f t="shared" si="15"/>
        <v>0</v>
      </c>
      <c r="Q548" t="str">
        <f t="shared" si="16"/>
        <v>Pas lundi</v>
      </c>
      <c r="R548" t="str">
        <f t="shared" si="17"/>
        <v>Pas mardi</v>
      </c>
      <c r="S548" t="str">
        <f t="shared" si="18"/>
        <v>Pas mercredi</v>
      </c>
      <c r="T548" t="str">
        <f t="shared" si="19"/>
        <v>Pas jeudi</v>
      </c>
      <c r="U548" t="str">
        <f t="shared" si="20"/>
        <v>Pas vendredi</v>
      </c>
      <c r="V548" t="str">
        <f t="shared" si="21"/>
        <v>Pas samedi</v>
      </c>
      <c r="W548" t="str">
        <f t="shared" si="22"/>
        <v>Pas dimanche</v>
      </c>
    </row>
    <row r="549" spans="14:23">
      <c r="N549">
        <f t="shared" si="23"/>
        <v>0</v>
      </c>
      <c r="O549" t="b">
        <f t="shared" si="14"/>
        <v>0</v>
      </c>
      <c r="P549" t="b">
        <f t="shared" si="15"/>
        <v>0</v>
      </c>
      <c r="Q549" t="str">
        <f t="shared" si="16"/>
        <v>Pas lundi</v>
      </c>
      <c r="R549" t="str">
        <f t="shared" si="17"/>
        <v>Pas mardi</v>
      </c>
      <c r="S549" t="str">
        <f t="shared" si="18"/>
        <v>Pas mercredi</v>
      </c>
      <c r="T549" t="str">
        <f t="shared" si="19"/>
        <v>Pas jeudi</v>
      </c>
      <c r="U549" t="str">
        <f t="shared" si="20"/>
        <v>Pas vendredi</v>
      </c>
      <c r="V549" t="str">
        <f t="shared" si="21"/>
        <v>Pas samedi</v>
      </c>
      <c r="W549" t="str">
        <f t="shared" si="22"/>
        <v>Pas dimanche</v>
      </c>
    </row>
    <row r="550" spans="14:23">
      <c r="N550">
        <f t="shared" si="23"/>
        <v>0</v>
      </c>
      <c r="O550" t="b">
        <f t="shared" si="14"/>
        <v>0</v>
      </c>
      <c r="P550" t="b">
        <f t="shared" si="15"/>
        <v>0</v>
      </c>
      <c r="Q550" t="str">
        <f t="shared" si="16"/>
        <v>Pas lundi</v>
      </c>
      <c r="R550" t="str">
        <f t="shared" si="17"/>
        <v>Pas mardi</v>
      </c>
      <c r="S550" t="str">
        <f t="shared" si="18"/>
        <v>Pas mercredi</v>
      </c>
      <c r="T550" t="str">
        <f t="shared" si="19"/>
        <v>Pas jeudi</v>
      </c>
      <c r="U550" t="str">
        <f t="shared" si="20"/>
        <v>Pas vendredi</v>
      </c>
      <c r="V550" t="str">
        <f t="shared" si="21"/>
        <v>Pas samedi</v>
      </c>
      <c r="W550" t="str">
        <f t="shared" si="22"/>
        <v>Pas dimanche</v>
      </c>
    </row>
    <row r="551" spans="14:23">
      <c r="N551">
        <f t="shared" si="23"/>
        <v>0</v>
      </c>
      <c r="O551" t="b">
        <f t="shared" si="14"/>
        <v>0</v>
      </c>
      <c r="P551" t="b">
        <f t="shared" si="15"/>
        <v>0</v>
      </c>
      <c r="Q551" t="str">
        <f t="shared" si="16"/>
        <v>Pas lundi</v>
      </c>
      <c r="R551" t="str">
        <f t="shared" si="17"/>
        <v>Pas mardi</v>
      </c>
      <c r="S551" t="str">
        <f t="shared" si="18"/>
        <v>Pas mercredi</v>
      </c>
      <c r="T551" t="str">
        <f t="shared" si="19"/>
        <v>Pas jeudi</v>
      </c>
      <c r="U551" t="str">
        <f t="shared" si="20"/>
        <v>Pas vendredi</v>
      </c>
      <c r="V551" t="str">
        <f t="shared" si="21"/>
        <v>Pas samedi</v>
      </c>
      <c r="W551" t="str">
        <f t="shared" si="22"/>
        <v>Pas dimanche</v>
      </c>
    </row>
    <row r="552" spans="14:23">
      <c r="N552">
        <f t="shared" si="23"/>
        <v>0</v>
      </c>
      <c r="O552" t="b">
        <f t="shared" si="14"/>
        <v>0</v>
      </c>
      <c r="P552" t="b">
        <f t="shared" si="15"/>
        <v>0</v>
      </c>
      <c r="Q552" t="str">
        <f t="shared" si="16"/>
        <v>Pas lundi</v>
      </c>
      <c r="R552" t="str">
        <f t="shared" si="17"/>
        <v>Pas mardi</v>
      </c>
      <c r="S552" t="str">
        <f t="shared" si="18"/>
        <v>Pas mercredi</v>
      </c>
      <c r="T552" t="str">
        <f t="shared" si="19"/>
        <v>Pas jeudi</v>
      </c>
      <c r="U552" t="str">
        <f t="shared" si="20"/>
        <v>Pas vendredi</v>
      </c>
      <c r="V552" t="str">
        <f t="shared" si="21"/>
        <v>Pas samedi</v>
      </c>
      <c r="W552" t="str">
        <f t="shared" si="22"/>
        <v>Pas dimanche</v>
      </c>
    </row>
    <row r="553" spans="14:23">
      <c r="N553">
        <f t="shared" si="23"/>
        <v>0</v>
      </c>
      <c r="O553" t="b">
        <f t="shared" si="14"/>
        <v>0</v>
      </c>
      <c r="P553" t="b">
        <f t="shared" si="15"/>
        <v>0</v>
      </c>
      <c r="Q553" t="str">
        <f t="shared" si="16"/>
        <v>Pas lundi</v>
      </c>
      <c r="R553" t="str">
        <f t="shared" si="17"/>
        <v>Pas mardi</v>
      </c>
      <c r="S553" t="str">
        <f t="shared" si="18"/>
        <v>Pas mercredi</v>
      </c>
      <c r="T553" t="str">
        <f t="shared" si="19"/>
        <v>Pas jeudi</v>
      </c>
      <c r="U553" t="str">
        <f t="shared" si="20"/>
        <v>Pas vendredi</v>
      </c>
      <c r="V553" t="str">
        <f t="shared" si="21"/>
        <v>Pas samedi</v>
      </c>
      <c r="W553" t="str">
        <f t="shared" si="22"/>
        <v>Pas dimanche</v>
      </c>
    </row>
    <row r="554" spans="14:23">
      <c r="N554">
        <f t="shared" si="23"/>
        <v>0</v>
      </c>
      <c r="O554" t="b">
        <f t="shared" si="14"/>
        <v>0</v>
      </c>
      <c r="P554" t="b">
        <f t="shared" si="15"/>
        <v>0</v>
      </c>
      <c r="Q554" t="str">
        <f t="shared" si="16"/>
        <v>Pas lundi</v>
      </c>
      <c r="R554" t="str">
        <f t="shared" si="17"/>
        <v>Pas mardi</v>
      </c>
      <c r="S554" t="str">
        <f t="shared" si="18"/>
        <v>Pas mercredi</v>
      </c>
      <c r="T554" t="str">
        <f t="shared" si="19"/>
        <v>Pas jeudi</v>
      </c>
      <c r="U554" t="str">
        <f t="shared" si="20"/>
        <v>Pas vendredi</v>
      </c>
      <c r="V554" t="str">
        <f t="shared" si="21"/>
        <v>Pas samedi</v>
      </c>
      <c r="W554" t="str">
        <f t="shared" si="22"/>
        <v>Pas dimanche</v>
      </c>
    </row>
    <row r="555" spans="14:23">
      <c r="N555">
        <f t="shared" si="23"/>
        <v>0</v>
      </c>
      <c r="O555" t="b">
        <f t="shared" si="14"/>
        <v>0</v>
      </c>
      <c r="P555" t="b">
        <f t="shared" si="15"/>
        <v>0</v>
      </c>
      <c r="Q555" t="str">
        <f t="shared" si="16"/>
        <v>Pas lundi</v>
      </c>
      <c r="R555" t="str">
        <f t="shared" si="17"/>
        <v>Pas mardi</v>
      </c>
      <c r="S555" t="str">
        <f t="shared" si="18"/>
        <v>Pas mercredi</v>
      </c>
      <c r="T555" t="str">
        <f t="shared" si="19"/>
        <v>Pas jeudi</v>
      </c>
      <c r="U555" t="str">
        <f t="shared" si="20"/>
        <v>Pas vendredi</v>
      </c>
      <c r="V555" t="str">
        <f t="shared" si="21"/>
        <v>Pas samedi</v>
      </c>
      <c r="W555" t="str">
        <f t="shared" si="22"/>
        <v>Pas dimanche</v>
      </c>
    </row>
    <row r="556" spans="14:23">
      <c r="N556">
        <f t="shared" si="23"/>
        <v>0</v>
      </c>
      <c r="O556" t="b">
        <f t="shared" si="14"/>
        <v>0</v>
      </c>
      <c r="P556" t="b">
        <f t="shared" si="15"/>
        <v>0</v>
      </c>
      <c r="Q556" t="str">
        <f t="shared" si="16"/>
        <v>Pas lundi</v>
      </c>
      <c r="R556" t="str">
        <f t="shared" si="17"/>
        <v>Pas mardi</v>
      </c>
      <c r="S556" t="str">
        <f t="shared" si="18"/>
        <v>Pas mercredi</v>
      </c>
      <c r="T556" t="str">
        <f t="shared" si="19"/>
        <v>Pas jeudi</v>
      </c>
      <c r="U556" t="str">
        <f t="shared" si="20"/>
        <v>Pas vendredi</v>
      </c>
      <c r="V556" t="str">
        <f t="shared" si="21"/>
        <v>Pas samedi</v>
      </c>
      <c r="W556" t="str">
        <f t="shared" si="22"/>
        <v>Pas dimanche</v>
      </c>
    </row>
    <row r="557" spans="14:23">
      <c r="N557">
        <f t="shared" si="23"/>
        <v>0</v>
      </c>
      <c r="O557" t="b">
        <f t="shared" si="14"/>
        <v>0</v>
      </c>
      <c r="P557" t="b">
        <f t="shared" si="15"/>
        <v>0</v>
      </c>
      <c r="Q557" t="str">
        <f t="shared" si="16"/>
        <v>Pas lundi</v>
      </c>
      <c r="R557" t="str">
        <f t="shared" si="17"/>
        <v>Pas mardi</v>
      </c>
      <c r="S557" t="str">
        <f t="shared" si="18"/>
        <v>Pas mercredi</v>
      </c>
      <c r="T557" t="str">
        <f t="shared" si="19"/>
        <v>Pas jeudi</v>
      </c>
      <c r="U557" t="str">
        <f t="shared" si="20"/>
        <v>Pas vendredi</v>
      </c>
      <c r="V557" t="str">
        <f t="shared" si="21"/>
        <v>Pas samedi</v>
      </c>
      <c r="W557" t="str">
        <f t="shared" si="22"/>
        <v>Pas dimanche</v>
      </c>
    </row>
    <row r="558" spans="14:23">
      <c r="N558">
        <f t="shared" si="23"/>
        <v>0</v>
      </c>
      <c r="O558" t="b">
        <f t="shared" si="14"/>
        <v>0</v>
      </c>
      <c r="P558" t="b">
        <f t="shared" si="15"/>
        <v>0</v>
      </c>
      <c r="Q558" t="str">
        <f t="shared" si="16"/>
        <v>Pas lundi</v>
      </c>
      <c r="R558" t="str">
        <f t="shared" si="17"/>
        <v>Pas mardi</v>
      </c>
      <c r="S558" t="str">
        <f t="shared" si="18"/>
        <v>Pas mercredi</v>
      </c>
      <c r="T558" t="str">
        <f t="shared" si="19"/>
        <v>Pas jeudi</v>
      </c>
      <c r="U558" t="str">
        <f t="shared" si="20"/>
        <v>Pas vendredi</v>
      </c>
      <c r="V558" t="str">
        <f t="shared" si="21"/>
        <v>Pas samedi</v>
      </c>
      <c r="W558" t="str">
        <f t="shared" si="22"/>
        <v>Pas dimanche</v>
      </c>
    </row>
    <row r="559" spans="14:23">
      <c r="N559">
        <f t="shared" si="23"/>
        <v>0</v>
      </c>
      <c r="O559" t="b">
        <f t="shared" si="14"/>
        <v>0</v>
      </c>
      <c r="P559" t="b">
        <f t="shared" si="15"/>
        <v>0</v>
      </c>
      <c r="Q559" t="str">
        <f t="shared" si="16"/>
        <v>Pas lundi</v>
      </c>
      <c r="R559" t="str">
        <f t="shared" si="17"/>
        <v>Pas mardi</v>
      </c>
      <c r="S559" t="str">
        <f t="shared" si="18"/>
        <v>Pas mercredi</v>
      </c>
      <c r="T559" t="str">
        <f t="shared" si="19"/>
        <v>Pas jeudi</v>
      </c>
      <c r="U559" t="str">
        <f t="shared" si="20"/>
        <v>Pas vendredi</v>
      </c>
      <c r="V559" t="str">
        <f t="shared" si="21"/>
        <v>Pas samedi</v>
      </c>
      <c r="W559" t="str">
        <f t="shared" si="22"/>
        <v>Pas dimanche</v>
      </c>
    </row>
    <row r="560" spans="14:23">
      <c r="N560">
        <f t="shared" si="23"/>
        <v>0</v>
      </c>
      <c r="O560" t="b">
        <f t="shared" si="14"/>
        <v>0</v>
      </c>
      <c r="P560" t="b">
        <f t="shared" si="15"/>
        <v>0</v>
      </c>
      <c r="Q560" t="str">
        <f t="shared" si="16"/>
        <v>Pas lundi</v>
      </c>
      <c r="R560" t="str">
        <f t="shared" si="17"/>
        <v>Pas mardi</v>
      </c>
      <c r="S560" t="str">
        <f t="shared" si="18"/>
        <v>Pas mercredi</v>
      </c>
      <c r="T560" t="str">
        <f t="shared" si="19"/>
        <v>Pas jeudi</v>
      </c>
      <c r="U560" t="str">
        <f t="shared" si="20"/>
        <v>Pas vendredi</v>
      </c>
      <c r="V560" t="str">
        <f t="shared" si="21"/>
        <v>Pas samedi</v>
      </c>
      <c r="W560" t="str">
        <f t="shared" si="22"/>
        <v>Pas dimanche</v>
      </c>
    </row>
    <row r="561" spans="14:23">
      <c r="N561">
        <f t="shared" si="23"/>
        <v>0</v>
      </c>
      <c r="O561" t="b">
        <f t="shared" si="14"/>
        <v>0</v>
      </c>
      <c r="P561" t="b">
        <f t="shared" si="15"/>
        <v>0</v>
      </c>
      <c r="Q561" t="str">
        <f t="shared" si="16"/>
        <v>Pas lundi</v>
      </c>
      <c r="R561" t="str">
        <f t="shared" si="17"/>
        <v>Pas mardi</v>
      </c>
      <c r="S561" t="str">
        <f t="shared" si="18"/>
        <v>Pas mercredi</v>
      </c>
      <c r="T561" t="str">
        <f t="shared" si="19"/>
        <v>Pas jeudi</v>
      </c>
      <c r="U561" t="str">
        <f t="shared" si="20"/>
        <v>Pas vendredi</v>
      </c>
      <c r="V561" t="str">
        <f t="shared" si="21"/>
        <v>Pas samedi</v>
      </c>
      <c r="W561" t="str">
        <f t="shared" si="22"/>
        <v>Pas dimanche</v>
      </c>
    </row>
    <row r="562" spans="14:23">
      <c r="N562">
        <f t="shared" si="23"/>
        <v>0</v>
      </c>
      <c r="O562" t="b">
        <f t="shared" si="14"/>
        <v>0</v>
      </c>
      <c r="P562" t="b">
        <f t="shared" si="15"/>
        <v>0</v>
      </c>
      <c r="Q562" t="str">
        <f t="shared" si="16"/>
        <v>Pas lundi</v>
      </c>
      <c r="R562" t="str">
        <f t="shared" si="17"/>
        <v>Pas mardi</v>
      </c>
      <c r="S562" t="str">
        <f t="shared" si="18"/>
        <v>Pas mercredi</v>
      </c>
      <c r="T562" t="str">
        <f t="shared" si="19"/>
        <v>Pas jeudi</v>
      </c>
      <c r="U562" t="str">
        <f t="shared" si="20"/>
        <v>Pas vendredi</v>
      </c>
      <c r="V562" t="str">
        <f t="shared" si="21"/>
        <v>Pas samedi</v>
      </c>
      <c r="W562" t="str">
        <f t="shared" si="22"/>
        <v>Pas dimanche</v>
      </c>
    </row>
    <row r="563" spans="14:23">
      <c r="N563">
        <f t="shared" si="23"/>
        <v>0</v>
      </c>
      <c r="O563" t="b">
        <f t="shared" si="14"/>
        <v>0</v>
      </c>
      <c r="P563" t="b">
        <f t="shared" si="15"/>
        <v>0</v>
      </c>
      <c r="Q563" t="str">
        <f t="shared" si="16"/>
        <v>Pas lundi</v>
      </c>
      <c r="R563" t="str">
        <f t="shared" si="17"/>
        <v>Pas mardi</v>
      </c>
      <c r="S563" t="str">
        <f t="shared" si="18"/>
        <v>Pas mercredi</v>
      </c>
      <c r="T563" t="str">
        <f t="shared" si="19"/>
        <v>Pas jeudi</v>
      </c>
      <c r="U563" t="str">
        <f t="shared" si="20"/>
        <v>Pas vendredi</v>
      </c>
      <c r="V563" t="str">
        <f t="shared" si="21"/>
        <v>Pas samedi</v>
      </c>
      <c r="W563" t="str">
        <f t="shared" si="22"/>
        <v>Pas dimanche</v>
      </c>
    </row>
    <row r="564" spans="14:23">
      <c r="N564">
        <f t="shared" si="23"/>
        <v>0</v>
      </c>
      <c r="O564" t="b">
        <f t="shared" ref="O564:O600" si="24">IF(D564="ROUTINE",IF(E564&gt;1440,2,1))</f>
        <v>0</v>
      </c>
      <c r="P564" t="b">
        <f t="shared" ref="P564:P600" si="25">IF(D564="URGENT",IF(E564&gt;1440,2,1))</f>
        <v>0</v>
      </c>
      <c r="Q564" t="str">
        <f t="shared" ref="Q564:Q600" si="26">IF(C564="Lundi",N564,"Pas lundi")</f>
        <v>Pas lundi</v>
      </c>
      <c r="R564" t="str">
        <f t="shared" ref="R564:R600" si="27">IF(C564="Mardi",N564,"Pas mardi")</f>
        <v>Pas mardi</v>
      </c>
      <c r="S564" t="str">
        <f t="shared" ref="S564:S600" si="28">IF(C564="Mercredi",N564,"Pas mercredi")</f>
        <v>Pas mercredi</v>
      </c>
      <c r="T564" t="str">
        <f t="shared" ref="T564:T600" si="29">IF(C564="Jeudi",N564,"Pas jeudi")</f>
        <v>Pas jeudi</v>
      </c>
      <c r="U564" t="str">
        <f t="shared" ref="U564:U600" si="30">IF(C564="Vendredi",N564,"Pas vendredi")</f>
        <v>Pas vendredi</v>
      </c>
      <c r="V564" t="str">
        <f t="shared" ref="V564:V600" si="31">IF(C564="Samedi",N564,"Pas samedi")</f>
        <v>Pas samedi</v>
      </c>
      <c r="W564" t="str">
        <f t="shared" ref="W564:W600" si="32">IF(C564="Dimanche",N564,"Pas dimanche")</f>
        <v>Pas dimanche</v>
      </c>
    </row>
    <row r="565" spans="14:23">
      <c r="N565">
        <f t="shared" ref="N565:N600" si="33">O565+P565</f>
        <v>0</v>
      </c>
      <c r="O565" t="b">
        <f t="shared" si="24"/>
        <v>0</v>
      </c>
      <c r="P565" t="b">
        <f t="shared" si="25"/>
        <v>0</v>
      </c>
      <c r="Q565" t="str">
        <f t="shared" si="26"/>
        <v>Pas lundi</v>
      </c>
      <c r="R565" t="str">
        <f t="shared" si="27"/>
        <v>Pas mardi</v>
      </c>
      <c r="S565" t="str">
        <f t="shared" si="28"/>
        <v>Pas mercredi</v>
      </c>
      <c r="T565" t="str">
        <f t="shared" si="29"/>
        <v>Pas jeudi</v>
      </c>
      <c r="U565" t="str">
        <f t="shared" si="30"/>
        <v>Pas vendredi</v>
      </c>
      <c r="V565" t="str">
        <f t="shared" si="31"/>
        <v>Pas samedi</v>
      </c>
      <c r="W565" t="str">
        <f t="shared" si="32"/>
        <v>Pas dimanche</v>
      </c>
    </row>
    <row r="566" spans="14:23">
      <c r="N566">
        <f t="shared" si="33"/>
        <v>0</v>
      </c>
      <c r="O566" t="b">
        <f t="shared" si="24"/>
        <v>0</v>
      </c>
      <c r="P566" t="b">
        <f t="shared" si="25"/>
        <v>0</v>
      </c>
      <c r="Q566" t="str">
        <f t="shared" si="26"/>
        <v>Pas lundi</v>
      </c>
      <c r="R566" t="str">
        <f t="shared" si="27"/>
        <v>Pas mardi</v>
      </c>
      <c r="S566" t="str">
        <f t="shared" si="28"/>
        <v>Pas mercredi</v>
      </c>
      <c r="T566" t="str">
        <f t="shared" si="29"/>
        <v>Pas jeudi</v>
      </c>
      <c r="U566" t="str">
        <f t="shared" si="30"/>
        <v>Pas vendredi</v>
      </c>
      <c r="V566" t="str">
        <f t="shared" si="31"/>
        <v>Pas samedi</v>
      </c>
      <c r="W566" t="str">
        <f t="shared" si="32"/>
        <v>Pas dimanche</v>
      </c>
    </row>
    <row r="567" spans="14:23">
      <c r="N567">
        <f t="shared" si="33"/>
        <v>0</v>
      </c>
      <c r="O567" t="b">
        <f t="shared" si="24"/>
        <v>0</v>
      </c>
      <c r="P567" t="b">
        <f t="shared" si="25"/>
        <v>0</v>
      </c>
      <c r="Q567" t="str">
        <f t="shared" si="26"/>
        <v>Pas lundi</v>
      </c>
      <c r="R567" t="str">
        <f t="shared" si="27"/>
        <v>Pas mardi</v>
      </c>
      <c r="S567" t="str">
        <f t="shared" si="28"/>
        <v>Pas mercredi</v>
      </c>
      <c r="T567" t="str">
        <f t="shared" si="29"/>
        <v>Pas jeudi</v>
      </c>
      <c r="U567" t="str">
        <f t="shared" si="30"/>
        <v>Pas vendredi</v>
      </c>
      <c r="V567" t="str">
        <f t="shared" si="31"/>
        <v>Pas samedi</v>
      </c>
      <c r="W567" t="str">
        <f t="shared" si="32"/>
        <v>Pas dimanche</v>
      </c>
    </row>
    <row r="568" spans="14:23">
      <c r="N568">
        <f t="shared" si="33"/>
        <v>0</v>
      </c>
      <c r="O568" t="b">
        <f t="shared" si="24"/>
        <v>0</v>
      </c>
      <c r="P568" t="b">
        <f t="shared" si="25"/>
        <v>0</v>
      </c>
      <c r="Q568" t="str">
        <f t="shared" si="26"/>
        <v>Pas lundi</v>
      </c>
      <c r="R568" t="str">
        <f t="shared" si="27"/>
        <v>Pas mardi</v>
      </c>
      <c r="S568" t="str">
        <f t="shared" si="28"/>
        <v>Pas mercredi</v>
      </c>
      <c r="T568" t="str">
        <f t="shared" si="29"/>
        <v>Pas jeudi</v>
      </c>
      <c r="U568" t="str">
        <f t="shared" si="30"/>
        <v>Pas vendredi</v>
      </c>
      <c r="V568" t="str">
        <f t="shared" si="31"/>
        <v>Pas samedi</v>
      </c>
      <c r="W568" t="str">
        <f t="shared" si="32"/>
        <v>Pas dimanche</v>
      </c>
    </row>
    <row r="569" spans="14:23">
      <c r="N569">
        <f t="shared" si="33"/>
        <v>0</v>
      </c>
      <c r="O569" t="b">
        <f t="shared" si="24"/>
        <v>0</v>
      </c>
      <c r="P569" t="b">
        <f t="shared" si="25"/>
        <v>0</v>
      </c>
      <c r="Q569" t="str">
        <f t="shared" si="26"/>
        <v>Pas lundi</v>
      </c>
      <c r="R569" t="str">
        <f t="shared" si="27"/>
        <v>Pas mardi</v>
      </c>
      <c r="S569" t="str">
        <f t="shared" si="28"/>
        <v>Pas mercredi</v>
      </c>
      <c r="T569" t="str">
        <f t="shared" si="29"/>
        <v>Pas jeudi</v>
      </c>
      <c r="U569" t="str">
        <f t="shared" si="30"/>
        <v>Pas vendredi</v>
      </c>
      <c r="V569" t="str">
        <f t="shared" si="31"/>
        <v>Pas samedi</v>
      </c>
      <c r="W569" t="str">
        <f t="shared" si="32"/>
        <v>Pas dimanche</v>
      </c>
    </row>
    <row r="570" spans="14:23">
      <c r="N570">
        <f t="shared" si="33"/>
        <v>0</v>
      </c>
      <c r="O570" t="b">
        <f t="shared" si="24"/>
        <v>0</v>
      </c>
      <c r="P570" t="b">
        <f t="shared" si="25"/>
        <v>0</v>
      </c>
      <c r="Q570" t="str">
        <f t="shared" si="26"/>
        <v>Pas lundi</v>
      </c>
      <c r="R570" t="str">
        <f t="shared" si="27"/>
        <v>Pas mardi</v>
      </c>
      <c r="S570" t="str">
        <f t="shared" si="28"/>
        <v>Pas mercredi</v>
      </c>
      <c r="T570" t="str">
        <f t="shared" si="29"/>
        <v>Pas jeudi</v>
      </c>
      <c r="U570" t="str">
        <f t="shared" si="30"/>
        <v>Pas vendredi</v>
      </c>
      <c r="V570" t="str">
        <f t="shared" si="31"/>
        <v>Pas samedi</v>
      </c>
      <c r="W570" t="str">
        <f t="shared" si="32"/>
        <v>Pas dimanche</v>
      </c>
    </row>
    <row r="571" spans="14:23">
      <c r="N571">
        <f t="shared" si="33"/>
        <v>0</v>
      </c>
      <c r="O571" t="b">
        <f t="shared" si="24"/>
        <v>0</v>
      </c>
      <c r="P571" t="b">
        <f t="shared" si="25"/>
        <v>0</v>
      </c>
      <c r="Q571" t="str">
        <f t="shared" si="26"/>
        <v>Pas lundi</v>
      </c>
      <c r="R571" t="str">
        <f t="shared" si="27"/>
        <v>Pas mardi</v>
      </c>
      <c r="S571" t="str">
        <f t="shared" si="28"/>
        <v>Pas mercredi</v>
      </c>
      <c r="T571" t="str">
        <f t="shared" si="29"/>
        <v>Pas jeudi</v>
      </c>
      <c r="U571" t="str">
        <f t="shared" si="30"/>
        <v>Pas vendredi</v>
      </c>
      <c r="V571" t="str">
        <f t="shared" si="31"/>
        <v>Pas samedi</v>
      </c>
      <c r="W571" t="str">
        <f t="shared" si="32"/>
        <v>Pas dimanche</v>
      </c>
    </row>
    <row r="572" spans="14:23">
      <c r="N572">
        <f t="shared" si="33"/>
        <v>0</v>
      </c>
      <c r="O572" t="b">
        <f t="shared" si="24"/>
        <v>0</v>
      </c>
      <c r="P572" t="b">
        <f t="shared" si="25"/>
        <v>0</v>
      </c>
      <c r="Q572" t="str">
        <f t="shared" si="26"/>
        <v>Pas lundi</v>
      </c>
      <c r="R572" t="str">
        <f t="shared" si="27"/>
        <v>Pas mardi</v>
      </c>
      <c r="S572" t="str">
        <f t="shared" si="28"/>
        <v>Pas mercredi</v>
      </c>
      <c r="T572" t="str">
        <f t="shared" si="29"/>
        <v>Pas jeudi</v>
      </c>
      <c r="U572" t="str">
        <f t="shared" si="30"/>
        <v>Pas vendredi</v>
      </c>
      <c r="V572" t="str">
        <f t="shared" si="31"/>
        <v>Pas samedi</v>
      </c>
      <c r="W572" t="str">
        <f t="shared" si="32"/>
        <v>Pas dimanche</v>
      </c>
    </row>
    <row r="573" spans="14:23">
      <c r="N573">
        <f t="shared" si="33"/>
        <v>0</v>
      </c>
      <c r="O573" t="b">
        <f t="shared" si="24"/>
        <v>0</v>
      </c>
      <c r="P573" t="b">
        <f t="shared" si="25"/>
        <v>0</v>
      </c>
      <c r="Q573" t="str">
        <f t="shared" si="26"/>
        <v>Pas lundi</v>
      </c>
      <c r="R573" t="str">
        <f t="shared" si="27"/>
        <v>Pas mardi</v>
      </c>
      <c r="S573" t="str">
        <f t="shared" si="28"/>
        <v>Pas mercredi</v>
      </c>
      <c r="T573" t="str">
        <f t="shared" si="29"/>
        <v>Pas jeudi</v>
      </c>
      <c r="U573" t="str">
        <f t="shared" si="30"/>
        <v>Pas vendredi</v>
      </c>
      <c r="V573" t="str">
        <f t="shared" si="31"/>
        <v>Pas samedi</v>
      </c>
      <c r="W573" t="str">
        <f t="shared" si="32"/>
        <v>Pas dimanche</v>
      </c>
    </row>
    <row r="574" spans="14:23">
      <c r="N574">
        <f t="shared" si="33"/>
        <v>0</v>
      </c>
      <c r="O574" t="b">
        <f t="shared" si="24"/>
        <v>0</v>
      </c>
      <c r="P574" t="b">
        <f t="shared" si="25"/>
        <v>0</v>
      </c>
      <c r="Q574" t="str">
        <f t="shared" si="26"/>
        <v>Pas lundi</v>
      </c>
      <c r="R574" t="str">
        <f t="shared" si="27"/>
        <v>Pas mardi</v>
      </c>
      <c r="S574" t="str">
        <f t="shared" si="28"/>
        <v>Pas mercredi</v>
      </c>
      <c r="T574" t="str">
        <f t="shared" si="29"/>
        <v>Pas jeudi</v>
      </c>
      <c r="U574" t="str">
        <f t="shared" si="30"/>
        <v>Pas vendredi</v>
      </c>
      <c r="V574" t="str">
        <f t="shared" si="31"/>
        <v>Pas samedi</v>
      </c>
      <c r="W574" t="str">
        <f t="shared" si="32"/>
        <v>Pas dimanche</v>
      </c>
    </row>
    <row r="575" spans="14:23">
      <c r="N575">
        <f t="shared" si="33"/>
        <v>0</v>
      </c>
      <c r="O575" t="b">
        <f t="shared" si="24"/>
        <v>0</v>
      </c>
      <c r="P575" t="b">
        <f t="shared" si="25"/>
        <v>0</v>
      </c>
      <c r="Q575" t="str">
        <f t="shared" si="26"/>
        <v>Pas lundi</v>
      </c>
      <c r="R575" t="str">
        <f t="shared" si="27"/>
        <v>Pas mardi</v>
      </c>
      <c r="S575" t="str">
        <f t="shared" si="28"/>
        <v>Pas mercredi</v>
      </c>
      <c r="T575" t="str">
        <f t="shared" si="29"/>
        <v>Pas jeudi</v>
      </c>
      <c r="U575" t="str">
        <f t="shared" si="30"/>
        <v>Pas vendredi</v>
      </c>
      <c r="V575" t="str">
        <f t="shared" si="31"/>
        <v>Pas samedi</v>
      </c>
      <c r="W575" t="str">
        <f t="shared" si="32"/>
        <v>Pas dimanche</v>
      </c>
    </row>
    <row r="576" spans="14:23">
      <c r="N576">
        <f t="shared" si="33"/>
        <v>0</v>
      </c>
      <c r="O576" t="b">
        <f t="shared" si="24"/>
        <v>0</v>
      </c>
      <c r="P576" t="b">
        <f t="shared" si="25"/>
        <v>0</v>
      </c>
      <c r="Q576" t="str">
        <f t="shared" si="26"/>
        <v>Pas lundi</v>
      </c>
      <c r="R576" t="str">
        <f t="shared" si="27"/>
        <v>Pas mardi</v>
      </c>
      <c r="S576" t="str">
        <f t="shared" si="28"/>
        <v>Pas mercredi</v>
      </c>
      <c r="T576" t="str">
        <f t="shared" si="29"/>
        <v>Pas jeudi</v>
      </c>
      <c r="U576" t="str">
        <f t="shared" si="30"/>
        <v>Pas vendredi</v>
      </c>
      <c r="V576" t="str">
        <f t="shared" si="31"/>
        <v>Pas samedi</v>
      </c>
      <c r="W576" t="str">
        <f t="shared" si="32"/>
        <v>Pas dimanche</v>
      </c>
    </row>
    <row r="577" spans="14:23">
      <c r="N577">
        <f t="shared" si="33"/>
        <v>0</v>
      </c>
      <c r="O577" t="b">
        <f t="shared" si="24"/>
        <v>0</v>
      </c>
      <c r="P577" t="b">
        <f t="shared" si="25"/>
        <v>0</v>
      </c>
      <c r="Q577" t="str">
        <f t="shared" si="26"/>
        <v>Pas lundi</v>
      </c>
      <c r="R577" t="str">
        <f t="shared" si="27"/>
        <v>Pas mardi</v>
      </c>
      <c r="S577" t="str">
        <f t="shared" si="28"/>
        <v>Pas mercredi</v>
      </c>
      <c r="T577" t="str">
        <f t="shared" si="29"/>
        <v>Pas jeudi</v>
      </c>
      <c r="U577" t="str">
        <f t="shared" si="30"/>
        <v>Pas vendredi</v>
      </c>
      <c r="V577" t="str">
        <f t="shared" si="31"/>
        <v>Pas samedi</v>
      </c>
      <c r="W577" t="str">
        <f t="shared" si="32"/>
        <v>Pas dimanche</v>
      </c>
    </row>
    <row r="578" spans="14:23">
      <c r="N578">
        <f t="shared" si="33"/>
        <v>0</v>
      </c>
      <c r="O578" t="b">
        <f t="shared" si="24"/>
        <v>0</v>
      </c>
      <c r="P578" t="b">
        <f t="shared" si="25"/>
        <v>0</v>
      </c>
      <c r="Q578" t="str">
        <f t="shared" si="26"/>
        <v>Pas lundi</v>
      </c>
      <c r="R578" t="str">
        <f t="shared" si="27"/>
        <v>Pas mardi</v>
      </c>
      <c r="S578" t="str">
        <f t="shared" si="28"/>
        <v>Pas mercredi</v>
      </c>
      <c r="T578" t="str">
        <f t="shared" si="29"/>
        <v>Pas jeudi</v>
      </c>
      <c r="U578" t="str">
        <f t="shared" si="30"/>
        <v>Pas vendredi</v>
      </c>
      <c r="V578" t="str">
        <f t="shared" si="31"/>
        <v>Pas samedi</v>
      </c>
      <c r="W578" t="str">
        <f t="shared" si="32"/>
        <v>Pas dimanche</v>
      </c>
    </row>
    <row r="579" spans="14:23">
      <c r="N579">
        <f t="shared" si="33"/>
        <v>0</v>
      </c>
      <c r="O579" t="b">
        <f t="shared" si="24"/>
        <v>0</v>
      </c>
      <c r="P579" t="b">
        <f t="shared" si="25"/>
        <v>0</v>
      </c>
      <c r="Q579" t="str">
        <f t="shared" si="26"/>
        <v>Pas lundi</v>
      </c>
      <c r="R579" t="str">
        <f t="shared" si="27"/>
        <v>Pas mardi</v>
      </c>
      <c r="S579" t="str">
        <f t="shared" si="28"/>
        <v>Pas mercredi</v>
      </c>
      <c r="T579" t="str">
        <f t="shared" si="29"/>
        <v>Pas jeudi</v>
      </c>
      <c r="U579" t="str">
        <f t="shared" si="30"/>
        <v>Pas vendredi</v>
      </c>
      <c r="V579" t="str">
        <f t="shared" si="31"/>
        <v>Pas samedi</v>
      </c>
      <c r="W579" t="str">
        <f t="shared" si="32"/>
        <v>Pas dimanche</v>
      </c>
    </row>
    <row r="580" spans="14:23">
      <c r="N580">
        <f t="shared" si="33"/>
        <v>0</v>
      </c>
      <c r="O580" t="b">
        <f t="shared" si="24"/>
        <v>0</v>
      </c>
      <c r="P580" t="b">
        <f t="shared" si="25"/>
        <v>0</v>
      </c>
      <c r="Q580" t="str">
        <f t="shared" si="26"/>
        <v>Pas lundi</v>
      </c>
      <c r="R580" t="str">
        <f t="shared" si="27"/>
        <v>Pas mardi</v>
      </c>
      <c r="S580" t="str">
        <f t="shared" si="28"/>
        <v>Pas mercredi</v>
      </c>
      <c r="T580" t="str">
        <f t="shared" si="29"/>
        <v>Pas jeudi</v>
      </c>
      <c r="U580" t="str">
        <f t="shared" si="30"/>
        <v>Pas vendredi</v>
      </c>
      <c r="V580" t="str">
        <f t="shared" si="31"/>
        <v>Pas samedi</v>
      </c>
      <c r="W580" t="str">
        <f t="shared" si="32"/>
        <v>Pas dimanche</v>
      </c>
    </row>
    <row r="581" spans="14:23">
      <c r="N581">
        <f t="shared" si="33"/>
        <v>0</v>
      </c>
      <c r="O581" t="b">
        <f t="shared" si="24"/>
        <v>0</v>
      </c>
      <c r="P581" t="b">
        <f t="shared" si="25"/>
        <v>0</v>
      </c>
      <c r="Q581" t="str">
        <f t="shared" si="26"/>
        <v>Pas lundi</v>
      </c>
      <c r="R581" t="str">
        <f t="shared" si="27"/>
        <v>Pas mardi</v>
      </c>
      <c r="S581" t="str">
        <f t="shared" si="28"/>
        <v>Pas mercredi</v>
      </c>
      <c r="T581" t="str">
        <f t="shared" si="29"/>
        <v>Pas jeudi</v>
      </c>
      <c r="U581" t="str">
        <f t="shared" si="30"/>
        <v>Pas vendredi</v>
      </c>
      <c r="V581" t="str">
        <f t="shared" si="31"/>
        <v>Pas samedi</v>
      </c>
      <c r="W581" t="str">
        <f t="shared" si="32"/>
        <v>Pas dimanche</v>
      </c>
    </row>
    <row r="582" spans="14:23">
      <c r="N582">
        <f t="shared" si="33"/>
        <v>0</v>
      </c>
      <c r="O582" t="b">
        <f t="shared" si="24"/>
        <v>0</v>
      </c>
      <c r="P582" t="b">
        <f t="shared" si="25"/>
        <v>0</v>
      </c>
      <c r="Q582" t="str">
        <f t="shared" si="26"/>
        <v>Pas lundi</v>
      </c>
      <c r="R582" t="str">
        <f t="shared" si="27"/>
        <v>Pas mardi</v>
      </c>
      <c r="S582" t="str">
        <f t="shared" si="28"/>
        <v>Pas mercredi</v>
      </c>
      <c r="T582" t="str">
        <f t="shared" si="29"/>
        <v>Pas jeudi</v>
      </c>
      <c r="U582" t="str">
        <f t="shared" si="30"/>
        <v>Pas vendredi</v>
      </c>
      <c r="V582" t="str">
        <f t="shared" si="31"/>
        <v>Pas samedi</v>
      </c>
      <c r="W582" t="str">
        <f t="shared" si="32"/>
        <v>Pas dimanche</v>
      </c>
    </row>
    <row r="583" spans="14:23">
      <c r="N583">
        <f t="shared" si="33"/>
        <v>0</v>
      </c>
      <c r="O583" t="b">
        <f t="shared" si="24"/>
        <v>0</v>
      </c>
      <c r="P583" t="b">
        <f t="shared" si="25"/>
        <v>0</v>
      </c>
      <c r="Q583" t="str">
        <f t="shared" si="26"/>
        <v>Pas lundi</v>
      </c>
      <c r="R583" t="str">
        <f t="shared" si="27"/>
        <v>Pas mardi</v>
      </c>
      <c r="S583" t="str">
        <f t="shared" si="28"/>
        <v>Pas mercredi</v>
      </c>
      <c r="T583" t="str">
        <f t="shared" si="29"/>
        <v>Pas jeudi</v>
      </c>
      <c r="U583" t="str">
        <f t="shared" si="30"/>
        <v>Pas vendredi</v>
      </c>
      <c r="V583" t="str">
        <f t="shared" si="31"/>
        <v>Pas samedi</v>
      </c>
      <c r="W583" t="str">
        <f t="shared" si="32"/>
        <v>Pas dimanche</v>
      </c>
    </row>
    <row r="584" spans="14:23">
      <c r="N584">
        <f t="shared" si="33"/>
        <v>0</v>
      </c>
      <c r="O584" t="b">
        <f t="shared" si="24"/>
        <v>0</v>
      </c>
      <c r="P584" t="b">
        <f t="shared" si="25"/>
        <v>0</v>
      </c>
      <c r="Q584" t="str">
        <f t="shared" si="26"/>
        <v>Pas lundi</v>
      </c>
      <c r="R584" t="str">
        <f t="shared" si="27"/>
        <v>Pas mardi</v>
      </c>
      <c r="S584" t="str">
        <f t="shared" si="28"/>
        <v>Pas mercredi</v>
      </c>
      <c r="T584" t="str">
        <f t="shared" si="29"/>
        <v>Pas jeudi</v>
      </c>
      <c r="U584" t="str">
        <f t="shared" si="30"/>
        <v>Pas vendredi</v>
      </c>
      <c r="V584" t="str">
        <f t="shared" si="31"/>
        <v>Pas samedi</v>
      </c>
      <c r="W584" t="str">
        <f t="shared" si="32"/>
        <v>Pas dimanche</v>
      </c>
    </row>
    <row r="585" spans="14:23">
      <c r="N585">
        <f t="shared" si="33"/>
        <v>0</v>
      </c>
      <c r="O585" t="b">
        <f t="shared" si="24"/>
        <v>0</v>
      </c>
      <c r="P585" t="b">
        <f t="shared" si="25"/>
        <v>0</v>
      </c>
      <c r="Q585" t="str">
        <f t="shared" si="26"/>
        <v>Pas lundi</v>
      </c>
      <c r="R585" t="str">
        <f t="shared" si="27"/>
        <v>Pas mardi</v>
      </c>
      <c r="S585" t="str">
        <f t="shared" si="28"/>
        <v>Pas mercredi</v>
      </c>
      <c r="T585" t="str">
        <f t="shared" si="29"/>
        <v>Pas jeudi</v>
      </c>
      <c r="U585" t="str">
        <f t="shared" si="30"/>
        <v>Pas vendredi</v>
      </c>
      <c r="V585" t="str">
        <f t="shared" si="31"/>
        <v>Pas samedi</v>
      </c>
      <c r="W585" t="str">
        <f t="shared" si="32"/>
        <v>Pas dimanche</v>
      </c>
    </row>
    <row r="586" spans="14:23">
      <c r="N586">
        <f t="shared" si="33"/>
        <v>0</v>
      </c>
      <c r="O586" t="b">
        <f t="shared" si="24"/>
        <v>0</v>
      </c>
      <c r="P586" t="b">
        <f t="shared" si="25"/>
        <v>0</v>
      </c>
      <c r="Q586" t="str">
        <f t="shared" si="26"/>
        <v>Pas lundi</v>
      </c>
      <c r="R586" t="str">
        <f t="shared" si="27"/>
        <v>Pas mardi</v>
      </c>
      <c r="S586" t="str">
        <f t="shared" si="28"/>
        <v>Pas mercredi</v>
      </c>
      <c r="T586" t="str">
        <f t="shared" si="29"/>
        <v>Pas jeudi</v>
      </c>
      <c r="U586" t="str">
        <f t="shared" si="30"/>
        <v>Pas vendredi</v>
      </c>
      <c r="V586" t="str">
        <f t="shared" si="31"/>
        <v>Pas samedi</v>
      </c>
      <c r="W586" t="str">
        <f t="shared" si="32"/>
        <v>Pas dimanche</v>
      </c>
    </row>
    <row r="587" spans="14:23">
      <c r="N587">
        <f t="shared" si="33"/>
        <v>0</v>
      </c>
      <c r="O587" t="b">
        <f t="shared" si="24"/>
        <v>0</v>
      </c>
      <c r="P587" t="b">
        <f t="shared" si="25"/>
        <v>0</v>
      </c>
      <c r="Q587" t="str">
        <f t="shared" si="26"/>
        <v>Pas lundi</v>
      </c>
      <c r="R587" t="str">
        <f t="shared" si="27"/>
        <v>Pas mardi</v>
      </c>
      <c r="S587" t="str">
        <f t="shared" si="28"/>
        <v>Pas mercredi</v>
      </c>
      <c r="T587" t="str">
        <f t="shared" si="29"/>
        <v>Pas jeudi</v>
      </c>
      <c r="U587" t="str">
        <f t="shared" si="30"/>
        <v>Pas vendredi</v>
      </c>
      <c r="V587" t="str">
        <f t="shared" si="31"/>
        <v>Pas samedi</v>
      </c>
      <c r="W587" t="str">
        <f t="shared" si="32"/>
        <v>Pas dimanche</v>
      </c>
    </row>
    <row r="588" spans="14:23">
      <c r="N588">
        <f t="shared" si="33"/>
        <v>0</v>
      </c>
      <c r="O588" t="b">
        <f t="shared" si="24"/>
        <v>0</v>
      </c>
      <c r="P588" t="b">
        <f t="shared" si="25"/>
        <v>0</v>
      </c>
      <c r="Q588" t="str">
        <f t="shared" si="26"/>
        <v>Pas lundi</v>
      </c>
      <c r="R588" t="str">
        <f t="shared" si="27"/>
        <v>Pas mardi</v>
      </c>
      <c r="S588" t="str">
        <f t="shared" si="28"/>
        <v>Pas mercredi</v>
      </c>
      <c r="T588" t="str">
        <f t="shared" si="29"/>
        <v>Pas jeudi</v>
      </c>
      <c r="U588" t="str">
        <f t="shared" si="30"/>
        <v>Pas vendredi</v>
      </c>
      <c r="V588" t="str">
        <f t="shared" si="31"/>
        <v>Pas samedi</v>
      </c>
      <c r="W588" t="str">
        <f t="shared" si="32"/>
        <v>Pas dimanche</v>
      </c>
    </row>
    <row r="589" spans="14:23">
      <c r="N589">
        <f t="shared" si="33"/>
        <v>0</v>
      </c>
      <c r="O589" t="b">
        <f t="shared" si="24"/>
        <v>0</v>
      </c>
      <c r="P589" t="b">
        <f t="shared" si="25"/>
        <v>0</v>
      </c>
      <c r="Q589" t="str">
        <f t="shared" si="26"/>
        <v>Pas lundi</v>
      </c>
      <c r="R589" t="str">
        <f t="shared" si="27"/>
        <v>Pas mardi</v>
      </c>
      <c r="S589" t="str">
        <f t="shared" si="28"/>
        <v>Pas mercredi</v>
      </c>
      <c r="T589" t="str">
        <f t="shared" si="29"/>
        <v>Pas jeudi</v>
      </c>
      <c r="U589" t="str">
        <f t="shared" si="30"/>
        <v>Pas vendredi</v>
      </c>
      <c r="V589" t="str">
        <f t="shared" si="31"/>
        <v>Pas samedi</v>
      </c>
      <c r="W589" t="str">
        <f t="shared" si="32"/>
        <v>Pas dimanche</v>
      </c>
    </row>
    <row r="590" spans="14:23">
      <c r="N590">
        <f t="shared" si="33"/>
        <v>0</v>
      </c>
      <c r="O590" t="b">
        <f t="shared" si="24"/>
        <v>0</v>
      </c>
      <c r="P590" t="b">
        <f t="shared" si="25"/>
        <v>0</v>
      </c>
      <c r="Q590" t="str">
        <f t="shared" si="26"/>
        <v>Pas lundi</v>
      </c>
      <c r="R590" t="str">
        <f t="shared" si="27"/>
        <v>Pas mardi</v>
      </c>
      <c r="S590" t="str">
        <f t="shared" si="28"/>
        <v>Pas mercredi</v>
      </c>
      <c r="T590" t="str">
        <f t="shared" si="29"/>
        <v>Pas jeudi</v>
      </c>
      <c r="U590" t="str">
        <f t="shared" si="30"/>
        <v>Pas vendredi</v>
      </c>
      <c r="V590" t="str">
        <f t="shared" si="31"/>
        <v>Pas samedi</v>
      </c>
      <c r="W590" t="str">
        <f t="shared" si="32"/>
        <v>Pas dimanche</v>
      </c>
    </row>
    <row r="591" spans="14:23">
      <c r="N591">
        <f t="shared" si="33"/>
        <v>0</v>
      </c>
      <c r="O591" t="b">
        <f t="shared" si="24"/>
        <v>0</v>
      </c>
      <c r="P591" t="b">
        <f t="shared" si="25"/>
        <v>0</v>
      </c>
      <c r="Q591" t="str">
        <f t="shared" si="26"/>
        <v>Pas lundi</v>
      </c>
      <c r="R591" t="str">
        <f t="shared" si="27"/>
        <v>Pas mardi</v>
      </c>
      <c r="S591" t="str">
        <f t="shared" si="28"/>
        <v>Pas mercredi</v>
      </c>
      <c r="T591" t="str">
        <f t="shared" si="29"/>
        <v>Pas jeudi</v>
      </c>
      <c r="U591" t="str">
        <f t="shared" si="30"/>
        <v>Pas vendredi</v>
      </c>
      <c r="V591" t="str">
        <f t="shared" si="31"/>
        <v>Pas samedi</v>
      </c>
      <c r="W591" t="str">
        <f t="shared" si="32"/>
        <v>Pas dimanche</v>
      </c>
    </row>
    <row r="592" spans="14:23">
      <c r="N592">
        <f t="shared" si="33"/>
        <v>0</v>
      </c>
      <c r="O592" t="b">
        <f t="shared" si="24"/>
        <v>0</v>
      </c>
      <c r="P592" t="b">
        <f t="shared" si="25"/>
        <v>0</v>
      </c>
      <c r="Q592" t="str">
        <f t="shared" si="26"/>
        <v>Pas lundi</v>
      </c>
      <c r="R592" t="str">
        <f t="shared" si="27"/>
        <v>Pas mardi</v>
      </c>
      <c r="S592" t="str">
        <f t="shared" si="28"/>
        <v>Pas mercredi</v>
      </c>
      <c r="T592" t="str">
        <f t="shared" si="29"/>
        <v>Pas jeudi</v>
      </c>
      <c r="U592" t="str">
        <f t="shared" si="30"/>
        <v>Pas vendredi</v>
      </c>
      <c r="V592" t="str">
        <f t="shared" si="31"/>
        <v>Pas samedi</v>
      </c>
      <c r="W592" t="str">
        <f t="shared" si="32"/>
        <v>Pas dimanche</v>
      </c>
    </row>
    <row r="593" spans="14:24">
      <c r="N593">
        <f t="shared" si="33"/>
        <v>0</v>
      </c>
      <c r="O593" t="b">
        <f t="shared" si="24"/>
        <v>0</v>
      </c>
      <c r="P593" t="b">
        <f t="shared" si="25"/>
        <v>0</v>
      </c>
      <c r="Q593" t="str">
        <f t="shared" si="26"/>
        <v>Pas lundi</v>
      </c>
      <c r="R593" t="str">
        <f t="shared" si="27"/>
        <v>Pas mardi</v>
      </c>
      <c r="S593" t="str">
        <f t="shared" si="28"/>
        <v>Pas mercredi</v>
      </c>
      <c r="T593" t="str">
        <f t="shared" si="29"/>
        <v>Pas jeudi</v>
      </c>
      <c r="U593" t="str">
        <f t="shared" si="30"/>
        <v>Pas vendredi</v>
      </c>
      <c r="V593" t="str">
        <f t="shared" si="31"/>
        <v>Pas samedi</v>
      </c>
      <c r="W593" t="str">
        <f t="shared" si="32"/>
        <v>Pas dimanche</v>
      </c>
    </row>
    <row r="594" spans="14:24">
      <c r="N594">
        <f t="shared" si="33"/>
        <v>0</v>
      </c>
      <c r="O594" t="b">
        <f t="shared" si="24"/>
        <v>0</v>
      </c>
      <c r="P594" t="b">
        <f t="shared" si="25"/>
        <v>0</v>
      </c>
      <c r="Q594" t="str">
        <f t="shared" si="26"/>
        <v>Pas lundi</v>
      </c>
      <c r="R594" t="str">
        <f t="shared" si="27"/>
        <v>Pas mardi</v>
      </c>
      <c r="S594" t="str">
        <f t="shared" si="28"/>
        <v>Pas mercredi</v>
      </c>
      <c r="T594" t="str">
        <f t="shared" si="29"/>
        <v>Pas jeudi</v>
      </c>
      <c r="U594" t="str">
        <f t="shared" si="30"/>
        <v>Pas vendredi</v>
      </c>
      <c r="V594" t="str">
        <f t="shared" si="31"/>
        <v>Pas samedi</v>
      </c>
      <c r="W594" t="str">
        <f t="shared" si="32"/>
        <v>Pas dimanche</v>
      </c>
    </row>
    <row r="595" spans="14:24">
      <c r="N595">
        <f t="shared" si="33"/>
        <v>0</v>
      </c>
      <c r="O595" t="b">
        <f t="shared" si="24"/>
        <v>0</v>
      </c>
      <c r="P595" t="b">
        <f t="shared" si="25"/>
        <v>0</v>
      </c>
      <c r="Q595" t="str">
        <f t="shared" si="26"/>
        <v>Pas lundi</v>
      </c>
      <c r="R595" t="str">
        <f t="shared" si="27"/>
        <v>Pas mardi</v>
      </c>
      <c r="S595" t="str">
        <f t="shared" si="28"/>
        <v>Pas mercredi</v>
      </c>
      <c r="T595" t="str">
        <f t="shared" si="29"/>
        <v>Pas jeudi</v>
      </c>
      <c r="U595" t="str">
        <f t="shared" si="30"/>
        <v>Pas vendredi</v>
      </c>
      <c r="V595" t="str">
        <f t="shared" si="31"/>
        <v>Pas samedi</v>
      </c>
      <c r="W595" t="str">
        <f t="shared" si="32"/>
        <v>Pas dimanche</v>
      </c>
    </row>
    <row r="596" spans="14:24">
      <c r="N596">
        <f t="shared" si="33"/>
        <v>0</v>
      </c>
      <c r="O596" t="b">
        <f t="shared" si="24"/>
        <v>0</v>
      </c>
      <c r="P596" t="b">
        <f t="shared" si="25"/>
        <v>0</v>
      </c>
      <c r="Q596" t="str">
        <f t="shared" si="26"/>
        <v>Pas lundi</v>
      </c>
      <c r="R596" t="str">
        <f t="shared" si="27"/>
        <v>Pas mardi</v>
      </c>
      <c r="S596" t="str">
        <f t="shared" si="28"/>
        <v>Pas mercredi</v>
      </c>
      <c r="T596" t="str">
        <f t="shared" si="29"/>
        <v>Pas jeudi</v>
      </c>
      <c r="U596" t="str">
        <f t="shared" si="30"/>
        <v>Pas vendredi</v>
      </c>
      <c r="V596" t="str">
        <f t="shared" si="31"/>
        <v>Pas samedi</v>
      </c>
      <c r="W596" t="str">
        <f t="shared" si="32"/>
        <v>Pas dimanche</v>
      </c>
    </row>
    <row r="597" spans="14:24">
      <c r="N597">
        <f t="shared" si="33"/>
        <v>0</v>
      </c>
      <c r="O597" t="b">
        <f t="shared" si="24"/>
        <v>0</v>
      </c>
      <c r="P597" t="b">
        <f t="shared" si="25"/>
        <v>0</v>
      </c>
      <c r="Q597" t="str">
        <f t="shared" si="26"/>
        <v>Pas lundi</v>
      </c>
      <c r="R597" t="str">
        <f t="shared" si="27"/>
        <v>Pas mardi</v>
      </c>
      <c r="S597" t="str">
        <f t="shared" si="28"/>
        <v>Pas mercredi</v>
      </c>
      <c r="T597" t="str">
        <f t="shared" si="29"/>
        <v>Pas jeudi</v>
      </c>
      <c r="U597" t="str">
        <f t="shared" si="30"/>
        <v>Pas vendredi</v>
      </c>
      <c r="V597" t="str">
        <f t="shared" si="31"/>
        <v>Pas samedi</v>
      </c>
      <c r="W597" t="str">
        <f t="shared" si="32"/>
        <v>Pas dimanche</v>
      </c>
    </row>
    <row r="598" spans="14:24">
      <c r="N598">
        <f t="shared" si="33"/>
        <v>0</v>
      </c>
      <c r="O598" t="b">
        <f t="shared" si="24"/>
        <v>0</v>
      </c>
      <c r="P598" t="b">
        <f t="shared" si="25"/>
        <v>0</v>
      </c>
      <c r="Q598" t="str">
        <f t="shared" si="26"/>
        <v>Pas lundi</v>
      </c>
      <c r="R598" t="str">
        <f t="shared" si="27"/>
        <v>Pas mardi</v>
      </c>
      <c r="S598" t="str">
        <f t="shared" si="28"/>
        <v>Pas mercredi</v>
      </c>
      <c r="T598" t="str">
        <f t="shared" si="29"/>
        <v>Pas jeudi</v>
      </c>
      <c r="U598" t="str">
        <f t="shared" si="30"/>
        <v>Pas vendredi</v>
      </c>
      <c r="V598" t="str">
        <f t="shared" si="31"/>
        <v>Pas samedi</v>
      </c>
      <c r="W598" t="str">
        <f t="shared" si="32"/>
        <v>Pas dimanche</v>
      </c>
    </row>
    <row r="599" spans="14:24">
      <c r="N599">
        <f t="shared" si="33"/>
        <v>0</v>
      </c>
      <c r="O599" t="b">
        <f t="shared" si="24"/>
        <v>0</v>
      </c>
      <c r="P599" t="b">
        <f t="shared" si="25"/>
        <v>0</v>
      </c>
      <c r="Q599" t="str">
        <f t="shared" si="26"/>
        <v>Pas lundi</v>
      </c>
      <c r="R599" t="str">
        <f t="shared" si="27"/>
        <v>Pas mardi</v>
      </c>
      <c r="S599" t="str">
        <f t="shared" si="28"/>
        <v>Pas mercredi</v>
      </c>
      <c r="T599" t="str">
        <f t="shared" si="29"/>
        <v>Pas jeudi</v>
      </c>
      <c r="U599" t="str">
        <f t="shared" si="30"/>
        <v>Pas vendredi</v>
      </c>
      <c r="V599" t="str">
        <f t="shared" si="31"/>
        <v>Pas samedi</v>
      </c>
      <c r="W599" t="str">
        <f t="shared" si="32"/>
        <v>Pas dimanche</v>
      </c>
    </row>
    <row r="600" spans="14:24" ht="15.75" thickBot="1">
      <c r="N600">
        <f t="shared" si="33"/>
        <v>0</v>
      </c>
      <c r="O600" t="b">
        <f t="shared" si="24"/>
        <v>0</v>
      </c>
      <c r="P600" t="b">
        <f t="shared" si="25"/>
        <v>0</v>
      </c>
      <c r="Q600" t="str">
        <f t="shared" si="26"/>
        <v>Pas lundi</v>
      </c>
      <c r="R600" t="str">
        <f t="shared" si="27"/>
        <v>Pas mardi</v>
      </c>
      <c r="S600" t="str">
        <f t="shared" si="28"/>
        <v>Pas mercredi</v>
      </c>
      <c r="T600" t="str">
        <f t="shared" si="29"/>
        <v>Pas jeudi</v>
      </c>
      <c r="U600" t="str">
        <f t="shared" si="30"/>
        <v>Pas vendredi</v>
      </c>
      <c r="V600" t="str">
        <f t="shared" si="31"/>
        <v>Pas samedi</v>
      </c>
      <c r="W600" t="str">
        <f t="shared" si="32"/>
        <v>Pas dimanche</v>
      </c>
    </row>
    <row r="601" spans="14:24" ht="15.75" thickBot="1">
      <c r="Q601" s="73" t="s">
        <v>43</v>
      </c>
      <c r="R601" s="74" t="s">
        <v>44</v>
      </c>
      <c r="S601" s="74" t="s">
        <v>45</v>
      </c>
      <c r="T601" s="74" t="s">
        <v>46</v>
      </c>
      <c r="U601" s="74" t="s">
        <v>47</v>
      </c>
      <c r="V601" s="74" t="s">
        <v>48</v>
      </c>
      <c r="W601" s="75" t="s">
        <v>49</v>
      </c>
    </row>
    <row r="602" spans="14:24">
      <c r="N602" t="s">
        <v>50</v>
      </c>
      <c r="O602" s="62">
        <f>COUNTIF($O$500:$O$600,2)</f>
        <v>0</v>
      </c>
      <c r="P602" s="62">
        <f>COUNTIF($O$500:$O$600,2)</f>
        <v>0</v>
      </c>
      <c r="Q602" s="63">
        <f>COUNTIF(Q500:Q600,2)</f>
        <v>0</v>
      </c>
      <c r="R602" s="63">
        <f t="shared" ref="R602:W602" si="34">COUNTIF(R500:R600,2)</f>
        <v>0</v>
      </c>
      <c r="S602" s="63">
        <f t="shared" si="34"/>
        <v>0</v>
      </c>
      <c r="T602" s="63">
        <f t="shared" si="34"/>
        <v>0</v>
      </c>
      <c r="U602" s="63">
        <f t="shared" si="34"/>
        <v>0</v>
      </c>
      <c r="V602" s="63">
        <f t="shared" si="34"/>
        <v>0</v>
      </c>
      <c r="W602" s="63">
        <f t="shared" si="34"/>
        <v>0</v>
      </c>
    </row>
    <row r="603" spans="14:24" ht="15.75" thickBot="1">
      <c r="N603" t="s">
        <v>51</v>
      </c>
      <c r="O603" s="68">
        <f>COUNTIF($O$500:$O$600,1)</f>
        <v>4</v>
      </c>
      <c r="P603" s="68">
        <f>COUNTIF($O$500:$O$600,1)</f>
        <v>4</v>
      </c>
      <c r="Q603" s="76">
        <f>COUNTIF(Q500:Q600,1)</f>
        <v>0</v>
      </c>
      <c r="R603" s="69">
        <f t="shared" ref="R603:W603" si="35">COUNTIF(R500:R600,1)</f>
        <v>1</v>
      </c>
      <c r="S603" s="69">
        <f t="shared" si="35"/>
        <v>1</v>
      </c>
      <c r="T603" s="69">
        <f t="shared" si="35"/>
        <v>1</v>
      </c>
      <c r="U603" s="69">
        <f t="shared" si="35"/>
        <v>1</v>
      </c>
      <c r="V603" s="69">
        <f t="shared" si="35"/>
        <v>0</v>
      </c>
      <c r="W603" s="69">
        <f t="shared" si="35"/>
        <v>0</v>
      </c>
    </row>
    <row r="604" spans="14:24" ht="15.75" thickBot="1">
      <c r="N604" t="s">
        <v>52</v>
      </c>
      <c r="O604">
        <f>SUM(O602:O603)</f>
        <v>4</v>
      </c>
      <c r="P604">
        <f>SUM(P602:P603)</f>
        <v>4</v>
      </c>
      <c r="Q604" s="77">
        <f>SUM(Q602:Q603)</f>
        <v>0</v>
      </c>
      <c r="R604" s="78">
        <f t="shared" ref="R604:W604" si="36">SUM(R602:R603)</f>
        <v>1</v>
      </c>
      <c r="S604" s="78">
        <f t="shared" si="36"/>
        <v>1</v>
      </c>
      <c r="T604" s="78">
        <f t="shared" si="36"/>
        <v>1</v>
      </c>
      <c r="U604" s="78">
        <f t="shared" si="36"/>
        <v>1</v>
      </c>
      <c r="V604" s="78">
        <f t="shared" si="36"/>
        <v>0</v>
      </c>
      <c r="W604" s="79">
        <f t="shared" si="36"/>
        <v>0</v>
      </c>
    </row>
    <row r="605" spans="14:24" ht="15.75" thickBot="1">
      <c r="Q605" t="e">
        <f>(Q603*100)/Q604</f>
        <v>#DIV/0!</v>
      </c>
      <c r="R605">
        <f t="shared" ref="R605:W605" si="37">(R603*100)/R604</f>
        <v>100</v>
      </c>
      <c r="S605">
        <f t="shared" si="37"/>
        <v>100</v>
      </c>
      <c r="T605">
        <f t="shared" si="37"/>
        <v>100</v>
      </c>
      <c r="U605">
        <f t="shared" si="37"/>
        <v>100</v>
      </c>
      <c r="V605" t="e">
        <f t="shared" si="37"/>
        <v>#DIV/0!</v>
      </c>
      <c r="W605" t="e">
        <f t="shared" si="37"/>
        <v>#DIV/0!</v>
      </c>
      <c r="X605" t="s">
        <v>53</v>
      </c>
    </row>
    <row r="606" spans="14:24">
      <c r="N606" s="61" t="s">
        <v>8</v>
      </c>
      <c r="O606">
        <f>O602+P602</f>
        <v>0</v>
      </c>
    </row>
    <row r="607" spans="14:24" ht="15.75" thickBot="1">
      <c r="N607" s="67" t="s">
        <v>10</v>
      </c>
      <c r="O607">
        <f>O603+P603</f>
        <v>8</v>
      </c>
    </row>
    <row r="608" spans="14:24">
      <c r="N608" t="s">
        <v>11</v>
      </c>
      <c r="O608">
        <f>O606+O607</f>
        <v>8</v>
      </c>
    </row>
  </sheetData>
  <mergeCells count="17">
    <mergeCell ref="C222:D222"/>
    <mergeCell ref="C227:D227"/>
    <mergeCell ref="B228:D228"/>
    <mergeCell ref="C504:D504"/>
    <mergeCell ref="B505:D505"/>
    <mergeCell ref="C139:D139"/>
    <mergeCell ref="C151:D151"/>
    <mergeCell ref="C165:D165"/>
    <mergeCell ref="C180:D180"/>
    <mergeCell ref="C194:D194"/>
    <mergeCell ref="C208:D208"/>
    <mergeCell ref="C49:D49"/>
    <mergeCell ref="C64:D64"/>
    <mergeCell ref="C79:D79"/>
    <mergeCell ref="C94:D94"/>
    <mergeCell ref="C109:D109"/>
    <mergeCell ref="C124:D12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X608"/>
  <sheetViews>
    <sheetView workbookViewId="0">
      <selection activeCell="P4" sqref="P4"/>
    </sheetView>
  </sheetViews>
  <sheetFormatPr baseColWidth="10" defaultRowHeight="15"/>
  <cols>
    <col min="1" max="1" width="2.7109375" customWidth="1"/>
    <col min="2" max="2" width="29.5703125" style="60" bestFit="1" customWidth="1"/>
    <col min="3" max="3" width="15.42578125" style="60" bestFit="1" customWidth="1"/>
    <col min="4" max="4" width="8.42578125" style="60" bestFit="1" customWidth="1"/>
    <col min="5" max="5" width="7" style="9" customWidth="1"/>
    <col min="6" max="6" width="0.7109375" style="9" customWidth="1"/>
    <col min="7" max="7" width="8" style="9" customWidth="1"/>
    <col min="8" max="8" width="0.42578125" style="9" customWidth="1"/>
    <col min="9" max="9" width="8" style="9" customWidth="1"/>
    <col min="10" max="10" width="0.42578125" style="9" customWidth="1"/>
    <col min="11" max="11" width="8" style="9" customWidth="1"/>
    <col min="12" max="12" width="0.42578125" style="9" customWidth="1"/>
    <col min="13" max="13" width="8" style="9" customWidth="1"/>
    <col min="16" max="16" width="22" customWidth="1"/>
    <col min="17" max="17" width="20.85546875" customWidth="1"/>
    <col min="19" max="19" width="12.42578125" customWidth="1"/>
    <col min="24" max="24" width="2.85546875" customWidth="1"/>
  </cols>
  <sheetData>
    <row r="1" spans="1:24" s="7" customFormat="1" ht="18.75">
      <c r="A1" s="80"/>
      <c r="B1" s="81"/>
      <c r="C1" s="81"/>
      <c r="D1" s="81"/>
      <c r="E1" s="6"/>
      <c r="F1" s="6"/>
      <c r="G1" s="6"/>
      <c r="H1" s="6"/>
      <c r="I1" s="6"/>
      <c r="J1" s="6"/>
      <c r="K1" s="6"/>
      <c r="L1" s="6"/>
      <c r="M1" s="6"/>
    </row>
    <row r="3" spans="1:24" s="12" customFormat="1" ht="16.5" thickBot="1">
      <c r="A3" s="82"/>
      <c r="B3" s="60"/>
      <c r="C3" s="60"/>
      <c r="D3" s="60"/>
      <c r="E3" s="11"/>
      <c r="F3" s="11"/>
      <c r="G3" s="11"/>
      <c r="H3" s="11"/>
      <c r="I3" s="11"/>
      <c r="J3" s="11"/>
      <c r="K3" s="11"/>
      <c r="L3" s="11"/>
      <c r="M3" s="11"/>
    </row>
    <row r="4" spans="1:24" s="12" customFormat="1" ht="15.75" thickBot="1">
      <c r="A4" s="13"/>
      <c r="B4" s="60"/>
      <c r="C4" s="60"/>
      <c r="D4" s="60"/>
      <c r="E4" s="11"/>
      <c r="F4" s="11"/>
      <c r="G4" s="11"/>
      <c r="H4" s="11"/>
      <c r="I4" s="11"/>
      <c r="J4" s="11"/>
      <c r="K4" s="11"/>
      <c r="L4" s="11"/>
      <c r="M4" s="11"/>
      <c r="P4" s="14" t="s">
        <v>55</v>
      </c>
    </row>
    <row r="5" spans="1:24" s="12" customFormat="1" ht="16.5" thickBot="1">
      <c r="A5" s="82"/>
      <c r="B5" s="60"/>
      <c r="C5" s="60"/>
      <c r="D5" s="60"/>
      <c r="E5" s="11"/>
      <c r="F5" s="11"/>
      <c r="G5" s="11"/>
      <c r="H5" s="11"/>
      <c r="I5" s="11"/>
      <c r="J5" s="11"/>
      <c r="K5" s="11"/>
      <c r="L5" s="11"/>
      <c r="M5" s="11"/>
      <c r="N5" s="15"/>
      <c r="O5" s="12" t="s">
        <v>5</v>
      </c>
      <c r="P5" s="16" t="str">
        <f>TEXT(X5,"jjmmaa")</f>
        <v/>
      </c>
      <c r="Q5" s="17" t="s">
        <v>6</v>
      </c>
      <c r="R5" s="17" t="s">
        <v>7</v>
      </c>
      <c r="X5" s="18" t="str">
        <f>LEFT(A4,8)</f>
        <v/>
      </c>
    </row>
    <row r="6" spans="1:24" s="12" customFormat="1">
      <c r="A6" s="13"/>
      <c r="B6" s="60"/>
      <c r="C6" s="60"/>
      <c r="D6" s="60"/>
      <c r="E6" s="11"/>
      <c r="F6" s="11"/>
      <c r="G6" s="11"/>
      <c r="H6" s="11"/>
      <c r="I6" s="11"/>
      <c r="J6" s="11"/>
      <c r="K6" s="11"/>
      <c r="L6" s="11"/>
      <c r="M6" s="11"/>
      <c r="P6" s="3" t="s">
        <v>8</v>
      </c>
      <c r="Q6" s="19" t="e">
        <f>(O402*100)/$O$405</f>
        <v>#DIV/0!</v>
      </c>
      <c r="R6" s="19" t="e">
        <f>(P402*100)/$P$405</f>
        <v>#DIV/0!</v>
      </c>
    </row>
    <row r="7" spans="1:24" s="12" customFormat="1" ht="15.75">
      <c r="A7" s="82"/>
      <c r="B7" s="60"/>
      <c r="C7" s="60"/>
      <c r="D7" s="60"/>
      <c r="E7" s="11"/>
      <c r="F7" s="11"/>
      <c r="G7" s="11"/>
      <c r="H7" s="11"/>
      <c r="I7" s="11"/>
      <c r="J7" s="11"/>
      <c r="K7" s="11"/>
      <c r="L7" s="11"/>
      <c r="M7" s="11"/>
      <c r="P7" s="2" t="s">
        <v>9</v>
      </c>
      <c r="Q7" s="20" t="e">
        <f>(O403*100)/$O$405</f>
        <v>#DIV/0!</v>
      </c>
      <c r="R7" s="20" t="e">
        <f>(P403*100)/$P$405</f>
        <v>#DIV/0!</v>
      </c>
    </row>
    <row r="8" spans="1:24" s="12" customFormat="1" ht="15.75" thickBot="1">
      <c r="A8" s="13"/>
      <c r="B8" s="60"/>
      <c r="C8" s="60"/>
      <c r="D8" s="60"/>
      <c r="E8" s="11"/>
      <c r="F8" s="11"/>
      <c r="G8" s="11"/>
      <c r="H8" s="11"/>
      <c r="I8" s="11"/>
      <c r="J8" s="11"/>
      <c r="K8" s="11"/>
      <c r="L8" s="11"/>
      <c r="M8" s="11"/>
      <c r="P8" s="1" t="s">
        <v>10</v>
      </c>
      <c r="Q8" s="21" t="e">
        <f>(O404*100)/$O$405</f>
        <v>#DIV/0!</v>
      </c>
      <c r="R8" s="21" t="e">
        <f>(P404*100)/$P$405</f>
        <v>#DIV/0!</v>
      </c>
    </row>
    <row r="9" spans="1:24" s="12" customFormat="1">
      <c r="A9" s="13"/>
      <c r="B9" s="60"/>
      <c r="C9" s="60"/>
      <c r="D9" s="60"/>
      <c r="E9" s="11"/>
      <c r="F9" s="11"/>
      <c r="G9" s="11"/>
      <c r="H9" s="11"/>
      <c r="I9" s="11"/>
      <c r="J9" s="11"/>
      <c r="K9" s="11"/>
      <c r="L9" s="11"/>
      <c r="M9" s="11"/>
      <c r="P9" s="22" t="s">
        <v>11</v>
      </c>
      <c r="Q9" s="23" t="e">
        <f>SUM(Q6:Q8)</f>
        <v>#DIV/0!</v>
      </c>
      <c r="R9" s="23" t="e">
        <f>SUM(R6:R8)</f>
        <v>#DIV/0!</v>
      </c>
    </row>
    <row r="10" spans="1:24">
      <c r="A10" s="55"/>
    </row>
    <row r="11" spans="1:24" s="12" customFormat="1" ht="16.5" thickBot="1">
      <c r="A11" s="82"/>
      <c r="B11" s="60"/>
      <c r="C11" s="60"/>
      <c r="D11" s="60"/>
      <c r="E11" s="11"/>
      <c r="F11" s="11"/>
      <c r="G11" s="11"/>
      <c r="H11" s="11"/>
      <c r="I11" s="11"/>
      <c r="J11" s="11"/>
      <c r="K11" s="11"/>
      <c r="L11" s="11"/>
      <c r="M11" s="11"/>
    </row>
    <row r="12" spans="1:24" s="12" customFormat="1" ht="15.75" thickBot="1">
      <c r="A12" s="13"/>
      <c r="B12" s="60"/>
      <c r="C12" s="60"/>
      <c r="D12" s="60"/>
      <c r="E12" s="11"/>
      <c r="F12" s="11"/>
      <c r="G12" s="11"/>
      <c r="H12" s="11"/>
      <c r="I12" s="11"/>
      <c r="J12" s="11"/>
      <c r="K12" s="11"/>
      <c r="L12" s="11"/>
      <c r="M12" s="11"/>
      <c r="P12" s="14"/>
    </row>
    <row r="13" spans="1:24" s="12" customFormat="1" ht="15.75" thickBot="1">
      <c r="A13" s="13"/>
      <c r="B13" s="60"/>
      <c r="C13" s="60"/>
      <c r="D13" s="60"/>
      <c r="E13" s="11"/>
      <c r="F13" s="11"/>
      <c r="G13" s="11"/>
      <c r="H13" s="11"/>
      <c r="I13" s="11"/>
      <c r="J13" s="11"/>
      <c r="K13" s="11"/>
      <c r="L13" s="11"/>
      <c r="M13" s="11"/>
      <c r="P13" s="25"/>
      <c r="Q13" s="26"/>
      <c r="R13" s="26"/>
      <c r="S13" s="27"/>
    </row>
    <row r="14" spans="1:24" ht="15.75" thickBot="1">
      <c r="A14" s="55"/>
      <c r="P14" s="28"/>
      <c r="Q14" s="29" t="str">
        <f>Q601</f>
        <v>Lu</v>
      </c>
      <c r="R14" s="30" t="str">
        <f t="shared" ref="R14:W14" si="0">R601</f>
        <v>Ma</v>
      </c>
      <c r="S14" s="30" t="str">
        <f t="shared" si="0"/>
        <v>Me</v>
      </c>
      <c r="T14" s="30" t="str">
        <f t="shared" si="0"/>
        <v>Je</v>
      </c>
      <c r="U14" s="30" t="str">
        <f t="shared" si="0"/>
        <v>Ve</v>
      </c>
      <c r="V14" s="30" t="str">
        <f t="shared" si="0"/>
        <v>Sa</v>
      </c>
      <c r="W14" s="31" t="str">
        <f t="shared" si="0"/>
        <v>Di</v>
      </c>
      <c r="X14" s="32"/>
    </row>
    <row r="15" spans="1:24" s="12" customFormat="1" ht="15.75">
      <c r="A15" s="82"/>
      <c r="B15" s="60"/>
      <c r="C15" s="60"/>
      <c r="D15" s="60"/>
      <c r="E15" s="11"/>
      <c r="F15" s="11"/>
      <c r="G15" s="11"/>
      <c r="H15" s="11"/>
      <c r="I15" s="11"/>
      <c r="J15" s="11"/>
      <c r="K15" s="11"/>
      <c r="L15" s="11"/>
      <c r="M15" s="11"/>
      <c r="P15" s="3" t="s">
        <v>8</v>
      </c>
      <c r="Q15" s="33">
        <f t="shared" ref="Q15:W16" si="1">Q602</f>
        <v>0</v>
      </c>
      <c r="R15" s="34">
        <f t="shared" si="1"/>
        <v>0</v>
      </c>
      <c r="S15" s="34">
        <f t="shared" si="1"/>
        <v>0</v>
      </c>
      <c r="T15" s="34">
        <f t="shared" si="1"/>
        <v>0</v>
      </c>
      <c r="U15" s="34">
        <f t="shared" si="1"/>
        <v>0</v>
      </c>
      <c r="V15" s="34">
        <f t="shared" si="1"/>
        <v>0</v>
      </c>
      <c r="W15" s="35">
        <f t="shared" si="1"/>
        <v>0</v>
      </c>
    </row>
    <row r="16" spans="1:24" s="12" customFormat="1" ht="15.75" thickBot="1">
      <c r="A16" s="13"/>
      <c r="B16" s="60"/>
      <c r="C16" s="60"/>
      <c r="D16" s="60"/>
      <c r="E16" s="11"/>
      <c r="F16" s="11"/>
      <c r="G16" s="11"/>
      <c r="H16" s="11"/>
      <c r="I16" s="11"/>
      <c r="J16" s="11"/>
      <c r="K16" s="11"/>
      <c r="L16" s="11"/>
      <c r="M16" s="11"/>
      <c r="P16" s="1" t="s">
        <v>10</v>
      </c>
      <c r="Q16" s="36">
        <f t="shared" si="1"/>
        <v>0</v>
      </c>
      <c r="R16" s="37">
        <f t="shared" si="1"/>
        <v>0</v>
      </c>
      <c r="S16" s="37">
        <f t="shared" si="1"/>
        <v>0</v>
      </c>
      <c r="T16" s="37">
        <f t="shared" si="1"/>
        <v>0</v>
      </c>
      <c r="U16" s="37">
        <f t="shared" si="1"/>
        <v>0</v>
      </c>
      <c r="V16" s="37">
        <f t="shared" si="1"/>
        <v>0</v>
      </c>
      <c r="W16" s="38">
        <f t="shared" si="1"/>
        <v>0</v>
      </c>
    </row>
    <row r="17" spans="1:19" s="12" customFormat="1">
      <c r="A17" s="13"/>
      <c r="B17" s="60"/>
      <c r="C17" s="60"/>
      <c r="D17" s="60"/>
      <c r="E17" s="11"/>
      <c r="F17" s="11"/>
      <c r="G17" s="11"/>
      <c r="H17" s="11"/>
      <c r="I17" s="11"/>
      <c r="J17" s="11"/>
      <c r="K17" s="11"/>
      <c r="L17" s="11"/>
      <c r="M17" s="11"/>
      <c r="P17" s="39"/>
      <c r="Q17" s="40"/>
      <c r="R17" s="40"/>
      <c r="S17" s="41"/>
    </row>
    <row r="18" spans="1:19">
      <c r="A18" s="55"/>
    </row>
    <row r="19" spans="1:19" s="12" customFormat="1" ht="15.75">
      <c r="A19" s="82"/>
      <c r="B19" s="60"/>
      <c r="C19" s="60"/>
      <c r="D19" s="60"/>
      <c r="E19" s="11"/>
      <c r="F19" s="11"/>
      <c r="G19" s="11"/>
      <c r="H19" s="11"/>
      <c r="I19" s="11"/>
      <c r="J19" s="11"/>
      <c r="K19" s="11"/>
      <c r="L19" s="11"/>
      <c r="M19" s="11"/>
    </row>
    <row r="20" spans="1:19" s="12" customFormat="1">
      <c r="A20" s="13"/>
      <c r="B20" s="60"/>
      <c r="C20" s="60"/>
      <c r="D20" s="60"/>
      <c r="E20" s="11"/>
      <c r="F20" s="11"/>
      <c r="G20" s="11"/>
      <c r="H20" s="11"/>
      <c r="I20" s="11"/>
      <c r="J20" s="11"/>
      <c r="K20" s="11"/>
      <c r="L20" s="11"/>
      <c r="M20" s="11"/>
    </row>
    <row r="21" spans="1:19" s="12" customFormat="1">
      <c r="A21" s="13"/>
      <c r="B21" s="60"/>
      <c r="C21" s="60"/>
      <c r="D21" s="60"/>
      <c r="E21" s="11"/>
      <c r="F21" s="11"/>
      <c r="G21" s="11"/>
      <c r="H21" s="11"/>
      <c r="I21" s="11"/>
      <c r="J21" s="11"/>
      <c r="K21" s="11"/>
      <c r="L21" s="11"/>
      <c r="M21" s="11"/>
    </row>
    <row r="22" spans="1:19">
      <c r="A22" s="55"/>
    </row>
    <row r="23" spans="1:19" s="12" customFormat="1" ht="15.75">
      <c r="A23" s="82"/>
      <c r="B23" s="60"/>
      <c r="C23" s="60"/>
      <c r="D23" s="60"/>
      <c r="E23" s="11"/>
      <c r="F23" s="11"/>
      <c r="G23" s="11"/>
      <c r="H23" s="11"/>
      <c r="I23" s="11"/>
      <c r="J23" s="11"/>
      <c r="K23" s="11"/>
      <c r="L23" s="11"/>
      <c r="M23" s="11"/>
    </row>
    <row r="24" spans="1:19" s="12" customFormat="1">
      <c r="A24" s="13"/>
      <c r="B24" s="60"/>
      <c r="C24" s="60"/>
      <c r="D24" s="60"/>
      <c r="E24" s="11"/>
      <c r="F24" s="11"/>
      <c r="G24" s="11"/>
      <c r="H24" s="11"/>
      <c r="I24" s="11"/>
      <c r="J24" s="11"/>
      <c r="K24" s="11"/>
      <c r="L24" s="11"/>
      <c r="M24" s="11"/>
    </row>
    <row r="25" spans="1:19" s="12" customFormat="1">
      <c r="A25" s="13"/>
      <c r="B25" s="60"/>
      <c r="C25" s="60"/>
      <c r="D25" s="60"/>
      <c r="E25" s="11"/>
      <c r="F25" s="11"/>
      <c r="G25" s="11"/>
      <c r="H25" s="11"/>
      <c r="I25" s="11"/>
      <c r="J25" s="11"/>
      <c r="K25" s="11"/>
      <c r="L25" s="11"/>
      <c r="M25" s="11"/>
    </row>
    <row r="27" spans="1:19" s="12" customFormat="1">
      <c r="B27" s="60"/>
      <c r="C27" s="60"/>
      <c r="D27" s="83"/>
      <c r="E27" s="84"/>
      <c r="F27" s="85"/>
      <c r="G27" s="84"/>
      <c r="H27" s="85"/>
      <c r="I27" s="84"/>
      <c r="J27" s="85"/>
      <c r="K27" s="84"/>
      <c r="L27" s="85"/>
      <c r="M27" s="84"/>
    </row>
    <row r="28" spans="1:19" s="42" customFormat="1">
      <c r="B28" s="83"/>
      <c r="C28" s="83"/>
      <c r="D28" s="83"/>
      <c r="E28" s="86"/>
      <c r="F28" s="87"/>
      <c r="G28" s="86"/>
      <c r="H28" s="87"/>
      <c r="I28" s="86"/>
      <c r="J28" s="87"/>
      <c r="K28" s="86"/>
      <c r="L28" s="87"/>
      <c r="M28" s="86"/>
    </row>
    <row r="29" spans="1:19">
      <c r="B29" s="71"/>
      <c r="C29" s="71"/>
      <c r="D29" s="71"/>
      <c r="E29" s="50"/>
      <c r="F29" s="51"/>
      <c r="G29" s="50"/>
      <c r="H29" s="51"/>
      <c r="I29" s="50"/>
      <c r="J29" s="51"/>
      <c r="K29" s="50"/>
      <c r="L29" s="51"/>
      <c r="M29" s="50"/>
      <c r="O29" t="b">
        <f>IF(D29="ROUTINE",IF(E29&gt;180,2,IF(E29&lt;120,0,1)))</f>
        <v>0</v>
      </c>
      <c r="P29" t="b">
        <f>IF(D29="URGENT",IF(E29&gt;120,2,IF(E29&lt;60,0,1)))</f>
        <v>0</v>
      </c>
    </row>
    <row r="30" spans="1:19">
      <c r="B30" s="71"/>
      <c r="C30" s="71"/>
      <c r="D30" s="71"/>
      <c r="E30" s="50"/>
      <c r="F30" s="51"/>
      <c r="G30" s="50"/>
      <c r="H30" s="51"/>
      <c r="I30" s="50"/>
      <c r="J30" s="51"/>
      <c r="K30" s="50"/>
      <c r="L30" s="51"/>
      <c r="M30" s="50"/>
      <c r="O30" t="b">
        <f t="shared" ref="O30:O93" si="2">IF(D30="ROUTINE",IF(E30&gt;180,2,IF(E30&lt;120,0,1)))</f>
        <v>0</v>
      </c>
      <c r="P30" t="b">
        <f t="shared" ref="P30:P93" si="3">IF(D30="URGENT",IF(E30&gt;120,2,IF(E30&lt;60,0,1)))</f>
        <v>0</v>
      </c>
    </row>
    <row r="31" spans="1:19">
      <c r="B31" s="71"/>
      <c r="C31" s="71"/>
      <c r="D31" s="72"/>
      <c r="E31" s="53"/>
      <c r="F31" s="54"/>
      <c r="G31" s="53"/>
      <c r="H31" s="54"/>
      <c r="I31" s="53"/>
      <c r="J31" s="54"/>
      <c r="K31" s="53"/>
      <c r="L31" s="54"/>
      <c r="M31" s="53"/>
      <c r="O31" t="b">
        <f t="shared" si="2"/>
        <v>0</v>
      </c>
      <c r="P31" t="b">
        <f t="shared" si="3"/>
        <v>0</v>
      </c>
    </row>
    <row r="32" spans="1:19">
      <c r="B32" s="71"/>
      <c r="C32" s="71"/>
      <c r="D32" s="71"/>
      <c r="E32" s="50"/>
      <c r="F32" s="51"/>
      <c r="G32" s="50"/>
      <c r="H32" s="51"/>
      <c r="I32" s="50"/>
      <c r="J32" s="51"/>
      <c r="K32" s="50"/>
      <c r="L32" s="51"/>
      <c r="M32" s="50"/>
      <c r="O32" t="b">
        <f t="shared" si="2"/>
        <v>0</v>
      </c>
      <c r="P32" t="b">
        <f t="shared" si="3"/>
        <v>0</v>
      </c>
    </row>
    <row r="33" spans="2:17">
      <c r="B33" s="71"/>
      <c r="C33" s="71"/>
      <c r="D33" s="72"/>
      <c r="E33" s="53"/>
      <c r="F33" s="54"/>
      <c r="G33" s="53"/>
      <c r="H33" s="54"/>
      <c r="I33" s="53"/>
      <c r="J33" s="54"/>
      <c r="K33" s="53"/>
      <c r="L33" s="54"/>
      <c r="M33" s="53"/>
      <c r="O33" t="b">
        <f t="shared" si="2"/>
        <v>0</v>
      </c>
      <c r="P33" t="b">
        <f t="shared" si="3"/>
        <v>0</v>
      </c>
    </row>
    <row r="34" spans="2:17">
      <c r="B34" s="71"/>
      <c r="C34" s="71"/>
      <c r="D34" s="71"/>
      <c r="E34" s="50"/>
      <c r="F34" s="51"/>
      <c r="G34" s="50"/>
      <c r="H34" s="51"/>
      <c r="I34" s="50"/>
      <c r="J34" s="51"/>
      <c r="K34" s="50"/>
      <c r="L34" s="51"/>
      <c r="M34" s="50"/>
      <c r="O34" t="b">
        <f t="shared" si="2"/>
        <v>0</v>
      </c>
      <c r="P34" t="b">
        <f t="shared" si="3"/>
        <v>0</v>
      </c>
    </row>
    <row r="35" spans="2:17">
      <c r="B35" s="71"/>
      <c r="C35" s="71"/>
      <c r="D35" s="72"/>
      <c r="E35" s="53"/>
      <c r="F35" s="54"/>
      <c r="G35" s="53"/>
      <c r="H35" s="54"/>
      <c r="I35" s="53"/>
      <c r="J35" s="54"/>
      <c r="K35" s="53"/>
      <c r="L35" s="54"/>
      <c r="M35" s="53"/>
      <c r="O35" t="b">
        <f t="shared" si="2"/>
        <v>0</v>
      </c>
      <c r="P35" t="b">
        <f t="shared" si="3"/>
        <v>0</v>
      </c>
    </row>
    <row r="36" spans="2:17">
      <c r="B36" s="71"/>
      <c r="C36" s="71"/>
      <c r="D36" s="71"/>
      <c r="E36" s="50"/>
      <c r="F36" s="51"/>
      <c r="G36" s="50"/>
      <c r="H36" s="51"/>
      <c r="I36" s="50"/>
      <c r="J36" s="51"/>
      <c r="K36" s="50"/>
      <c r="L36" s="51"/>
      <c r="M36" s="50"/>
      <c r="O36" t="b">
        <f t="shared" si="2"/>
        <v>0</v>
      </c>
      <c r="P36" t="b">
        <f t="shared" si="3"/>
        <v>0</v>
      </c>
    </row>
    <row r="37" spans="2:17">
      <c r="B37" s="71"/>
      <c r="C37" s="71"/>
      <c r="D37" s="72"/>
      <c r="E37" s="53"/>
      <c r="F37" s="54"/>
      <c r="G37" s="53"/>
      <c r="H37" s="54"/>
      <c r="I37" s="53"/>
      <c r="J37" s="54"/>
      <c r="K37" s="53"/>
      <c r="L37" s="54"/>
      <c r="M37" s="53"/>
      <c r="O37" t="b">
        <f t="shared" si="2"/>
        <v>0</v>
      </c>
      <c r="P37" t="b">
        <f t="shared" si="3"/>
        <v>0</v>
      </c>
    </row>
    <row r="38" spans="2:17">
      <c r="B38" s="71"/>
      <c r="C38" s="71"/>
      <c r="D38" s="71"/>
      <c r="E38" s="50"/>
      <c r="F38" s="51"/>
      <c r="G38" s="50"/>
      <c r="H38" s="51"/>
      <c r="I38" s="50"/>
      <c r="J38" s="51"/>
      <c r="K38" s="50"/>
      <c r="L38" s="51"/>
      <c r="M38" s="50"/>
      <c r="O38" t="b">
        <f t="shared" si="2"/>
        <v>0</v>
      </c>
      <c r="P38" t="b">
        <f t="shared" si="3"/>
        <v>0</v>
      </c>
    </row>
    <row r="39" spans="2:17">
      <c r="B39" s="71"/>
      <c r="C39" s="71"/>
      <c r="D39" s="72"/>
      <c r="E39" s="53"/>
      <c r="F39" s="54"/>
      <c r="G39" s="53"/>
      <c r="H39" s="54"/>
      <c r="I39" s="53"/>
      <c r="J39" s="54"/>
      <c r="K39" s="53"/>
      <c r="L39" s="54"/>
      <c r="M39" s="53"/>
      <c r="O39" t="b">
        <f t="shared" si="2"/>
        <v>0</v>
      </c>
      <c r="P39" t="b">
        <f t="shared" si="3"/>
        <v>0</v>
      </c>
    </row>
    <row r="40" spans="2:17">
      <c r="B40" s="71"/>
      <c r="C40" s="71"/>
      <c r="D40" s="71"/>
      <c r="E40" s="50"/>
      <c r="F40" s="51"/>
      <c r="G40" s="50"/>
      <c r="H40" s="51"/>
      <c r="I40" s="50"/>
      <c r="J40" s="51"/>
      <c r="K40" s="50"/>
      <c r="L40" s="51"/>
      <c r="M40" s="50"/>
      <c r="O40" t="b">
        <f t="shared" si="2"/>
        <v>0</v>
      </c>
      <c r="P40" t="b">
        <f t="shared" si="3"/>
        <v>0</v>
      </c>
    </row>
    <row r="41" spans="2:17">
      <c r="B41" s="71"/>
      <c r="C41" s="71"/>
      <c r="D41" s="72"/>
      <c r="E41" s="53"/>
      <c r="F41" s="54"/>
      <c r="G41" s="53"/>
      <c r="H41" s="54"/>
      <c r="I41" s="53"/>
      <c r="J41" s="54"/>
      <c r="K41" s="53"/>
      <c r="L41" s="54"/>
      <c r="M41" s="53"/>
      <c r="O41" t="b">
        <f t="shared" si="2"/>
        <v>0</v>
      </c>
      <c r="P41" t="b">
        <f t="shared" si="3"/>
        <v>0</v>
      </c>
    </row>
    <row r="42" spans="2:17">
      <c r="B42" s="71"/>
      <c r="C42" s="71"/>
      <c r="D42" s="71"/>
      <c r="E42" s="50"/>
      <c r="F42" s="51"/>
      <c r="G42" s="50"/>
      <c r="H42" s="51"/>
      <c r="I42" s="50"/>
      <c r="J42" s="51"/>
      <c r="K42" s="50"/>
      <c r="L42" s="51"/>
      <c r="M42" s="50"/>
      <c r="O42" t="b">
        <f t="shared" si="2"/>
        <v>0</v>
      </c>
      <c r="P42" t="b">
        <f t="shared" si="3"/>
        <v>0</v>
      </c>
    </row>
    <row r="43" spans="2:17" s="55" customFormat="1">
      <c r="B43" s="71"/>
      <c r="C43" s="88"/>
      <c r="D43" s="88"/>
      <c r="E43" s="89"/>
      <c r="F43" s="90"/>
      <c r="G43" s="89"/>
      <c r="H43" s="90"/>
      <c r="I43" s="89"/>
      <c r="J43" s="90"/>
      <c r="K43" s="89"/>
      <c r="L43" s="90"/>
      <c r="M43" s="89"/>
      <c r="O43" t="b">
        <f t="shared" si="2"/>
        <v>0</v>
      </c>
      <c r="P43" t="b">
        <f t="shared" si="3"/>
        <v>0</v>
      </c>
      <c r="Q43"/>
    </row>
    <row r="44" spans="2:17">
      <c r="B44" s="71"/>
      <c r="C44" s="72"/>
      <c r="D44" s="72"/>
      <c r="E44" s="53"/>
      <c r="F44" s="54"/>
      <c r="G44" s="53"/>
      <c r="H44" s="54"/>
      <c r="I44" s="53"/>
      <c r="J44" s="54"/>
      <c r="K44" s="53"/>
      <c r="L44" s="54"/>
      <c r="M44" s="53"/>
      <c r="O44" t="b">
        <f t="shared" si="2"/>
        <v>0</v>
      </c>
      <c r="P44" t="b">
        <f t="shared" si="3"/>
        <v>0</v>
      </c>
    </row>
    <row r="45" spans="2:17">
      <c r="B45" s="71"/>
      <c r="C45" s="71"/>
      <c r="D45" s="71"/>
      <c r="E45" s="50"/>
      <c r="F45" s="51"/>
      <c r="G45" s="50"/>
      <c r="H45" s="51"/>
      <c r="I45" s="50"/>
      <c r="J45" s="51"/>
      <c r="K45" s="50"/>
      <c r="L45" s="51"/>
      <c r="M45" s="50"/>
      <c r="O45" t="b">
        <f t="shared" si="2"/>
        <v>0</v>
      </c>
      <c r="P45" t="b">
        <f t="shared" si="3"/>
        <v>0</v>
      </c>
    </row>
    <row r="46" spans="2:17">
      <c r="B46" s="71"/>
      <c r="C46" s="71"/>
      <c r="D46" s="72"/>
      <c r="E46" s="53"/>
      <c r="F46" s="54"/>
      <c r="G46" s="53"/>
      <c r="H46" s="54"/>
      <c r="I46" s="53"/>
      <c r="J46" s="54"/>
      <c r="K46" s="53"/>
      <c r="L46" s="54"/>
      <c r="M46" s="53"/>
      <c r="O46" t="b">
        <f t="shared" si="2"/>
        <v>0</v>
      </c>
      <c r="P46" t="b">
        <f t="shared" si="3"/>
        <v>0</v>
      </c>
    </row>
    <row r="47" spans="2:17">
      <c r="B47" s="71"/>
      <c r="C47" s="71"/>
      <c r="D47" s="71"/>
      <c r="E47" s="50"/>
      <c r="F47" s="51"/>
      <c r="G47" s="50"/>
      <c r="H47" s="51"/>
      <c r="I47" s="50"/>
      <c r="J47" s="51"/>
      <c r="K47" s="50"/>
      <c r="L47" s="51"/>
      <c r="M47" s="50"/>
      <c r="O47" t="b">
        <f t="shared" si="2"/>
        <v>0</v>
      </c>
      <c r="P47" t="b">
        <f t="shared" si="3"/>
        <v>0</v>
      </c>
    </row>
    <row r="48" spans="2:17">
      <c r="B48" s="71"/>
      <c r="C48" s="71"/>
      <c r="D48" s="72"/>
      <c r="E48" s="53"/>
      <c r="F48" s="54"/>
      <c r="G48" s="53"/>
      <c r="H48" s="54"/>
      <c r="I48" s="53"/>
      <c r="J48" s="54"/>
      <c r="K48" s="53"/>
      <c r="L48" s="54"/>
      <c r="M48" s="53"/>
      <c r="O48" t="b">
        <f t="shared" si="2"/>
        <v>0</v>
      </c>
      <c r="P48" t="b">
        <f t="shared" si="3"/>
        <v>0</v>
      </c>
    </row>
    <row r="49" spans="2:17">
      <c r="B49" s="71"/>
      <c r="C49" s="71"/>
      <c r="D49" s="71"/>
      <c r="E49" s="50"/>
      <c r="F49" s="51"/>
      <c r="G49" s="50"/>
      <c r="H49" s="51"/>
      <c r="I49" s="50"/>
      <c r="J49" s="51"/>
      <c r="K49" s="50"/>
      <c r="L49" s="51"/>
      <c r="M49" s="50"/>
      <c r="O49" t="b">
        <f t="shared" si="2"/>
        <v>0</v>
      </c>
      <c r="P49" t="b">
        <f t="shared" si="3"/>
        <v>0</v>
      </c>
    </row>
    <row r="50" spans="2:17">
      <c r="B50" s="71"/>
      <c r="C50" s="71"/>
      <c r="D50" s="72"/>
      <c r="E50" s="53"/>
      <c r="F50" s="54"/>
      <c r="G50" s="53"/>
      <c r="H50" s="54"/>
      <c r="I50" s="53"/>
      <c r="J50" s="54"/>
      <c r="K50" s="53"/>
      <c r="L50" s="54"/>
      <c r="M50" s="53"/>
      <c r="O50" t="b">
        <f t="shared" si="2"/>
        <v>0</v>
      </c>
      <c r="P50" t="b">
        <f t="shared" si="3"/>
        <v>0</v>
      </c>
    </row>
    <row r="51" spans="2:17">
      <c r="B51" s="71"/>
      <c r="C51" s="71"/>
      <c r="D51" s="71"/>
      <c r="E51" s="50"/>
      <c r="F51" s="51"/>
      <c r="G51" s="50"/>
      <c r="H51" s="51"/>
      <c r="I51" s="50"/>
      <c r="J51" s="51"/>
      <c r="K51" s="50"/>
      <c r="L51" s="51"/>
      <c r="M51" s="50"/>
      <c r="O51" t="b">
        <f t="shared" si="2"/>
        <v>0</v>
      </c>
      <c r="P51" t="b">
        <f t="shared" si="3"/>
        <v>0</v>
      </c>
    </row>
    <row r="52" spans="2:17">
      <c r="B52" s="71"/>
      <c r="C52" s="71"/>
      <c r="D52" s="72"/>
      <c r="E52" s="53"/>
      <c r="F52" s="54"/>
      <c r="G52" s="53"/>
      <c r="H52" s="54"/>
      <c r="I52" s="53"/>
      <c r="J52" s="54"/>
      <c r="K52" s="53"/>
      <c r="L52" s="54"/>
      <c r="M52" s="53"/>
      <c r="O52" t="b">
        <f t="shared" si="2"/>
        <v>0</v>
      </c>
      <c r="P52" t="b">
        <f t="shared" si="3"/>
        <v>0</v>
      </c>
    </row>
    <row r="53" spans="2:17">
      <c r="B53" s="71"/>
      <c r="C53" s="71"/>
      <c r="D53" s="71"/>
      <c r="E53" s="50"/>
      <c r="F53" s="51"/>
      <c r="G53" s="50"/>
      <c r="H53" s="51"/>
      <c r="I53" s="50"/>
      <c r="J53" s="51"/>
      <c r="K53" s="50"/>
      <c r="L53" s="51"/>
      <c r="M53" s="50"/>
      <c r="O53" t="b">
        <f t="shared" si="2"/>
        <v>0</v>
      </c>
      <c r="P53" t="b">
        <f t="shared" si="3"/>
        <v>0</v>
      </c>
    </row>
    <row r="54" spans="2:17">
      <c r="B54" s="71"/>
      <c r="C54" s="71"/>
      <c r="D54" s="72"/>
      <c r="E54" s="53"/>
      <c r="F54" s="54"/>
      <c r="G54" s="53"/>
      <c r="H54" s="54"/>
      <c r="I54" s="53"/>
      <c r="J54" s="54"/>
      <c r="K54" s="53"/>
      <c r="L54" s="54"/>
      <c r="M54" s="53"/>
      <c r="O54" t="b">
        <f t="shared" si="2"/>
        <v>0</v>
      </c>
      <c r="P54" t="b">
        <f t="shared" si="3"/>
        <v>0</v>
      </c>
    </row>
    <row r="55" spans="2:17">
      <c r="B55" s="71"/>
      <c r="C55" s="71"/>
      <c r="D55" s="71"/>
      <c r="E55" s="50"/>
      <c r="F55" s="51"/>
      <c r="G55" s="50"/>
      <c r="H55" s="51"/>
      <c r="I55" s="50"/>
      <c r="J55" s="51"/>
      <c r="K55" s="50"/>
      <c r="L55" s="51"/>
      <c r="M55" s="50"/>
      <c r="O55" t="b">
        <f t="shared" si="2"/>
        <v>0</v>
      </c>
      <c r="P55" t="b">
        <f t="shared" si="3"/>
        <v>0</v>
      </c>
    </row>
    <row r="56" spans="2:17">
      <c r="B56" s="71"/>
      <c r="C56" s="71"/>
      <c r="D56" s="72"/>
      <c r="E56" s="53"/>
      <c r="F56" s="54"/>
      <c r="G56" s="53"/>
      <c r="H56" s="54"/>
      <c r="I56" s="53"/>
      <c r="J56" s="54"/>
      <c r="K56" s="53"/>
      <c r="L56" s="54"/>
      <c r="M56" s="53"/>
      <c r="O56" t="b">
        <f t="shared" si="2"/>
        <v>0</v>
      </c>
      <c r="P56" t="b">
        <f t="shared" si="3"/>
        <v>0</v>
      </c>
    </row>
    <row r="57" spans="2:17">
      <c r="B57" s="71"/>
      <c r="C57" s="71"/>
      <c r="D57" s="71"/>
      <c r="E57" s="50"/>
      <c r="F57" s="51"/>
      <c r="G57" s="50"/>
      <c r="H57" s="51"/>
      <c r="I57" s="50"/>
      <c r="J57" s="51"/>
      <c r="K57" s="50"/>
      <c r="L57" s="51"/>
      <c r="M57" s="50"/>
      <c r="O57" t="b">
        <f t="shared" si="2"/>
        <v>0</v>
      </c>
      <c r="P57" t="b">
        <f t="shared" si="3"/>
        <v>0</v>
      </c>
    </row>
    <row r="58" spans="2:17" s="55" customFormat="1">
      <c r="B58" s="71"/>
      <c r="C58" s="88"/>
      <c r="D58" s="88"/>
      <c r="E58" s="89"/>
      <c r="F58" s="90"/>
      <c r="G58" s="89"/>
      <c r="H58" s="90"/>
      <c r="I58" s="89"/>
      <c r="J58" s="90"/>
      <c r="K58" s="89"/>
      <c r="L58" s="90"/>
      <c r="M58" s="89"/>
      <c r="O58" t="b">
        <f t="shared" si="2"/>
        <v>0</v>
      </c>
      <c r="P58" t="b">
        <f t="shared" si="3"/>
        <v>0</v>
      </c>
      <c r="Q58"/>
    </row>
    <row r="59" spans="2:17">
      <c r="B59" s="71"/>
      <c r="C59" s="72"/>
      <c r="D59" s="72"/>
      <c r="E59" s="53"/>
      <c r="F59" s="54"/>
      <c r="G59" s="53"/>
      <c r="H59" s="54"/>
      <c r="I59" s="53"/>
      <c r="J59" s="54"/>
      <c r="K59" s="53"/>
      <c r="L59" s="54"/>
      <c r="M59" s="53"/>
      <c r="O59" t="b">
        <f t="shared" si="2"/>
        <v>0</v>
      </c>
      <c r="P59" t="b">
        <f t="shared" si="3"/>
        <v>0</v>
      </c>
    </row>
    <row r="60" spans="2:17">
      <c r="B60" s="71"/>
      <c r="C60" s="71"/>
      <c r="D60" s="71"/>
      <c r="E60" s="50"/>
      <c r="F60" s="51"/>
      <c r="G60" s="50"/>
      <c r="H60" s="51"/>
      <c r="I60" s="50"/>
      <c r="J60" s="51"/>
      <c r="K60" s="50"/>
      <c r="L60" s="51"/>
      <c r="M60" s="50"/>
      <c r="O60" t="b">
        <f t="shared" si="2"/>
        <v>0</v>
      </c>
      <c r="P60" t="b">
        <f t="shared" si="3"/>
        <v>0</v>
      </c>
    </row>
    <row r="61" spans="2:17">
      <c r="B61" s="71"/>
      <c r="C61" s="71"/>
      <c r="D61" s="72"/>
      <c r="E61" s="53"/>
      <c r="F61" s="54"/>
      <c r="G61" s="53"/>
      <c r="H61" s="54"/>
      <c r="I61" s="53"/>
      <c r="J61" s="54"/>
      <c r="K61" s="53"/>
      <c r="L61" s="54"/>
      <c r="M61" s="53"/>
      <c r="O61" t="b">
        <f t="shared" si="2"/>
        <v>0</v>
      </c>
      <c r="P61" t="b">
        <f t="shared" si="3"/>
        <v>0</v>
      </c>
    </row>
    <row r="62" spans="2:17">
      <c r="B62" s="71"/>
      <c r="C62" s="71"/>
      <c r="D62" s="71"/>
      <c r="E62" s="50"/>
      <c r="F62" s="51"/>
      <c r="G62" s="50"/>
      <c r="H62" s="51"/>
      <c r="I62" s="50"/>
      <c r="J62" s="51"/>
      <c r="K62" s="50"/>
      <c r="L62" s="51"/>
      <c r="M62" s="50"/>
      <c r="O62" t="b">
        <f t="shared" si="2"/>
        <v>0</v>
      </c>
      <c r="P62" t="b">
        <f t="shared" si="3"/>
        <v>0</v>
      </c>
    </row>
    <row r="63" spans="2:17">
      <c r="B63" s="71"/>
      <c r="C63" s="71"/>
      <c r="D63" s="72"/>
      <c r="E63" s="53"/>
      <c r="F63" s="54"/>
      <c r="G63" s="53"/>
      <c r="H63" s="54"/>
      <c r="I63" s="53"/>
      <c r="J63" s="54"/>
      <c r="K63" s="53"/>
      <c r="L63" s="54"/>
      <c r="M63" s="53"/>
      <c r="O63" t="b">
        <f t="shared" si="2"/>
        <v>0</v>
      </c>
      <c r="P63" t="b">
        <f t="shared" si="3"/>
        <v>0</v>
      </c>
    </row>
    <row r="64" spans="2:17">
      <c r="B64" s="71"/>
      <c r="C64" s="71"/>
      <c r="D64" s="71"/>
      <c r="E64" s="50"/>
      <c r="F64" s="51"/>
      <c r="G64" s="50"/>
      <c r="H64" s="51"/>
      <c r="I64" s="50"/>
      <c r="J64" s="51"/>
      <c r="K64" s="50"/>
      <c r="L64" s="51"/>
      <c r="M64" s="50"/>
      <c r="O64" t="b">
        <f t="shared" si="2"/>
        <v>0</v>
      </c>
      <c r="P64" t="b">
        <f t="shared" si="3"/>
        <v>0</v>
      </c>
    </row>
    <row r="65" spans="2:17">
      <c r="B65" s="71"/>
      <c r="C65" s="71"/>
      <c r="D65" s="72"/>
      <c r="E65" s="53"/>
      <c r="F65" s="54"/>
      <c r="G65" s="53"/>
      <c r="H65" s="54"/>
      <c r="I65" s="53"/>
      <c r="J65" s="54"/>
      <c r="K65" s="53"/>
      <c r="L65" s="54"/>
      <c r="M65" s="53"/>
      <c r="O65" t="b">
        <f t="shared" si="2"/>
        <v>0</v>
      </c>
      <c r="P65" t="b">
        <f t="shared" si="3"/>
        <v>0</v>
      </c>
    </row>
    <row r="66" spans="2:17">
      <c r="B66" s="71"/>
      <c r="C66" s="71"/>
      <c r="D66" s="71"/>
      <c r="E66" s="50"/>
      <c r="F66" s="51"/>
      <c r="G66" s="50"/>
      <c r="H66" s="51"/>
      <c r="I66" s="50"/>
      <c r="J66" s="51"/>
      <c r="K66" s="50"/>
      <c r="L66" s="51"/>
      <c r="M66" s="50"/>
      <c r="O66" t="b">
        <f t="shared" si="2"/>
        <v>0</v>
      </c>
      <c r="P66" t="b">
        <f t="shared" si="3"/>
        <v>0</v>
      </c>
    </row>
    <row r="67" spans="2:17">
      <c r="B67" s="71"/>
      <c r="C67" s="71"/>
      <c r="D67" s="72"/>
      <c r="E67" s="53"/>
      <c r="F67" s="54"/>
      <c r="G67" s="53"/>
      <c r="H67" s="54"/>
      <c r="I67" s="53"/>
      <c r="J67" s="54"/>
      <c r="K67" s="53"/>
      <c r="L67" s="54"/>
      <c r="M67" s="53"/>
      <c r="O67" t="b">
        <f t="shared" si="2"/>
        <v>0</v>
      </c>
      <c r="P67" t="b">
        <f t="shared" si="3"/>
        <v>0</v>
      </c>
    </row>
    <row r="68" spans="2:17">
      <c r="B68" s="71"/>
      <c r="C68" s="71"/>
      <c r="D68" s="71"/>
      <c r="E68" s="50"/>
      <c r="F68" s="51"/>
      <c r="G68" s="50"/>
      <c r="H68" s="51"/>
      <c r="I68" s="50"/>
      <c r="J68" s="51"/>
      <c r="K68" s="50"/>
      <c r="L68" s="51"/>
      <c r="M68" s="50"/>
      <c r="O68" t="b">
        <f t="shared" si="2"/>
        <v>0</v>
      </c>
      <c r="P68" t="b">
        <f t="shared" si="3"/>
        <v>0</v>
      </c>
    </row>
    <row r="69" spans="2:17">
      <c r="B69" s="71"/>
      <c r="C69" s="71"/>
      <c r="D69" s="72"/>
      <c r="E69" s="53"/>
      <c r="F69" s="54"/>
      <c r="G69" s="53"/>
      <c r="H69" s="54"/>
      <c r="I69" s="53"/>
      <c r="J69" s="54"/>
      <c r="K69" s="53"/>
      <c r="L69" s="54"/>
      <c r="M69" s="53"/>
      <c r="O69" t="b">
        <f t="shared" si="2"/>
        <v>0</v>
      </c>
      <c r="P69" t="b">
        <f t="shared" si="3"/>
        <v>0</v>
      </c>
    </row>
    <row r="70" spans="2:17">
      <c r="B70" s="71"/>
      <c r="C70" s="71"/>
      <c r="D70" s="71"/>
      <c r="E70" s="50"/>
      <c r="F70" s="51"/>
      <c r="G70" s="50"/>
      <c r="H70" s="51"/>
      <c r="I70" s="50"/>
      <c r="J70" s="51"/>
      <c r="K70" s="50"/>
      <c r="L70" s="51"/>
      <c r="M70" s="50"/>
      <c r="O70" t="b">
        <f t="shared" si="2"/>
        <v>0</v>
      </c>
      <c r="P70" t="b">
        <f t="shared" si="3"/>
        <v>0</v>
      </c>
    </row>
    <row r="71" spans="2:17">
      <c r="B71" s="71"/>
      <c r="C71" s="71"/>
      <c r="D71" s="72"/>
      <c r="E71" s="53"/>
      <c r="F71" s="54"/>
      <c r="G71" s="53"/>
      <c r="H71" s="54"/>
      <c r="I71" s="53"/>
      <c r="J71" s="54"/>
      <c r="K71" s="53"/>
      <c r="L71" s="54"/>
      <c r="M71" s="53"/>
      <c r="O71" t="b">
        <f t="shared" si="2"/>
        <v>0</v>
      </c>
      <c r="P71" t="b">
        <f t="shared" si="3"/>
        <v>0</v>
      </c>
    </row>
    <row r="72" spans="2:17">
      <c r="B72" s="71"/>
      <c r="C72" s="71"/>
      <c r="D72" s="71"/>
      <c r="E72" s="50"/>
      <c r="F72" s="51"/>
      <c r="G72" s="50"/>
      <c r="H72" s="51"/>
      <c r="I72" s="50"/>
      <c r="J72" s="51"/>
      <c r="K72" s="50"/>
      <c r="L72" s="51"/>
      <c r="M72" s="50"/>
      <c r="O72" t="b">
        <f t="shared" si="2"/>
        <v>0</v>
      </c>
      <c r="P72" t="b">
        <f t="shared" si="3"/>
        <v>0</v>
      </c>
    </row>
    <row r="73" spans="2:17" s="55" customFormat="1">
      <c r="B73" s="71"/>
      <c r="C73" s="88"/>
      <c r="D73" s="88"/>
      <c r="E73" s="89"/>
      <c r="F73" s="90"/>
      <c r="G73" s="89"/>
      <c r="H73" s="90"/>
      <c r="I73" s="89"/>
      <c r="J73" s="90"/>
      <c r="K73" s="89"/>
      <c r="L73" s="90"/>
      <c r="M73" s="89"/>
      <c r="O73" t="b">
        <f t="shared" si="2"/>
        <v>0</v>
      </c>
      <c r="P73" t="b">
        <f t="shared" si="3"/>
        <v>0</v>
      </c>
      <c r="Q73"/>
    </row>
    <row r="74" spans="2:17">
      <c r="B74" s="71"/>
      <c r="C74" s="72"/>
      <c r="D74" s="72"/>
      <c r="E74" s="53"/>
      <c r="F74" s="54"/>
      <c r="G74" s="53"/>
      <c r="H74" s="54"/>
      <c r="I74" s="53"/>
      <c r="J74" s="54"/>
      <c r="K74" s="53"/>
      <c r="L74" s="54"/>
      <c r="M74" s="53"/>
      <c r="O74" t="b">
        <f t="shared" si="2"/>
        <v>0</v>
      </c>
      <c r="P74" t="b">
        <f t="shared" si="3"/>
        <v>0</v>
      </c>
    </row>
    <row r="75" spans="2:17">
      <c r="B75" s="71"/>
      <c r="C75" s="71"/>
      <c r="D75" s="71"/>
      <c r="E75" s="50"/>
      <c r="F75" s="51"/>
      <c r="G75" s="50"/>
      <c r="H75" s="51"/>
      <c r="I75" s="50"/>
      <c r="J75" s="51"/>
      <c r="K75" s="50"/>
      <c r="L75" s="51"/>
      <c r="M75" s="50"/>
      <c r="O75" t="b">
        <f t="shared" si="2"/>
        <v>0</v>
      </c>
      <c r="P75" t="b">
        <f t="shared" si="3"/>
        <v>0</v>
      </c>
    </row>
    <row r="76" spans="2:17">
      <c r="B76" s="71"/>
      <c r="C76" s="71"/>
      <c r="D76" s="72"/>
      <c r="E76" s="53"/>
      <c r="F76" s="54"/>
      <c r="G76" s="53"/>
      <c r="H76" s="54"/>
      <c r="I76" s="53"/>
      <c r="J76" s="54"/>
      <c r="K76" s="53"/>
      <c r="L76" s="54"/>
      <c r="M76" s="53"/>
      <c r="O76" t="b">
        <f t="shared" si="2"/>
        <v>0</v>
      </c>
      <c r="P76" t="b">
        <f t="shared" si="3"/>
        <v>0</v>
      </c>
    </row>
    <row r="77" spans="2:17">
      <c r="B77" s="71"/>
      <c r="C77" s="71"/>
      <c r="D77" s="71"/>
      <c r="E77" s="50"/>
      <c r="F77" s="51"/>
      <c r="G77" s="50"/>
      <c r="H77" s="51"/>
      <c r="I77" s="50"/>
      <c r="J77" s="51"/>
      <c r="K77" s="50"/>
      <c r="L77" s="51"/>
      <c r="M77" s="50"/>
      <c r="O77" t="b">
        <f t="shared" si="2"/>
        <v>0</v>
      </c>
      <c r="P77" t="b">
        <f t="shared" si="3"/>
        <v>0</v>
      </c>
    </row>
    <row r="78" spans="2:17">
      <c r="B78" s="71"/>
      <c r="C78" s="71"/>
      <c r="D78" s="72"/>
      <c r="E78" s="53"/>
      <c r="F78" s="54"/>
      <c r="G78" s="53"/>
      <c r="H78" s="54"/>
      <c r="I78" s="53"/>
      <c r="J78" s="54"/>
      <c r="K78" s="53"/>
      <c r="L78" s="54"/>
      <c r="M78" s="53"/>
      <c r="O78" t="b">
        <f t="shared" si="2"/>
        <v>0</v>
      </c>
      <c r="P78" t="b">
        <f t="shared" si="3"/>
        <v>0</v>
      </c>
    </row>
    <row r="79" spans="2:17">
      <c r="B79" s="71"/>
      <c r="C79" s="71"/>
      <c r="D79" s="71"/>
      <c r="E79" s="50"/>
      <c r="F79" s="51"/>
      <c r="G79" s="50"/>
      <c r="H79" s="51"/>
      <c r="I79" s="50"/>
      <c r="J79" s="51"/>
      <c r="K79" s="50"/>
      <c r="L79" s="51"/>
      <c r="M79" s="50"/>
      <c r="O79" t="b">
        <f t="shared" si="2"/>
        <v>0</v>
      </c>
      <c r="P79" t="b">
        <f t="shared" si="3"/>
        <v>0</v>
      </c>
    </row>
    <row r="80" spans="2:17">
      <c r="B80" s="71"/>
      <c r="C80" s="71"/>
      <c r="D80" s="72"/>
      <c r="E80" s="53"/>
      <c r="F80" s="54"/>
      <c r="G80" s="53"/>
      <c r="H80" s="54"/>
      <c r="I80" s="53"/>
      <c r="J80" s="54"/>
      <c r="K80" s="53"/>
      <c r="L80" s="54"/>
      <c r="M80" s="53"/>
      <c r="O80" t="b">
        <f t="shared" si="2"/>
        <v>0</v>
      </c>
      <c r="P80" t="b">
        <f t="shared" si="3"/>
        <v>0</v>
      </c>
    </row>
    <row r="81" spans="2:17">
      <c r="B81" s="71"/>
      <c r="C81" s="71"/>
      <c r="D81" s="71"/>
      <c r="E81" s="50"/>
      <c r="F81" s="51"/>
      <c r="G81" s="50"/>
      <c r="H81" s="51"/>
      <c r="I81" s="50"/>
      <c r="J81" s="51"/>
      <c r="K81" s="50"/>
      <c r="L81" s="51"/>
      <c r="M81" s="50"/>
      <c r="O81" t="b">
        <f t="shared" si="2"/>
        <v>0</v>
      </c>
      <c r="P81" t="b">
        <f t="shared" si="3"/>
        <v>0</v>
      </c>
    </row>
    <row r="82" spans="2:17">
      <c r="B82" s="71"/>
      <c r="C82" s="71"/>
      <c r="D82" s="72"/>
      <c r="E82" s="53"/>
      <c r="F82" s="54"/>
      <c r="G82" s="53"/>
      <c r="H82" s="54"/>
      <c r="I82" s="53"/>
      <c r="J82" s="54"/>
      <c r="K82" s="53"/>
      <c r="L82" s="54"/>
      <c r="M82" s="53"/>
      <c r="O82" t="b">
        <f t="shared" si="2"/>
        <v>0</v>
      </c>
      <c r="P82" t="b">
        <f t="shared" si="3"/>
        <v>0</v>
      </c>
    </row>
    <row r="83" spans="2:17">
      <c r="B83" s="71"/>
      <c r="C83" s="71"/>
      <c r="D83" s="71"/>
      <c r="E83" s="50"/>
      <c r="F83" s="51"/>
      <c r="G83" s="50"/>
      <c r="H83" s="51"/>
      <c r="I83" s="50"/>
      <c r="J83" s="51"/>
      <c r="K83" s="50"/>
      <c r="L83" s="51"/>
      <c r="M83" s="50"/>
      <c r="O83" t="b">
        <f t="shared" si="2"/>
        <v>0</v>
      </c>
      <c r="P83" t="b">
        <f t="shared" si="3"/>
        <v>0</v>
      </c>
    </row>
    <row r="84" spans="2:17">
      <c r="B84" s="71"/>
      <c r="C84" s="71"/>
      <c r="D84" s="72"/>
      <c r="E84" s="53"/>
      <c r="F84" s="54"/>
      <c r="G84" s="53"/>
      <c r="H84" s="54"/>
      <c r="I84" s="53"/>
      <c r="J84" s="54"/>
      <c r="K84" s="53"/>
      <c r="L84" s="54"/>
      <c r="M84" s="53"/>
      <c r="O84" t="b">
        <f t="shared" si="2"/>
        <v>0</v>
      </c>
      <c r="P84" t="b">
        <f t="shared" si="3"/>
        <v>0</v>
      </c>
    </row>
    <row r="85" spans="2:17">
      <c r="B85" s="71"/>
      <c r="C85" s="71"/>
      <c r="D85" s="71"/>
      <c r="E85" s="50"/>
      <c r="F85" s="51"/>
      <c r="G85" s="50"/>
      <c r="H85" s="51"/>
      <c r="I85" s="50"/>
      <c r="J85" s="51"/>
      <c r="K85" s="50"/>
      <c r="L85" s="51"/>
      <c r="M85" s="50"/>
      <c r="O85" t="b">
        <f t="shared" si="2"/>
        <v>0</v>
      </c>
      <c r="P85" t="b">
        <f t="shared" si="3"/>
        <v>0</v>
      </c>
    </row>
    <row r="86" spans="2:17">
      <c r="B86" s="71"/>
      <c r="C86" s="71"/>
      <c r="D86" s="72"/>
      <c r="E86" s="53"/>
      <c r="F86" s="54"/>
      <c r="G86" s="53"/>
      <c r="H86" s="54"/>
      <c r="I86" s="53"/>
      <c r="J86" s="54"/>
      <c r="K86" s="53"/>
      <c r="L86" s="54"/>
      <c r="M86" s="53"/>
      <c r="O86" t="b">
        <f t="shared" si="2"/>
        <v>0</v>
      </c>
      <c r="P86" t="b">
        <f t="shared" si="3"/>
        <v>0</v>
      </c>
    </row>
    <row r="87" spans="2:17">
      <c r="B87" s="71"/>
      <c r="C87" s="71"/>
      <c r="D87" s="71"/>
      <c r="E87" s="50"/>
      <c r="F87" s="51"/>
      <c r="G87" s="50"/>
      <c r="H87" s="51"/>
      <c r="I87" s="50"/>
      <c r="J87" s="51"/>
      <c r="K87" s="50"/>
      <c r="L87" s="51"/>
      <c r="M87" s="50"/>
      <c r="O87" t="b">
        <f t="shared" si="2"/>
        <v>0</v>
      </c>
      <c r="P87" t="b">
        <f t="shared" si="3"/>
        <v>0</v>
      </c>
    </row>
    <row r="88" spans="2:17" s="55" customFormat="1">
      <c r="B88" s="71"/>
      <c r="C88" s="88"/>
      <c r="D88" s="88"/>
      <c r="E88" s="89"/>
      <c r="F88" s="90"/>
      <c r="G88" s="89"/>
      <c r="H88" s="90"/>
      <c r="I88" s="89"/>
      <c r="J88" s="90"/>
      <c r="K88" s="89"/>
      <c r="L88" s="90"/>
      <c r="M88" s="89"/>
      <c r="O88" t="b">
        <f t="shared" si="2"/>
        <v>0</v>
      </c>
      <c r="P88" t="b">
        <f t="shared" si="3"/>
        <v>0</v>
      </c>
      <c r="Q88"/>
    </row>
    <row r="89" spans="2:17">
      <c r="B89" s="71"/>
      <c r="C89" s="72"/>
      <c r="D89" s="72"/>
      <c r="E89" s="53"/>
      <c r="F89" s="54"/>
      <c r="G89" s="53"/>
      <c r="H89" s="54"/>
      <c r="I89" s="53"/>
      <c r="J89" s="54"/>
      <c r="K89" s="53"/>
      <c r="L89" s="54"/>
      <c r="M89" s="53"/>
      <c r="O89" t="b">
        <f t="shared" si="2"/>
        <v>0</v>
      </c>
      <c r="P89" t="b">
        <f t="shared" si="3"/>
        <v>0</v>
      </c>
    </row>
    <row r="90" spans="2:17">
      <c r="B90" s="71"/>
      <c r="C90" s="71"/>
      <c r="D90" s="71"/>
      <c r="E90" s="50"/>
      <c r="F90" s="51"/>
      <c r="G90" s="50"/>
      <c r="H90" s="51"/>
      <c r="I90" s="50"/>
      <c r="J90" s="51"/>
      <c r="K90" s="50"/>
      <c r="L90" s="51"/>
      <c r="M90" s="50"/>
      <c r="O90" t="b">
        <f t="shared" si="2"/>
        <v>0</v>
      </c>
      <c r="P90" t="b">
        <f t="shared" si="3"/>
        <v>0</v>
      </c>
    </row>
    <row r="91" spans="2:17">
      <c r="B91" s="71"/>
      <c r="C91" s="71"/>
      <c r="D91" s="72"/>
      <c r="E91" s="53"/>
      <c r="F91" s="54"/>
      <c r="G91" s="53"/>
      <c r="H91" s="54"/>
      <c r="I91" s="53"/>
      <c r="J91" s="54"/>
      <c r="K91" s="53"/>
      <c r="L91" s="54"/>
      <c r="M91" s="53"/>
      <c r="O91" t="b">
        <f t="shared" si="2"/>
        <v>0</v>
      </c>
      <c r="P91" t="b">
        <f t="shared" si="3"/>
        <v>0</v>
      </c>
    </row>
    <row r="92" spans="2:17">
      <c r="B92" s="71"/>
      <c r="C92" s="71"/>
      <c r="D92" s="71"/>
      <c r="E92" s="50"/>
      <c r="F92" s="51"/>
      <c r="G92" s="50"/>
      <c r="H92" s="51"/>
      <c r="I92" s="50"/>
      <c r="J92" s="51"/>
      <c r="K92" s="50"/>
      <c r="L92" s="51"/>
      <c r="M92" s="50"/>
      <c r="O92" t="b">
        <f t="shared" si="2"/>
        <v>0</v>
      </c>
      <c r="P92" t="b">
        <f t="shared" si="3"/>
        <v>0</v>
      </c>
    </row>
    <row r="93" spans="2:17">
      <c r="B93" s="71"/>
      <c r="C93" s="71"/>
      <c r="D93" s="72"/>
      <c r="E93" s="53"/>
      <c r="F93" s="54"/>
      <c r="G93" s="53"/>
      <c r="H93" s="54"/>
      <c r="I93" s="53"/>
      <c r="J93" s="54"/>
      <c r="K93" s="53"/>
      <c r="L93" s="54"/>
      <c r="M93" s="53"/>
      <c r="O93" t="b">
        <f t="shared" si="2"/>
        <v>0</v>
      </c>
      <c r="P93" t="b">
        <f t="shared" si="3"/>
        <v>0</v>
      </c>
    </row>
    <row r="94" spans="2:17">
      <c r="B94" s="71"/>
      <c r="C94" s="71"/>
      <c r="D94" s="71"/>
      <c r="E94" s="50"/>
      <c r="F94" s="51"/>
      <c r="G94" s="50"/>
      <c r="H94" s="51"/>
      <c r="I94" s="50"/>
      <c r="J94" s="51"/>
      <c r="K94" s="50"/>
      <c r="L94" s="51"/>
      <c r="M94" s="50"/>
      <c r="O94" t="b">
        <f t="shared" ref="O94:O157" si="4">IF(D94="ROUTINE",IF(E94&gt;180,2,IF(E94&lt;120,0,1)))</f>
        <v>0</v>
      </c>
      <c r="P94" t="b">
        <f t="shared" ref="P94:P157" si="5">IF(D94="URGENT",IF(E94&gt;120,2,IF(E94&lt;60,0,1)))</f>
        <v>0</v>
      </c>
    </row>
    <row r="95" spans="2:17">
      <c r="B95" s="71"/>
      <c r="C95" s="71"/>
      <c r="D95" s="72"/>
      <c r="E95" s="53"/>
      <c r="F95" s="54"/>
      <c r="G95" s="53"/>
      <c r="H95" s="54"/>
      <c r="I95" s="53"/>
      <c r="J95" s="54"/>
      <c r="K95" s="53"/>
      <c r="L95" s="54"/>
      <c r="M95" s="53"/>
      <c r="O95" t="b">
        <f t="shared" si="4"/>
        <v>0</v>
      </c>
      <c r="P95" t="b">
        <f t="shared" si="5"/>
        <v>0</v>
      </c>
    </row>
    <row r="96" spans="2:17">
      <c r="B96" s="71"/>
      <c r="C96" s="71"/>
      <c r="D96" s="71"/>
      <c r="E96" s="50"/>
      <c r="F96" s="51"/>
      <c r="G96" s="50"/>
      <c r="H96" s="51"/>
      <c r="I96" s="50"/>
      <c r="J96" s="51"/>
      <c r="K96" s="50"/>
      <c r="L96" s="51"/>
      <c r="M96" s="50"/>
      <c r="O96" t="b">
        <f t="shared" si="4"/>
        <v>0</v>
      </c>
      <c r="P96" t="b">
        <f t="shared" si="5"/>
        <v>0</v>
      </c>
    </row>
    <row r="97" spans="2:17">
      <c r="B97" s="71"/>
      <c r="C97" s="71"/>
      <c r="D97" s="72"/>
      <c r="E97" s="53"/>
      <c r="F97" s="54"/>
      <c r="G97" s="53"/>
      <c r="H97" s="54"/>
      <c r="I97" s="53"/>
      <c r="J97" s="54"/>
      <c r="K97" s="53"/>
      <c r="L97" s="54"/>
      <c r="M97" s="53"/>
      <c r="O97" t="b">
        <f t="shared" si="4"/>
        <v>0</v>
      </c>
      <c r="P97" t="b">
        <f t="shared" si="5"/>
        <v>0</v>
      </c>
    </row>
    <row r="98" spans="2:17">
      <c r="B98" s="71"/>
      <c r="C98" s="71"/>
      <c r="D98" s="71"/>
      <c r="E98" s="50"/>
      <c r="F98" s="51"/>
      <c r="G98" s="50"/>
      <c r="H98" s="51"/>
      <c r="I98" s="50"/>
      <c r="J98" s="51"/>
      <c r="K98" s="50"/>
      <c r="L98" s="51"/>
      <c r="M98" s="50"/>
      <c r="O98" t="b">
        <f t="shared" si="4"/>
        <v>0</v>
      </c>
      <c r="P98" t="b">
        <f t="shared" si="5"/>
        <v>0</v>
      </c>
    </row>
    <row r="99" spans="2:17">
      <c r="B99" s="71"/>
      <c r="C99" s="71"/>
      <c r="D99" s="72"/>
      <c r="E99" s="53"/>
      <c r="F99" s="54"/>
      <c r="G99" s="53"/>
      <c r="H99" s="54"/>
      <c r="I99" s="53"/>
      <c r="J99" s="54"/>
      <c r="K99" s="53"/>
      <c r="L99" s="54"/>
      <c r="M99" s="53"/>
      <c r="O99" t="b">
        <f t="shared" si="4"/>
        <v>0</v>
      </c>
      <c r="P99" t="b">
        <f t="shared" si="5"/>
        <v>0</v>
      </c>
    </row>
    <row r="100" spans="2:17">
      <c r="B100" s="71"/>
      <c r="C100" s="71"/>
      <c r="D100" s="71"/>
      <c r="E100" s="50"/>
      <c r="F100" s="51"/>
      <c r="G100" s="50"/>
      <c r="H100" s="51"/>
      <c r="I100" s="50"/>
      <c r="J100" s="51"/>
      <c r="K100" s="50"/>
      <c r="L100" s="51"/>
      <c r="M100" s="50"/>
      <c r="O100" t="b">
        <f t="shared" si="4"/>
        <v>0</v>
      </c>
      <c r="P100" t="b">
        <f t="shared" si="5"/>
        <v>0</v>
      </c>
    </row>
    <row r="101" spans="2:17">
      <c r="B101" s="71"/>
      <c r="C101" s="71"/>
      <c r="D101" s="72"/>
      <c r="E101" s="53"/>
      <c r="F101" s="54"/>
      <c r="G101" s="53"/>
      <c r="H101" s="54"/>
      <c r="I101" s="53"/>
      <c r="J101" s="54"/>
      <c r="K101" s="53"/>
      <c r="L101" s="54"/>
      <c r="M101" s="53"/>
      <c r="O101" t="b">
        <f t="shared" si="4"/>
        <v>0</v>
      </c>
      <c r="P101" t="b">
        <f t="shared" si="5"/>
        <v>0</v>
      </c>
    </row>
    <row r="102" spans="2:17">
      <c r="B102" s="71"/>
      <c r="C102" s="71"/>
      <c r="D102" s="71"/>
      <c r="E102" s="50"/>
      <c r="F102" s="51"/>
      <c r="G102" s="50"/>
      <c r="H102" s="51"/>
      <c r="I102" s="50"/>
      <c r="J102" s="51"/>
      <c r="K102" s="50"/>
      <c r="L102" s="51"/>
      <c r="M102" s="50"/>
      <c r="O102" t="b">
        <f t="shared" si="4"/>
        <v>0</v>
      </c>
      <c r="P102" t="b">
        <f t="shared" si="5"/>
        <v>0</v>
      </c>
    </row>
    <row r="103" spans="2:17" s="55" customFormat="1">
      <c r="B103" s="71"/>
      <c r="C103" s="88"/>
      <c r="D103" s="88"/>
      <c r="E103" s="89"/>
      <c r="F103" s="90"/>
      <c r="G103" s="89"/>
      <c r="H103" s="90"/>
      <c r="I103" s="89"/>
      <c r="J103" s="90"/>
      <c r="K103" s="89"/>
      <c r="L103" s="90"/>
      <c r="M103" s="89"/>
      <c r="O103" t="b">
        <f t="shared" si="4"/>
        <v>0</v>
      </c>
      <c r="P103" t="b">
        <f t="shared" si="5"/>
        <v>0</v>
      </c>
      <c r="Q103"/>
    </row>
    <row r="104" spans="2:17">
      <c r="B104" s="71"/>
      <c r="C104" s="72"/>
      <c r="D104" s="72"/>
      <c r="E104" s="53"/>
      <c r="F104" s="54"/>
      <c r="G104" s="53"/>
      <c r="H104" s="54"/>
      <c r="I104" s="53"/>
      <c r="J104" s="54"/>
      <c r="K104" s="53"/>
      <c r="L104" s="54"/>
      <c r="M104" s="53"/>
      <c r="O104" t="b">
        <f t="shared" si="4"/>
        <v>0</v>
      </c>
      <c r="P104" t="b">
        <f t="shared" si="5"/>
        <v>0</v>
      </c>
    </row>
    <row r="105" spans="2:17">
      <c r="B105" s="71"/>
      <c r="C105" s="71"/>
      <c r="D105" s="71"/>
      <c r="E105" s="50"/>
      <c r="F105" s="51"/>
      <c r="G105" s="50"/>
      <c r="H105" s="51"/>
      <c r="I105" s="50"/>
      <c r="J105" s="51"/>
      <c r="K105" s="50"/>
      <c r="L105" s="51"/>
      <c r="M105" s="50"/>
      <c r="O105" t="b">
        <f t="shared" si="4"/>
        <v>0</v>
      </c>
      <c r="P105" t="b">
        <f t="shared" si="5"/>
        <v>0</v>
      </c>
    </row>
    <row r="106" spans="2:17">
      <c r="B106" s="71"/>
      <c r="C106" s="71"/>
      <c r="D106" s="72"/>
      <c r="E106" s="53"/>
      <c r="F106" s="54"/>
      <c r="G106" s="53"/>
      <c r="H106" s="54"/>
      <c r="I106" s="53"/>
      <c r="J106" s="54"/>
      <c r="K106" s="53"/>
      <c r="L106" s="54"/>
      <c r="M106" s="53"/>
      <c r="O106" t="b">
        <f t="shared" si="4"/>
        <v>0</v>
      </c>
      <c r="P106" t="b">
        <f t="shared" si="5"/>
        <v>0</v>
      </c>
    </row>
    <row r="107" spans="2:17">
      <c r="B107" s="71"/>
      <c r="C107" s="71"/>
      <c r="D107" s="71"/>
      <c r="E107" s="50"/>
      <c r="F107" s="51"/>
      <c r="G107" s="50"/>
      <c r="H107" s="51"/>
      <c r="I107" s="50"/>
      <c r="J107" s="51"/>
      <c r="K107" s="50"/>
      <c r="L107" s="51"/>
      <c r="M107" s="50"/>
      <c r="O107" t="b">
        <f t="shared" si="4"/>
        <v>0</v>
      </c>
      <c r="P107" t="b">
        <f t="shared" si="5"/>
        <v>0</v>
      </c>
    </row>
    <row r="108" spans="2:17">
      <c r="B108" s="71"/>
      <c r="C108" s="71"/>
      <c r="D108" s="72"/>
      <c r="E108" s="53"/>
      <c r="F108" s="54"/>
      <c r="G108" s="53"/>
      <c r="H108" s="54"/>
      <c r="I108" s="53"/>
      <c r="J108" s="54"/>
      <c r="K108" s="53"/>
      <c r="L108" s="54"/>
      <c r="M108" s="53"/>
      <c r="O108" t="b">
        <f t="shared" si="4"/>
        <v>0</v>
      </c>
      <c r="P108" t="b">
        <f t="shared" si="5"/>
        <v>0</v>
      </c>
    </row>
    <row r="109" spans="2:17">
      <c r="B109" s="71"/>
      <c r="C109" s="71"/>
      <c r="D109" s="71"/>
      <c r="E109" s="50"/>
      <c r="F109" s="51"/>
      <c r="G109" s="50"/>
      <c r="H109" s="51"/>
      <c r="I109" s="50"/>
      <c r="J109" s="51"/>
      <c r="K109" s="50"/>
      <c r="L109" s="51"/>
      <c r="M109" s="50"/>
      <c r="O109" t="b">
        <f t="shared" si="4"/>
        <v>0</v>
      </c>
      <c r="P109" t="b">
        <f t="shared" si="5"/>
        <v>0</v>
      </c>
    </row>
    <row r="110" spans="2:17">
      <c r="B110" s="71"/>
      <c r="C110" s="71"/>
      <c r="D110" s="72"/>
      <c r="E110" s="53"/>
      <c r="F110" s="54"/>
      <c r="G110" s="53"/>
      <c r="H110" s="54"/>
      <c r="I110" s="53"/>
      <c r="J110" s="54"/>
      <c r="K110" s="53"/>
      <c r="L110" s="54"/>
      <c r="M110" s="53"/>
      <c r="O110" t="b">
        <f t="shared" si="4"/>
        <v>0</v>
      </c>
      <c r="P110" t="b">
        <f t="shared" si="5"/>
        <v>0</v>
      </c>
    </row>
    <row r="111" spans="2:17">
      <c r="B111" s="71"/>
      <c r="C111" s="71"/>
      <c r="D111" s="71"/>
      <c r="E111" s="50"/>
      <c r="F111" s="51"/>
      <c r="G111" s="50"/>
      <c r="H111" s="51"/>
      <c r="I111" s="50"/>
      <c r="J111" s="51"/>
      <c r="K111" s="50"/>
      <c r="L111" s="51"/>
      <c r="M111" s="50"/>
      <c r="O111" t="b">
        <f t="shared" si="4"/>
        <v>0</v>
      </c>
      <c r="P111" t="b">
        <f t="shared" si="5"/>
        <v>0</v>
      </c>
    </row>
    <row r="112" spans="2:17">
      <c r="B112" s="71"/>
      <c r="C112" s="71"/>
      <c r="D112" s="72"/>
      <c r="E112" s="53"/>
      <c r="F112" s="54"/>
      <c r="G112" s="53"/>
      <c r="H112" s="54"/>
      <c r="I112" s="53"/>
      <c r="J112" s="54"/>
      <c r="K112" s="53"/>
      <c r="L112" s="54"/>
      <c r="M112" s="53"/>
      <c r="O112" t="b">
        <f t="shared" si="4"/>
        <v>0</v>
      </c>
      <c r="P112" t="b">
        <f t="shared" si="5"/>
        <v>0</v>
      </c>
    </row>
    <row r="113" spans="2:17">
      <c r="B113" s="71"/>
      <c r="C113" s="71"/>
      <c r="D113" s="71"/>
      <c r="E113" s="50"/>
      <c r="F113" s="51"/>
      <c r="G113" s="50"/>
      <c r="H113" s="51"/>
      <c r="I113" s="50"/>
      <c r="J113" s="51"/>
      <c r="K113" s="50"/>
      <c r="L113" s="51"/>
      <c r="M113" s="50"/>
      <c r="O113" t="b">
        <f t="shared" si="4"/>
        <v>0</v>
      </c>
      <c r="P113" t="b">
        <f t="shared" si="5"/>
        <v>0</v>
      </c>
    </row>
    <row r="114" spans="2:17">
      <c r="B114" s="71"/>
      <c r="C114" s="71"/>
      <c r="D114" s="72"/>
      <c r="E114" s="53"/>
      <c r="F114" s="54"/>
      <c r="G114" s="53"/>
      <c r="H114" s="54"/>
      <c r="I114" s="53"/>
      <c r="J114" s="54"/>
      <c r="K114" s="53"/>
      <c r="L114" s="54"/>
      <c r="M114" s="53"/>
      <c r="O114" t="b">
        <f t="shared" si="4"/>
        <v>0</v>
      </c>
      <c r="P114" t="b">
        <f t="shared" si="5"/>
        <v>0</v>
      </c>
    </row>
    <row r="115" spans="2:17">
      <c r="B115" s="71"/>
      <c r="C115" s="71"/>
      <c r="D115" s="71"/>
      <c r="E115" s="50"/>
      <c r="F115" s="51"/>
      <c r="G115" s="50"/>
      <c r="H115" s="51"/>
      <c r="I115" s="50"/>
      <c r="J115" s="51"/>
      <c r="K115" s="50"/>
      <c r="L115" s="51"/>
      <c r="M115" s="50"/>
      <c r="O115" t="b">
        <f t="shared" si="4"/>
        <v>0</v>
      </c>
      <c r="P115" t="b">
        <f t="shared" si="5"/>
        <v>0</v>
      </c>
    </row>
    <row r="116" spans="2:17">
      <c r="B116" s="71"/>
      <c r="C116" s="71"/>
      <c r="D116" s="72"/>
      <c r="E116" s="53"/>
      <c r="F116" s="54"/>
      <c r="G116" s="53"/>
      <c r="H116" s="54"/>
      <c r="I116" s="53"/>
      <c r="J116" s="54"/>
      <c r="K116" s="53"/>
      <c r="L116" s="54"/>
      <c r="M116" s="53"/>
      <c r="O116" t="b">
        <f t="shared" si="4"/>
        <v>0</v>
      </c>
      <c r="P116" t="b">
        <f t="shared" si="5"/>
        <v>0</v>
      </c>
    </row>
    <row r="117" spans="2:17">
      <c r="B117" s="71"/>
      <c r="C117" s="71"/>
      <c r="D117" s="71"/>
      <c r="E117" s="50"/>
      <c r="F117" s="51"/>
      <c r="G117" s="50"/>
      <c r="H117" s="51"/>
      <c r="I117" s="50"/>
      <c r="J117" s="51"/>
      <c r="K117" s="50"/>
      <c r="L117" s="51"/>
      <c r="M117" s="50"/>
      <c r="O117" t="b">
        <f t="shared" si="4"/>
        <v>0</v>
      </c>
      <c r="P117" t="b">
        <f t="shared" si="5"/>
        <v>0</v>
      </c>
    </row>
    <row r="118" spans="2:17" s="55" customFormat="1">
      <c r="B118" s="71"/>
      <c r="C118" s="88"/>
      <c r="D118" s="88"/>
      <c r="E118" s="89"/>
      <c r="F118" s="90"/>
      <c r="G118" s="89"/>
      <c r="H118" s="90"/>
      <c r="I118" s="89"/>
      <c r="J118" s="90"/>
      <c r="K118" s="89"/>
      <c r="L118" s="90"/>
      <c r="M118" s="89"/>
      <c r="O118" t="b">
        <f t="shared" si="4"/>
        <v>0</v>
      </c>
      <c r="P118" t="b">
        <f t="shared" si="5"/>
        <v>0</v>
      </c>
      <c r="Q118"/>
    </row>
    <row r="119" spans="2:17">
      <c r="B119" s="71"/>
      <c r="C119" s="72"/>
      <c r="D119" s="72"/>
      <c r="E119" s="53"/>
      <c r="F119" s="54"/>
      <c r="G119" s="53"/>
      <c r="H119" s="54"/>
      <c r="I119" s="53"/>
      <c r="J119" s="54"/>
      <c r="K119" s="53"/>
      <c r="L119" s="54"/>
      <c r="M119" s="53"/>
      <c r="O119" t="b">
        <f t="shared" si="4"/>
        <v>0</v>
      </c>
      <c r="P119" t="b">
        <f t="shared" si="5"/>
        <v>0</v>
      </c>
    </row>
    <row r="120" spans="2:17">
      <c r="B120" s="71"/>
      <c r="C120" s="71"/>
      <c r="D120" s="71"/>
      <c r="E120" s="50"/>
      <c r="F120" s="51"/>
      <c r="G120" s="50"/>
      <c r="H120" s="51"/>
      <c r="I120" s="50"/>
      <c r="J120" s="51"/>
      <c r="K120" s="50"/>
      <c r="L120" s="51"/>
      <c r="M120" s="50"/>
      <c r="O120" t="b">
        <f t="shared" si="4"/>
        <v>0</v>
      </c>
      <c r="P120" t="b">
        <f t="shared" si="5"/>
        <v>0</v>
      </c>
    </row>
    <row r="121" spans="2:17">
      <c r="B121" s="71"/>
      <c r="C121" s="71"/>
      <c r="D121" s="72"/>
      <c r="E121" s="53"/>
      <c r="F121" s="54"/>
      <c r="G121" s="53"/>
      <c r="H121" s="54"/>
      <c r="I121" s="53"/>
      <c r="J121" s="54"/>
      <c r="K121" s="53"/>
      <c r="L121" s="54"/>
      <c r="M121" s="53"/>
      <c r="O121" t="b">
        <f t="shared" si="4"/>
        <v>0</v>
      </c>
      <c r="P121" t="b">
        <f t="shared" si="5"/>
        <v>0</v>
      </c>
    </row>
    <row r="122" spans="2:17">
      <c r="B122" s="71"/>
      <c r="C122" s="71"/>
      <c r="D122" s="71"/>
      <c r="E122" s="50"/>
      <c r="F122" s="51"/>
      <c r="G122" s="50"/>
      <c r="H122" s="51"/>
      <c r="I122" s="50"/>
      <c r="J122" s="51"/>
      <c r="K122" s="50"/>
      <c r="L122" s="51"/>
      <c r="M122" s="50"/>
      <c r="O122" t="b">
        <f t="shared" si="4"/>
        <v>0</v>
      </c>
      <c r="P122" t="b">
        <f t="shared" si="5"/>
        <v>0</v>
      </c>
    </row>
    <row r="123" spans="2:17">
      <c r="B123" s="71"/>
      <c r="C123" s="71"/>
      <c r="D123" s="72"/>
      <c r="E123" s="53"/>
      <c r="F123" s="54"/>
      <c r="G123" s="53"/>
      <c r="H123" s="54"/>
      <c r="I123" s="53"/>
      <c r="J123" s="54"/>
      <c r="K123" s="53"/>
      <c r="L123" s="54"/>
      <c r="M123" s="53"/>
      <c r="O123" t="b">
        <f t="shared" si="4"/>
        <v>0</v>
      </c>
      <c r="P123" t="b">
        <f t="shared" si="5"/>
        <v>0</v>
      </c>
    </row>
    <row r="124" spans="2:17">
      <c r="B124" s="71"/>
      <c r="C124" s="71"/>
      <c r="D124" s="71"/>
      <c r="E124" s="50"/>
      <c r="F124" s="51"/>
      <c r="G124" s="50"/>
      <c r="H124" s="51"/>
      <c r="I124" s="50"/>
      <c r="J124" s="51"/>
      <c r="K124" s="50"/>
      <c r="L124" s="51"/>
      <c r="M124" s="50"/>
      <c r="O124" t="b">
        <f t="shared" si="4"/>
        <v>0</v>
      </c>
      <c r="P124" t="b">
        <f t="shared" si="5"/>
        <v>0</v>
      </c>
    </row>
    <row r="125" spans="2:17">
      <c r="B125" s="71"/>
      <c r="C125" s="71"/>
      <c r="D125" s="72"/>
      <c r="E125" s="53"/>
      <c r="F125" s="54"/>
      <c r="G125" s="53"/>
      <c r="H125" s="54"/>
      <c r="I125" s="53"/>
      <c r="J125" s="54"/>
      <c r="K125" s="53"/>
      <c r="L125" s="54"/>
      <c r="M125" s="53"/>
      <c r="O125" t="b">
        <f t="shared" si="4"/>
        <v>0</v>
      </c>
      <c r="P125" t="b">
        <f t="shared" si="5"/>
        <v>0</v>
      </c>
    </row>
    <row r="126" spans="2:17">
      <c r="B126" s="71"/>
      <c r="C126" s="71"/>
      <c r="D126" s="71"/>
      <c r="E126" s="50"/>
      <c r="F126" s="51"/>
      <c r="G126" s="50"/>
      <c r="H126" s="51"/>
      <c r="I126" s="50"/>
      <c r="J126" s="51"/>
      <c r="K126" s="50"/>
      <c r="L126" s="51"/>
      <c r="M126" s="50"/>
      <c r="O126" t="b">
        <f t="shared" si="4"/>
        <v>0</v>
      </c>
      <c r="P126" t="b">
        <f t="shared" si="5"/>
        <v>0</v>
      </c>
    </row>
    <row r="127" spans="2:17">
      <c r="B127" s="71"/>
      <c r="C127" s="71"/>
      <c r="D127" s="72"/>
      <c r="E127" s="53"/>
      <c r="F127" s="54"/>
      <c r="G127" s="53"/>
      <c r="H127" s="54"/>
      <c r="I127" s="53"/>
      <c r="J127" s="54"/>
      <c r="K127" s="53"/>
      <c r="L127" s="54"/>
      <c r="M127" s="53"/>
      <c r="O127" t="b">
        <f t="shared" si="4"/>
        <v>0</v>
      </c>
      <c r="P127" t="b">
        <f t="shared" si="5"/>
        <v>0</v>
      </c>
    </row>
    <row r="128" spans="2:17">
      <c r="B128" s="71"/>
      <c r="C128" s="71"/>
      <c r="D128" s="71"/>
      <c r="E128" s="50"/>
      <c r="F128" s="51"/>
      <c r="G128" s="50"/>
      <c r="H128" s="51"/>
      <c r="I128" s="50"/>
      <c r="J128" s="51"/>
      <c r="K128" s="50"/>
      <c r="L128" s="51"/>
      <c r="M128" s="50"/>
      <c r="O128" t="b">
        <f t="shared" si="4"/>
        <v>0</v>
      </c>
      <c r="P128" t="b">
        <f t="shared" si="5"/>
        <v>0</v>
      </c>
    </row>
    <row r="129" spans="2:17">
      <c r="B129" s="71"/>
      <c r="C129" s="71"/>
      <c r="D129" s="72"/>
      <c r="E129" s="53"/>
      <c r="F129" s="54"/>
      <c r="G129" s="53"/>
      <c r="H129" s="54"/>
      <c r="I129" s="53"/>
      <c r="J129" s="54"/>
      <c r="K129" s="53"/>
      <c r="L129" s="54"/>
      <c r="M129" s="53"/>
      <c r="O129" t="b">
        <f t="shared" si="4"/>
        <v>0</v>
      </c>
      <c r="P129" t="b">
        <f t="shared" si="5"/>
        <v>0</v>
      </c>
    </row>
    <row r="130" spans="2:17">
      <c r="B130" s="71"/>
      <c r="C130" s="71"/>
      <c r="D130" s="71"/>
      <c r="E130" s="50"/>
      <c r="F130" s="51"/>
      <c r="G130" s="50"/>
      <c r="H130" s="51"/>
      <c r="I130" s="50"/>
      <c r="J130" s="51"/>
      <c r="K130" s="50"/>
      <c r="L130" s="51"/>
      <c r="M130" s="50"/>
      <c r="O130" t="b">
        <f t="shared" si="4"/>
        <v>0</v>
      </c>
      <c r="P130" t="b">
        <f t="shared" si="5"/>
        <v>0</v>
      </c>
    </row>
    <row r="131" spans="2:17">
      <c r="B131" s="71"/>
      <c r="C131" s="71"/>
      <c r="D131" s="72"/>
      <c r="E131" s="53"/>
      <c r="F131" s="54"/>
      <c r="G131" s="53"/>
      <c r="H131" s="54"/>
      <c r="I131" s="53"/>
      <c r="J131" s="54"/>
      <c r="K131" s="53"/>
      <c r="L131" s="54"/>
      <c r="M131" s="53"/>
      <c r="O131" t="b">
        <f t="shared" si="4"/>
        <v>0</v>
      </c>
      <c r="P131" t="b">
        <f t="shared" si="5"/>
        <v>0</v>
      </c>
    </row>
    <row r="132" spans="2:17">
      <c r="B132" s="71"/>
      <c r="C132" s="71"/>
      <c r="D132" s="71"/>
      <c r="E132" s="50"/>
      <c r="F132" s="51"/>
      <c r="G132" s="50"/>
      <c r="H132" s="51"/>
      <c r="I132" s="50"/>
      <c r="J132" s="51"/>
      <c r="K132" s="50"/>
      <c r="L132" s="51"/>
      <c r="M132" s="50"/>
      <c r="O132" t="b">
        <f t="shared" si="4"/>
        <v>0</v>
      </c>
      <c r="P132" t="b">
        <f t="shared" si="5"/>
        <v>0</v>
      </c>
    </row>
    <row r="133" spans="2:17" s="55" customFormat="1">
      <c r="B133" s="71"/>
      <c r="C133" s="88"/>
      <c r="D133" s="88"/>
      <c r="E133" s="89"/>
      <c r="F133" s="90"/>
      <c r="G133" s="89"/>
      <c r="H133" s="90"/>
      <c r="I133" s="89"/>
      <c r="J133" s="90"/>
      <c r="K133" s="89"/>
      <c r="L133" s="90"/>
      <c r="M133" s="89"/>
      <c r="O133" t="b">
        <f t="shared" si="4"/>
        <v>0</v>
      </c>
      <c r="P133" t="b">
        <f t="shared" si="5"/>
        <v>0</v>
      </c>
      <c r="Q133"/>
    </row>
    <row r="134" spans="2:17">
      <c r="B134" s="71"/>
      <c r="C134" s="72"/>
      <c r="D134" s="72"/>
      <c r="E134" s="53"/>
      <c r="F134" s="54"/>
      <c r="G134" s="53"/>
      <c r="H134" s="54"/>
      <c r="I134" s="53"/>
      <c r="J134" s="54"/>
      <c r="K134" s="53"/>
      <c r="L134" s="54"/>
      <c r="M134" s="53"/>
      <c r="O134" t="b">
        <f t="shared" si="4"/>
        <v>0</v>
      </c>
      <c r="P134" t="b">
        <f t="shared" si="5"/>
        <v>0</v>
      </c>
    </row>
    <row r="135" spans="2:17">
      <c r="B135" s="71"/>
      <c r="C135" s="71"/>
      <c r="D135" s="71"/>
      <c r="E135" s="50"/>
      <c r="F135" s="51"/>
      <c r="G135" s="50"/>
      <c r="H135" s="51"/>
      <c r="I135" s="50"/>
      <c r="J135" s="51"/>
      <c r="K135" s="50"/>
      <c r="L135" s="51"/>
      <c r="M135" s="50"/>
      <c r="O135" t="b">
        <f t="shared" si="4"/>
        <v>0</v>
      </c>
      <c r="P135" t="b">
        <f t="shared" si="5"/>
        <v>0</v>
      </c>
    </row>
    <row r="136" spans="2:17">
      <c r="B136" s="71"/>
      <c r="C136" s="71"/>
      <c r="D136" s="72"/>
      <c r="E136" s="53"/>
      <c r="F136" s="54"/>
      <c r="G136" s="53"/>
      <c r="H136" s="54"/>
      <c r="I136" s="53"/>
      <c r="J136" s="54"/>
      <c r="K136" s="53"/>
      <c r="L136" s="54"/>
      <c r="M136" s="53"/>
      <c r="O136" t="b">
        <f t="shared" si="4"/>
        <v>0</v>
      </c>
      <c r="P136" t="b">
        <f t="shared" si="5"/>
        <v>0</v>
      </c>
    </row>
    <row r="137" spans="2:17">
      <c r="B137" s="71"/>
      <c r="C137" s="71"/>
      <c r="D137" s="71"/>
      <c r="E137" s="50"/>
      <c r="F137" s="51"/>
      <c r="G137" s="50"/>
      <c r="H137" s="51"/>
      <c r="I137" s="50"/>
      <c r="J137" s="51"/>
      <c r="K137" s="50"/>
      <c r="L137" s="51"/>
      <c r="M137" s="50"/>
      <c r="O137" t="b">
        <f t="shared" si="4"/>
        <v>0</v>
      </c>
      <c r="P137" t="b">
        <f t="shared" si="5"/>
        <v>0</v>
      </c>
    </row>
    <row r="138" spans="2:17">
      <c r="B138" s="71"/>
      <c r="C138" s="71"/>
      <c r="D138" s="72"/>
      <c r="E138" s="53"/>
      <c r="F138" s="54"/>
      <c r="G138" s="53"/>
      <c r="H138" s="54"/>
      <c r="I138" s="53"/>
      <c r="J138" s="54"/>
      <c r="K138" s="53"/>
      <c r="L138" s="54"/>
      <c r="M138" s="53"/>
      <c r="O138" t="b">
        <f t="shared" si="4"/>
        <v>0</v>
      </c>
      <c r="P138" t="b">
        <f t="shared" si="5"/>
        <v>0</v>
      </c>
    </row>
    <row r="139" spans="2:17">
      <c r="B139" s="71"/>
      <c r="C139" s="71"/>
      <c r="D139" s="71"/>
      <c r="E139" s="50"/>
      <c r="F139" s="51"/>
      <c r="G139" s="50"/>
      <c r="H139" s="51"/>
      <c r="I139" s="50"/>
      <c r="J139" s="51"/>
      <c r="K139" s="50"/>
      <c r="L139" s="51"/>
      <c r="M139" s="50"/>
      <c r="O139" t="b">
        <f t="shared" si="4"/>
        <v>0</v>
      </c>
      <c r="P139" t="b">
        <f t="shared" si="5"/>
        <v>0</v>
      </c>
    </row>
    <row r="140" spans="2:17">
      <c r="B140" s="71"/>
      <c r="C140" s="71"/>
      <c r="D140" s="72"/>
      <c r="E140" s="53"/>
      <c r="F140" s="54"/>
      <c r="G140" s="53"/>
      <c r="H140" s="54"/>
      <c r="I140" s="53"/>
      <c r="J140" s="54"/>
      <c r="K140" s="53"/>
      <c r="L140" s="54"/>
      <c r="M140" s="53"/>
      <c r="O140" t="b">
        <f t="shared" si="4"/>
        <v>0</v>
      </c>
      <c r="P140" t="b">
        <f t="shared" si="5"/>
        <v>0</v>
      </c>
    </row>
    <row r="141" spans="2:17">
      <c r="B141" s="71"/>
      <c r="C141" s="71"/>
      <c r="D141" s="72"/>
      <c r="E141" s="53"/>
      <c r="F141" s="54"/>
      <c r="G141" s="53"/>
      <c r="H141" s="54"/>
      <c r="I141" s="53"/>
      <c r="J141" s="54"/>
      <c r="K141" s="53"/>
      <c r="L141" s="54"/>
      <c r="M141" s="53"/>
      <c r="O141" t="b">
        <f t="shared" si="4"/>
        <v>0</v>
      </c>
      <c r="P141" t="b">
        <f t="shared" si="5"/>
        <v>0</v>
      </c>
    </row>
    <row r="142" spans="2:17">
      <c r="B142" s="71"/>
      <c r="C142" s="71"/>
      <c r="D142" s="72"/>
      <c r="E142" s="53"/>
      <c r="F142" s="54"/>
      <c r="G142" s="53"/>
      <c r="H142" s="54"/>
      <c r="I142" s="53"/>
      <c r="J142" s="54"/>
      <c r="K142" s="53"/>
      <c r="L142" s="54"/>
      <c r="M142" s="53"/>
      <c r="O142" t="b">
        <f t="shared" si="4"/>
        <v>0</v>
      </c>
      <c r="P142" t="b">
        <f t="shared" si="5"/>
        <v>0</v>
      </c>
    </row>
    <row r="143" spans="2:17">
      <c r="B143" s="71"/>
      <c r="C143" s="71"/>
      <c r="D143" s="72"/>
      <c r="E143" s="53"/>
      <c r="F143" s="54"/>
      <c r="G143" s="53"/>
      <c r="H143" s="54"/>
      <c r="I143" s="53"/>
      <c r="J143" s="54"/>
      <c r="K143" s="53"/>
      <c r="L143" s="54"/>
      <c r="M143" s="53"/>
      <c r="O143" t="b">
        <f t="shared" si="4"/>
        <v>0</v>
      </c>
      <c r="P143" t="b">
        <f t="shared" si="5"/>
        <v>0</v>
      </c>
    </row>
    <row r="144" spans="2:17" s="55" customFormat="1">
      <c r="B144" s="71"/>
      <c r="C144" s="88"/>
      <c r="D144" s="88"/>
      <c r="E144" s="89"/>
      <c r="F144" s="90"/>
      <c r="G144" s="89"/>
      <c r="H144" s="90"/>
      <c r="I144" s="89"/>
      <c r="J144" s="90"/>
      <c r="K144" s="89"/>
      <c r="L144" s="90"/>
      <c r="M144" s="89"/>
      <c r="O144" t="b">
        <f t="shared" si="4"/>
        <v>0</v>
      </c>
      <c r="P144" t="b">
        <f t="shared" si="5"/>
        <v>0</v>
      </c>
      <c r="Q144"/>
    </row>
    <row r="145" spans="2:17">
      <c r="B145" s="71"/>
      <c r="C145" s="72"/>
      <c r="D145" s="72"/>
      <c r="E145" s="53"/>
      <c r="F145" s="54"/>
      <c r="G145" s="53"/>
      <c r="H145" s="54"/>
      <c r="I145" s="53"/>
      <c r="J145" s="54"/>
      <c r="K145" s="53"/>
      <c r="L145" s="54"/>
      <c r="M145" s="53"/>
      <c r="O145" t="b">
        <f t="shared" si="4"/>
        <v>0</v>
      </c>
      <c r="P145" t="b">
        <f t="shared" si="5"/>
        <v>0</v>
      </c>
    </row>
    <row r="146" spans="2:17">
      <c r="B146" s="71"/>
      <c r="C146" s="71"/>
      <c r="D146" s="71"/>
      <c r="E146" s="50"/>
      <c r="F146" s="51"/>
      <c r="G146" s="50"/>
      <c r="H146" s="51"/>
      <c r="I146" s="50"/>
      <c r="J146" s="51"/>
      <c r="K146" s="50"/>
      <c r="L146" s="51"/>
      <c r="M146" s="50"/>
      <c r="O146" t="b">
        <f t="shared" si="4"/>
        <v>0</v>
      </c>
      <c r="P146" t="b">
        <f t="shared" si="5"/>
        <v>0</v>
      </c>
    </row>
    <row r="147" spans="2:17">
      <c r="B147" s="71"/>
      <c r="C147" s="71"/>
      <c r="D147" s="72"/>
      <c r="E147" s="53"/>
      <c r="F147" s="54"/>
      <c r="G147" s="53"/>
      <c r="H147" s="54"/>
      <c r="I147" s="53"/>
      <c r="J147" s="54"/>
      <c r="K147" s="53"/>
      <c r="L147" s="54"/>
      <c r="M147" s="53"/>
      <c r="O147" t="b">
        <f t="shared" si="4"/>
        <v>0</v>
      </c>
      <c r="P147" t="b">
        <f t="shared" si="5"/>
        <v>0</v>
      </c>
    </row>
    <row r="148" spans="2:17">
      <c r="B148" s="71"/>
      <c r="C148" s="71"/>
      <c r="D148" s="71"/>
      <c r="E148" s="50"/>
      <c r="F148" s="51"/>
      <c r="G148" s="50"/>
      <c r="H148" s="51"/>
      <c r="I148" s="50"/>
      <c r="J148" s="51"/>
      <c r="K148" s="50"/>
      <c r="L148" s="51"/>
      <c r="M148" s="50"/>
      <c r="O148" t="b">
        <f t="shared" si="4"/>
        <v>0</v>
      </c>
      <c r="P148" t="b">
        <f t="shared" si="5"/>
        <v>0</v>
      </c>
    </row>
    <row r="149" spans="2:17">
      <c r="B149" s="71"/>
      <c r="C149" s="71"/>
      <c r="D149" s="72"/>
      <c r="E149" s="53"/>
      <c r="F149" s="54"/>
      <c r="G149" s="53"/>
      <c r="H149" s="54"/>
      <c r="I149" s="53"/>
      <c r="J149" s="54"/>
      <c r="K149" s="53"/>
      <c r="L149" s="54"/>
      <c r="M149" s="53"/>
      <c r="O149" t="b">
        <f t="shared" si="4"/>
        <v>0</v>
      </c>
      <c r="P149" t="b">
        <f t="shared" si="5"/>
        <v>0</v>
      </c>
    </row>
    <row r="150" spans="2:17">
      <c r="B150" s="71"/>
      <c r="C150" s="71"/>
      <c r="D150" s="71"/>
      <c r="E150" s="50"/>
      <c r="F150" s="51"/>
      <c r="G150" s="50"/>
      <c r="H150" s="51"/>
      <c r="I150" s="50"/>
      <c r="J150" s="51"/>
      <c r="K150" s="50"/>
      <c r="L150" s="51"/>
      <c r="M150" s="50"/>
      <c r="O150" t="b">
        <f t="shared" si="4"/>
        <v>0</v>
      </c>
      <c r="P150" t="b">
        <f t="shared" si="5"/>
        <v>0</v>
      </c>
    </row>
    <row r="151" spans="2:17">
      <c r="B151" s="71"/>
      <c r="C151" s="71"/>
      <c r="D151" s="72"/>
      <c r="E151" s="53"/>
      <c r="F151" s="54"/>
      <c r="G151" s="53"/>
      <c r="H151" s="54"/>
      <c r="I151" s="53"/>
      <c r="J151" s="54"/>
      <c r="K151" s="53"/>
      <c r="L151" s="54"/>
      <c r="M151" s="53"/>
      <c r="O151" t="b">
        <f t="shared" si="4"/>
        <v>0</v>
      </c>
      <c r="P151" t="b">
        <f t="shared" si="5"/>
        <v>0</v>
      </c>
    </row>
    <row r="152" spans="2:17">
      <c r="B152" s="71"/>
      <c r="C152" s="71"/>
      <c r="D152" s="71"/>
      <c r="E152" s="50"/>
      <c r="F152" s="51"/>
      <c r="G152" s="50"/>
      <c r="H152" s="51"/>
      <c r="I152" s="50"/>
      <c r="J152" s="51"/>
      <c r="K152" s="50"/>
      <c r="L152" s="51"/>
      <c r="M152" s="50"/>
      <c r="O152" t="b">
        <f t="shared" si="4"/>
        <v>0</v>
      </c>
      <c r="P152" t="b">
        <f t="shared" si="5"/>
        <v>0</v>
      </c>
    </row>
    <row r="153" spans="2:17">
      <c r="B153" s="71"/>
      <c r="C153" s="71"/>
      <c r="D153" s="72"/>
      <c r="E153" s="53"/>
      <c r="F153" s="54"/>
      <c r="G153" s="53"/>
      <c r="H153" s="54"/>
      <c r="I153" s="53"/>
      <c r="J153" s="54"/>
      <c r="K153" s="53"/>
      <c r="L153" s="54"/>
      <c r="M153" s="53"/>
      <c r="O153" t="b">
        <f t="shared" si="4"/>
        <v>0</v>
      </c>
      <c r="P153" t="b">
        <f t="shared" si="5"/>
        <v>0</v>
      </c>
    </row>
    <row r="154" spans="2:17">
      <c r="B154" s="71"/>
      <c r="C154" s="71"/>
      <c r="D154" s="71"/>
      <c r="E154" s="50"/>
      <c r="F154" s="51"/>
      <c r="G154" s="50"/>
      <c r="H154" s="51"/>
      <c r="I154" s="50"/>
      <c r="J154" s="51"/>
      <c r="K154" s="50"/>
      <c r="L154" s="51"/>
      <c r="M154" s="50"/>
      <c r="O154" t="b">
        <f t="shared" si="4"/>
        <v>0</v>
      </c>
      <c r="P154" t="b">
        <f t="shared" si="5"/>
        <v>0</v>
      </c>
    </row>
    <row r="155" spans="2:17">
      <c r="B155" s="71"/>
      <c r="C155" s="71"/>
      <c r="D155" s="72"/>
      <c r="E155" s="53"/>
      <c r="F155" s="54"/>
      <c r="G155" s="53"/>
      <c r="H155" s="54"/>
      <c r="I155" s="53"/>
      <c r="J155" s="54"/>
      <c r="K155" s="53"/>
      <c r="L155" s="54"/>
      <c r="M155" s="53"/>
      <c r="O155" t="b">
        <f t="shared" si="4"/>
        <v>0</v>
      </c>
      <c r="P155" t="b">
        <f t="shared" si="5"/>
        <v>0</v>
      </c>
    </row>
    <row r="156" spans="2:17">
      <c r="B156" s="71"/>
      <c r="C156" s="71"/>
      <c r="D156" s="71"/>
      <c r="E156" s="50"/>
      <c r="F156" s="51"/>
      <c r="G156" s="50"/>
      <c r="H156" s="51"/>
      <c r="I156" s="50"/>
      <c r="J156" s="51"/>
      <c r="K156" s="50"/>
      <c r="L156" s="51"/>
      <c r="M156" s="50"/>
      <c r="O156" t="b">
        <f t="shared" si="4"/>
        <v>0</v>
      </c>
      <c r="P156" t="b">
        <f t="shared" si="5"/>
        <v>0</v>
      </c>
    </row>
    <row r="157" spans="2:17">
      <c r="B157" s="71"/>
      <c r="C157" s="71"/>
      <c r="D157" s="72"/>
      <c r="E157" s="53"/>
      <c r="F157" s="54"/>
      <c r="G157" s="53"/>
      <c r="H157" s="54"/>
      <c r="I157" s="53"/>
      <c r="J157" s="54"/>
      <c r="K157" s="53"/>
      <c r="L157" s="54"/>
      <c r="M157" s="53"/>
      <c r="O157" t="b">
        <f t="shared" si="4"/>
        <v>0</v>
      </c>
      <c r="P157" t="b">
        <f t="shared" si="5"/>
        <v>0</v>
      </c>
    </row>
    <row r="158" spans="2:17" s="55" customFormat="1">
      <c r="B158" s="71"/>
      <c r="C158" s="88"/>
      <c r="D158" s="88"/>
      <c r="E158" s="89"/>
      <c r="F158" s="90"/>
      <c r="G158" s="89"/>
      <c r="H158" s="90"/>
      <c r="I158" s="89"/>
      <c r="J158" s="90"/>
      <c r="K158" s="89"/>
      <c r="L158" s="90"/>
      <c r="M158" s="89"/>
      <c r="O158" t="b">
        <f t="shared" ref="O158:O221" si="6">IF(D158="ROUTINE",IF(E158&gt;180,2,IF(E158&lt;120,0,1)))</f>
        <v>0</v>
      </c>
      <c r="P158" t="b">
        <f t="shared" ref="P158:P221" si="7">IF(D158="URGENT",IF(E158&gt;120,2,IF(E158&lt;60,0,1)))</f>
        <v>0</v>
      </c>
      <c r="Q158"/>
    </row>
    <row r="159" spans="2:17">
      <c r="B159" s="71"/>
      <c r="C159" s="72"/>
      <c r="D159" s="72"/>
      <c r="E159" s="53"/>
      <c r="F159" s="54"/>
      <c r="G159" s="53"/>
      <c r="H159" s="54"/>
      <c r="I159" s="53"/>
      <c r="J159" s="54"/>
      <c r="K159" s="53"/>
      <c r="L159" s="54"/>
      <c r="M159" s="53"/>
      <c r="O159" t="b">
        <f t="shared" si="6"/>
        <v>0</v>
      </c>
      <c r="P159" t="b">
        <f t="shared" si="7"/>
        <v>0</v>
      </c>
    </row>
    <row r="160" spans="2:17">
      <c r="B160" s="71"/>
      <c r="C160" s="71"/>
      <c r="D160" s="71"/>
      <c r="E160" s="50"/>
      <c r="F160" s="51"/>
      <c r="G160" s="50"/>
      <c r="H160" s="51"/>
      <c r="I160" s="50"/>
      <c r="J160" s="51"/>
      <c r="K160" s="50"/>
      <c r="L160" s="51"/>
      <c r="M160" s="50"/>
      <c r="O160" t="b">
        <f t="shared" si="6"/>
        <v>0</v>
      </c>
      <c r="P160" t="b">
        <f t="shared" si="7"/>
        <v>0</v>
      </c>
    </row>
    <row r="161" spans="2:17">
      <c r="B161" s="71"/>
      <c r="C161" s="71"/>
      <c r="D161" s="72"/>
      <c r="E161" s="53"/>
      <c r="F161" s="54"/>
      <c r="G161" s="53"/>
      <c r="H161" s="54"/>
      <c r="I161" s="53"/>
      <c r="J161" s="54"/>
      <c r="K161" s="53"/>
      <c r="L161" s="54"/>
      <c r="M161" s="53"/>
      <c r="O161" t="b">
        <f t="shared" si="6"/>
        <v>0</v>
      </c>
      <c r="P161" t="b">
        <f t="shared" si="7"/>
        <v>0</v>
      </c>
    </row>
    <row r="162" spans="2:17">
      <c r="B162" s="71"/>
      <c r="C162" s="71"/>
      <c r="D162" s="71"/>
      <c r="E162" s="50"/>
      <c r="F162" s="51"/>
      <c r="G162" s="50"/>
      <c r="H162" s="51"/>
      <c r="I162" s="50"/>
      <c r="J162" s="51"/>
      <c r="K162" s="50"/>
      <c r="L162" s="51"/>
      <c r="M162" s="50"/>
      <c r="O162" t="b">
        <f t="shared" si="6"/>
        <v>0</v>
      </c>
      <c r="P162" t="b">
        <f t="shared" si="7"/>
        <v>0</v>
      </c>
    </row>
    <row r="163" spans="2:17">
      <c r="B163" s="71"/>
      <c r="C163" s="71"/>
      <c r="D163" s="72"/>
      <c r="E163" s="53"/>
      <c r="F163" s="54"/>
      <c r="G163" s="53"/>
      <c r="H163" s="54"/>
      <c r="I163" s="53"/>
      <c r="J163" s="54"/>
      <c r="K163" s="53"/>
      <c r="L163" s="54"/>
      <c r="M163" s="53"/>
      <c r="O163" t="b">
        <f t="shared" si="6"/>
        <v>0</v>
      </c>
      <c r="P163" t="b">
        <f t="shared" si="7"/>
        <v>0</v>
      </c>
    </row>
    <row r="164" spans="2:17">
      <c r="B164" s="71"/>
      <c r="C164" s="71"/>
      <c r="D164" s="71"/>
      <c r="E164" s="50"/>
      <c r="F164" s="51"/>
      <c r="G164" s="50"/>
      <c r="H164" s="51"/>
      <c r="I164" s="50"/>
      <c r="J164" s="51"/>
      <c r="K164" s="50"/>
      <c r="L164" s="51"/>
      <c r="M164" s="50"/>
      <c r="O164" t="b">
        <f t="shared" si="6"/>
        <v>0</v>
      </c>
      <c r="P164" t="b">
        <f t="shared" si="7"/>
        <v>0</v>
      </c>
    </row>
    <row r="165" spans="2:17">
      <c r="B165" s="71"/>
      <c r="C165" s="71"/>
      <c r="D165" s="72"/>
      <c r="E165" s="53"/>
      <c r="F165" s="54"/>
      <c r="G165" s="53"/>
      <c r="H165" s="54"/>
      <c r="I165" s="53"/>
      <c r="J165" s="54"/>
      <c r="K165" s="53"/>
      <c r="L165" s="54"/>
      <c r="M165" s="53"/>
      <c r="O165" t="b">
        <f t="shared" si="6"/>
        <v>0</v>
      </c>
      <c r="P165" t="b">
        <f t="shared" si="7"/>
        <v>0</v>
      </c>
    </row>
    <row r="166" spans="2:17">
      <c r="B166" s="71"/>
      <c r="C166" s="71"/>
      <c r="D166" s="71"/>
      <c r="E166" s="50"/>
      <c r="F166" s="51"/>
      <c r="G166" s="50"/>
      <c r="H166" s="51"/>
      <c r="I166" s="50"/>
      <c r="J166" s="51"/>
      <c r="K166" s="50"/>
      <c r="L166" s="51"/>
      <c r="M166" s="50"/>
      <c r="O166" t="b">
        <f t="shared" si="6"/>
        <v>0</v>
      </c>
      <c r="P166" t="b">
        <f t="shared" si="7"/>
        <v>0</v>
      </c>
    </row>
    <row r="167" spans="2:17">
      <c r="B167" s="71"/>
      <c r="C167" s="71"/>
      <c r="D167" s="72"/>
      <c r="E167" s="53"/>
      <c r="F167" s="54"/>
      <c r="G167" s="53"/>
      <c r="H167" s="54"/>
      <c r="I167" s="53"/>
      <c r="J167" s="54"/>
      <c r="K167" s="53"/>
      <c r="L167" s="54"/>
      <c r="M167" s="53"/>
      <c r="O167" t="b">
        <f t="shared" si="6"/>
        <v>0</v>
      </c>
      <c r="P167" t="b">
        <f t="shared" si="7"/>
        <v>0</v>
      </c>
    </row>
    <row r="168" spans="2:17">
      <c r="B168" s="71"/>
      <c r="C168" s="71"/>
      <c r="D168" s="71"/>
      <c r="E168" s="50"/>
      <c r="F168" s="51"/>
      <c r="G168" s="50"/>
      <c r="H168" s="51"/>
      <c r="I168" s="50"/>
      <c r="J168" s="51"/>
      <c r="K168" s="50"/>
      <c r="L168" s="51"/>
      <c r="M168" s="50"/>
      <c r="O168" t="b">
        <f t="shared" si="6"/>
        <v>0</v>
      </c>
      <c r="P168" t="b">
        <f t="shared" si="7"/>
        <v>0</v>
      </c>
    </row>
    <row r="169" spans="2:17">
      <c r="B169" s="71"/>
      <c r="C169" s="71"/>
      <c r="D169" s="72"/>
      <c r="E169" s="53"/>
      <c r="F169" s="54"/>
      <c r="G169" s="53"/>
      <c r="H169" s="54"/>
      <c r="I169" s="53"/>
      <c r="J169" s="54"/>
      <c r="K169" s="53"/>
      <c r="L169" s="54"/>
      <c r="M169" s="53"/>
      <c r="O169" t="b">
        <f t="shared" si="6"/>
        <v>0</v>
      </c>
      <c r="P169" t="b">
        <f t="shared" si="7"/>
        <v>0</v>
      </c>
    </row>
    <row r="170" spans="2:17">
      <c r="B170" s="71"/>
      <c r="C170" s="71"/>
      <c r="D170" s="71"/>
      <c r="E170" s="50"/>
      <c r="F170" s="51"/>
      <c r="G170" s="50"/>
      <c r="H170" s="51"/>
      <c r="I170" s="50"/>
      <c r="J170" s="51"/>
      <c r="K170" s="50"/>
      <c r="L170" s="51"/>
      <c r="M170" s="50"/>
      <c r="O170" t="b">
        <f t="shared" si="6"/>
        <v>0</v>
      </c>
      <c r="P170" t="b">
        <f t="shared" si="7"/>
        <v>0</v>
      </c>
    </row>
    <row r="171" spans="2:17">
      <c r="B171" s="71"/>
      <c r="C171" s="71"/>
      <c r="D171" s="72"/>
      <c r="E171" s="53"/>
      <c r="F171" s="54"/>
      <c r="G171" s="53"/>
      <c r="H171" s="54"/>
      <c r="I171" s="53"/>
      <c r="J171" s="54"/>
      <c r="K171" s="53"/>
      <c r="L171" s="54"/>
      <c r="M171" s="53"/>
      <c r="O171" t="b">
        <f t="shared" si="6"/>
        <v>0</v>
      </c>
      <c r="P171" t="b">
        <f t="shared" si="7"/>
        <v>0</v>
      </c>
    </row>
    <row r="172" spans="2:17" s="55" customFormat="1">
      <c r="B172" s="71"/>
      <c r="C172" s="88"/>
      <c r="D172" s="88"/>
      <c r="E172" s="89"/>
      <c r="F172" s="90"/>
      <c r="G172" s="89"/>
      <c r="H172" s="90"/>
      <c r="I172" s="89"/>
      <c r="J172" s="90"/>
      <c r="K172" s="89"/>
      <c r="L172" s="90"/>
      <c r="M172" s="89"/>
      <c r="O172" t="b">
        <f t="shared" si="6"/>
        <v>0</v>
      </c>
      <c r="P172" t="b">
        <f t="shared" si="7"/>
        <v>0</v>
      </c>
      <c r="Q172"/>
    </row>
    <row r="173" spans="2:17">
      <c r="B173" s="71"/>
      <c r="C173" s="72"/>
      <c r="D173" s="72"/>
      <c r="E173" s="53"/>
      <c r="F173" s="54"/>
      <c r="G173" s="53"/>
      <c r="H173" s="54"/>
      <c r="I173" s="53"/>
      <c r="J173" s="54"/>
      <c r="K173" s="53"/>
      <c r="L173" s="54"/>
      <c r="M173" s="53"/>
      <c r="O173" t="b">
        <f t="shared" si="6"/>
        <v>0</v>
      </c>
      <c r="P173" t="b">
        <f t="shared" si="7"/>
        <v>0</v>
      </c>
    </row>
    <row r="174" spans="2:17">
      <c r="B174" s="71"/>
      <c r="C174" s="71"/>
      <c r="D174" s="71"/>
      <c r="E174" s="50"/>
      <c r="F174" s="51"/>
      <c r="G174" s="50"/>
      <c r="H174" s="51"/>
      <c r="I174" s="50"/>
      <c r="J174" s="51"/>
      <c r="K174" s="50"/>
      <c r="L174" s="51"/>
      <c r="M174" s="50"/>
      <c r="O174" t="b">
        <f t="shared" si="6"/>
        <v>0</v>
      </c>
      <c r="P174" t="b">
        <f t="shared" si="7"/>
        <v>0</v>
      </c>
    </row>
    <row r="175" spans="2:17">
      <c r="B175" s="71"/>
      <c r="C175" s="71"/>
      <c r="D175" s="72"/>
      <c r="E175" s="53"/>
      <c r="F175" s="54"/>
      <c r="G175" s="53"/>
      <c r="H175" s="54"/>
      <c r="I175" s="53"/>
      <c r="J175" s="54"/>
      <c r="K175" s="53"/>
      <c r="L175" s="54"/>
      <c r="M175" s="53"/>
      <c r="O175" t="b">
        <f t="shared" si="6"/>
        <v>0</v>
      </c>
      <c r="P175" t="b">
        <f t="shared" si="7"/>
        <v>0</v>
      </c>
    </row>
    <row r="176" spans="2:17">
      <c r="B176" s="71"/>
      <c r="C176" s="71"/>
      <c r="D176" s="71"/>
      <c r="E176" s="50"/>
      <c r="F176" s="51"/>
      <c r="G176" s="50"/>
      <c r="H176" s="51"/>
      <c r="I176" s="50"/>
      <c r="J176" s="51"/>
      <c r="K176" s="50"/>
      <c r="L176" s="51"/>
      <c r="M176" s="50"/>
      <c r="O176" t="b">
        <f t="shared" si="6"/>
        <v>0</v>
      </c>
      <c r="P176" t="b">
        <f t="shared" si="7"/>
        <v>0</v>
      </c>
    </row>
    <row r="177" spans="2:17">
      <c r="B177" s="71"/>
      <c r="C177" s="71"/>
      <c r="D177" s="72"/>
      <c r="E177" s="53"/>
      <c r="F177" s="54"/>
      <c r="G177" s="53"/>
      <c r="H177" s="54"/>
      <c r="I177" s="53"/>
      <c r="J177" s="54"/>
      <c r="K177" s="53"/>
      <c r="L177" s="54"/>
      <c r="M177" s="53"/>
      <c r="O177" t="b">
        <f t="shared" si="6"/>
        <v>0</v>
      </c>
      <c r="P177" t="b">
        <f t="shared" si="7"/>
        <v>0</v>
      </c>
    </row>
    <row r="178" spans="2:17">
      <c r="B178" s="71"/>
      <c r="C178" s="71"/>
      <c r="D178" s="71"/>
      <c r="E178" s="50"/>
      <c r="F178" s="51"/>
      <c r="G178" s="50"/>
      <c r="H178" s="51"/>
      <c r="I178" s="50"/>
      <c r="J178" s="51"/>
      <c r="K178" s="50"/>
      <c r="L178" s="51"/>
      <c r="M178" s="50"/>
      <c r="O178" t="b">
        <f t="shared" si="6"/>
        <v>0</v>
      </c>
      <c r="P178" t="b">
        <f t="shared" si="7"/>
        <v>0</v>
      </c>
    </row>
    <row r="179" spans="2:17">
      <c r="B179" s="71"/>
      <c r="C179" s="71"/>
      <c r="D179" s="72"/>
      <c r="E179" s="53"/>
      <c r="F179" s="54"/>
      <c r="G179" s="53"/>
      <c r="H179" s="54"/>
      <c r="I179" s="53"/>
      <c r="J179" s="54"/>
      <c r="K179" s="53"/>
      <c r="L179" s="54"/>
      <c r="M179" s="53"/>
      <c r="O179" t="b">
        <f t="shared" si="6"/>
        <v>0</v>
      </c>
      <c r="P179" t="b">
        <f t="shared" si="7"/>
        <v>0</v>
      </c>
    </row>
    <row r="180" spans="2:17">
      <c r="B180" s="71"/>
      <c r="C180" s="71"/>
      <c r="D180" s="71"/>
      <c r="E180" s="50"/>
      <c r="F180" s="51"/>
      <c r="G180" s="50"/>
      <c r="H180" s="51"/>
      <c r="I180" s="50"/>
      <c r="J180" s="51"/>
      <c r="K180" s="50"/>
      <c r="L180" s="51"/>
      <c r="M180" s="50"/>
      <c r="O180" t="b">
        <f t="shared" si="6"/>
        <v>0</v>
      </c>
      <c r="P180" t="b">
        <f t="shared" si="7"/>
        <v>0</v>
      </c>
    </row>
    <row r="181" spans="2:17">
      <c r="B181" s="71"/>
      <c r="C181" s="71"/>
      <c r="D181" s="72"/>
      <c r="E181" s="53"/>
      <c r="F181" s="54"/>
      <c r="G181" s="53"/>
      <c r="H181" s="54"/>
      <c r="I181" s="53"/>
      <c r="J181" s="54"/>
      <c r="K181" s="53"/>
      <c r="L181" s="54"/>
      <c r="M181" s="53"/>
      <c r="O181" t="b">
        <f t="shared" si="6"/>
        <v>0</v>
      </c>
      <c r="P181" t="b">
        <f t="shared" si="7"/>
        <v>0</v>
      </c>
    </row>
    <row r="182" spans="2:17">
      <c r="B182" s="71"/>
      <c r="C182" s="71"/>
      <c r="D182" s="71"/>
      <c r="E182" s="50"/>
      <c r="F182" s="51"/>
      <c r="G182" s="50"/>
      <c r="H182" s="51"/>
      <c r="I182" s="50"/>
      <c r="J182" s="51"/>
      <c r="K182" s="50"/>
      <c r="L182" s="51"/>
      <c r="M182" s="50"/>
      <c r="O182" t="b">
        <f t="shared" si="6"/>
        <v>0</v>
      </c>
      <c r="P182" t="b">
        <f t="shared" si="7"/>
        <v>0</v>
      </c>
    </row>
    <row r="183" spans="2:17">
      <c r="B183" s="71"/>
      <c r="C183" s="71"/>
      <c r="D183" s="72"/>
      <c r="E183" s="53"/>
      <c r="F183" s="54"/>
      <c r="G183" s="53"/>
      <c r="H183" s="54"/>
      <c r="I183" s="53"/>
      <c r="J183" s="54"/>
      <c r="K183" s="53"/>
      <c r="L183" s="54"/>
      <c r="M183" s="53"/>
      <c r="O183" t="b">
        <f t="shared" si="6"/>
        <v>0</v>
      </c>
      <c r="P183" t="b">
        <f t="shared" si="7"/>
        <v>0</v>
      </c>
    </row>
    <row r="184" spans="2:17">
      <c r="B184" s="71"/>
      <c r="C184" s="71"/>
      <c r="D184" s="71"/>
      <c r="E184" s="50"/>
      <c r="F184" s="51"/>
      <c r="G184" s="50"/>
      <c r="H184" s="51"/>
      <c r="I184" s="50"/>
      <c r="J184" s="51"/>
      <c r="K184" s="50"/>
      <c r="L184" s="51"/>
      <c r="M184" s="50"/>
      <c r="O184" t="b">
        <f t="shared" si="6"/>
        <v>0</v>
      </c>
      <c r="P184" t="b">
        <f t="shared" si="7"/>
        <v>0</v>
      </c>
    </row>
    <row r="185" spans="2:17">
      <c r="B185" s="71"/>
      <c r="C185" s="71"/>
      <c r="D185" s="72"/>
      <c r="E185" s="53"/>
      <c r="F185" s="54"/>
      <c r="G185" s="53"/>
      <c r="H185" s="54"/>
      <c r="I185" s="53"/>
      <c r="J185" s="54"/>
      <c r="K185" s="53"/>
      <c r="L185" s="54"/>
      <c r="M185" s="53"/>
      <c r="O185" t="b">
        <f t="shared" si="6"/>
        <v>0</v>
      </c>
      <c r="P185" t="b">
        <f t="shared" si="7"/>
        <v>0</v>
      </c>
    </row>
    <row r="186" spans="2:17" s="55" customFormat="1">
      <c r="B186" s="71"/>
      <c r="C186" s="88"/>
      <c r="D186" s="88"/>
      <c r="E186" s="89"/>
      <c r="F186" s="90"/>
      <c r="G186" s="89"/>
      <c r="H186" s="90"/>
      <c r="I186" s="89"/>
      <c r="J186" s="90"/>
      <c r="K186" s="89"/>
      <c r="L186" s="90"/>
      <c r="M186" s="89"/>
      <c r="O186" t="b">
        <f t="shared" si="6"/>
        <v>0</v>
      </c>
      <c r="P186" t="b">
        <f t="shared" si="7"/>
        <v>0</v>
      </c>
      <c r="Q186"/>
    </row>
    <row r="187" spans="2:17">
      <c r="B187" s="71"/>
      <c r="C187" s="72"/>
      <c r="D187" s="72"/>
      <c r="E187" s="53"/>
      <c r="F187" s="54"/>
      <c r="G187" s="53"/>
      <c r="H187" s="54"/>
      <c r="I187" s="53"/>
      <c r="J187" s="54"/>
      <c r="K187" s="53"/>
      <c r="L187" s="54"/>
      <c r="M187" s="53"/>
      <c r="O187" t="b">
        <f t="shared" si="6"/>
        <v>0</v>
      </c>
      <c r="P187" t="b">
        <f t="shared" si="7"/>
        <v>0</v>
      </c>
    </row>
    <row r="188" spans="2:17">
      <c r="B188" s="71"/>
      <c r="C188" s="71"/>
      <c r="D188" s="71"/>
      <c r="E188" s="50"/>
      <c r="F188" s="51"/>
      <c r="G188" s="50"/>
      <c r="H188" s="51"/>
      <c r="I188" s="50"/>
      <c r="J188" s="51"/>
      <c r="K188" s="50"/>
      <c r="L188" s="51"/>
      <c r="M188" s="50"/>
      <c r="O188" t="b">
        <f t="shared" si="6"/>
        <v>0</v>
      </c>
      <c r="P188" t="b">
        <f t="shared" si="7"/>
        <v>0</v>
      </c>
    </row>
    <row r="189" spans="2:17">
      <c r="B189" s="71"/>
      <c r="C189" s="71"/>
      <c r="D189" s="72"/>
      <c r="E189" s="53"/>
      <c r="F189" s="54"/>
      <c r="G189" s="53"/>
      <c r="H189" s="54"/>
      <c r="I189" s="53"/>
      <c r="J189" s="54"/>
      <c r="K189" s="53"/>
      <c r="L189" s="54"/>
      <c r="M189" s="53"/>
      <c r="O189" t="b">
        <f t="shared" si="6"/>
        <v>0</v>
      </c>
      <c r="P189" t="b">
        <f t="shared" si="7"/>
        <v>0</v>
      </c>
    </row>
    <row r="190" spans="2:17">
      <c r="B190" s="71"/>
      <c r="C190" s="71"/>
      <c r="D190" s="71"/>
      <c r="E190" s="50"/>
      <c r="F190" s="51"/>
      <c r="G190" s="50"/>
      <c r="H190" s="51"/>
      <c r="I190" s="50"/>
      <c r="J190" s="51"/>
      <c r="K190" s="50"/>
      <c r="L190" s="51"/>
      <c r="M190" s="50"/>
      <c r="O190" t="b">
        <f t="shared" si="6"/>
        <v>0</v>
      </c>
      <c r="P190" t="b">
        <f t="shared" si="7"/>
        <v>0</v>
      </c>
    </row>
    <row r="191" spans="2:17">
      <c r="B191" s="71"/>
      <c r="C191" s="71"/>
      <c r="D191" s="72"/>
      <c r="E191" s="53"/>
      <c r="F191" s="54"/>
      <c r="G191" s="53"/>
      <c r="H191" s="54"/>
      <c r="I191" s="53"/>
      <c r="J191" s="54"/>
      <c r="K191" s="53"/>
      <c r="L191" s="54"/>
      <c r="M191" s="53"/>
      <c r="O191" t="b">
        <f t="shared" si="6"/>
        <v>0</v>
      </c>
      <c r="P191" t="b">
        <f t="shared" si="7"/>
        <v>0</v>
      </c>
    </row>
    <row r="192" spans="2:17">
      <c r="B192" s="71"/>
      <c r="C192" s="71"/>
      <c r="D192" s="71"/>
      <c r="E192" s="50"/>
      <c r="F192" s="51"/>
      <c r="G192" s="50"/>
      <c r="H192" s="51"/>
      <c r="I192" s="50"/>
      <c r="J192" s="51"/>
      <c r="K192" s="50"/>
      <c r="L192" s="51"/>
      <c r="M192" s="50"/>
      <c r="O192" t="b">
        <f t="shared" si="6"/>
        <v>0</v>
      </c>
      <c r="P192" t="b">
        <f t="shared" si="7"/>
        <v>0</v>
      </c>
    </row>
    <row r="193" spans="2:17">
      <c r="B193" s="71"/>
      <c r="C193" s="71"/>
      <c r="D193" s="72"/>
      <c r="E193" s="53"/>
      <c r="F193" s="54"/>
      <c r="G193" s="53"/>
      <c r="H193" s="54"/>
      <c r="I193" s="53"/>
      <c r="J193" s="54"/>
      <c r="K193" s="53"/>
      <c r="L193" s="54"/>
      <c r="M193" s="53"/>
      <c r="O193" t="b">
        <f t="shared" si="6"/>
        <v>0</v>
      </c>
      <c r="P193" t="b">
        <f t="shared" si="7"/>
        <v>0</v>
      </c>
    </row>
    <row r="194" spans="2:17">
      <c r="B194" s="71"/>
      <c r="C194" s="71"/>
      <c r="D194" s="71"/>
      <c r="E194" s="50"/>
      <c r="F194" s="51"/>
      <c r="G194" s="50"/>
      <c r="H194" s="51"/>
      <c r="I194" s="50"/>
      <c r="J194" s="51"/>
      <c r="K194" s="50"/>
      <c r="L194" s="51"/>
      <c r="M194" s="50"/>
      <c r="O194" t="b">
        <f t="shared" si="6"/>
        <v>0</v>
      </c>
      <c r="P194" t="b">
        <f t="shared" si="7"/>
        <v>0</v>
      </c>
    </row>
    <row r="195" spans="2:17">
      <c r="B195" s="71"/>
      <c r="C195" s="71"/>
      <c r="D195" s="72"/>
      <c r="E195" s="53"/>
      <c r="F195" s="54"/>
      <c r="G195" s="53"/>
      <c r="H195" s="54"/>
      <c r="I195" s="53"/>
      <c r="J195" s="54"/>
      <c r="K195" s="53"/>
      <c r="L195" s="54"/>
      <c r="M195" s="53"/>
      <c r="O195" t="b">
        <f t="shared" si="6"/>
        <v>0</v>
      </c>
      <c r="P195" t="b">
        <f t="shared" si="7"/>
        <v>0</v>
      </c>
    </row>
    <row r="196" spans="2:17">
      <c r="B196" s="71"/>
      <c r="C196" s="71"/>
      <c r="D196" s="71"/>
      <c r="E196" s="50"/>
      <c r="F196" s="51"/>
      <c r="G196" s="50"/>
      <c r="H196" s="51"/>
      <c r="I196" s="50"/>
      <c r="J196" s="51"/>
      <c r="K196" s="50"/>
      <c r="L196" s="51"/>
      <c r="M196" s="50"/>
      <c r="O196" t="b">
        <f t="shared" si="6"/>
        <v>0</v>
      </c>
      <c r="P196" t="b">
        <f t="shared" si="7"/>
        <v>0</v>
      </c>
    </row>
    <row r="197" spans="2:17">
      <c r="B197" s="71"/>
      <c r="C197" s="71"/>
      <c r="D197" s="72"/>
      <c r="E197" s="53"/>
      <c r="F197" s="54"/>
      <c r="G197" s="53"/>
      <c r="H197" s="54"/>
      <c r="I197" s="53"/>
      <c r="J197" s="54"/>
      <c r="K197" s="53"/>
      <c r="L197" s="54"/>
      <c r="M197" s="53"/>
      <c r="O197" t="b">
        <f t="shared" si="6"/>
        <v>0</v>
      </c>
      <c r="P197" t="b">
        <f t="shared" si="7"/>
        <v>0</v>
      </c>
    </row>
    <row r="198" spans="2:17">
      <c r="B198" s="71"/>
      <c r="C198" s="71"/>
      <c r="D198" s="71"/>
      <c r="E198" s="50"/>
      <c r="F198" s="51"/>
      <c r="G198" s="50"/>
      <c r="H198" s="51"/>
      <c r="I198" s="50"/>
      <c r="J198" s="51"/>
      <c r="K198" s="50"/>
      <c r="L198" s="51"/>
      <c r="M198" s="50"/>
      <c r="O198" t="b">
        <f t="shared" si="6"/>
        <v>0</v>
      </c>
      <c r="P198" t="b">
        <f t="shared" si="7"/>
        <v>0</v>
      </c>
    </row>
    <row r="199" spans="2:17">
      <c r="B199" s="71"/>
      <c r="C199" s="71"/>
      <c r="D199" s="72"/>
      <c r="E199" s="53"/>
      <c r="F199" s="54"/>
      <c r="G199" s="53"/>
      <c r="H199" s="54"/>
      <c r="I199" s="53"/>
      <c r="J199" s="54"/>
      <c r="K199" s="53"/>
      <c r="L199" s="54"/>
      <c r="M199" s="53"/>
      <c r="O199" t="b">
        <f t="shared" si="6"/>
        <v>0</v>
      </c>
      <c r="P199" t="b">
        <f t="shared" si="7"/>
        <v>0</v>
      </c>
    </row>
    <row r="200" spans="2:17" s="55" customFormat="1">
      <c r="B200" s="71"/>
      <c r="C200" s="88"/>
      <c r="D200" s="88"/>
      <c r="E200" s="89"/>
      <c r="F200" s="90"/>
      <c r="G200" s="89"/>
      <c r="H200" s="90"/>
      <c r="I200" s="89"/>
      <c r="J200" s="90"/>
      <c r="K200" s="89"/>
      <c r="L200" s="90"/>
      <c r="M200" s="89"/>
      <c r="O200" t="b">
        <f t="shared" si="6"/>
        <v>0</v>
      </c>
      <c r="P200" t="b">
        <f t="shared" si="7"/>
        <v>0</v>
      </c>
      <c r="Q200"/>
    </row>
    <row r="201" spans="2:17">
      <c r="B201" s="71"/>
      <c r="C201" s="72"/>
      <c r="D201" s="72"/>
      <c r="E201" s="53"/>
      <c r="F201" s="54"/>
      <c r="G201" s="53"/>
      <c r="H201" s="54"/>
      <c r="I201" s="53"/>
      <c r="J201" s="54"/>
      <c r="K201" s="53"/>
      <c r="L201" s="54"/>
      <c r="M201" s="53"/>
      <c r="O201" t="b">
        <f t="shared" si="6"/>
        <v>0</v>
      </c>
      <c r="P201" t="b">
        <f t="shared" si="7"/>
        <v>0</v>
      </c>
    </row>
    <row r="202" spans="2:17">
      <c r="B202" s="71"/>
      <c r="C202" s="71"/>
      <c r="D202" s="71"/>
      <c r="E202" s="50"/>
      <c r="F202" s="51"/>
      <c r="G202" s="50"/>
      <c r="H202" s="51"/>
      <c r="I202" s="50"/>
      <c r="J202" s="51"/>
      <c r="K202" s="50"/>
      <c r="L202" s="51"/>
      <c r="M202" s="50"/>
      <c r="O202" t="b">
        <f t="shared" si="6"/>
        <v>0</v>
      </c>
      <c r="P202" t="b">
        <f t="shared" si="7"/>
        <v>0</v>
      </c>
    </row>
    <row r="203" spans="2:17">
      <c r="B203" s="71"/>
      <c r="C203" s="71"/>
      <c r="D203" s="72"/>
      <c r="E203" s="53"/>
      <c r="F203" s="54"/>
      <c r="G203" s="53"/>
      <c r="H203" s="54"/>
      <c r="I203" s="53"/>
      <c r="J203" s="54"/>
      <c r="K203" s="53"/>
      <c r="L203" s="54"/>
      <c r="M203" s="53"/>
      <c r="O203" t="b">
        <f t="shared" si="6"/>
        <v>0</v>
      </c>
      <c r="P203" t="b">
        <f t="shared" si="7"/>
        <v>0</v>
      </c>
    </row>
    <row r="204" spans="2:17">
      <c r="B204" s="71"/>
      <c r="C204" s="71"/>
      <c r="D204" s="71"/>
      <c r="E204" s="50"/>
      <c r="F204" s="51"/>
      <c r="G204" s="50"/>
      <c r="H204" s="51"/>
      <c r="I204" s="50"/>
      <c r="J204" s="51"/>
      <c r="K204" s="50"/>
      <c r="L204" s="51"/>
      <c r="M204" s="50"/>
      <c r="O204" t="b">
        <f t="shared" si="6"/>
        <v>0</v>
      </c>
      <c r="P204" t="b">
        <f t="shared" si="7"/>
        <v>0</v>
      </c>
    </row>
    <row r="205" spans="2:17">
      <c r="B205" s="71"/>
      <c r="C205" s="71"/>
      <c r="D205" s="72"/>
      <c r="E205" s="53"/>
      <c r="F205" s="54"/>
      <c r="G205" s="53"/>
      <c r="H205" s="54"/>
      <c r="I205" s="53"/>
      <c r="J205" s="54"/>
      <c r="K205" s="53"/>
      <c r="L205" s="54"/>
      <c r="M205" s="53"/>
      <c r="O205" t="b">
        <f t="shared" si="6"/>
        <v>0</v>
      </c>
      <c r="P205" t="b">
        <f t="shared" si="7"/>
        <v>0</v>
      </c>
    </row>
    <row r="206" spans="2:17">
      <c r="B206" s="71"/>
      <c r="C206" s="71"/>
      <c r="D206" s="71"/>
      <c r="E206" s="50"/>
      <c r="F206" s="51"/>
      <c r="G206" s="50"/>
      <c r="H206" s="51"/>
      <c r="I206" s="50"/>
      <c r="J206" s="51"/>
      <c r="K206" s="50"/>
      <c r="L206" s="51"/>
      <c r="M206" s="50"/>
      <c r="O206" t="b">
        <f t="shared" si="6"/>
        <v>0</v>
      </c>
      <c r="P206" t="b">
        <f t="shared" si="7"/>
        <v>0</v>
      </c>
    </row>
    <row r="207" spans="2:17">
      <c r="B207" s="71"/>
      <c r="C207" s="71"/>
      <c r="D207" s="72"/>
      <c r="E207" s="53"/>
      <c r="F207" s="54"/>
      <c r="G207" s="53"/>
      <c r="H207" s="54"/>
      <c r="I207" s="53"/>
      <c r="J207" s="54"/>
      <c r="K207" s="53"/>
      <c r="L207" s="54"/>
      <c r="M207" s="53"/>
      <c r="O207" t="b">
        <f t="shared" si="6"/>
        <v>0</v>
      </c>
      <c r="P207" t="b">
        <f t="shared" si="7"/>
        <v>0</v>
      </c>
    </row>
    <row r="208" spans="2:17">
      <c r="B208" s="71"/>
      <c r="C208" s="71"/>
      <c r="D208" s="71"/>
      <c r="E208" s="50"/>
      <c r="F208" s="51"/>
      <c r="G208" s="50"/>
      <c r="H208" s="51"/>
      <c r="I208" s="50"/>
      <c r="J208" s="51"/>
      <c r="K208" s="50"/>
      <c r="L208" s="51"/>
      <c r="M208" s="50"/>
      <c r="O208" t="b">
        <f t="shared" si="6"/>
        <v>0</v>
      </c>
      <c r="P208" t="b">
        <f t="shared" si="7"/>
        <v>0</v>
      </c>
    </row>
    <row r="209" spans="2:17">
      <c r="B209" s="71"/>
      <c r="C209" s="71"/>
      <c r="D209" s="72"/>
      <c r="E209" s="53"/>
      <c r="F209" s="54"/>
      <c r="G209" s="53"/>
      <c r="H209" s="54"/>
      <c r="I209" s="53"/>
      <c r="J209" s="54"/>
      <c r="K209" s="53"/>
      <c r="L209" s="54"/>
      <c r="M209" s="53"/>
      <c r="O209" t="b">
        <f t="shared" si="6"/>
        <v>0</v>
      </c>
      <c r="P209" t="b">
        <f t="shared" si="7"/>
        <v>0</v>
      </c>
    </row>
    <row r="210" spans="2:17">
      <c r="B210" s="71"/>
      <c r="C210" s="71"/>
      <c r="D210" s="71"/>
      <c r="E210" s="50"/>
      <c r="F210" s="51"/>
      <c r="G210" s="50"/>
      <c r="H210" s="51"/>
      <c r="I210" s="50"/>
      <c r="J210" s="51"/>
      <c r="K210" s="50"/>
      <c r="L210" s="51"/>
      <c r="M210" s="50"/>
      <c r="O210" t="b">
        <f t="shared" si="6"/>
        <v>0</v>
      </c>
      <c r="P210" t="b">
        <f t="shared" si="7"/>
        <v>0</v>
      </c>
    </row>
    <row r="211" spans="2:17">
      <c r="B211" s="71"/>
      <c r="C211" s="71"/>
      <c r="D211" s="72"/>
      <c r="E211" s="53"/>
      <c r="F211" s="54"/>
      <c r="G211" s="53"/>
      <c r="H211" s="54"/>
      <c r="I211" s="53"/>
      <c r="J211" s="54"/>
      <c r="K211" s="53"/>
      <c r="L211" s="54"/>
      <c r="M211" s="53"/>
      <c r="O211" t="b">
        <f t="shared" si="6"/>
        <v>0</v>
      </c>
      <c r="P211" t="b">
        <f t="shared" si="7"/>
        <v>0</v>
      </c>
    </row>
    <row r="212" spans="2:17">
      <c r="B212" s="71"/>
      <c r="C212" s="71"/>
      <c r="D212" s="71"/>
      <c r="E212" s="50"/>
      <c r="F212" s="51"/>
      <c r="G212" s="50"/>
      <c r="H212" s="51"/>
      <c r="I212" s="50"/>
      <c r="J212" s="51"/>
      <c r="K212" s="50"/>
      <c r="L212" s="51"/>
      <c r="M212" s="50"/>
      <c r="O212" t="b">
        <f t="shared" si="6"/>
        <v>0</v>
      </c>
      <c r="P212" t="b">
        <f t="shared" si="7"/>
        <v>0</v>
      </c>
    </row>
    <row r="213" spans="2:17">
      <c r="B213" s="71"/>
      <c r="C213" s="71"/>
      <c r="D213" s="72"/>
      <c r="E213" s="53"/>
      <c r="F213" s="54"/>
      <c r="G213" s="53"/>
      <c r="H213" s="54"/>
      <c r="I213" s="53"/>
      <c r="J213" s="54"/>
      <c r="K213" s="53"/>
      <c r="L213" s="54"/>
      <c r="M213" s="53"/>
      <c r="O213" t="b">
        <f t="shared" si="6"/>
        <v>0</v>
      </c>
      <c r="P213" t="b">
        <f t="shared" si="7"/>
        <v>0</v>
      </c>
    </row>
    <row r="214" spans="2:17" s="55" customFormat="1">
      <c r="B214" s="71"/>
      <c r="C214" s="88"/>
      <c r="D214" s="88"/>
      <c r="E214" s="89"/>
      <c r="F214" s="90"/>
      <c r="G214" s="89"/>
      <c r="H214" s="90"/>
      <c r="I214" s="89"/>
      <c r="J214" s="90"/>
      <c r="K214" s="89"/>
      <c r="L214" s="90"/>
      <c r="M214" s="89"/>
      <c r="O214" t="b">
        <f t="shared" si="6"/>
        <v>0</v>
      </c>
      <c r="P214" t="b">
        <f t="shared" si="7"/>
        <v>0</v>
      </c>
      <c r="Q214"/>
    </row>
    <row r="220" spans="2:17">
      <c r="O220" t="b">
        <f t="shared" si="6"/>
        <v>0</v>
      </c>
      <c r="P220" t="b">
        <f t="shared" si="7"/>
        <v>0</v>
      </c>
    </row>
    <row r="221" spans="2:17">
      <c r="O221" t="b">
        <f t="shared" si="6"/>
        <v>0</v>
      </c>
      <c r="P221" t="b">
        <f t="shared" si="7"/>
        <v>0</v>
      </c>
    </row>
    <row r="222" spans="2:17">
      <c r="O222" t="b">
        <f t="shared" ref="O222:O285" si="8">IF(D222="ROUTINE",IF(E222&gt;180,2,IF(E222&lt;120,0,1)))</f>
        <v>0</v>
      </c>
      <c r="P222" t="b">
        <f t="shared" ref="P222:P285" si="9">IF(D222="URGENT",IF(E222&gt;120,2,IF(E222&lt;60,0,1)))</f>
        <v>0</v>
      </c>
    </row>
    <row r="223" spans="2:17">
      <c r="O223" t="b">
        <f t="shared" si="8"/>
        <v>0</v>
      </c>
      <c r="P223" t="b">
        <f t="shared" si="9"/>
        <v>0</v>
      </c>
    </row>
    <row r="224" spans="2:17">
      <c r="O224" t="b">
        <f t="shared" si="8"/>
        <v>0</v>
      </c>
      <c r="P224" t="b">
        <f t="shared" si="9"/>
        <v>0</v>
      </c>
    </row>
    <row r="225" spans="15:16">
      <c r="O225" t="b">
        <f t="shared" si="8"/>
        <v>0</v>
      </c>
      <c r="P225" t="b">
        <f t="shared" si="9"/>
        <v>0</v>
      </c>
    </row>
    <row r="226" spans="15:16">
      <c r="O226" t="b">
        <f t="shared" si="8"/>
        <v>0</v>
      </c>
      <c r="P226" t="b">
        <f t="shared" si="9"/>
        <v>0</v>
      </c>
    </row>
    <row r="227" spans="15:16">
      <c r="O227" t="b">
        <f t="shared" si="8"/>
        <v>0</v>
      </c>
      <c r="P227" t="b">
        <f t="shared" si="9"/>
        <v>0</v>
      </c>
    </row>
    <row r="228" spans="15:16">
      <c r="O228" t="b">
        <f t="shared" si="8"/>
        <v>0</v>
      </c>
      <c r="P228" t="b">
        <f t="shared" si="9"/>
        <v>0</v>
      </c>
    </row>
    <row r="229" spans="15:16">
      <c r="O229" t="b">
        <f t="shared" si="8"/>
        <v>0</v>
      </c>
      <c r="P229" t="b">
        <f t="shared" si="9"/>
        <v>0</v>
      </c>
    </row>
    <row r="230" spans="15:16">
      <c r="O230" t="b">
        <f t="shared" si="8"/>
        <v>0</v>
      </c>
      <c r="P230" t="b">
        <f t="shared" si="9"/>
        <v>0</v>
      </c>
    </row>
    <row r="231" spans="15:16">
      <c r="O231" t="b">
        <f t="shared" si="8"/>
        <v>0</v>
      </c>
      <c r="P231" t="b">
        <f t="shared" si="9"/>
        <v>0</v>
      </c>
    </row>
    <row r="232" spans="15:16">
      <c r="O232" t="b">
        <f t="shared" si="8"/>
        <v>0</v>
      </c>
      <c r="P232" t="b">
        <f t="shared" si="9"/>
        <v>0</v>
      </c>
    </row>
    <row r="233" spans="15:16">
      <c r="O233" t="b">
        <f t="shared" si="8"/>
        <v>0</v>
      </c>
      <c r="P233" t="b">
        <f t="shared" si="9"/>
        <v>0</v>
      </c>
    </row>
    <row r="234" spans="15:16">
      <c r="O234" t="b">
        <f t="shared" si="8"/>
        <v>0</v>
      </c>
      <c r="P234" t="b">
        <f t="shared" si="9"/>
        <v>0</v>
      </c>
    </row>
    <row r="235" spans="15:16">
      <c r="O235" t="b">
        <f t="shared" si="8"/>
        <v>0</v>
      </c>
      <c r="P235" t="b">
        <f t="shared" si="9"/>
        <v>0</v>
      </c>
    </row>
    <row r="236" spans="15:16">
      <c r="O236" t="b">
        <f t="shared" si="8"/>
        <v>0</v>
      </c>
      <c r="P236" t="b">
        <f t="shared" si="9"/>
        <v>0</v>
      </c>
    </row>
    <row r="237" spans="15:16">
      <c r="O237" t="b">
        <f t="shared" si="8"/>
        <v>0</v>
      </c>
      <c r="P237" t="b">
        <f t="shared" si="9"/>
        <v>0</v>
      </c>
    </row>
    <row r="238" spans="15:16">
      <c r="O238" t="b">
        <f t="shared" si="8"/>
        <v>0</v>
      </c>
      <c r="P238" t="b">
        <f t="shared" si="9"/>
        <v>0</v>
      </c>
    </row>
    <row r="239" spans="15:16">
      <c r="O239" t="b">
        <f t="shared" si="8"/>
        <v>0</v>
      </c>
      <c r="P239" t="b">
        <f t="shared" si="9"/>
        <v>0</v>
      </c>
    </row>
    <row r="240" spans="15:16">
      <c r="O240" t="b">
        <f t="shared" si="8"/>
        <v>0</v>
      </c>
      <c r="P240" t="b">
        <f t="shared" si="9"/>
        <v>0</v>
      </c>
    </row>
    <row r="241" spans="15:16">
      <c r="O241" t="b">
        <f t="shared" si="8"/>
        <v>0</v>
      </c>
      <c r="P241" t="b">
        <f t="shared" si="9"/>
        <v>0</v>
      </c>
    </row>
    <row r="242" spans="15:16">
      <c r="O242" t="b">
        <f t="shared" si="8"/>
        <v>0</v>
      </c>
      <c r="P242" t="b">
        <f t="shared" si="9"/>
        <v>0</v>
      </c>
    </row>
    <row r="243" spans="15:16">
      <c r="O243" t="b">
        <f t="shared" si="8"/>
        <v>0</v>
      </c>
      <c r="P243" t="b">
        <f t="shared" si="9"/>
        <v>0</v>
      </c>
    </row>
    <row r="244" spans="15:16">
      <c r="O244" t="b">
        <f t="shared" si="8"/>
        <v>0</v>
      </c>
      <c r="P244" t="b">
        <f t="shared" si="9"/>
        <v>0</v>
      </c>
    </row>
    <row r="245" spans="15:16">
      <c r="O245" t="b">
        <f t="shared" si="8"/>
        <v>0</v>
      </c>
      <c r="P245" t="b">
        <f t="shared" si="9"/>
        <v>0</v>
      </c>
    </row>
    <row r="246" spans="15:16">
      <c r="O246" t="b">
        <f t="shared" si="8"/>
        <v>0</v>
      </c>
      <c r="P246" t="b">
        <f t="shared" si="9"/>
        <v>0</v>
      </c>
    </row>
    <row r="247" spans="15:16">
      <c r="O247" t="b">
        <f t="shared" si="8"/>
        <v>0</v>
      </c>
      <c r="P247" t="b">
        <f t="shared" si="9"/>
        <v>0</v>
      </c>
    </row>
    <row r="248" spans="15:16">
      <c r="O248" t="b">
        <f t="shared" si="8"/>
        <v>0</v>
      </c>
      <c r="P248" t="b">
        <f t="shared" si="9"/>
        <v>0</v>
      </c>
    </row>
    <row r="249" spans="15:16">
      <c r="O249" t="b">
        <f t="shared" si="8"/>
        <v>0</v>
      </c>
      <c r="P249" t="b">
        <f t="shared" si="9"/>
        <v>0</v>
      </c>
    </row>
    <row r="250" spans="15:16">
      <c r="O250" t="b">
        <f t="shared" si="8"/>
        <v>0</v>
      </c>
      <c r="P250" t="b">
        <f t="shared" si="9"/>
        <v>0</v>
      </c>
    </row>
    <row r="251" spans="15:16">
      <c r="O251" t="b">
        <f t="shared" si="8"/>
        <v>0</v>
      </c>
      <c r="P251" t="b">
        <f t="shared" si="9"/>
        <v>0</v>
      </c>
    </row>
    <row r="252" spans="15:16">
      <c r="O252" t="b">
        <f t="shared" si="8"/>
        <v>0</v>
      </c>
      <c r="P252" t="b">
        <f t="shared" si="9"/>
        <v>0</v>
      </c>
    </row>
    <row r="253" spans="15:16">
      <c r="O253" t="b">
        <f t="shared" si="8"/>
        <v>0</v>
      </c>
      <c r="P253" t="b">
        <f t="shared" si="9"/>
        <v>0</v>
      </c>
    </row>
    <row r="254" spans="15:16">
      <c r="O254" t="b">
        <f t="shared" si="8"/>
        <v>0</v>
      </c>
      <c r="P254" t="b">
        <f t="shared" si="9"/>
        <v>0</v>
      </c>
    </row>
    <row r="255" spans="15:16">
      <c r="O255" t="b">
        <f t="shared" si="8"/>
        <v>0</v>
      </c>
      <c r="P255" t="b">
        <f t="shared" si="9"/>
        <v>0</v>
      </c>
    </row>
    <row r="256" spans="15:16">
      <c r="O256" t="b">
        <f t="shared" si="8"/>
        <v>0</v>
      </c>
      <c r="P256" t="b">
        <f t="shared" si="9"/>
        <v>0</v>
      </c>
    </row>
    <row r="257" spans="15:16">
      <c r="O257" t="b">
        <f t="shared" si="8"/>
        <v>0</v>
      </c>
      <c r="P257" t="b">
        <f t="shared" si="9"/>
        <v>0</v>
      </c>
    </row>
    <row r="258" spans="15:16">
      <c r="O258" t="b">
        <f t="shared" si="8"/>
        <v>0</v>
      </c>
      <c r="P258" t="b">
        <f t="shared" si="9"/>
        <v>0</v>
      </c>
    </row>
    <row r="259" spans="15:16">
      <c r="O259" t="b">
        <f t="shared" si="8"/>
        <v>0</v>
      </c>
      <c r="P259" t="b">
        <f t="shared" si="9"/>
        <v>0</v>
      </c>
    </row>
    <row r="260" spans="15:16">
      <c r="O260" t="b">
        <f t="shared" si="8"/>
        <v>0</v>
      </c>
      <c r="P260" t="b">
        <f t="shared" si="9"/>
        <v>0</v>
      </c>
    </row>
    <row r="261" spans="15:16">
      <c r="O261" t="b">
        <f t="shared" si="8"/>
        <v>0</v>
      </c>
      <c r="P261" t="b">
        <f t="shared" si="9"/>
        <v>0</v>
      </c>
    </row>
    <row r="262" spans="15:16">
      <c r="O262" t="b">
        <f t="shared" si="8"/>
        <v>0</v>
      </c>
      <c r="P262" t="b">
        <f t="shared" si="9"/>
        <v>0</v>
      </c>
    </row>
    <row r="263" spans="15:16">
      <c r="O263" t="b">
        <f t="shared" si="8"/>
        <v>0</v>
      </c>
      <c r="P263" t="b">
        <f t="shared" si="9"/>
        <v>0</v>
      </c>
    </row>
    <row r="264" spans="15:16">
      <c r="O264" t="b">
        <f t="shared" si="8"/>
        <v>0</v>
      </c>
      <c r="P264" t="b">
        <f t="shared" si="9"/>
        <v>0</v>
      </c>
    </row>
    <row r="265" spans="15:16">
      <c r="O265" t="b">
        <f t="shared" si="8"/>
        <v>0</v>
      </c>
      <c r="P265" t="b">
        <f t="shared" si="9"/>
        <v>0</v>
      </c>
    </row>
    <row r="266" spans="15:16">
      <c r="O266" t="b">
        <f t="shared" si="8"/>
        <v>0</v>
      </c>
      <c r="P266" t="b">
        <f t="shared" si="9"/>
        <v>0</v>
      </c>
    </row>
    <row r="267" spans="15:16">
      <c r="O267" t="b">
        <f t="shared" si="8"/>
        <v>0</v>
      </c>
      <c r="P267" t="b">
        <f t="shared" si="9"/>
        <v>0</v>
      </c>
    </row>
    <row r="268" spans="15:16">
      <c r="O268" t="b">
        <f t="shared" si="8"/>
        <v>0</v>
      </c>
      <c r="P268" t="b">
        <f t="shared" si="9"/>
        <v>0</v>
      </c>
    </row>
    <row r="269" spans="15:16">
      <c r="O269" t="b">
        <f t="shared" si="8"/>
        <v>0</v>
      </c>
      <c r="P269" t="b">
        <f t="shared" si="9"/>
        <v>0</v>
      </c>
    </row>
    <row r="270" spans="15:16">
      <c r="O270" t="b">
        <f t="shared" si="8"/>
        <v>0</v>
      </c>
      <c r="P270" t="b">
        <f t="shared" si="9"/>
        <v>0</v>
      </c>
    </row>
    <row r="271" spans="15:16">
      <c r="O271" t="b">
        <f t="shared" si="8"/>
        <v>0</v>
      </c>
      <c r="P271" t="b">
        <f t="shared" si="9"/>
        <v>0</v>
      </c>
    </row>
    <row r="272" spans="15:16">
      <c r="O272" t="b">
        <f t="shared" si="8"/>
        <v>0</v>
      </c>
      <c r="P272" t="b">
        <f t="shared" si="9"/>
        <v>0</v>
      </c>
    </row>
    <row r="273" spans="15:16">
      <c r="O273" t="b">
        <f t="shared" si="8"/>
        <v>0</v>
      </c>
      <c r="P273" t="b">
        <f t="shared" si="9"/>
        <v>0</v>
      </c>
    </row>
    <row r="274" spans="15:16">
      <c r="O274" t="b">
        <f t="shared" si="8"/>
        <v>0</v>
      </c>
      <c r="P274" t="b">
        <f t="shared" si="9"/>
        <v>0</v>
      </c>
    </row>
    <row r="275" spans="15:16">
      <c r="O275" t="b">
        <f t="shared" si="8"/>
        <v>0</v>
      </c>
      <c r="P275" t="b">
        <f t="shared" si="9"/>
        <v>0</v>
      </c>
    </row>
    <row r="276" spans="15:16">
      <c r="O276" t="b">
        <f t="shared" si="8"/>
        <v>0</v>
      </c>
      <c r="P276" t="b">
        <f t="shared" si="9"/>
        <v>0</v>
      </c>
    </row>
    <row r="277" spans="15:16">
      <c r="O277" t="b">
        <f t="shared" si="8"/>
        <v>0</v>
      </c>
      <c r="P277" t="b">
        <f t="shared" si="9"/>
        <v>0</v>
      </c>
    </row>
    <row r="278" spans="15:16">
      <c r="O278" t="b">
        <f t="shared" si="8"/>
        <v>0</v>
      </c>
      <c r="P278" t="b">
        <f t="shared" si="9"/>
        <v>0</v>
      </c>
    </row>
    <row r="279" spans="15:16">
      <c r="O279" t="b">
        <f t="shared" si="8"/>
        <v>0</v>
      </c>
      <c r="P279" t="b">
        <f t="shared" si="9"/>
        <v>0</v>
      </c>
    </row>
    <row r="280" spans="15:16">
      <c r="O280" t="b">
        <f t="shared" si="8"/>
        <v>0</v>
      </c>
      <c r="P280" t="b">
        <f t="shared" si="9"/>
        <v>0</v>
      </c>
    </row>
    <row r="281" spans="15:16">
      <c r="O281" t="b">
        <f t="shared" si="8"/>
        <v>0</v>
      </c>
      <c r="P281" t="b">
        <f t="shared" si="9"/>
        <v>0</v>
      </c>
    </row>
    <row r="282" spans="15:16">
      <c r="O282" t="b">
        <f t="shared" si="8"/>
        <v>0</v>
      </c>
      <c r="P282" t="b">
        <f t="shared" si="9"/>
        <v>0</v>
      </c>
    </row>
    <row r="283" spans="15:16">
      <c r="O283" t="b">
        <f t="shared" si="8"/>
        <v>0</v>
      </c>
      <c r="P283" t="b">
        <f t="shared" si="9"/>
        <v>0</v>
      </c>
    </row>
    <row r="284" spans="15:16">
      <c r="O284" t="b">
        <f t="shared" si="8"/>
        <v>0</v>
      </c>
      <c r="P284" t="b">
        <f t="shared" si="9"/>
        <v>0</v>
      </c>
    </row>
    <row r="285" spans="15:16">
      <c r="O285" t="b">
        <f t="shared" si="8"/>
        <v>0</v>
      </c>
      <c r="P285" t="b">
        <f t="shared" si="9"/>
        <v>0</v>
      </c>
    </row>
    <row r="286" spans="15:16">
      <c r="O286" t="b">
        <f t="shared" ref="O286:O349" si="10">IF(D286="ROUTINE",IF(E286&gt;180,2,IF(E286&lt;120,0,1)))</f>
        <v>0</v>
      </c>
      <c r="P286" t="b">
        <f t="shared" ref="P286:P349" si="11">IF(D286="URGENT",IF(E286&gt;120,2,IF(E286&lt;60,0,1)))</f>
        <v>0</v>
      </c>
    </row>
    <row r="287" spans="15:16">
      <c r="O287" t="b">
        <f t="shared" si="10"/>
        <v>0</v>
      </c>
      <c r="P287" t="b">
        <f t="shared" si="11"/>
        <v>0</v>
      </c>
    </row>
    <row r="288" spans="15:16">
      <c r="O288" t="b">
        <f t="shared" si="10"/>
        <v>0</v>
      </c>
      <c r="P288" t="b">
        <f t="shared" si="11"/>
        <v>0</v>
      </c>
    </row>
    <row r="289" spans="15:16">
      <c r="O289" t="b">
        <f t="shared" si="10"/>
        <v>0</v>
      </c>
      <c r="P289" t="b">
        <f t="shared" si="11"/>
        <v>0</v>
      </c>
    </row>
    <row r="290" spans="15:16">
      <c r="O290" t="b">
        <f t="shared" si="10"/>
        <v>0</v>
      </c>
      <c r="P290" t="b">
        <f t="shared" si="11"/>
        <v>0</v>
      </c>
    </row>
    <row r="291" spans="15:16">
      <c r="O291" t="b">
        <f t="shared" si="10"/>
        <v>0</v>
      </c>
      <c r="P291" t="b">
        <f t="shared" si="11"/>
        <v>0</v>
      </c>
    </row>
    <row r="292" spans="15:16">
      <c r="O292" t="b">
        <f t="shared" si="10"/>
        <v>0</v>
      </c>
      <c r="P292" t="b">
        <f t="shared" si="11"/>
        <v>0</v>
      </c>
    </row>
    <row r="293" spans="15:16">
      <c r="O293" t="b">
        <f t="shared" si="10"/>
        <v>0</v>
      </c>
      <c r="P293" t="b">
        <f t="shared" si="11"/>
        <v>0</v>
      </c>
    </row>
    <row r="294" spans="15:16">
      <c r="O294" t="b">
        <f t="shared" si="10"/>
        <v>0</v>
      </c>
      <c r="P294" t="b">
        <f t="shared" si="11"/>
        <v>0</v>
      </c>
    </row>
    <row r="295" spans="15:16">
      <c r="O295" t="b">
        <f t="shared" si="10"/>
        <v>0</v>
      </c>
      <c r="P295" t="b">
        <f t="shared" si="11"/>
        <v>0</v>
      </c>
    </row>
    <row r="296" spans="15:16">
      <c r="O296" t="b">
        <f t="shared" si="10"/>
        <v>0</v>
      </c>
      <c r="P296" t="b">
        <f t="shared" si="11"/>
        <v>0</v>
      </c>
    </row>
    <row r="297" spans="15:16">
      <c r="O297" t="b">
        <f t="shared" si="10"/>
        <v>0</v>
      </c>
      <c r="P297" t="b">
        <f t="shared" si="11"/>
        <v>0</v>
      </c>
    </row>
    <row r="298" spans="15:16">
      <c r="O298" t="b">
        <f t="shared" si="10"/>
        <v>0</v>
      </c>
      <c r="P298" t="b">
        <f t="shared" si="11"/>
        <v>0</v>
      </c>
    </row>
    <row r="299" spans="15:16">
      <c r="O299" t="b">
        <f t="shared" si="10"/>
        <v>0</v>
      </c>
      <c r="P299" t="b">
        <f t="shared" si="11"/>
        <v>0</v>
      </c>
    </row>
    <row r="300" spans="15:16">
      <c r="O300" t="b">
        <f t="shared" si="10"/>
        <v>0</v>
      </c>
      <c r="P300" t="b">
        <f t="shared" si="11"/>
        <v>0</v>
      </c>
    </row>
    <row r="301" spans="15:16">
      <c r="O301" t="b">
        <f t="shared" si="10"/>
        <v>0</v>
      </c>
      <c r="P301" t="b">
        <f t="shared" si="11"/>
        <v>0</v>
      </c>
    </row>
    <row r="302" spans="15:16">
      <c r="O302" t="b">
        <f t="shared" si="10"/>
        <v>0</v>
      </c>
      <c r="P302" t="b">
        <f t="shared" si="11"/>
        <v>0</v>
      </c>
    </row>
    <row r="303" spans="15:16">
      <c r="O303" t="b">
        <f t="shared" si="10"/>
        <v>0</v>
      </c>
      <c r="P303" t="b">
        <f t="shared" si="11"/>
        <v>0</v>
      </c>
    </row>
    <row r="304" spans="15:16">
      <c r="O304" t="b">
        <f t="shared" si="10"/>
        <v>0</v>
      </c>
      <c r="P304" t="b">
        <f t="shared" si="11"/>
        <v>0</v>
      </c>
    </row>
    <row r="305" spans="15:16">
      <c r="O305" t="b">
        <f t="shared" si="10"/>
        <v>0</v>
      </c>
      <c r="P305" t="b">
        <f t="shared" si="11"/>
        <v>0</v>
      </c>
    </row>
    <row r="306" spans="15:16">
      <c r="O306" t="b">
        <f t="shared" si="10"/>
        <v>0</v>
      </c>
      <c r="P306" t="b">
        <f t="shared" si="11"/>
        <v>0</v>
      </c>
    </row>
    <row r="307" spans="15:16">
      <c r="O307" t="b">
        <f t="shared" si="10"/>
        <v>0</v>
      </c>
      <c r="P307" t="b">
        <f t="shared" si="11"/>
        <v>0</v>
      </c>
    </row>
    <row r="308" spans="15:16">
      <c r="O308" t="b">
        <f t="shared" si="10"/>
        <v>0</v>
      </c>
      <c r="P308" t="b">
        <f t="shared" si="11"/>
        <v>0</v>
      </c>
    </row>
    <row r="309" spans="15:16">
      <c r="O309" t="b">
        <f t="shared" si="10"/>
        <v>0</v>
      </c>
      <c r="P309" t="b">
        <f t="shared" si="11"/>
        <v>0</v>
      </c>
    </row>
    <row r="310" spans="15:16">
      <c r="O310" t="b">
        <f t="shared" si="10"/>
        <v>0</v>
      </c>
      <c r="P310" t="b">
        <f t="shared" si="11"/>
        <v>0</v>
      </c>
    </row>
    <row r="311" spans="15:16">
      <c r="O311" t="b">
        <f t="shared" si="10"/>
        <v>0</v>
      </c>
      <c r="P311" t="b">
        <f t="shared" si="11"/>
        <v>0</v>
      </c>
    </row>
    <row r="312" spans="15:16">
      <c r="O312" t="b">
        <f t="shared" si="10"/>
        <v>0</v>
      </c>
      <c r="P312" t="b">
        <f t="shared" si="11"/>
        <v>0</v>
      </c>
    </row>
    <row r="313" spans="15:16">
      <c r="O313" t="b">
        <f t="shared" si="10"/>
        <v>0</v>
      </c>
      <c r="P313" t="b">
        <f t="shared" si="11"/>
        <v>0</v>
      </c>
    </row>
    <row r="314" spans="15:16">
      <c r="O314" t="b">
        <f t="shared" si="10"/>
        <v>0</v>
      </c>
      <c r="P314" t="b">
        <f t="shared" si="11"/>
        <v>0</v>
      </c>
    </row>
    <row r="315" spans="15:16">
      <c r="O315" t="b">
        <f t="shared" si="10"/>
        <v>0</v>
      </c>
      <c r="P315" t="b">
        <f t="shared" si="11"/>
        <v>0</v>
      </c>
    </row>
    <row r="316" spans="15:16">
      <c r="O316" t="b">
        <f t="shared" si="10"/>
        <v>0</v>
      </c>
      <c r="P316" t="b">
        <f t="shared" si="11"/>
        <v>0</v>
      </c>
    </row>
    <row r="317" spans="15:16">
      <c r="O317" t="b">
        <f t="shared" si="10"/>
        <v>0</v>
      </c>
      <c r="P317" t="b">
        <f t="shared" si="11"/>
        <v>0</v>
      </c>
    </row>
    <row r="318" spans="15:16">
      <c r="O318" t="b">
        <f t="shared" si="10"/>
        <v>0</v>
      </c>
      <c r="P318" t="b">
        <f t="shared" si="11"/>
        <v>0</v>
      </c>
    </row>
    <row r="319" spans="15:16">
      <c r="O319" t="b">
        <f t="shared" si="10"/>
        <v>0</v>
      </c>
      <c r="P319" t="b">
        <f t="shared" si="11"/>
        <v>0</v>
      </c>
    </row>
    <row r="320" spans="15:16">
      <c r="O320" t="b">
        <f t="shared" si="10"/>
        <v>0</v>
      </c>
      <c r="P320" t="b">
        <f t="shared" si="11"/>
        <v>0</v>
      </c>
    </row>
    <row r="321" spans="15:16">
      <c r="O321" t="b">
        <f t="shared" si="10"/>
        <v>0</v>
      </c>
      <c r="P321" t="b">
        <f t="shared" si="11"/>
        <v>0</v>
      </c>
    </row>
    <row r="322" spans="15:16">
      <c r="O322" t="b">
        <f t="shared" si="10"/>
        <v>0</v>
      </c>
      <c r="P322" t="b">
        <f t="shared" si="11"/>
        <v>0</v>
      </c>
    </row>
    <row r="323" spans="15:16">
      <c r="O323" t="b">
        <f t="shared" si="10"/>
        <v>0</v>
      </c>
      <c r="P323" t="b">
        <f t="shared" si="11"/>
        <v>0</v>
      </c>
    </row>
    <row r="324" spans="15:16">
      <c r="O324" t="b">
        <f t="shared" si="10"/>
        <v>0</v>
      </c>
      <c r="P324" t="b">
        <f t="shared" si="11"/>
        <v>0</v>
      </c>
    </row>
    <row r="325" spans="15:16">
      <c r="O325" t="b">
        <f t="shared" si="10"/>
        <v>0</v>
      </c>
      <c r="P325" t="b">
        <f t="shared" si="11"/>
        <v>0</v>
      </c>
    </row>
    <row r="326" spans="15:16">
      <c r="O326" t="b">
        <f t="shared" si="10"/>
        <v>0</v>
      </c>
      <c r="P326" t="b">
        <f t="shared" si="11"/>
        <v>0</v>
      </c>
    </row>
    <row r="327" spans="15:16">
      <c r="O327" t="b">
        <f t="shared" si="10"/>
        <v>0</v>
      </c>
      <c r="P327" t="b">
        <f t="shared" si="11"/>
        <v>0</v>
      </c>
    </row>
    <row r="328" spans="15:16">
      <c r="O328" t="b">
        <f t="shared" si="10"/>
        <v>0</v>
      </c>
      <c r="P328" t="b">
        <f t="shared" si="11"/>
        <v>0</v>
      </c>
    </row>
    <row r="329" spans="15:16">
      <c r="O329" t="b">
        <f t="shared" si="10"/>
        <v>0</v>
      </c>
      <c r="P329" t="b">
        <f t="shared" si="11"/>
        <v>0</v>
      </c>
    </row>
    <row r="330" spans="15:16">
      <c r="O330" t="b">
        <f t="shared" si="10"/>
        <v>0</v>
      </c>
      <c r="P330" t="b">
        <f t="shared" si="11"/>
        <v>0</v>
      </c>
    </row>
    <row r="331" spans="15:16">
      <c r="O331" t="b">
        <f t="shared" si="10"/>
        <v>0</v>
      </c>
      <c r="P331" t="b">
        <f t="shared" si="11"/>
        <v>0</v>
      </c>
    </row>
    <row r="332" spans="15:16">
      <c r="O332" t="b">
        <f t="shared" si="10"/>
        <v>0</v>
      </c>
      <c r="P332" t="b">
        <f t="shared" si="11"/>
        <v>0</v>
      </c>
    </row>
    <row r="333" spans="15:16">
      <c r="O333" t="b">
        <f t="shared" si="10"/>
        <v>0</v>
      </c>
      <c r="P333" t="b">
        <f t="shared" si="11"/>
        <v>0</v>
      </c>
    </row>
    <row r="334" spans="15:16">
      <c r="O334" t="b">
        <f t="shared" si="10"/>
        <v>0</v>
      </c>
      <c r="P334" t="b">
        <f t="shared" si="11"/>
        <v>0</v>
      </c>
    </row>
    <row r="335" spans="15:16">
      <c r="O335" t="b">
        <f t="shared" si="10"/>
        <v>0</v>
      </c>
      <c r="P335" t="b">
        <f t="shared" si="11"/>
        <v>0</v>
      </c>
    </row>
    <row r="336" spans="15:16">
      <c r="O336" t="b">
        <f t="shared" si="10"/>
        <v>0</v>
      </c>
      <c r="P336" t="b">
        <f t="shared" si="11"/>
        <v>0</v>
      </c>
    </row>
    <row r="337" spans="15:16">
      <c r="O337" t="b">
        <f t="shared" si="10"/>
        <v>0</v>
      </c>
      <c r="P337" t="b">
        <f t="shared" si="11"/>
        <v>0</v>
      </c>
    </row>
    <row r="338" spans="15:16">
      <c r="O338" t="b">
        <f t="shared" si="10"/>
        <v>0</v>
      </c>
      <c r="P338" t="b">
        <f t="shared" si="11"/>
        <v>0</v>
      </c>
    </row>
    <row r="339" spans="15:16">
      <c r="O339" t="b">
        <f t="shared" si="10"/>
        <v>0</v>
      </c>
      <c r="P339" t="b">
        <f t="shared" si="11"/>
        <v>0</v>
      </c>
    </row>
    <row r="340" spans="15:16">
      <c r="O340" t="b">
        <f t="shared" si="10"/>
        <v>0</v>
      </c>
      <c r="P340" t="b">
        <f t="shared" si="11"/>
        <v>0</v>
      </c>
    </row>
    <row r="341" spans="15:16">
      <c r="O341" t="b">
        <f t="shared" si="10"/>
        <v>0</v>
      </c>
      <c r="P341" t="b">
        <f t="shared" si="11"/>
        <v>0</v>
      </c>
    </row>
    <row r="342" spans="15:16">
      <c r="O342" t="b">
        <f t="shared" si="10"/>
        <v>0</v>
      </c>
      <c r="P342" t="b">
        <f t="shared" si="11"/>
        <v>0</v>
      </c>
    </row>
    <row r="343" spans="15:16">
      <c r="O343" t="b">
        <f t="shared" si="10"/>
        <v>0</v>
      </c>
      <c r="P343" t="b">
        <f t="shared" si="11"/>
        <v>0</v>
      </c>
    </row>
    <row r="344" spans="15:16">
      <c r="O344" t="b">
        <f t="shared" si="10"/>
        <v>0</v>
      </c>
      <c r="P344" t="b">
        <f t="shared" si="11"/>
        <v>0</v>
      </c>
    </row>
    <row r="345" spans="15:16">
      <c r="O345" t="b">
        <f t="shared" si="10"/>
        <v>0</v>
      </c>
      <c r="P345" t="b">
        <f t="shared" si="11"/>
        <v>0</v>
      </c>
    </row>
    <row r="346" spans="15:16">
      <c r="O346" t="b">
        <f t="shared" si="10"/>
        <v>0</v>
      </c>
      <c r="P346" t="b">
        <f t="shared" si="11"/>
        <v>0</v>
      </c>
    </row>
    <row r="347" spans="15:16">
      <c r="O347" t="b">
        <f t="shared" si="10"/>
        <v>0</v>
      </c>
      <c r="P347" t="b">
        <f t="shared" si="11"/>
        <v>0</v>
      </c>
    </row>
    <row r="348" spans="15:16">
      <c r="O348" t="b">
        <f t="shared" si="10"/>
        <v>0</v>
      </c>
      <c r="P348" t="b">
        <f t="shared" si="11"/>
        <v>0</v>
      </c>
    </row>
    <row r="349" spans="15:16">
      <c r="O349" t="b">
        <f t="shared" si="10"/>
        <v>0</v>
      </c>
      <c r="P349" t="b">
        <f t="shared" si="11"/>
        <v>0</v>
      </c>
    </row>
    <row r="350" spans="15:16">
      <c r="O350" t="b">
        <f t="shared" ref="O350:O400" si="12">IF(D350="ROUTINE",IF(E350&gt;180,2,IF(E350&lt;120,0,1)))</f>
        <v>0</v>
      </c>
      <c r="P350" t="b">
        <f t="shared" ref="P350:P400" si="13">IF(D350="URGENT",IF(E350&gt;120,2,IF(E350&lt;60,0,1)))</f>
        <v>0</v>
      </c>
    </row>
    <row r="351" spans="15:16">
      <c r="O351" t="b">
        <f t="shared" si="12"/>
        <v>0</v>
      </c>
      <c r="P351" t="b">
        <f t="shared" si="13"/>
        <v>0</v>
      </c>
    </row>
    <row r="352" spans="15:16">
      <c r="O352" t="b">
        <f t="shared" si="12"/>
        <v>0</v>
      </c>
      <c r="P352" t="b">
        <f t="shared" si="13"/>
        <v>0</v>
      </c>
    </row>
    <row r="353" spans="15:16">
      <c r="O353" t="b">
        <f t="shared" si="12"/>
        <v>0</v>
      </c>
      <c r="P353" t="b">
        <f t="shared" si="13"/>
        <v>0</v>
      </c>
    </row>
    <row r="354" spans="15:16">
      <c r="O354" t="b">
        <f t="shared" si="12"/>
        <v>0</v>
      </c>
      <c r="P354" t="b">
        <f t="shared" si="13"/>
        <v>0</v>
      </c>
    </row>
    <row r="355" spans="15:16">
      <c r="O355" t="b">
        <f t="shared" si="12"/>
        <v>0</v>
      </c>
      <c r="P355" t="b">
        <f t="shared" si="13"/>
        <v>0</v>
      </c>
    </row>
    <row r="356" spans="15:16">
      <c r="O356" t="b">
        <f t="shared" si="12"/>
        <v>0</v>
      </c>
      <c r="P356" t="b">
        <f t="shared" si="13"/>
        <v>0</v>
      </c>
    </row>
    <row r="357" spans="15:16">
      <c r="O357" t="b">
        <f t="shared" si="12"/>
        <v>0</v>
      </c>
      <c r="P357" t="b">
        <f t="shared" si="13"/>
        <v>0</v>
      </c>
    </row>
    <row r="358" spans="15:16">
      <c r="O358" t="b">
        <f t="shared" si="12"/>
        <v>0</v>
      </c>
      <c r="P358" t="b">
        <f t="shared" si="13"/>
        <v>0</v>
      </c>
    </row>
    <row r="359" spans="15:16">
      <c r="O359" t="b">
        <f t="shared" si="12"/>
        <v>0</v>
      </c>
      <c r="P359" t="b">
        <f t="shared" si="13"/>
        <v>0</v>
      </c>
    </row>
    <row r="360" spans="15:16">
      <c r="O360" t="b">
        <f t="shared" si="12"/>
        <v>0</v>
      </c>
      <c r="P360" t="b">
        <f t="shared" si="13"/>
        <v>0</v>
      </c>
    </row>
    <row r="361" spans="15:16">
      <c r="O361" t="b">
        <f t="shared" si="12"/>
        <v>0</v>
      </c>
      <c r="P361" t="b">
        <f t="shared" si="13"/>
        <v>0</v>
      </c>
    </row>
    <row r="362" spans="15:16">
      <c r="O362" t="b">
        <f t="shared" si="12"/>
        <v>0</v>
      </c>
      <c r="P362" t="b">
        <f t="shared" si="13"/>
        <v>0</v>
      </c>
    </row>
    <row r="363" spans="15:16">
      <c r="O363" t="b">
        <f t="shared" si="12"/>
        <v>0</v>
      </c>
      <c r="P363" t="b">
        <f t="shared" si="13"/>
        <v>0</v>
      </c>
    </row>
    <row r="364" spans="15:16">
      <c r="O364" t="b">
        <f t="shared" si="12"/>
        <v>0</v>
      </c>
      <c r="P364" t="b">
        <f t="shared" si="13"/>
        <v>0</v>
      </c>
    </row>
    <row r="365" spans="15:16">
      <c r="O365" t="b">
        <f t="shared" si="12"/>
        <v>0</v>
      </c>
      <c r="P365" t="b">
        <f t="shared" si="13"/>
        <v>0</v>
      </c>
    </row>
    <row r="366" spans="15:16">
      <c r="O366" t="b">
        <f t="shared" si="12"/>
        <v>0</v>
      </c>
      <c r="P366" t="b">
        <f t="shared" si="13"/>
        <v>0</v>
      </c>
    </row>
    <row r="367" spans="15:16">
      <c r="O367" t="b">
        <f t="shared" si="12"/>
        <v>0</v>
      </c>
      <c r="P367" t="b">
        <f t="shared" si="13"/>
        <v>0</v>
      </c>
    </row>
    <row r="368" spans="15:16">
      <c r="O368" t="b">
        <f t="shared" si="12"/>
        <v>0</v>
      </c>
      <c r="P368" t="b">
        <f t="shared" si="13"/>
        <v>0</v>
      </c>
    </row>
    <row r="369" spans="15:16">
      <c r="O369" t="b">
        <f t="shared" si="12"/>
        <v>0</v>
      </c>
      <c r="P369" t="b">
        <f t="shared" si="13"/>
        <v>0</v>
      </c>
    </row>
    <row r="370" spans="15:16">
      <c r="O370" t="b">
        <f t="shared" si="12"/>
        <v>0</v>
      </c>
      <c r="P370" t="b">
        <f t="shared" si="13"/>
        <v>0</v>
      </c>
    </row>
    <row r="371" spans="15:16">
      <c r="O371" t="b">
        <f t="shared" si="12"/>
        <v>0</v>
      </c>
      <c r="P371" t="b">
        <f t="shared" si="13"/>
        <v>0</v>
      </c>
    </row>
    <row r="372" spans="15:16">
      <c r="O372" t="b">
        <f t="shared" si="12"/>
        <v>0</v>
      </c>
      <c r="P372" t="b">
        <f t="shared" si="13"/>
        <v>0</v>
      </c>
    </row>
    <row r="373" spans="15:16">
      <c r="O373" t="b">
        <f t="shared" si="12"/>
        <v>0</v>
      </c>
      <c r="P373" t="b">
        <f t="shared" si="13"/>
        <v>0</v>
      </c>
    </row>
    <row r="374" spans="15:16">
      <c r="O374" t="b">
        <f t="shared" si="12"/>
        <v>0</v>
      </c>
      <c r="P374" t="b">
        <f t="shared" si="13"/>
        <v>0</v>
      </c>
    </row>
    <row r="375" spans="15:16">
      <c r="O375" t="b">
        <f t="shared" si="12"/>
        <v>0</v>
      </c>
      <c r="P375" t="b">
        <f t="shared" si="13"/>
        <v>0</v>
      </c>
    </row>
    <row r="376" spans="15:16">
      <c r="O376" t="b">
        <f t="shared" si="12"/>
        <v>0</v>
      </c>
      <c r="P376" t="b">
        <f t="shared" si="13"/>
        <v>0</v>
      </c>
    </row>
    <row r="377" spans="15:16">
      <c r="O377" t="b">
        <f t="shared" si="12"/>
        <v>0</v>
      </c>
      <c r="P377" t="b">
        <f t="shared" si="13"/>
        <v>0</v>
      </c>
    </row>
    <row r="378" spans="15:16">
      <c r="O378" t="b">
        <f t="shared" si="12"/>
        <v>0</v>
      </c>
      <c r="P378" t="b">
        <f t="shared" si="13"/>
        <v>0</v>
      </c>
    </row>
    <row r="379" spans="15:16">
      <c r="O379" t="b">
        <f t="shared" si="12"/>
        <v>0</v>
      </c>
      <c r="P379" t="b">
        <f t="shared" si="13"/>
        <v>0</v>
      </c>
    </row>
    <row r="380" spans="15:16">
      <c r="O380" t="b">
        <f t="shared" si="12"/>
        <v>0</v>
      </c>
      <c r="P380" t="b">
        <f t="shared" si="13"/>
        <v>0</v>
      </c>
    </row>
    <row r="381" spans="15:16">
      <c r="O381" t="b">
        <f t="shared" si="12"/>
        <v>0</v>
      </c>
      <c r="P381" t="b">
        <f t="shared" si="13"/>
        <v>0</v>
      </c>
    </row>
    <row r="382" spans="15:16">
      <c r="O382" t="b">
        <f t="shared" si="12"/>
        <v>0</v>
      </c>
      <c r="P382" t="b">
        <f t="shared" si="13"/>
        <v>0</v>
      </c>
    </row>
    <row r="383" spans="15:16">
      <c r="O383" t="b">
        <f t="shared" si="12"/>
        <v>0</v>
      </c>
      <c r="P383" t="b">
        <f t="shared" si="13"/>
        <v>0</v>
      </c>
    </row>
    <row r="384" spans="15:16">
      <c r="O384" t="b">
        <f t="shared" si="12"/>
        <v>0</v>
      </c>
      <c r="P384" t="b">
        <f t="shared" si="13"/>
        <v>0</v>
      </c>
    </row>
    <row r="385" spans="15:16">
      <c r="O385" t="b">
        <f t="shared" si="12"/>
        <v>0</v>
      </c>
      <c r="P385" t="b">
        <f t="shared" si="13"/>
        <v>0</v>
      </c>
    </row>
    <row r="386" spans="15:16">
      <c r="O386" t="b">
        <f t="shared" si="12"/>
        <v>0</v>
      </c>
      <c r="P386" t="b">
        <f t="shared" si="13"/>
        <v>0</v>
      </c>
    </row>
    <row r="387" spans="15:16">
      <c r="O387" t="b">
        <f t="shared" si="12"/>
        <v>0</v>
      </c>
      <c r="P387" t="b">
        <f t="shared" si="13"/>
        <v>0</v>
      </c>
    </row>
    <row r="388" spans="15:16">
      <c r="O388" t="b">
        <f t="shared" si="12"/>
        <v>0</v>
      </c>
      <c r="P388" t="b">
        <f t="shared" si="13"/>
        <v>0</v>
      </c>
    </row>
    <row r="389" spans="15:16">
      <c r="O389" t="b">
        <f t="shared" si="12"/>
        <v>0</v>
      </c>
      <c r="P389" t="b">
        <f t="shared" si="13"/>
        <v>0</v>
      </c>
    </row>
    <row r="390" spans="15:16">
      <c r="O390" t="b">
        <f t="shared" si="12"/>
        <v>0</v>
      </c>
      <c r="P390" t="b">
        <f t="shared" si="13"/>
        <v>0</v>
      </c>
    </row>
    <row r="391" spans="15:16">
      <c r="O391" t="b">
        <f t="shared" si="12"/>
        <v>0</v>
      </c>
      <c r="P391" t="b">
        <f t="shared" si="13"/>
        <v>0</v>
      </c>
    </row>
    <row r="392" spans="15:16">
      <c r="O392" t="b">
        <f t="shared" si="12"/>
        <v>0</v>
      </c>
      <c r="P392" t="b">
        <f t="shared" si="13"/>
        <v>0</v>
      </c>
    </row>
    <row r="393" spans="15:16">
      <c r="O393" t="b">
        <f t="shared" si="12"/>
        <v>0</v>
      </c>
      <c r="P393" t="b">
        <f t="shared" si="13"/>
        <v>0</v>
      </c>
    </row>
    <row r="394" spans="15:16">
      <c r="O394" t="b">
        <f t="shared" si="12"/>
        <v>0</v>
      </c>
      <c r="P394" t="b">
        <f t="shared" si="13"/>
        <v>0</v>
      </c>
    </row>
    <row r="395" spans="15:16">
      <c r="O395" t="b">
        <f t="shared" si="12"/>
        <v>0</v>
      </c>
      <c r="P395" t="b">
        <f t="shared" si="13"/>
        <v>0</v>
      </c>
    </row>
    <row r="396" spans="15:16">
      <c r="O396" t="b">
        <f t="shared" si="12"/>
        <v>0</v>
      </c>
      <c r="P396" t="b">
        <f t="shared" si="13"/>
        <v>0</v>
      </c>
    </row>
    <row r="397" spans="15:16">
      <c r="O397" t="b">
        <f t="shared" si="12"/>
        <v>0</v>
      </c>
      <c r="P397" t="b">
        <f t="shared" si="13"/>
        <v>0</v>
      </c>
    </row>
    <row r="398" spans="15:16">
      <c r="O398" t="b">
        <f t="shared" si="12"/>
        <v>0</v>
      </c>
      <c r="P398" t="b">
        <f t="shared" si="13"/>
        <v>0</v>
      </c>
    </row>
    <row r="399" spans="15:16">
      <c r="O399" t="b">
        <f t="shared" si="12"/>
        <v>0</v>
      </c>
      <c r="P399" t="b">
        <f t="shared" si="13"/>
        <v>0</v>
      </c>
    </row>
    <row r="400" spans="15:16">
      <c r="O400" t="b">
        <f t="shared" si="12"/>
        <v>0</v>
      </c>
      <c r="P400" t="b">
        <f t="shared" si="13"/>
        <v>0</v>
      </c>
    </row>
    <row r="401" spans="14:16" ht="15.75" thickBot="1"/>
    <row r="402" spans="14:16">
      <c r="N402" s="61" t="s">
        <v>8</v>
      </c>
      <c r="O402" s="62">
        <f>COUNTIF($O$29:$O$400,2)</f>
        <v>0</v>
      </c>
      <c r="P402" s="63">
        <f>COUNTIF($P$29:$P$400,2)</f>
        <v>0</v>
      </c>
    </row>
    <row r="403" spans="14:16">
      <c r="N403" s="64" t="s">
        <v>9</v>
      </c>
      <c r="O403" s="65">
        <f>COUNTIF($O$29:$O$400,1)</f>
        <v>0</v>
      </c>
      <c r="P403" s="66">
        <f>COUNTIF($P$29:$P$400,1)</f>
        <v>0</v>
      </c>
    </row>
    <row r="404" spans="14:16" ht="15.75" thickBot="1">
      <c r="N404" s="67" t="s">
        <v>10</v>
      </c>
      <c r="O404" s="68">
        <f>COUNTIF($O$29:$O$400,0)</f>
        <v>0</v>
      </c>
      <c r="P404" s="69">
        <f>COUNTIF($P$29:$P$400,0)</f>
        <v>0</v>
      </c>
    </row>
    <row r="405" spans="14:16">
      <c r="O405">
        <f>SUM(O402:O404)</f>
        <v>0</v>
      </c>
      <c r="P405">
        <f>SUM(P402:P404)</f>
        <v>0</v>
      </c>
    </row>
    <row r="423" spans="2:17">
      <c r="B423"/>
      <c r="C423"/>
      <c r="D423"/>
      <c r="E423"/>
      <c r="F423"/>
      <c r="G423"/>
      <c r="H423"/>
      <c r="I423"/>
      <c r="J423"/>
      <c r="K423"/>
      <c r="L423"/>
      <c r="M423"/>
    </row>
    <row r="424" spans="2:17">
      <c r="B424"/>
      <c r="C424"/>
      <c r="D424"/>
      <c r="E424"/>
      <c r="F424"/>
      <c r="G424"/>
      <c r="H424"/>
      <c r="I424"/>
      <c r="J424"/>
      <c r="K424"/>
      <c r="L424"/>
      <c r="M424"/>
    </row>
    <row r="425" spans="2:17">
      <c r="B425"/>
      <c r="C425"/>
      <c r="D425"/>
      <c r="E425"/>
      <c r="F425"/>
      <c r="G425"/>
      <c r="H425"/>
      <c r="I425"/>
      <c r="J425"/>
      <c r="K425"/>
      <c r="L425"/>
      <c r="M425"/>
    </row>
    <row r="426" spans="2:17" s="55" customFormat="1">
      <c r="O426"/>
      <c r="P426"/>
      <c r="Q426"/>
    </row>
    <row r="427" spans="2:17" s="55" customFormat="1">
      <c r="O427"/>
      <c r="P427"/>
      <c r="Q427"/>
    </row>
    <row r="498" spans="2:23" ht="15.75" thickBot="1">
      <c r="Q498" t="s">
        <v>17</v>
      </c>
    </row>
    <row r="499" spans="2:23" ht="15.75" thickBot="1">
      <c r="B499" s="70" t="s">
        <v>41</v>
      </c>
      <c r="N499" t="s">
        <v>42</v>
      </c>
      <c r="Q499" t="s">
        <v>43</v>
      </c>
      <c r="R499" t="s">
        <v>44</v>
      </c>
      <c r="S499" t="s">
        <v>45</v>
      </c>
      <c r="T499" t="s">
        <v>46</v>
      </c>
      <c r="U499" t="s">
        <v>47</v>
      </c>
      <c r="V499" t="s">
        <v>48</v>
      </c>
      <c r="W499" t="s">
        <v>49</v>
      </c>
    </row>
    <row r="500" spans="2:23">
      <c r="B500" s="71"/>
      <c r="C500" s="72"/>
      <c r="D500" s="72"/>
      <c r="E500" s="53"/>
      <c r="F500" s="54"/>
      <c r="G500" s="53"/>
      <c r="H500" s="54"/>
      <c r="I500" s="53"/>
      <c r="J500" s="54"/>
      <c r="K500" s="53"/>
      <c r="L500" s="54"/>
      <c r="M500" s="53"/>
      <c r="N500">
        <f>O500+P500</f>
        <v>0</v>
      </c>
      <c r="O500" t="b">
        <f>IF(D500="ROUTINE",IF(E500&gt;1440,2,1))</f>
        <v>0</v>
      </c>
      <c r="P500" t="b">
        <f>IF(D500="URGENT",IF(E500&gt;1440,2,1))</f>
        <v>0</v>
      </c>
      <c r="Q500" t="str">
        <f>IF(C500="Lundi",N500,"Pas lundi")</f>
        <v>Pas lundi</v>
      </c>
      <c r="R500" t="str">
        <f>IF(C500="Mardi",N500,"Pas mardi")</f>
        <v>Pas mardi</v>
      </c>
      <c r="S500" t="str">
        <f>IF(C500="Mercredi",N500,"Pas mercredi")</f>
        <v>Pas mercredi</v>
      </c>
      <c r="T500" t="str">
        <f>IF(C500="Jeudi",N500,"Pas jeudi")</f>
        <v>Pas jeudi</v>
      </c>
      <c r="U500" t="str">
        <f>IF(C500="Vendredi",N500,"Pas vendredi")</f>
        <v>Pas vendredi</v>
      </c>
      <c r="V500" t="str">
        <f>IF(C500="Samedi",N500,"Pas samedi")</f>
        <v>Pas samedi</v>
      </c>
      <c r="W500" t="str">
        <f>IF(C500="Dimanche",N500,"Pas dimanche")</f>
        <v>Pas dimanche</v>
      </c>
    </row>
    <row r="501" spans="2:23">
      <c r="B501" s="71"/>
      <c r="C501" s="71"/>
      <c r="D501" s="72"/>
      <c r="E501" s="53"/>
      <c r="F501" s="54"/>
      <c r="G501" s="53"/>
      <c r="H501" s="54"/>
      <c r="I501" s="53"/>
      <c r="J501" s="54"/>
      <c r="K501" s="53"/>
      <c r="L501" s="54"/>
      <c r="M501" s="53"/>
      <c r="N501">
        <f t="shared" ref="N501:N564" si="14">O501+P501</f>
        <v>0</v>
      </c>
      <c r="O501" t="b">
        <f t="shared" ref="O501:O564" si="15">IF(D501="ROUTINE",IF(E501&gt;1440,2,1))</f>
        <v>0</v>
      </c>
      <c r="P501" t="b">
        <f t="shared" ref="P501:P564" si="16">IF(D501="URGENT",IF(E501&gt;1440,2,1))</f>
        <v>0</v>
      </c>
      <c r="Q501" t="str">
        <f t="shared" ref="Q501:Q564" si="17">IF(C501="Lundi",N501,"Pas lundi")</f>
        <v>Pas lundi</v>
      </c>
      <c r="R501" t="str">
        <f t="shared" ref="R501:R564" si="18">IF(C501="Mardi",N501,"Pas mardi")</f>
        <v>Pas mardi</v>
      </c>
      <c r="S501" t="str">
        <f t="shared" ref="S501:S564" si="19">IF(C501="Mercredi",N501,"Pas mercredi")</f>
        <v>Pas mercredi</v>
      </c>
      <c r="T501" t="str">
        <f t="shared" ref="T501:T564" si="20">IF(C501="Jeudi",N501,"Pas jeudi")</f>
        <v>Pas jeudi</v>
      </c>
      <c r="U501" t="str">
        <f t="shared" ref="U501:U564" si="21">IF(C501="Vendredi",N501,"Pas vendredi")</f>
        <v>Pas vendredi</v>
      </c>
      <c r="V501" t="str">
        <f t="shared" ref="V501:V564" si="22">IF(C501="Samedi",N501,"Pas samedi")</f>
        <v>Pas samedi</v>
      </c>
      <c r="W501" t="str">
        <f t="shared" ref="W501:W564" si="23">IF(C501="Dimanche",N501,"Pas dimanche")</f>
        <v>Pas dimanche</v>
      </c>
    </row>
    <row r="502" spans="2:23">
      <c r="B502" s="71"/>
      <c r="C502" s="71"/>
      <c r="D502" s="71"/>
      <c r="E502" s="50"/>
      <c r="F502" s="51"/>
      <c r="G502" s="50"/>
      <c r="H502" s="51"/>
      <c r="I502" s="50"/>
      <c r="J502" s="51"/>
      <c r="K502" s="50"/>
      <c r="L502" s="51"/>
      <c r="M502" s="50"/>
      <c r="N502">
        <f t="shared" si="14"/>
        <v>0</v>
      </c>
      <c r="O502" t="b">
        <f t="shared" si="15"/>
        <v>0</v>
      </c>
      <c r="P502" t="b">
        <f t="shared" si="16"/>
        <v>0</v>
      </c>
      <c r="Q502" t="str">
        <f t="shared" si="17"/>
        <v>Pas lundi</v>
      </c>
      <c r="R502" t="str">
        <f t="shared" si="18"/>
        <v>Pas mardi</v>
      </c>
      <c r="S502" t="str">
        <f t="shared" si="19"/>
        <v>Pas mercredi</v>
      </c>
      <c r="T502" t="str">
        <f t="shared" si="20"/>
        <v>Pas jeudi</v>
      </c>
      <c r="U502" t="str">
        <f t="shared" si="21"/>
        <v>Pas vendredi</v>
      </c>
      <c r="V502" t="str">
        <f t="shared" si="22"/>
        <v>Pas samedi</v>
      </c>
      <c r="W502" t="str">
        <f t="shared" si="23"/>
        <v>Pas dimanche</v>
      </c>
    </row>
    <row r="503" spans="2:23">
      <c r="B503" s="71"/>
      <c r="C503" s="91"/>
      <c r="D503" s="91"/>
      <c r="E503" s="89"/>
      <c r="F503" s="90"/>
      <c r="G503" s="89"/>
      <c r="H503" s="90"/>
      <c r="I503" s="89"/>
      <c r="J503" s="90"/>
      <c r="K503" s="89"/>
      <c r="L503" s="90"/>
      <c r="M503" s="89"/>
      <c r="N503">
        <f t="shared" si="14"/>
        <v>0</v>
      </c>
      <c r="O503" t="b">
        <f t="shared" si="15"/>
        <v>0</v>
      </c>
      <c r="P503" t="b">
        <f t="shared" si="16"/>
        <v>0</v>
      </c>
      <c r="Q503" t="str">
        <f t="shared" si="17"/>
        <v>Pas lundi</v>
      </c>
      <c r="R503" t="str">
        <f t="shared" si="18"/>
        <v>Pas mardi</v>
      </c>
      <c r="S503" t="str">
        <f t="shared" si="19"/>
        <v>Pas mercredi</v>
      </c>
      <c r="T503" t="str">
        <f t="shared" si="20"/>
        <v>Pas jeudi</v>
      </c>
      <c r="U503" t="str">
        <f t="shared" si="21"/>
        <v>Pas vendredi</v>
      </c>
      <c r="V503" t="str">
        <f t="shared" si="22"/>
        <v>Pas samedi</v>
      </c>
      <c r="W503" t="str">
        <f t="shared" si="23"/>
        <v>Pas dimanche</v>
      </c>
    </row>
    <row r="504" spans="2:23">
      <c r="B504" s="88"/>
      <c r="C504" s="88"/>
      <c r="D504" s="88"/>
      <c r="E504" s="89"/>
      <c r="F504" s="90"/>
      <c r="G504" s="89"/>
      <c r="H504" s="90"/>
      <c r="I504" s="89"/>
      <c r="J504" s="90"/>
      <c r="K504" s="89"/>
      <c r="L504" s="90"/>
      <c r="M504" s="89"/>
      <c r="N504">
        <f t="shared" si="14"/>
        <v>0</v>
      </c>
      <c r="O504" t="b">
        <f t="shared" si="15"/>
        <v>0</v>
      </c>
      <c r="P504" t="b">
        <f t="shared" si="16"/>
        <v>0</v>
      </c>
      <c r="Q504" t="str">
        <f t="shared" si="17"/>
        <v>Pas lundi</v>
      </c>
      <c r="R504" t="str">
        <f t="shared" si="18"/>
        <v>Pas mardi</v>
      </c>
      <c r="S504" t="str">
        <f t="shared" si="19"/>
        <v>Pas mercredi</v>
      </c>
      <c r="T504" t="str">
        <f t="shared" si="20"/>
        <v>Pas jeudi</v>
      </c>
      <c r="U504" t="str">
        <f t="shared" si="21"/>
        <v>Pas vendredi</v>
      </c>
      <c r="V504" t="str">
        <f t="shared" si="22"/>
        <v>Pas samedi</v>
      </c>
      <c r="W504" t="str">
        <f t="shared" si="23"/>
        <v>Pas dimanche</v>
      </c>
    </row>
    <row r="505" spans="2:23">
      <c r="D505" s="72"/>
      <c r="N505">
        <f t="shared" si="14"/>
        <v>0</v>
      </c>
      <c r="O505" t="b">
        <f t="shared" si="15"/>
        <v>0</v>
      </c>
      <c r="P505" t="b">
        <f t="shared" si="16"/>
        <v>0</v>
      </c>
      <c r="Q505" t="str">
        <f t="shared" si="17"/>
        <v>Pas lundi</v>
      </c>
      <c r="R505" t="str">
        <f t="shared" si="18"/>
        <v>Pas mardi</v>
      </c>
      <c r="S505" t="str">
        <f t="shared" si="19"/>
        <v>Pas mercredi</v>
      </c>
      <c r="T505" t="str">
        <f t="shared" si="20"/>
        <v>Pas jeudi</v>
      </c>
      <c r="U505" t="str">
        <f t="shared" si="21"/>
        <v>Pas vendredi</v>
      </c>
      <c r="V505" t="str">
        <f t="shared" si="22"/>
        <v>Pas samedi</v>
      </c>
      <c r="W505" t="str">
        <f t="shared" si="23"/>
        <v>Pas dimanche</v>
      </c>
    </row>
    <row r="506" spans="2:23">
      <c r="D506" s="71"/>
      <c r="N506">
        <f t="shared" si="14"/>
        <v>0</v>
      </c>
      <c r="O506" t="b">
        <f t="shared" si="15"/>
        <v>0</v>
      </c>
      <c r="P506" t="b">
        <f t="shared" si="16"/>
        <v>0</v>
      </c>
      <c r="Q506" t="str">
        <f t="shared" si="17"/>
        <v>Pas lundi</v>
      </c>
      <c r="R506" t="str">
        <f t="shared" si="18"/>
        <v>Pas mardi</v>
      </c>
      <c r="S506" t="str">
        <f t="shared" si="19"/>
        <v>Pas mercredi</v>
      </c>
      <c r="T506" t="str">
        <f t="shared" si="20"/>
        <v>Pas jeudi</v>
      </c>
      <c r="U506" t="str">
        <f t="shared" si="21"/>
        <v>Pas vendredi</v>
      </c>
      <c r="V506" t="str">
        <f t="shared" si="22"/>
        <v>Pas samedi</v>
      </c>
      <c r="W506" t="str">
        <f t="shared" si="23"/>
        <v>Pas dimanche</v>
      </c>
    </row>
    <row r="507" spans="2:23">
      <c r="D507" s="72"/>
      <c r="N507">
        <f t="shared" si="14"/>
        <v>0</v>
      </c>
      <c r="O507" t="b">
        <f t="shared" si="15"/>
        <v>0</v>
      </c>
      <c r="P507" t="b">
        <f t="shared" si="16"/>
        <v>0</v>
      </c>
      <c r="Q507" t="str">
        <f t="shared" si="17"/>
        <v>Pas lundi</v>
      </c>
      <c r="R507" t="str">
        <f t="shared" si="18"/>
        <v>Pas mardi</v>
      </c>
      <c r="S507" t="str">
        <f t="shared" si="19"/>
        <v>Pas mercredi</v>
      </c>
      <c r="T507" t="str">
        <f t="shared" si="20"/>
        <v>Pas jeudi</v>
      </c>
      <c r="U507" t="str">
        <f t="shared" si="21"/>
        <v>Pas vendredi</v>
      </c>
      <c r="V507" t="str">
        <f t="shared" si="22"/>
        <v>Pas samedi</v>
      </c>
      <c r="W507" t="str">
        <f t="shared" si="23"/>
        <v>Pas dimanche</v>
      </c>
    </row>
    <row r="508" spans="2:23">
      <c r="N508">
        <f t="shared" si="14"/>
        <v>0</v>
      </c>
      <c r="O508" t="b">
        <f t="shared" si="15"/>
        <v>0</v>
      </c>
      <c r="P508" t="b">
        <f t="shared" si="16"/>
        <v>0</v>
      </c>
      <c r="Q508" t="str">
        <f t="shared" si="17"/>
        <v>Pas lundi</v>
      </c>
      <c r="R508" t="str">
        <f t="shared" si="18"/>
        <v>Pas mardi</v>
      </c>
      <c r="S508" t="str">
        <f t="shared" si="19"/>
        <v>Pas mercredi</v>
      </c>
      <c r="T508" t="str">
        <f t="shared" si="20"/>
        <v>Pas jeudi</v>
      </c>
      <c r="U508" t="str">
        <f t="shared" si="21"/>
        <v>Pas vendredi</v>
      </c>
      <c r="V508" t="str">
        <f t="shared" si="22"/>
        <v>Pas samedi</v>
      </c>
      <c r="W508" t="str">
        <f t="shared" si="23"/>
        <v>Pas dimanche</v>
      </c>
    </row>
    <row r="509" spans="2:23">
      <c r="N509">
        <f t="shared" si="14"/>
        <v>0</v>
      </c>
      <c r="O509" t="b">
        <f t="shared" si="15"/>
        <v>0</v>
      </c>
      <c r="P509" t="b">
        <f t="shared" si="16"/>
        <v>0</v>
      </c>
      <c r="Q509" t="str">
        <f t="shared" si="17"/>
        <v>Pas lundi</v>
      </c>
      <c r="R509" t="str">
        <f t="shared" si="18"/>
        <v>Pas mardi</v>
      </c>
      <c r="S509" t="str">
        <f t="shared" si="19"/>
        <v>Pas mercredi</v>
      </c>
      <c r="T509" t="str">
        <f t="shared" si="20"/>
        <v>Pas jeudi</v>
      </c>
      <c r="U509" t="str">
        <f t="shared" si="21"/>
        <v>Pas vendredi</v>
      </c>
      <c r="V509" t="str">
        <f t="shared" si="22"/>
        <v>Pas samedi</v>
      </c>
      <c r="W509" t="str">
        <f t="shared" si="23"/>
        <v>Pas dimanche</v>
      </c>
    </row>
    <row r="510" spans="2:23">
      <c r="N510">
        <f t="shared" si="14"/>
        <v>0</v>
      </c>
      <c r="O510" t="b">
        <f t="shared" si="15"/>
        <v>0</v>
      </c>
      <c r="P510" t="b">
        <f t="shared" si="16"/>
        <v>0</v>
      </c>
      <c r="Q510" t="str">
        <f t="shared" si="17"/>
        <v>Pas lundi</v>
      </c>
      <c r="R510" t="str">
        <f t="shared" si="18"/>
        <v>Pas mardi</v>
      </c>
      <c r="S510" t="str">
        <f t="shared" si="19"/>
        <v>Pas mercredi</v>
      </c>
      <c r="T510" t="str">
        <f t="shared" si="20"/>
        <v>Pas jeudi</v>
      </c>
      <c r="U510" t="str">
        <f t="shared" si="21"/>
        <v>Pas vendredi</v>
      </c>
      <c r="V510" t="str">
        <f t="shared" si="22"/>
        <v>Pas samedi</v>
      </c>
      <c r="W510" t="str">
        <f t="shared" si="23"/>
        <v>Pas dimanche</v>
      </c>
    </row>
    <row r="511" spans="2:23">
      <c r="N511">
        <f t="shared" si="14"/>
        <v>0</v>
      </c>
      <c r="O511" t="b">
        <f t="shared" si="15"/>
        <v>0</v>
      </c>
      <c r="P511" t="b">
        <f t="shared" si="16"/>
        <v>0</v>
      </c>
      <c r="Q511" t="str">
        <f t="shared" si="17"/>
        <v>Pas lundi</v>
      </c>
      <c r="R511" t="str">
        <f t="shared" si="18"/>
        <v>Pas mardi</v>
      </c>
      <c r="S511" t="str">
        <f t="shared" si="19"/>
        <v>Pas mercredi</v>
      </c>
      <c r="T511" t="str">
        <f t="shared" si="20"/>
        <v>Pas jeudi</v>
      </c>
      <c r="U511" t="str">
        <f t="shared" si="21"/>
        <v>Pas vendredi</v>
      </c>
      <c r="V511" t="str">
        <f t="shared" si="22"/>
        <v>Pas samedi</v>
      </c>
      <c r="W511" t="str">
        <f t="shared" si="23"/>
        <v>Pas dimanche</v>
      </c>
    </row>
    <row r="512" spans="2:23">
      <c r="N512">
        <f t="shared" si="14"/>
        <v>0</v>
      </c>
      <c r="O512" t="b">
        <f t="shared" si="15"/>
        <v>0</v>
      </c>
      <c r="P512" t="b">
        <f t="shared" si="16"/>
        <v>0</v>
      </c>
      <c r="Q512" t="str">
        <f t="shared" si="17"/>
        <v>Pas lundi</v>
      </c>
      <c r="R512" t="str">
        <f t="shared" si="18"/>
        <v>Pas mardi</v>
      </c>
      <c r="S512" t="str">
        <f t="shared" si="19"/>
        <v>Pas mercredi</v>
      </c>
      <c r="T512" t="str">
        <f t="shared" si="20"/>
        <v>Pas jeudi</v>
      </c>
      <c r="U512" t="str">
        <f t="shared" si="21"/>
        <v>Pas vendredi</v>
      </c>
      <c r="V512" t="str">
        <f t="shared" si="22"/>
        <v>Pas samedi</v>
      </c>
      <c r="W512" t="str">
        <f t="shared" si="23"/>
        <v>Pas dimanche</v>
      </c>
    </row>
    <row r="513" spans="14:23">
      <c r="N513">
        <f t="shared" si="14"/>
        <v>0</v>
      </c>
      <c r="O513" t="b">
        <f t="shared" si="15"/>
        <v>0</v>
      </c>
      <c r="P513" t="b">
        <f t="shared" si="16"/>
        <v>0</v>
      </c>
      <c r="Q513" t="str">
        <f t="shared" si="17"/>
        <v>Pas lundi</v>
      </c>
      <c r="R513" t="str">
        <f t="shared" si="18"/>
        <v>Pas mardi</v>
      </c>
      <c r="S513" t="str">
        <f t="shared" si="19"/>
        <v>Pas mercredi</v>
      </c>
      <c r="T513" t="str">
        <f t="shared" si="20"/>
        <v>Pas jeudi</v>
      </c>
      <c r="U513" t="str">
        <f t="shared" si="21"/>
        <v>Pas vendredi</v>
      </c>
      <c r="V513" t="str">
        <f t="shared" si="22"/>
        <v>Pas samedi</v>
      </c>
      <c r="W513" t="str">
        <f t="shared" si="23"/>
        <v>Pas dimanche</v>
      </c>
    </row>
    <row r="514" spans="14:23">
      <c r="N514">
        <f t="shared" si="14"/>
        <v>0</v>
      </c>
      <c r="O514" t="b">
        <f t="shared" si="15"/>
        <v>0</v>
      </c>
      <c r="P514" t="b">
        <f t="shared" si="16"/>
        <v>0</v>
      </c>
      <c r="Q514" t="str">
        <f t="shared" si="17"/>
        <v>Pas lundi</v>
      </c>
      <c r="R514" t="str">
        <f t="shared" si="18"/>
        <v>Pas mardi</v>
      </c>
      <c r="S514" t="str">
        <f t="shared" si="19"/>
        <v>Pas mercredi</v>
      </c>
      <c r="T514" t="str">
        <f t="shared" si="20"/>
        <v>Pas jeudi</v>
      </c>
      <c r="U514" t="str">
        <f t="shared" si="21"/>
        <v>Pas vendredi</v>
      </c>
      <c r="V514" t="str">
        <f t="shared" si="22"/>
        <v>Pas samedi</v>
      </c>
      <c r="W514" t="str">
        <f t="shared" si="23"/>
        <v>Pas dimanche</v>
      </c>
    </row>
    <row r="515" spans="14:23">
      <c r="N515">
        <f t="shared" si="14"/>
        <v>0</v>
      </c>
      <c r="O515" t="b">
        <f t="shared" si="15"/>
        <v>0</v>
      </c>
      <c r="P515" t="b">
        <f t="shared" si="16"/>
        <v>0</v>
      </c>
      <c r="Q515" t="str">
        <f t="shared" si="17"/>
        <v>Pas lundi</v>
      </c>
      <c r="R515" t="str">
        <f t="shared" si="18"/>
        <v>Pas mardi</v>
      </c>
      <c r="S515" t="str">
        <f t="shared" si="19"/>
        <v>Pas mercredi</v>
      </c>
      <c r="T515" t="str">
        <f t="shared" si="20"/>
        <v>Pas jeudi</v>
      </c>
      <c r="U515" t="str">
        <f t="shared" si="21"/>
        <v>Pas vendredi</v>
      </c>
      <c r="V515" t="str">
        <f t="shared" si="22"/>
        <v>Pas samedi</v>
      </c>
      <c r="W515" t="str">
        <f t="shared" si="23"/>
        <v>Pas dimanche</v>
      </c>
    </row>
    <row r="516" spans="14:23">
      <c r="N516">
        <f t="shared" si="14"/>
        <v>0</v>
      </c>
      <c r="O516" t="b">
        <f t="shared" si="15"/>
        <v>0</v>
      </c>
      <c r="P516" t="b">
        <f t="shared" si="16"/>
        <v>0</v>
      </c>
      <c r="Q516" t="str">
        <f t="shared" si="17"/>
        <v>Pas lundi</v>
      </c>
      <c r="R516" t="str">
        <f t="shared" si="18"/>
        <v>Pas mardi</v>
      </c>
      <c r="S516" t="str">
        <f t="shared" si="19"/>
        <v>Pas mercredi</v>
      </c>
      <c r="T516" t="str">
        <f t="shared" si="20"/>
        <v>Pas jeudi</v>
      </c>
      <c r="U516" t="str">
        <f t="shared" si="21"/>
        <v>Pas vendredi</v>
      </c>
      <c r="V516" t="str">
        <f t="shared" si="22"/>
        <v>Pas samedi</v>
      </c>
      <c r="W516" t="str">
        <f t="shared" si="23"/>
        <v>Pas dimanche</v>
      </c>
    </row>
    <row r="517" spans="14:23">
      <c r="N517">
        <f t="shared" si="14"/>
        <v>0</v>
      </c>
      <c r="O517" t="b">
        <f t="shared" si="15"/>
        <v>0</v>
      </c>
      <c r="P517" t="b">
        <f t="shared" si="16"/>
        <v>0</v>
      </c>
      <c r="Q517" t="str">
        <f t="shared" si="17"/>
        <v>Pas lundi</v>
      </c>
      <c r="R517" t="str">
        <f t="shared" si="18"/>
        <v>Pas mardi</v>
      </c>
      <c r="S517" t="str">
        <f t="shared" si="19"/>
        <v>Pas mercredi</v>
      </c>
      <c r="T517" t="str">
        <f t="shared" si="20"/>
        <v>Pas jeudi</v>
      </c>
      <c r="U517" t="str">
        <f t="shared" si="21"/>
        <v>Pas vendredi</v>
      </c>
      <c r="V517" t="str">
        <f t="shared" si="22"/>
        <v>Pas samedi</v>
      </c>
      <c r="W517" t="str">
        <f t="shared" si="23"/>
        <v>Pas dimanche</v>
      </c>
    </row>
    <row r="518" spans="14:23">
      <c r="N518">
        <f t="shared" si="14"/>
        <v>0</v>
      </c>
      <c r="O518" t="b">
        <f t="shared" si="15"/>
        <v>0</v>
      </c>
      <c r="P518" t="b">
        <f t="shared" si="16"/>
        <v>0</v>
      </c>
      <c r="Q518" t="str">
        <f t="shared" si="17"/>
        <v>Pas lundi</v>
      </c>
      <c r="R518" t="str">
        <f t="shared" si="18"/>
        <v>Pas mardi</v>
      </c>
      <c r="S518" t="str">
        <f t="shared" si="19"/>
        <v>Pas mercredi</v>
      </c>
      <c r="T518" t="str">
        <f t="shared" si="20"/>
        <v>Pas jeudi</v>
      </c>
      <c r="U518" t="str">
        <f t="shared" si="21"/>
        <v>Pas vendredi</v>
      </c>
      <c r="V518" t="str">
        <f t="shared" si="22"/>
        <v>Pas samedi</v>
      </c>
      <c r="W518" t="str">
        <f t="shared" si="23"/>
        <v>Pas dimanche</v>
      </c>
    </row>
    <row r="519" spans="14:23">
      <c r="N519">
        <f t="shared" si="14"/>
        <v>0</v>
      </c>
      <c r="O519" t="b">
        <f t="shared" si="15"/>
        <v>0</v>
      </c>
      <c r="P519" t="b">
        <f t="shared" si="16"/>
        <v>0</v>
      </c>
      <c r="Q519" t="str">
        <f t="shared" si="17"/>
        <v>Pas lundi</v>
      </c>
      <c r="R519" t="str">
        <f t="shared" si="18"/>
        <v>Pas mardi</v>
      </c>
      <c r="S519" t="str">
        <f t="shared" si="19"/>
        <v>Pas mercredi</v>
      </c>
      <c r="T519" t="str">
        <f t="shared" si="20"/>
        <v>Pas jeudi</v>
      </c>
      <c r="U519" t="str">
        <f t="shared" si="21"/>
        <v>Pas vendredi</v>
      </c>
      <c r="V519" t="str">
        <f t="shared" si="22"/>
        <v>Pas samedi</v>
      </c>
      <c r="W519" t="str">
        <f t="shared" si="23"/>
        <v>Pas dimanche</v>
      </c>
    </row>
    <row r="520" spans="14:23">
      <c r="N520">
        <f t="shared" si="14"/>
        <v>0</v>
      </c>
      <c r="O520" t="b">
        <f t="shared" si="15"/>
        <v>0</v>
      </c>
      <c r="P520" t="b">
        <f t="shared" si="16"/>
        <v>0</v>
      </c>
      <c r="Q520" t="str">
        <f t="shared" si="17"/>
        <v>Pas lundi</v>
      </c>
      <c r="R520" t="str">
        <f t="shared" si="18"/>
        <v>Pas mardi</v>
      </c>
      <c r="S520" t="str">
        <f t="shared" si="19"/>
        <v>Pas mercredi</v>
      </c>
      <c r="T520" t="str">
        <f t="shared" si="20"/>
        <v>Pas jeudi</v>
      </c>
      <c r="U520" t="str">
        <f t="shared" si="21"/>
        <v>Pas vendredi</v>
      </c>
      <c r="V520" t="str">
        <f t="shared" si="22"/>
        <v>Pas samedi</v>
      </c>
      <c r="W520" t="str">
        <f t="shared" si="23"/>
        <v>Pas dimanche</v>
      </c>
    </row>
    <row r="521" spans="14:23">
      <c r="N521">
        <f t="shared" si="14"/>
        <v>0</v>
      </c>
      <c r="O521" t="b">
        <f t="shared" si="15"/>
        <v>0</v>
      </c>
      <c r="P521" t="b">
        <f t="shared" si="16"/>
        <v>0</v>
      </c>
      <c r="Q521" t="str">
        <f t="shared" si="17"/>
        <v>Pas lundi</v>
      </c>
      <c r="R521" t="str">
        <f t="shared" si="18"/>
        <v>Pas mardi</v>
      </c>
      <c r="S521" t="str">
        <f t="shared" si="19"/>
        <v>Pas mercredi</v>
      </c>
      <c r="T521" t="str">
        <f t="shared" si="20"/>
        <v>Pas jeudi</v>
      </c>
      <c r="U521" t="str">
        <f t="shared" si="21"/>
        <v>Pas vendredi</v>
      </c>
      <c r="V521" t="str">
        <f t="shared" si="22"/>
        <v>Pas samedi</v>
      </c>
      <c r="W521" t="str">
        <f t="shared" si="23"/>
        <v>Pas dimanche</v>
      </c>
    </row>
    <row r="522" spans="14:23">
      <c r="N522">
        <f t="shared" si="14"/>
        <v>0</v>
      </c>
      <c r="O522" t="b">
        <f t="shared" si="15"/>
        <v>0</v>
      </c>
      <c r="P522" t="b">
        <f t="shared" si="16"/>
        <v>0</v>
      </c>
      <c r="Q522" t="str">
        <f t="shared" si="17"/>
        <v>Pas lundi</v>
      </c>
      <c r="R522" t="str">
        <f t="shared" si="18"/>
        <v>Pas mardi</v>
      </c>
      <c r="S522" t="str">
        <f t="shared" si="19"/>
        <v>Pas mercredi</v>
      </c>
      <c r="T522" t="str">
        <f t="shared" si="20"/>
        <v>Pas jeudi</v>
      </c>
      <c r="U522" t="str">
        <f t="shared" si="21"/>
        <v>Pas vendredi</v>
      </c>
      <c r="V522" t="str">
        <f t="shared" si="22"/>
        <v>Pas samedi</v>
      </c>
      <c r="W522" t="str">
        <f t="shared" si="23"/>
        <v>Pas dimanche</v>
      </c>
    </row>
    <row r="523" spans="14:23">
      <c r="N523">
        <f t="shared" si="14"/>
        <v>0</v>
      </c>
      <c r="O523" t="b">
        <f t="shared" si="15"/>
        <v>0</v>
      </c>
      <c r="P523" t="b">
        <f t="shared" si="16"/>
        <v>0</v>
      </c>
      <c r="Q523" t="str">
        <f t="shared" si="17"/>
        <v>Pas lundi</v>
      </c>
      <c r="R523" t="str">
        <f t="shared" si="18"/>
        <v>Pas mardi</v>
      </c>
      <c r="S523" t="str">
        <f t="shared" si="19"/>
        <v>Pas mercredi</v>
      </c>
      <c r="T523" t="str">
        <f t="shared" si="20"/>
        <v>Pas jeudi</v>
      </c>
      <c r="U523" t="str">
        <f t="shared" si="21"/>
        <v>Pas vendredi</v>
      </c>
      <c r="V523" t="str">
        <f t="shared" si="22"/>
        <v>Pas samedi</v>
      </c>
      <c r="W523" t="str">
        <f t="shared" si="23"/>
        <v>Pas dimanche</v>
      </c>
    </row>
    <row r="524" spans="14:23">
      <c r="N524">
        <f t="shared" si="14"/>
        <v>0</v>
      </c>
      <c r="O524" t="b">
        <f t="shared" si="15"/>
        <v>0</v>
      </c>
      <c r="P524" t="b">
        <f t="shared" si="16"/>
        <v>0</v>
      </c>
      <c r="Q524" t="str">
        <f t="shared" si="17"/>
        <v>Pas lundi</v>
      </c>
      <c r="R524" t="str">
        <f t="shared" si="18"/>
        <v>Pas mardi</v>
      </c>
      <c r="S524" t="str">
        <f t="shared" si="19"/>
        <v>Pas mercredi</v>
      </c>
      <c r="T524" t="str">
        <f t="shared" si="20"/>
        <v>Pas jeudi</v>
      </c>
      <c r="U524" t="str">
        <f t="shared" si="21"/>
        <v>Pas vendredi</v>
      </c>
      <c r="V524" t="str">
        <f t="shared" si="22"/>
        <v>Pas samedi</v>
      </c>
      <c r="W524" t="str">
        <f t="shared" si="23"/>
        <v>Pas dimanche</v>
      </c>
    </row>
    <row r="525" spans="14:23">
      <c r="N525">
        <f t="shared" si="14"/>
        <v>0</v>
      </c>
      <c r="O525" t="b">
        <f t="shared" si="15"/>
        <v>0</v>
      </c>
      <c r="P525" t="b">
        <f t="shared" si="16"/>
        <v>0</v>
      </c>
      <c r="Q525" t="str">
        <f t="shared" si="17"/>
        <v>Pas lundi</v>
      </c>
      <c r="R525" t="str">
        <f t="shared" si="18"/>
        <v>Pas mardi</v>
      </c>
      <c r="S525" t="str">
        <f t="shared" si="19"/>
        <v>Pas mercredi</v>
      </c>
      <c r="T525" t="str">
        <f t="shared" si="20"/>
        <v>Pas jeudi</v>
      </c>
      <c r="U525" t="str">
        <f t="shared" si="21"/>
        <v>Pas vendredi</v>
      </c>
      <c r="V525" t="str">
        <f t="shared" si="22"/>
        <v>Pas samedi</v>
      </c>
      <c r="W525" t="str">
        <f t="shared" si="23"/>
        <v>Pas dimanche</v>
      </c>
    </row>
    <row r="526" spans="14:23">
      <c r="N526">
        <f t="shared" si="14"/>
        <v>0</v>
      </c>
      <c r="O526" t="b">
        <f t="shared" si="15"/>
        <v>0</v>
      </c>
      <c r="P526" t="b">
        <f t="shared" si="16"/>
        <v>0</v>
      </c>
      <c r="Q526" t="str">
        <f t="shared" si="17"/>
        <v>Pas lundi</v>
      </c>
      <c r="R526" t="str">
        <f t="shared" si="18"/>
        <v>Pas mardi</v>
      </c>
      <c r="S526" t="str">
        <f t="shared" si="19"/>
        <v>Pas mercredi</v>
      </c>
      <c r="T526" t="str">
        <f t="shared" si="20"/>
        <v>Pas jeudi</v>
      </c>
      <c r="U526" t="str">
        <f t="shared" si="21"/>
        <v>Pas vendredi</v>
      </c>
      <c r="V526" t="str">
        <f t="shared" si="22"/>
        <v>Pas samedi</v>
      </c>
      <c r="W526" t="str">
        <f t="shared" si="23"/>
        <v>Pas dimanche</v>
      </c>
    </row>
    <row r="527" spans="14:23">
      <c r="N527">
        <f t="shared" si="14"/>
        <v>0</v>
      </c>
      <c r="O527" t="b">
        <f t="shared" si="15"/>
        <v>0</v>
      </c>
      <c r="P527" t="b">
        <f t="shared" si="16"/>
        <v>0</v>
      </c>
      <c r="Q527" t="str">
        <f t="shared" si="17"/>
        <v>Pas lundi</v>
      </c>
      <c r="R527" t="str">
        <f t="shared" si="18"/>
        <v>Pas mardi</v>
      </c>
      <c r="S527" t="str">
        <f t="shared" si="19"/>
        <v>Pas mercredi</v>
      </c>
      <c r="T527" t="str">
        <f t="shared" si="20"/>
        <v>Pas jeudi</v>
      </c>
      <c r="U527" t="str">
        <f t="shared" si="21"/>
        <v>Pas vendredi</v>
      </c>
      <c r="V527" t="str">
        <f t="shared" si="22"/>
        <v>Pas samedi</v>
      </c>
      <c r="W527" t="str">
        <f t="shared" si="23"/>
        <v>Pas dimanche</v>
      </c>
    </row>
    <row r="528" spans="14:23">
      <c r="N528">
        <f t="shared" si="14"/>
        <v>0</v>
      </c>
      <c r="O528" t="b">
        <f t="shared" si="15"/>
        <v>0</v>
      </c>
      <c r="P528" t="b">
        <f t="shared" si="16"/>
        <v>0</v>
      </c>
      <c r="Q528" t="str">
        <f t="shared" si="17"/>
        <v>Pas lundi</v>
      </c>
      <c r="R528" t="str">
        <f t="shared" si="18"/>
        <v>Pas mardi</v>
      </c>
      <c r="S528" t="str">
        <f t="shared" si="19"/>
        <v>Pas mercredi</v>
      </c>
      <c r="T528" t="str">
        <f t="shared" si="20"/>
        <v>Pas jeudi</v>
      </c>
      <c r="U528" t="str">
        <f t="shared" si="21"/>
        <v>Pas vendredi</v>
      </c>
      <c r="V528" t="str">
        <f t="shared" si="22"/>
        <v>Pas samedi</v>
      </c>
      <c r="W528" t="str">
        <f t="shared" si="23"/>
        <v>Pas dimanche</v>
      </c>
    </row>
    <row r="529" spans="14:23">
      <c r="N529">
        <f t="shared" si="14"/>
        <v>0</v>
      </c>
      <c r="O529" t="b">
        <f t="shared" si="15"/>
        <v>0</v>
      </c>
      <c r="P529" t="b">
        <f t="shared" si="16"/>
        <v>0</v>
      </c>
      <c r="Q529" t="str">
        <f t="shared" si="17"/>
        <v>Pas lundi</v>
      </c>
      <c r="R529" t="str">
        <f t="shared" si="18"/>
        <v>Pas mardi</v>
      </c>
      <c r="S529" t="str">
        <f t="shared" si="19"/>
        <v>Pas mercredi</v>
      </c>
      <c r="T529" t="str">
        <f t="shared" si="20"/>
        <v>Pas jeudi</v>
      </c>
      <c r="U529" t="str">
        <f t="shared" si="21"/>
        <v>Pas vendredi</v>
      </c>
      <c r="V529" t="str">
        <f t="shared" si="22"/>
        <v>Pas samedi</v>
      </c>
      <c r="W529" t="str">
        <f t="shared" si="23"/>
        <v>Pas dimanche</v>
      </c>
    </row>
    <row r="530" spans="14:23">
      <c r="N530">
        <f t="shared" si="14"/>
        <v>0</v>
      </c>
      <c r="O530" t="b">
        <f t="shared" si="15"/>
        <v>0</v>
      </c>
      <c r="P530" t="b">
        <f t="shared" si="16"/>
        <v>0</v>
      </c>
      <c r="Q530" t="str">
        <f t="shared" si="17"/>
        <v>Pas lundi</v>
      </c>
      <c r="R530" t="str">
        <f t="shared" si="18"/>
        <v>Pas mardi</v>
      </c>
      <c r="S530" t="str">
        <f t="shared" si="19"/>
        <v>Pas mercredi</v>
      </c>
      <c r="T530" t="str">
        <f t="shared" si="20"/>
        <v>Pas jeudi</v>
      </c>
      <c r="U530" t="str">
        <f t="shared" si="21"/>
        <v>Pas vendredi</v>
      </c>
      <c r="V530" t="str">
        <f t="shared" si="22"/>
        <v>Pas samedi</v>
      </c>
      <c r="W530" t="str">
        <f t="shared" si="23"/>
        <v>Pas dimanche</v>
      </c>
    </row>
    <row r="531" spans="14:23">
      <c r="N531">
        <f t="shared" si="14"/>
        <v>0</v>
      </c>
      <c r="O531" t="b">
        <f t="shared" si="15"/>
        <v>0</v>
      </c>
      <c r="P531" t="b">
        <f t="shared" si="16"/>
        <v>0</v>
      </c>
      <c r="Q531" t="str">
        <f t="shared" si="17"/>
        <v>Pas lundi</v>
      </c>
      <c r="R531" t="str">
        <f t="shared" si="18"/>
        <v>Pas mardi</v>
      </c>
      <c r="S531" t="str">
        <f t="shared" si="19"/>
        <v>Pas mercredi</v>
      </c>
      <c r="T531" t="str">
        <f t="shared" si="20"/>
        <v>Pas jeudi</v>
      </c>
      <c r="U531" t="str">
        <f t="shared" si="21"/>
        <v>Pas vendredi</v>
      </c>
      <c r="V531" t="str">
        <f t="shared" si="22"/>
        <v>Pas samedi</v>
      </c>
      <c r="W531" t="str">
        <f t="shared" si="23"/>
        <v>Pas dimanche</v>
      </c>
    </row>
    <row r="532" spans="14:23">
      <c r="N532">
        <f t="shared" si="14"/>
        <v>0</v>
      </c>
      <c r="O532" t="b">
        <f t="shared" si="15"/>
        <v>0</v>
      </c>
      <c r="P532" t="b">
        <f t="shared" si="16"/>
        <v>0</v>
      </c>
      <c r="Q532" t="str">
        <f t="shared" si="17"/>
        <v>Pas lundi</v>
      </c>
      <c r="R532" t="str">
        <f t="shared" si="18"/>
        <v>Pas mardi</v>
      </c>
      <c r="S532" t="str">
        <f t="shared" si="19"/>
        <v>Pas mercredi</v>
      </c>
      <c r="T532" t="str">
        <f t="shared" si="20"/>
        <v>Pas jeudi</v>
      </c>
      <c r="U532" t="str">
        <f t="shared" si="21"/>
        <v>Pas vendredi</v>
      </c>
      <c r="V532" t="str">
        <f t="shared" si="22"/>
        <v>Pas samedi</v>
      </c>
      <c r="W532" t="str">
        <f t="shared" si="23"/>
        <v>Pas dimanche</v>
      </c>
    </row>
    <row r="533" spans="14:23">
      <c r="N533">
        <f t="shared" si="14"/>
        <v>0</v>
      </c>
      <c r="O533" t="b">
        <f t="shared" si="15"/>
        <v>0</v>
      </c>
      <c r="P533" t="b">
        <f t="shared" si="16"/>
        <v>0</v>
      </c>
      <c r="Q533" t="str">
        <f t="shared" si="17"/>
        <v>Pas lundi</v>
      </c>
      <c r="R533" t="str">
        <f t="shared" si="18"/>
        <v>Pas mardi</v>
      </c>
      <c r="S533" t="str">
        <f t="shared" si="19"/>
        <v>Pas mercredi</v>
      </c>
      <c r="T533" t="str">
        <f t="shared" si="20"/>
        <v>Pas jeudi</v>
      </c>
      <c r="U533" t="str">
        <f t="shared" si="21"/>
        <v>Pas vendredi</v>
      </c>
      <c r="V533" t="str">
        <f t="shared" si="22"/>
        <v>Pas samedi</v>
      </c>
      <c r="W533" t="str">
        <f t="shared" si="23"/>
        <v>Pas dimanche</v>
      </c>
    </row>
    <row r="534" spans="14:23">
      <c r="N534">
        <f t="shared" si="14"/>
        <v>0</v>
      </c>
      <c r="O534" t="b">
        <f t="shared" si="15"/>
        <v>0</v>
      </c>
      <c r="P534" t="b">
        <f t="shared" si="16"/>
        <v>0</v>
      </c>
      <c r="Q534" t="str">
        <f t="shared" si="17"/>
        <v>Pas lundi</v>
      </c>
      <c r="R534" t="str">
        <f t="shared" si="18"/>
        <v>Pas mardi</v>
      </c>
      <c r="S534" t="str">
        <f t="shared" si="19"/>
        <v>Pas mercredi</v>
      </c>
      <c r="T534" t="str">
        <f t="shared" si="20"/>
        <v>Pas jeudi</v>
      </c>
      <c r="U534" t="str">
        <f t="shared" si="21"/>
        <v>Pas vendredi</v>
      </c>
      <c r="V534" t="str">
        <f t="shared" si="22"/>
        <v>Pas samedi</v>
      </c>
      <c r="W534" t="str">
        <f t="shared" si="23"/>
        <v>Pas dimanche</v>
      </c>
    </row>
    <row r="535" spans="14:23">
      <c r="N535">
        <f t="shared" si="14"/>
        <v>0</v>
      </c>
      <c r="O535" t="b">
        <f t="shared" si="15"/>
        <v>0</v>
      </c>
      <c r="P535" t="b">
        <f t="shared" si="16"/>
        <v>0</v>
      </c>
      <c r="Q535" t="str">
        <f t="shared" si="17"/>
        <v>Pas lundi</v>
      </c>
      <c r="R535" t="str">
        <f t="shared" si="18"/>
        <v>Pas mardi</v>
      </c>
      <c r="S535" t="str">
        <f t="shared" si="19"/>
        <v>Pas mercredi</v>
      </c>
      <c r="T535" t="str">
        <f t="shared" si="20"/>
        <v>Pas jeudi</v>
      </c>
      <c r="U535" t="str">
        <f t="shared" si="21"/>
        <v>Pas vendredi</v>
      </c>
      <c r="V535" t="str">
        <f t="shared" si="22"/>
        <v>Pas samedi</v>
      </c>
      <c r="W535" t="str">
        <f t="shared" si="23"/>
        <v>Pas dimanche</v>
      </c>
    </row>
    <row r="536" spans="14:23">
      <c r="N536">
        <f t="shared" si="14"/>
        <v>0</v>
      </c>
      <c r="O536" t="b">
        <f t="shared" si="15"/>
        <v>0</v>
      </c>
      <c r="P536" t="b">
        <f t="shared" si="16"/>
        <v>0</v>
      </c>
      <c r="Q536" t="str">
        <f t="shared" si="17"/>
        <v>Pas lundi</v>
      </c>
      <c r="R536" t="str">
        <f t="shared" si="18"/>
        <v>Pas mardi</v>
      </c>
      <c r="S536" t="str">
        <f t="shared" si="19"/>
        <v>Pas mercredi</v>
      </c>
      <c r="T536" t="str">
        <f t="shared" si="20"/>
        <v>Pas jeudi</v>
      </c>
      <c r="U536" t="str">
        <f t="shared" si="21"/>
        <v>Pas vendredi</v>
      </c>
      <c r="V536" t="str">
        <f t="shared" si="22"/>
        <v>Pas samedi</v>
      </c>
      <c r="W536" t="str">
        <f t="shared" si="23"/>
        <v>Pas dimanche</v>
      </c>
    </row>
    <row r="537" spans="14:23">
      <c r="N537">
        <f t="shared" si="14"/>
        <v>0</v>
      </c>
      <c r="O537" t="b">
        <f t="shared" si="15"/>
        <v>0</v>
      </c>
      <c r="P537" t="b">
        <f t="shared" si="16"/>
        <v>0</v>
      </c>
      <c r="Q537" t="str">
        <f t="shared" si="17"/>
        <v>Pas lundi</v>
      </c>
      <c r="R537" t="str">
        <f t="shared" si="18"/>
        <v>Pas mardi</v>
      </c>
      <c r="S537" t="str">
        <f t="shared" si="19"/>
        <v>Pas mercredi</v>
      </c>
      <c r="T537" t="str">
        <f t="shared" si="20"/>
        <v>Pas jeudi</v>
      </c>
      <c r="U537" t="str">
        <f t="shared" si="21"/>
        <v>Pas vendredi</v>
      </c>
      <c r="V537" t="str">
        <f t="shared" si="22"/>
        <v>Pas samedi</v>
      </c>
      <c r="W537" t="str">
        <f t="shared" si="23"/>
        <v>Pas dimanche</v>
      </c>
    </row>
    <row r="538" spans="14:23">
      <c r="N538">
        <f t="shared" si="14"/>
        <v>0</v>
      </c>
      <c r="O538" t="b">
        <f t="shared" si="15"/>
        <v>0</v>
      </c>
      <c r="P538" t="b">
        <f t="shared" si="16"/>
        <v>0</v>
      </c>
      <c r="Q538" t="str">
        <f t="shared" si="17"/>
        <v>Pas lundi</v>
      </c>
      <c r="R538" t="str">
        <f t="shared" si="18"/>
        <v>Pas mardi</v>
      </c>
      <c r="S538" t="str">
        <f t="shared" si="19"/>
        <v>Pas mercredi</v>
      </c>
      <c r="T538" t="str">
        <f t="shared" si="20"/>
        <v>Pas jeudi</v>
      </c>
      <c r="U538" t="str">
        <f t="shared" si="21"/>
        <v>Pas vendredi</v>
      </c>
      <c r="V538" t="str">
        <f t="shared" si="22"/>
        <v>Pas samedi</v>
      </c>
      <c r="W538" t="str">
        <f t="shared" si="23"/>
        <v>Pas dimanche</v>
      </c>
    </row>
    <row r="539" spans="14:23">
      <c r="N539">
        <f t="shared" si="14"/>
        <v>0</v>
      </c>
      <c r="O539" t="b">
        <f t="shared" si="15"/>
        <v>0</v>
      </c>
      <c r="P539" t="b">
        <f t="shared" si="16"/>
        <v>0</v>
      </c>
      <c r="Q539" t="str">
        <f t="shared" si="17"/>
        <v>Pas lundi</v>
      </c>
      <c r="R539" t="str">
        <f t="shared" si="18"/>
        <v>Pas mardi</v>
      </c>
      <c r="S539" t="str">
        <f t="shared" si="19"/>
        <v>Pas mercredi</v>
      </c>
      <c r="T539" t="str">
        <f t="shared" si="20"/>
        <v>Pas jeudi</v>
      </c>
      <c r="U539" t="str">
        <f t="shared" si="21"/>
        <v>Pas vendredi</v>
      </c>
      <c r="V539" t="str">
        <f t="shared" si="22"/>
        <v>Pas samedi</v>
      </c>
      <c r="W539" t="str">
        <f t="shared" si="23"/>
        <v>Pas dimanche</v>
      </c>
    </row>
    <row r="540" spans="14:23">
      <c r="N540">
        <f t="shared" si="14"/>
        <v>0</v>
      </c>
      <c r="O540" t="b">
        <f t="shared" si="15"/>
        <v>0</v>
      </c>
      <c r="P540" t="b">
        <f t="shared" si="16"/>
        <v>0</v>
      </c>
      <c r="Q540" t="str">
        <f t="shared" si="17"/>
        <v>Pas lundi</v>
      </c>
      <c r="R540" t="str">
        <f t="shared" si="18"/>
        <v>Pas mardi</v>
      </c>
      <c r="S540" t="str">
        <f t="shared" si="19"/>
        <v>Pas mercredi</v>
      </c>
      <c r="T540" t="str">
        <f t="shared" si="20"/>
        <v>Pas jeudi</v>
      </c>
      <c r="U540" t="str">
        <f t="shared" si="21"/>
        <v>Pas vendredi</v>
      </c>
      <c r="V540" t="str">
        <f t="shared" si="22"/>
        <v>Pas samedi</v>
      </c>
      <c r="W540" t="str">
        <f t="shared" si="23"/>
        <v>Pas dimanche</v>
      </c>
    </row>
    <row r="541" spans="14:23">
      <c r="N541">
        <f t="shared" si="14"/>
        <v>0</v>
      </c>
      <c r="O541" t="b">
        <f t="shared" si="15"/>
        <v>0</v>
      </c>
      <c r="P541" t="b">
        <f t="shared" si="16"/>
        <v>0</v>
      </c>
      <c r="Q541" t="str">
        <f t="shared" si="17"/>
        <v>Pas lundi</v>
      </c>
      <c r="R541" t="str">
        <f t="shared" si="18"/>
        <v>Pas mardi</v>
      </c>
      <c r="S541" t="str">
        <f t="shared" si="19"/>
        <v>Pas mercredi</v>
      </c>
      <c r="T541" t="str">
        <f t="shared" si="20"/>
        <v>Pas jeudi</v>
      </c>
      <c r="U541" t="str">
        <f t="shared" si="21"/>
        <v>Pas vendredi</v>
      </c>
      <c r="V541" t="str">
        <f t="shared" si="22"/>
        <v>Pas samedi</v>
      </c>
      <c r="W541" t="str">
        <f t="shared" si="23"/>
        <v>Pas dimanche</v>
      </c>
    </row>
    <row r="542" spans="14:23">
      <c r="N542">
        <f t="shared" si="14"/>
        <v>0</v>
      </c>
      <c r="O542" t="b">
        <f t="shared" si="15"/>
        <v>0</v>
      </c>
      <c r="P542" t="b">
        <f t="shared" si="16"/>
        <v>0</v>
      </c>
      <c r="Q542" t="str">
        <f t="shared" si="17"/>
        <v>Pas lundi</v>
      </c>
      <c r="R542" t="str">
        <f t="shared" si="18"/>
        <v>Pas mardi</v>
      </c>
      <c r="S542" t="str">
        <f t="shared" si="19"/>
        <v>Pas mercredi</v>
      </c>
      <c r="T542" t="str">
        <f t="shared" si="20"/>
        <v>Pas jeudi</v>
      </c>
      <c r="U542" t="str">
        <f t="shared" si="21"/>
        <v>Pas vendredi</v>
      </c>
      <c r="V542" t="str">
        <f t="shared" si="22"/>
        <v>Pas samedi</v>
      </c>
      <c r="W542" t="str">
        <f t="shared" si="23"/>
        <v>Pas dimanche</v>
      </c>
    </row>
    <row r="543" spans="14:23">
      <c r="N543">
        <f t="shared" si="14"/>
        <v>0</v>
      </c>
      <c r="O543" t="b">
        <f t="shared" si="15"/>
        <v>0</v>
      </c>
      <c r="P543" t="b">
        <f t="shared" si="16"/>
        <v>0</v>
      </c>
      <c r="Q543" t="str">
        <f t="shared" si="17"/>
        <v>Pas lundi</v>
      </c>
      <c r="R543" t="str">
        <f t="shared" si="18"/>
        <v>Pas mardi</v>
      </c>
      <c r="S543" t="str">
        <f t="shared" si="19"/>
        <v>Pas mercredi</v>
      </c>
      <c r="T543" t="str">
        <f t="shared" si="20"/>
        <v>Pas jeudi</v>
      </c>
      <c r="U543" t="str">
        <f t="shared" si="21"/>
        <v>Pas vendredi</v>
      </c>
      <c r="V543" t="str">
        <f t="shared" si="22"/>
        <v>Pas samedi</v>
      </c>
      <c r="W543" t="str">
        <f t="shared" si="23"/>
        <v>Pas dimanche</v>
      </c>
    </row>
    <row r="544" spans="14:23">
      <c r="N544">
        <f t="shared" si="14"/>
        <v>0</v>
      </c>
      <c r="O544" t="b">
        <f t="shared" si="15"/>
        <v>0</v>
      </c>
      <c r="P544" t="b">
        <f t="shared" si="16"/>
        <v>0</v>
      </c>
      <c r="Q544" t="str">
        <f t="shared" si="17"/>
        <v>Pas lundi</v>
      </c>
      <c r="R544" t="str">
        <f t="shared" si="18"/>
        <v>Pas mardi</v>
      </c>
      <c r="S544" t="str">
        <f t="shared" si="19"/>
        <v>Pas mercredi</v>
      </c>
      <c r="T544" t="str">
        <f t="shared" si="20"/>
        <v>Pas jeudi</v>
      </c>
      <c r="U544" t="str">
        <f t="shared" si="21"/>
        <v>Pas vendredi</v>
      </c>
      <c r="V544" t="str">
        <f t="shared" si="22"/>
        <v>Pas samedi</v>
      </c>
      <c r="W544" t="str">
        <f t="shared" si="23"/>
        <v>Pas dimanche</v>
      </c>
    </row>
    <row r="545" spans="14:23">
      <c r="N545">
        <f t="shared" si="14"/>
        <v>0</v>
      </c>
      <c r="O545" t="b">
        <f t="shared" si="15"/>
        <v>0</v>
      </c>
      <c r="P545" t="b">
        <f t="shared" si="16"/>
        <v>0</v>
      </c>
      <c r="Q545" t="str">
        <f t="shared" si="17"/>
        <v>Pas lundi</v>
      </c>
      <c r="R545" t="str">
        <f t="shared" si="18"/>
        <v>Pas mardi</v>
      </c>
      <c r="S545" t="str">
        <f t="shared" si="19"/>
        <v>Pas mercredi</v>
      </c>
      <c r="T545" t="str">
        <f t="shared" si="20"/>
        <v>Pas jeudi</v>
      </c>
      <c r="U545" t="str">
        <f t="shared" si="21"/>
        <v>Pas vendredi</v>
      </c>
      <c r="V545" t="str">
        <f t="shared" si="22"/>
        <v>Pas samedi</v>
      </c>
      <c r="W545" t="str">
        <f t="shared" si="23"/>
        <v>Pas dimanche</v>
      </c>
    </row>
    <row r="546" spans="14:23">
      <c r="N546">
        <f t="shared" si="14"/>
        <v>0</v>
      </c>
      <c r="O546" t="b">
        <f t="shared" si="15"/>
        <v>0</v>
      </c>
      <c r="P546" t="b">
        <f t="shared" si="16"/>
        <v>0</v>
      </c>
      <c r="Q546" t="str">
        <f t="shared" si="17"/>
        <v>Pas lundi</v>
      </c>
      <c r="R546" t="str">
        <f t="shared" si="18"/>
        <v>Pas mardi</v>
      </c>
      <c r="S546" t="str">
        <f t="shared" si="19"/>
        <v>Pas mercredi</v>
      </c>
      <c r="T546" t="str">
        <f t="shared" si="20"/>
        <v>Pas jeudi</v>
      </c>
      <c r="U546" t="str">
        <f t="shared" si="21"/>
        <v>Pas vendredi</v>
      </c>
      <c r="V546" t="str">
        <f t="shared" si="22"/>
        <v>Pas samedi</v>
      </c>
      <c r="W546" t="str">
        <f t="shared" si="23"/>
        <v>Pas dimanche</v>
      </c>
    </row>
    <row r="547" spans="14:23">
      <c r="N547">
        <f t="shared" si="14"/>
        <v>0</v>
      </c>
      <c r="O547" t="b">
        <f t="shared" si="15"/>
        <v>0</v>
      </c>
      <c r="P547" t="b">
        <f t="shared" si="16"/>
        <v>0</v>
      </c>
      <c r="Q547" t="str">
        <f t="shared" si="17"/>
        <v>Pas lundi</v>
      </c>
      <c r="R547" t="str">
        <f t="shared" si="18"/>
        <v>Pas mardi</v>
      </c>
      <c r="S547" t="str">
        <f t="shared" si="19"/>
        <v>Pas mercredi</v>
      </c>
      <c r="T547" t="str">
        <f t="shared" si="20"/>
        <v>Pas jeudi</v>
      </c>
      <c r="U547" t="str">
        <f t="shared" si="21"/>
        <v>Pas vendredi</v>
      </c>
      <c r="V547" t="str">
        <f t="shared" si="22"/>
        <v>Pas samedi</v>
      </c>
      <c r="W547" t="str">
        <f t="shared" si="23"/>
        <v>Pas dimanche</v>
      </c>
    </row>
    <row r="548" spans="14:23">
      <c r="N548">
        <f t="shared" si="14"/>
        <v>0</v>
      </c>
      <c r="O548" t="b">
        <f t="shared" si="15"/>
        <v>0</v>
      </c>
      <c r="P548" t="b">
        <f t="shared" si="16"/>
        <v>0</v>
      </c>
      <c r="Q548" t="str">
        <f t="shared" si="17"/>
        <v>Pas lundi</v>
      </c>
      <c r="R548" t="str">
        <f t="shared" si="18"/>
        <v>Pas mardi</v>
      </c>
      <c r="S548" t="str">
        <f t="shared" si="19"/>
        <v>Pas mercredi</v>
      </c>
      <c r="T548" t="str">
        <f t="shared" si="20"/>
        <v>Pas jeudi</v>
      </c>
      <c r="U548" t="str">
        <f t="shared" si="21"/>
        <v>Pas vendredi</v>
      </c>
      <c r="V548" t="str">
        <f t="shared" si="22"/>
        <v>Pas samedi</v>
      </c>
      <c r="W548" t="str">
        <f t="shared" si="23"/>
        <v>Pas dimanche</v>
      </c>
    </row>
    <row r="549" spans="14:23">
      <c r="N549">
        <f t="shared" si="14"/>
        <v>0</v>
      </c>
      <c r="O549" t="b">
        <f t="shared" si="15"/>
        <v>0</v>
      </c>
      <c r="P549" t="b">
        <f t="shared" si="16"/>
        <v>0</v>
      </c>
      <c r="Q549" t="str">
        <f t="shared" si="17"/>
        <v>Pas lundi</v>
      </c>
      <c r="R549" t="str">
        <f t="shared" si="18"/>
        <v>Pas mardi</v>
      </c>
      <c r="S549" t="str">
        <f t="shared" si="19"/>
        <v>Pas mercredi</v>
      </c>
      <c r="T549" t="str">
        <f t="shared" si="20"/>
        <v>Pas jeudi</v>
      </c>
      <c r="U549" t="str">
        <f t="shared" si="21"/>
        <v>Pas vendredi</v>
      </c>
      <c r="V549" t="str">
        <f t="shared" si="22"/>
        <v>Pas samedi</v>
      </c>
      <c r="W549" t="str">
        <f t="shared" si="23"/>
        <v>Pas dimanche</v>
      </c>
    </row>
    <row r="550" spans="14:23">
      <c r="N550">
        <f t="shared" si="14"/>
        <v>0</v>
      </c>
      <c r="O550" t="b">
        <f t="shared" si="15"/>
        <v>0</v>
      </c>
      <c r="P550" t="b">
        <f t="shared" si="16"/>
        <v>0</v>
      </c>
      <c r="Q550" t="str">
        <f t="shared" si="17"/>
        <v>Pas lundi</v>
      </c>
      <c r="R550" t="str">
        <f t="shared" si="18"/>
        <v>Pas mardi</v>
      </c>
      <c r="S550" t="str">
        <f t="shared" si="19"/>
        <v>Pas mercredi</v>
      </c>
      <c r="T550" t="str">
        <f t="shared" si="20"/>
        <v>Pas jeudi</v>
      </c>
      <c r="U550" t="str">
        <f t="shared" si="21"/>
        <v>Pas vendredi</v>
      </c>
      <c r="V550" t="str">
        <f t="shared" si="22"/>
        <v>Pas samedi</v>
      </c>
      <c r="W550" t="str">
        <f t="shared" si="23"/>
        <v>Pas dimanche</v>
      </c>
    </row>
    <row r="551" spans="14:23">
      <c r="N551">
        <f t="shared" si="14"/>
        <v>0</v>
      </c>
      <c r="O551" t="b">
        <f t="shared" si="15"/>
        <v>0</v>
      </c>
      <c r="P551" t="b">
        <f t="shared" si="16"/>
        <v>0</v>
      </c>
      <c r="Q551" t="str">
        <f t="shared" si="17"/>
        <v>Pas lundi</v>
      </c>
      <c r="R551" t="str">
        <f t="shared" si="18"/>
        <v>Pas mardi</v>
      </c>
      <c r="S551" t="str">
        <f t="shared" si="19"/>
        <v>Pas mercredi</v>
      </c>
      <c r="T551" t="str">
        <f t="shared" si="20"/>
        <v>Pas jeudi</v>
      </c>
      <c r="U551" t="str">
        <f t="shared" si="21"/>
        <v>Pas vendredi</v>
      </c>
      <c r="V551" t="str">
        <f t="shared" si="22"/>
        <v>Pas samedi</v>
      </c>
      <c r="W551" t="str">
        <f t="shared" si="23"/>
        <v>Pas dimanche</v>
      </c>
    </row>
    <row r="552" spans="14:23">
      <c r="N552">
        <f t="shared" si="14"/>
        <v>0</v>
      </c>
      <c r="O552" t="b">
        <f t="shared" si="15"/>
        <v>0</v>
      </c>
      <c r="P552" t="b">
        <f t="shared" si="16"/>
        <v>0</v>
      </c>
      <c r="Q552" t="str">
        <f t="shared" si="17"/>
        <v>Pas lundi</v>
      </c>
      <c r="R552" t="str">
        <f t="shared" si="18"/>
        <v>Pas mardi</v>
      </c>
      <c r="S552" t="str">
        <f t="shared" si="19"/>
        <v>Pas mercredi</v>
      </c>
      <c r="T552" t="str">
        <f t="shared" si="20"/>
        <v>Pas jeudi</v>
      </c>
      <c r="U552" t="str">
        <f t="shared" si="21"/>
        <v>Pas vendredi</v>
      </c>
      <c r="V552" t="str">
        <f t="shared" si="22"/>
        <v>Pas samedi</v>
      </c>
      <c r="W552" t="str">
        <f t="shared" si="23"/>
        <v>Pas dimanche</v>
      </c>
    </row>
    <row r="553" spans="14:23">
      <c r="N553">
        <f t="shared" si="14"/>
        <v>0</v>
      </c>
      <c r="O553" t="b">
        <f t="shared" si="15"/>
        <v>0</v>
      </c>
      <c r="P553" t="b">
        <f t="shared" si="16"/>
        <v>0</v>
      </c>
      <c r="Q553" t="str">
        <f t="shared" si="17"/>
        <v>Pas lundi</v>
      </c>
      <c r="R553" t="str">
        <f t="shared" si="18"/>
        <v>Pas mardi</v>
      </c>
      <c r="S553" t="str">
        <f t="shared" si="19"/>
        <v>Pas mercredi</v>
      </c>
      <c r="T553" t="str">
        <f t="shared" si="20"/>
        <v>Pas jeudi</v>
      </c>
      <c r="U553" t="str">
        <f t="shared" si="21"/>
        <v>Pas vendredi</v>
      </c>
      <c r="V553" t="str">
        <f t="shared" si="22"/>
        <v>Pas samedi</v>
      </c>
      <c r="W553" t="str">
        <f t="shared" si="23"/>
        <v>Pas dimanche</v>
      </c>
    </row>
    <row r="554" spans="14:23">
      <c r="N554">
        <f t="shared" si="14"/>
        <v>0</v>
      </c>
      <c r="O554" t="b">
        <f t="shared" si="15"/>
        <v>0</v>
      </c>
      <c r="P554" t="b">
        <f t="shared" si="16"/>
        <v>0</v>
      </c>
      <c r="Q554" t="str">
        <f t="shared" si="17"/>
        <v>Pas lundi</v>
      </c>
      <c r="R554" t="str">
        <f t="shared" si="18"/>
        <v>Pas mardi</v>
      </c>
      <c r="S554" t="str">
        <f t="shared" si="19"/>
        <v>Pas mercredi</v>
      </c>
      <c r="T554" t="str">
        <f t="shared" si="20"/>
        <v>Pas jeudi</v>
      </c>
      <c r="U554" t="str">
        <f t="shared" si="21"/>
        <v>Pas vendredi</v>
      </c>
      <c r="V554" t="str">
        <f t="shared" si="22"/>
        <v>Pas samedi</v>
      </c>
      <c r="W554" t="str">
        <f t="shared" si="23"/>
        <v>Pas dimanche</v>
      </c>
    </row>
    <row r="555" spans="14:23">
      <c r="N555">
        <f t="shared" si="14"/>
        <v>0</v>
      </c>
      <c r="O555" t="b">
        <f t="shared" si="15"/>
        <v>0</v>
      </c>
      <c r="P555" t="b">
        <f t="shared" si="16"/>
        <v>0</v>
      </c>
      <c r="Q555" t="str">
        <f t="shared" si="17"/>
        <v>Pas lundi</v>
      </c>
      <c r="R555" t="str">
        <f t="shared" si="18"/>
        <v>Pas mardi</v>
      </c>
      <c r="S555" t="str">
        <f t="shared" si="19"/>
        <v>Pas mercredi</v>
      </c>
      <c r="T555" t="str">
        <f t="shared" si="20"/>
        <v>Pas jeudi</v>
      </c>
      <c r="U555" t="str">
        <f t="shared" si="21"/>
        <v>Pas vendredi</v>
      </c>
      <c r="V555" t="str">
        <f t="shared" si="22"/>
        <v>Pas samedi</v>
      </c>
      <c r="W555" t="str">
        <f t="shared" si="23"/>
        <v>Pas dimanche</v>
      </c>
    </row>
    <row r="556" spans="14:23">
      <c r="N556">
        <f t="shared" si="14"/>
        <v>0</v>
      </c>
      <c r="O556" t="b">
        <f t="shared" si="15"/>
        <v>0</v>
      </c>
      <c r="P556" t="b">
        <f t="shared" si="16"/>
        <v>0</v>
      </c>
      <c r="Q556" t="str">
        <f t="shared" si="17"/>
        <v>Pas lundi</v>
      </c>
      <c r="R556" t="str">
        <f t="shared" si="18"/>
        <v>Pas mardi</v>
      </c>
      <c r="S556" t="str">
        <f t="shared" si="19"/>
        <v>Pas mercredi</v>
      </c>
      <c r="T556" t="str">
        <f t="shared" si="20"/>
        <v>Pas jeudi</v>
      </c>
      <c r="U556" t="str">
        <f t="shared" si="21"/>
        <v>Pas vendredi</v>
      </c>
      <c r="V556" t="str">
        <f t="shared" si="22"/>
        <v>Pas samedi</v>
      </c>
      <c r="W556" t="str">
        <f t="shared" si="23"/>
        <v>Pas dimanche</v>
      </c>
    </row>
    <row r="557" spans="14:23">
      <c r="N557">
        <f t="shared" si="14"/>
        <v>0</v>
      </c>
      <c r="O557" t="b">
        <f t="shared" si="15"/>
        <v>0</v>
      </c>
      <c r="P557" t="b">
        <f t="shared" si="16"/>
        <v>0</v>
      </c>
      <c r="Q557" t="str">
        <f t="shared" si="17"/>
        <v>Pas lundi</v>
      </c>
      <c r="R557" t="str">
        <f t="shared" si="18"/>
        <v>Pas mardi</v>
      </c>
      <c r="S557" t="str">
        <f t="shared" si="19"/>
        <v>Pas mercredi</v>
      </c>
      <c r="T557" t="str">
        <f t="shared" si="20"/>
        <v>Pas jeudi</v>
      </c>
      <c r="U557" t="str">
        <f t="shared" si="21"/>
        <v>Pas vendredi</v>
      </c>
      <c r="V557" t="str">
        <f t="shared" si="22"/>
        <v>Pas samedi</v>
      </c>
      <c r="W557" t="str">
        <f t="shared" si="23"/>
        <v>Pas dimanche</v>
      </c>
    </row>
    <row r="558" spans="14:23">
      <c r="N558">
        <f t="shared" si="14"/>
        <v>0</v>
      </c>
      <c r="O558" t="b">
        <f t="shared" si="15"/>
        <v>0</v>
      </c>
      <c r="P558" t="b">
        <f t="shared" si="16"/>
        <v>0</v>
      </c>
      <c r="Q558" t="str">
        <f t="shared" si="17"/>
        <v>Pas lundi</v>
      </c>
      <c r="R558" t="str">
        <f t="shared" si="18"/>
        <v>Pas mardi</v>
      </c>
      <c r="S558" t="str">
        <f t="shared" si="19"/>
        <v>Pas mercredi</v>
      </c>
      <c r="T558" t="str">
        <f t="shared" si="20"/>
        <v>Pas jeudi</v>
      </c>
      <c r="U558" t="str">
        <f t="shared" si="21"/>
        <v>Pas vendredi</v>
      </c>
      <c r="V558" t="str">
        <f t="shared" si="22"/>
        <v>Pas samedi</v>
      </c>
      <c r="W558" t="str">
        <f t="shared" si="23"/>
        <v>Pas dimanche</v>
      </c>
    </row>
    <row r="559" spans="14:23">
      <c r="N559">
        <f t="shared" si="14"/>
        <v>0</v>
      </c>
      <c r="O559" t="b">
        <f t="shared" si="15"/>
        <v>0</v>
      </c>
      <c r="P559" t="b">
        <f t="shared" si="16"/>
        <v>0</v>
      </c>
      <c r="Q559" t="str">
        <f t="shared" si="17"/>
        <v>Pas lundi</v>
      </c>
      <c r="R559" t="str">
        <f t="shared" si="18"/>
        <v>Pas mardi</v>
      </c>
      <c r="S559" t="str">
        <f t="shared" si="19"/>
        <v>Pas mercredi</v>
      </c>
      <c r="T559" t="str">
        <f t="shared" si="20"/>
        <v>Pas jeudi</v>
      </c>
      <c r="U559" t="str">
        <f t="shared" si="21"/>
        <v>Pas vendredi</v>
      </c>
      <c r="V559" t="str">
        <f t="shared" si="22"/>
        <v>Pas samedi</v>
      </c>
      <c r="W559" t="str">
        <f t="shared" si="23"/>
        <v>Pas dimanche</v>
      </c>
    </row>
    <row r="560" spans="14:23">
      <c r="N560">
        <f t="shared" si="14"/>
        <v>0</v>
      </c>
      <c r="O560" t="b">
        <f t="shared" si="15"/>
        <v>0</v>
      </c>
      <c r="P560" t="b">
        <f t="shared" si="16"/>
        <v>0</v>
      </c>
      <c r="Q560" t="str">
        <f t="shared" si="17"/>
        <v>Pas lundi</v>
      </c>
      <c r="R560" t="str">
        <f t="shared" si="18"/>
        <v>Pas mardi</v>
      </c>
      <c r="S560" t="str">
        <f t="shared" si="19"/>
        <v>Pas mercredi</v>
      </c>
      <c r="T560" t="str">
        <f t="shared" si="20"/>
        <v>Pas jeudi</v>
      </c>
      <c r="U560" t="str">
        <f t="shared" si="21"/>
        <v>Pas vendredi</v>
      </c>
      <c r="V560" t="str">
        <f t="shared" si="22"/>
        <v>Pas samedi</v>
      </c>
      <c r="W560" t="str">
        <f t="shared" si="23"/>
        <v>Pas dimanche</v>
      </c>
    </row>
    <row r="561" spans="14:23">
      <c r="N561">
        <f t="shared" si="14"/>
        <v>0</v>
      </c>
      <c r="O561" t="b">
        <f t="shared" si="15"/>
        <v>0</v>
      </c>
      <c r="P561" t="b">
        <f t="shared" si="16"/>
        <v>0</v>
      </c>
      <c r="Q561" t="str">
        <f t="shared" si="17"/>
        <v>Pas lundi</v>
      </c>
      <c r="R561" t="str">
        <f t="shared" si="18"/>
        <v>Pas mardi</v>
      </c>
      <c r="S561" t="str">
        <f t="shared" si="19"/>
        <v>Pas mercredi</v>
      </c>
      <c r="T561" t="str">
        <f t="shared" si="20"/>
        <v>Pas jeudi</v>
      </c>
      <c r="U561" t="str">
        <f t="shared" si="21"/>
        <v>Pas vendredi</v>
      </c>
      <c r="V561" t="str">
        <f t="shared" si="22"/>
        <v>Pas samedi</v>
      </c>
      <c r="W561" t="str">
        <f t="shared" si="23"/>
        <v>Pas dimanche</v>
      </c>
    </row>
    <row r="562" spans="14:23">
      <c r="N562">
        <f t="shared" si="14"/>
        <v>0</v>
      </c>
      <c r="O562" t="b">
        <f t="shared" si="15"/>
        <v>0</v>
      </c>
      <c r="P562" t="b">
        <f t="shared" si="16"/>
        <v>0</v>
      </c>
      <c r="Q562" t="str">
        <f t="shared" si="17"/>
        <v>Pas lundi</v>
      </c>
      <c r="R562" t="str">
        <f t="shared" si="18"/>
        <v>Pas mardi</v>
      </c>
      <c r="S562" t="str">
        <f t="shared" si="19"/>
        <v>Pas mercredi</v>
      </c>
      <c r="T562" t="str">
        <f t="shared" si="20"/>
        <v>Pas jeudi</v>
      </c>
      <c r="U562" t="str">
        <f t="shared" si="21"/>
        <v>Pas vendredi</v>
      </c>
      <c r="V562" t="str">
        <f t="shared" si="22"/>
        <v>Pas samedi</v>
      </c>
      <c r="W562" t="str">
        <f t="shared" si="23"/>
        <v>Pas dimanche</v>
      </c>
    </row>
    <row r="563" spans="14:23">
      <c r="N563">
        <f t="shared" si="14"/>
        <v>0</v>
      </c>
      <c r="O563" t="b">
        <f t="shared" si="15"/>
        <v>0</v>
      </c>
      <c r="P563" t="b">
        <f t="shared" si="16"/>
        <v>0</v>
      </c>
      <c r="Q563" t="str">
        <f t="shared" si="17"/>
        <v>Pas lundi</v>
      </c>
      <c r="R563" t="str">
        <f t="shared" si="18"/>
        <v>Pas mardi</v>
      </c>
      <c r="S563" t="str">
        <f t="shared" si="19"/>
        <v>Pas mercredi</v>
      </c>
      <c r="T563" t="str">
        <f t="shared" si="20"/>
        <v>Pas jeudi</v>
      </c>
      <c r="U563" t="str">
        <f t="shared" si="21"/>
        <v>Pas vendredi</v>
      </c>
      <c r="V563" t="str">
        <f t="shared" si="22"/>
        <v>Pas samedi</v>
      </c>
      <c r="W563" t="str">
        <f t="shared" si="23"/>
        <v>Pas dimanche</v>
      </c>
    </row>
    <row r="564" spans="14:23">
      <c r="N564">
        <f t="shared" si="14"/>
        <v>0</v>
      </c>
      <c r="O564" t="b">
        <f t="shared" si="15"/>
        <v>0</v>
      </c>
      <c r="P564" t="b">
        <f t="shared" si="16"/>
        <v>0</v>
      </c>
      <c r="Q564" t="str">
        <f t="shared" si="17"/>
        <v>Pas lundi</v>
      </c>
      <c r="R564" t="str">
        <f t="shared" si="18"/>
        <v>Pas mardi</v>
      </c>
      <c r="S564" t="str">
        <f t="shared" si="19"/>
        <v>Pas mercredi</v>
      </c>
      <c r="T564" t="str">
        <f t="shared" si="20"/>
        <v>Pas jeudi</v>
      </c>
      <c r="U564" t="str">
        <f t="shared" si="21"/>
        <v>Pas vendredi</v>
      </c>
      <c r="V564" t="str">
        <f t="shared" si="22"/>
        <v>Pas samedi</v>
      </c>
      <c r="W564" t="str">
        <f t="shared" si="23"/>
        <v>Pas dimanche</v>
      </c>
    </row>
    <row r="565" spans="14:23">
      <c r="N565">
        <f t="shared" ref="N565:N600" si="24">O565+P565</f>
        <v>0</v>
      </c>
      <c r="O565" t="b">
        <f t="shared" ref="O565:O600" si="25">IF(D565="ROUTINE",IF(E565&gt;1440,2,1))</f>
        <v>0</v>
      </c>
      <c r="P565" t="b">
        <f t="shared" ref="P565:P600" si="26">IF(D565="URGENT",IF(E565&gt;1440,2,1))</f>
        <v>0</v>
      </c>
      <c r="Q565" t="str">
        <f t="shared" ref="Q565:Q600" si="27">IF(C565="Lundi",N565,"Pas lundi")</f>
        <v>Pas lundi</v>
      </c>
      <c r="R565" t="str">
        <f t="shared" ref="R565:R600" si="28">IF(C565="Mardi",N565,"Pas mardi")</f>
        <v>Pas mardi</v>
      </c>
      <c r="S565" t="str">
        <f t="shared" ref="S565:S600" si="29">IF(C565="Mercredi",N565,"Pas mercredi")</f>
        <v>Pas mercredi</v>
      </c>
      <c r="T565" t="str">
        <f t="shared" ref="T565:T600" si="30">IF(C565="Jeudi",N565,"Pas jeudi")</f>
        <v>Pas jeudi</v>
      </c>
      <c r="U565" t="str">
        <f t="shared" ref="U565:U600" si="31">IF(C565="Vendredi",N565,"Pas vendredi")</f>
        <v>Pas vendredi</v>
      </c>
      <c r="V565" t="str">
        <f t="shared" ref="V565:V600" si="32">IF(C565="Samedi",N565,"Pas samedi")</f>
        <v>Pas samedi</v>
      </c>
      <c r="W565" t="str">
        <f t="shared" ref="W565:W600" si="33">IF(C565="Dimanche",N565,"Pas dimanche")</f>
        <v>Pas dimanche</v>
      </c>
    </row>
    <row r="566" spans="14:23">
      <c r="N566">
        <f t="shared" si="24"/>
        <v>0</v>
      </c>
      <c r="O566" t="b">
        <f t="shared" si="25"/>
        <v>0</v>
      </c>
      <c r="P566" t="b">
        <f t="shared" si="26"/>
        <v>0</v>
      </c>
      <c r="Q566" t="str">
        <f t="shared" si="27"/>
        <v>Pas lundi</v>
      </c>
      <c r="R566" t="str">
        <f t="shared" si="28"/>
        <v>Pas mardi</v>
      </c>
      <c r="S566" t="str">
        <f t="shared" si="29"/>
        <v>Pas mercredi</v>
      </c>
      <c r="T566" t="str">
        <f t="shared" si="30"/>
        <v>Pas jeudi</v>
      </c>
      <c r="U566" t="str">
        <f t="shared" si="31"/>
        <v>Pas vendredi</v>
      </c>
      <c r="V566" t="str">
        <f t="shared" si="32"/>
        <v>Pas samedi</v>
      </c>
      <c r="W566" t="str">
        <f t="shared" si="33"/>
        <v>Pas dimanche</v>
      </c>
    </row>
    <row r="567" spans="14:23">
      <c r="N567">
        <f t="shared" si="24"/>
        <v>0</v>
      </c>
      <c r="O567" t="b">
        <f t="shared" si="25"/>
        <v>0</v>
      </c>
      <c r="P567" t="b">
        <f t="shared" si="26"/>
        <v>0</v>
      </c>
      <c r="Q567" t="str">
        <f t="shared" si="27"/>
        <v>Pas lundi</v>
      </c>
      <c r="R567" t="str">
        <f t="shared" si="28"/>
        <v>Pas mardi</v>
      </c>
      <c r="S567" t="str">
        <f t="shared" si="29"/>
        <v>Pas mercredi</v>
      </c>
      <c r="T567" t="str">
        <f t="shared" si="30"/>
        <v>Pas jeudi</v>
      </c>
      <c r="U567" t="str">
        <f t="shared" si="31"/>
        <v>Pas vendredi</v>
      </c>
      <c r="V567" t="str">
        <f t="shared" si="32"/>
        <v>Pas samedi</v>
      </c>
      <c r="W567" t="str">
        <f t="shared" si="33"/>
        <v>Pas dimanche</v>
      </c>
    </row>
    <row r="568" spans="14:23">
      <c r="N568">
        <f t="shared" si="24"/>
        <v>0</v>
      </c>
      <c r="O568" t="b">
        <f t="shared" si="25"/>
        <v>0</v>
      </c>
      <c r="P568" t="b">
        <f t="shared" si="26"/>
        <v>0</v>
      </c>
      <c r="Q568" t="str">
        <f t="shared" si="27"/>
        <v>Pas lundi</v>
      </c>
      <c r="R568" t="str">
        <f t="shared" si="28"/>
        <v>Pas mardi</v>
      </c>
      <c r="S568" t="str">
        <f t="shared" si="29"/>
        <v>Pas mercredi</v>
      </c>
      <c r="T568" t="str">
        <f t="shared" si="30"/>
        <v>Pas jeudi</v>
      </c>
      <c r="U568" t="str">
        <f t="shared" si="31"/>
        <v>Pas vendredi</v>
      </c>
      <c r="V568" t="str">
        <f t="shared" si="32"/>
        <v>Pas samedi</v>
      </c>
      <c r="W568" t="str">
        <f t="shared" si="33"/>
        <v>Pas dimanche</v>
      </c>
    </row>
    <row r="569" spans="14:23">
      <c r="N569">
        <f t="shared" si="24"/>
        <v>0</v>
      </c>
      <c r="O569" t="b">
        <f t="shared" si="25"/>
        <v>0</v>
      </c>
      <c r="P569" t="b">
        <f t="shared" si="26"/>
        <v>0</v>
      </c>
      <c r="Q569" t="str">
        <f t="shared" si="27"/>
        <v>Pas lundi</v>
      </c>
      <c r="R569" t="str">
        <f t="shared" si="28"/>
        <v>Pas mardi</v>
      </c>
      <c r="S569" t="str">
        <f t="shared" si="29"/>
        <v>Pas mercredi</v>
      </c>
      <c r="T569" t="str">
        <f t="shared" si="30"/>
        <v>Pas jeudi</v>
      </c>
      <c r="U569" t="str">
        <f t="shared" si="31"/>
        <v>Pas vendredi</v>
      </c>
      <c r="V569" t="str">
        <f t="shared" si="32"/>
        <v>Pas samedi</v>
      </c>
      <c r="W569" t="str">
        <f t="shared" si="33"/>
        <v>Pas dimanche</v>
      </c>
    </row>
    <row r="570" spans="14:23">
      <c r="N570">
        <f t="shared" si="24"/>
        <v>0</v>
      </c>
      <c r="O570" t="b">
        <f t="shared" si="25"/>
        <v>0</v>
      </c>
      <c r="P570" t="b">
        <f t="shared" si="26"/>
        <v>0</v>
      </c>
      <c r="Q570" t="str">
        <f t="shared" si="27"/>
        <v>Pas lundi</v>
      </c>
      <c r="R570" t="str">
        <f t="shared" si="28"/>
        <v>Pas mardi</v>
      </c>
      <c r="S570" t="str">
        <f t="shared" si="29"/>
        <v>Pas mercredi</v>
      </c>
      <c r="T570" t="str">
        <f t="shared" si="30"/>
        <v>Pas jeudi</v>
      </c>
      <c r="U570" t="str">
        <f t="shared" si="31"/>
        <v>Pas vendredi</v>
      </c>
      <c r="V570" t="str">
        <f t="shared" si="32"/>
        <v>Pas samedi</v>
      </c>
      <c r="W570" t="str">
        <f t="shared" si="33"/>
        <v>Pas dimanche</v>
      </c>
    </row>
    <row r="571" spans="14:23">
      <c r="N571">
        <f t="shared" si="24"/>
        <v>0</v>
      </c>
      <c r="O571" t="b">
        <f t="shared" si="25"/>
        <v>0</v>
      </c>
      <c r="P571" t="b">
        <f t="shared" si="26"/>
        <v>0</v>
      </c>
      <c r="Q571" t="str">
        <f t="shared" si="27"/>
        <v>Pas lundi</v>
      </c>
      <c r="R571" t="str">
        <f t="shared" si="28"/>
        <v>Pas mardi</v>
      </c>
      <c r="S571" t="str">
        <f t="shared" si="29"/>
        <v>Pas mercredi</v>
      </c>
      <c r="T571" t="str">
        <f t="shared" si="30"/>
        <v>Pas jeudi</v>
      </c>
      <c r="U571" t="str">
        <f t="shared" si="31"/>
        <v>Pas vendredi</v>
      </c>
      <c r="V571" t="str">
        <f t="shared" si="32"/>
        <v>Pas samedi</v>
      </c>
      <c r="W571" t="str">
        <f t="shared" si="33"/>
        <v>Pas dimanche</v>
      </c>
    </row>
    <row r="572" spans="14:23">
      <c r="N572">
        <f t="shared" si="24"/>
        <v>0</v>
      </c>
      <c r="O572" t="b">
        <f t="shared" si="25"/>
        <v>0</v>
      </c>
      <c r="P572" t="b">
        <f t="shared" si="26"/>
        <v>0</v>
      </c>
      <c r="Q572" t="str">
        <f t="shared" si="27"/>
        <v>Pas lundi</v>
      </c>
      <c r="R572" t="str">
        <f t="shared" si="28"/>
        <v>Pas mardi</v>
      </c>
      <c r="S572" t="str">
        <f t="shared" si="29"/>
        <v>Pas mercredi</v>
      </c>
      <c r="T572" t="str">
        <f t="shared" si="30"/>
        <v>Pas jeudi</v>
      </c>
      <c r="U572" t="str">
        <f t="shared" si="31"/>
        <v>Pas vendredi</v>
      </c>
      <c r="V572" t="str">
        <f t="shared" si="32"/>
        <v>Pas samedi</v>
      </c>
      <c r="W572" t="str">
        <f t="shared" si="33"/>
        <v>Pas dimanche</v>
      </c>
    </row>
    <row r="573" spans="14:23">
      <c r="N573">
        <f t="shared" si="24"/>
        <v>0</v>
      </c>
      <c r="O573" t="b">
        <f t="shared" si="25"/>
        <v>0</v>
      </c>
      <c r="P573" t="b">
        <f t="shared" si="26"/>
        <v>0</v>
      </c>
      <c r="Q573" t="str">
        <f t="shared" si="27"/>
        <v>Pas lundi</v>
      </c>
      <c r="R573" t="str">
        <f t="shared" si="28"/>
        <v>Pas mardi</v>
      </c>
      <c r="S573" t="str">
        <f t="shared" si="29"/>
        <v>Pas mercredi</v>
      </c>
      <c r="T573" t="str">
        <f t="shared" si="30"/>
        <v>Pas jeudi</v>
      </c>
      <c r="U573" t="str">
        <f t="shared" si="31"/>
        <v>Pas vendredi</v>
      </c>
      <c r="V573" t="str">
        <f t="shared" si="32"/>
        <v>Pas samedi</v>
      </c>
      <c r="W573" t="str">
        <f t="shared" si="33"/>
        <v>Pas dimanche</v>
      </c>
    </row>
    <row r="574" spans="14:23">
      <c r="N574">
        <f t="shared" si="24"/>
        <v>0</v>
      </c>
      <c r="O574" t="b">
        <f t="shared" si="25"/>
        <v>0</v>
      </c>
      <c r="P574" t="b">
        <f t="shared" si="26"/>
        <v>0</v>
      </c>
      <c r="Q574" t="str">
        <f t="shared" si="27"/>
        <v>Pas lundi</v>
      </c>
      <c r="R574" t="str">
        <f t="shared" si="28"/>
        <v>Pas mardi</v>
      </c>
      <c r="S574" t="str">
        <f t="shared" si="29"/>
        <v>Pas mercredi</v>
      </c>
      <c r="T574" t="str">
        <f t="shared" si="30"/>
        <v>Pas jeudi</v>
      </c>
      <c r="U574" t="str">
        <f t="shared" si="31"/>
        <v>Pas vendredi</v>
      </c>
      <c r="V574" t="str">
        <f t="shared" si="32"/>
        <v>Pas samedi</v>
      </c>
      <c r="W574" t="str">
        <f t="shared" si="33"/>
        <v>Pas dimanche</v>
      </c>
    </row>
    <row r="575" spans="14:23">
      <c r="N575">
        <f t="shared" si="24"/>
        <v>0</v>
      </c>
      <c r="O575" t="b">
        <f t="shared" si="25"/>
        <v>0</v>
      </c>
      <c r="P575" t="b">
        <f t="shared" si="26"/>
        <v>0</v>
      </c>
      <c r="Q575" t="str">
        <f t="shared" si="27"/>
        <v>Pas lundi</v>
      </c>
      <c r="R575" t="str">
        <f t="shared" si="28"/>
        <v>Pas mardi</v>
      </c>
      <c r="S575" t="str">
        <f t="shared" si="29"/>
        <v>Pas mercredi</v>
      </c>
      <c r="T575" t="str">
        <f t="shared" si="30"/>
        <v>Pas jeudi</v>
      </c>
      <c r="U575" t="str">
        <f t="shared" si="31"/>
        <v>Pas vendredi</v>
      </c>
      <c r="V575" t="str">
        <f t="shared" si="32"/>
        <v>Pas samedi</v>
      </c>
      <c r="W575" t="str">
        <f t="shared" si="33"/>
        <v>Pas dimanche</v>
      </c>
    </row>
    <row r="576" spans="14:23">
      <c r="N576">
        <f t="shared" si="24"/>
        <v>0</v>
      </c>
      <c r="O576" t="b">
        <f t="shared" si="25"/>
        <v>0</v>
      </c>
      <c r="P576" t="b">
        <f t="shared" si="26"/>
        <v>0</v>
      </c>
      <c r="Q576" t="str">
        <f t="shared" si="27"/>
        <v>Pas lundi</v>
      </c>
      <c r="R576" t="str">
        <f t="shared" si="28"/>
        <v>Pas mardi</v>
      </c>
      <c r="S576" t="str">
        <f t="shared" si="29"/>
        <v>Pas mercredi</v>
      </c>
      <c r="T576" t="str">
        <f t="shared" si="30"/>
        <v>Pas jeudi</v>
      </c>
      <c r="U576" t="str">
        <f t="shared" si="31"/>
        <v>Pas vendredi</v>
      </c>
      <c r="V576" t="str">
        <f t="shared" si="32"/>
        <v>Pas samedi</v>
      </c>
      <c r="W576" t="str">
        <f t="shared" si="33"/>
        <v>Pas dimanche</v>
      </c>
    </row>
    <row r="577" spans="14:23">
      <c r="N577">
        <f t="shared" si="24"/>
        <v>0</v>
      </c>
      <c r="O577" t="b">
        <f t="shared" si="25"/>
        <v>0</v>
      </c>
      <c r="P577" t="b">
        <f t="shared" si="26"/>
        <v>0</v>
      </c>
      <c r="Q577" t="str">
        <f t="shared" si="27"/>
        <v>Pas lundi</v>
      </c>
      <c r="R577" t="str">
        <f t="shared" si="28"/>
        <v>Pas mardi</v>
      </c>
      <c r="S577" t="str">
        <f t="shared" si="29"/>
        <v>Pas mercredi</v>
      </c>
      <c r="T577" t="str">
        <f t="shared" si="30"/>
        <v>Pas jeudi</v>
      </c>
      <c r="U577" t="str">
        <f t="shared" si="31"/>
        <v>Pas vendredi</v>
      </c>
      <c r="V577" t="str">
        <f t="shared" si="32"/>
        <v>Pas samedi</v>
      </c>
      <c r="W577" t="str">
        <f t="shared" si="33"/>
        <v>Pas dimanche</v>
      </c>
    </row>
    <row r="578" spans="14:23">
      <c r="N578">
        <f t="shared" si="24"/>
        <v>0</v>
      </c>
      <c r="O578" t="b">
        <f t="shared" si="25"/>
        <v>0</v>
      </c>
      <c r="P578" t="b">
        <f t="shared" si="26"/>
        <v>0</v>
      </c>
      <c r="Q578" t="str">
        <f t="shared" si="27"/>
        <v>Pas lundi</v>
      </c>
      <c r="R578" t="str">
        <f t="shared" si="28"/>
        <v>Pas mardi</v>
      </c>
      <c r="S578" t="str">
        <f t="shared" si="29"/>
        <v>Pas mercredi</v>
      </c>
      <c r="T578" t="str">
        <f t="shared" si="30"/>
        <v>Pas jeudi</v>
      </c>
      <c r="U578" t="str">
        <f t="shared" si="31"/>
        <v>Pas vendredi</v>
      </c>
      <c r="V578" t="str">
        <f t="shared" si="32"/>
        <v>Pas samedi</v>
      </c>
      <c r="W578" t="str">
        <f t="shared" si="33"/>
        <v>Pas dimanche</v>
      </c>
    </row>
    <row r="579" spans="14:23">
      <c r="N579">
        <f t="shared" si="24"/>
        <v>0</v>
      </c>
      <c r="O579" t="b">
        <f t="shared" si="25"/>
        <v>0</v>
      </c>
      <c r="P579" t="b">
        <f t="shared" si="26"/>
        <v>0</v>
      </c>
      <c r="Q579" t="str">
        <f t="shared" si="27"/>
        <v>Pas lundi</v>
      </c>
      <c r="R579" t="str">
        <f t="shared" si="28"/>
        <v>Pas mardi</v>
      </c>
      <c r="S579" t="str">
        <f t="shared" si="29"/>
        <v>Pas mercredi</v>
      </c>
      <c r="T579" t="str">
        <f t="shared" si="30"/>
        <v>Pas jeudi</v>
      </c>
      <c r="U579" t="str">
        <f t="shared" si="31"/>
        <v>Pas vendredi</v>
      </c>
      <c r="V579" t="str">
        <f t="shared" si="32"/>
        <v>Pas samedi</v>
      </c>
      <c r="W579" t="str">
        <f t="shared" si="33"/>
        <v>Pas dimanche</v>
      </c>
    </row>
    <row r="580" spans="14:23">
      <c r="N580">
        <f t="shared" si="24"/>
        <v>0</v>
      </c>
      <c r="O580" t="b">
        <f t="shared" si="25"/>
        <v>0</v>
      </c>
      <c r="P580" t="b">
        <f t="shared" si="26"/>
        <v>0</v>
      </c>
      <c r="Q580" t="str">
        <f t="shared" si="27"/>
        <v>Pas lundi</v>
      </c>
      <c r="R580" t="str">
        <f t="shared" si="28"/>
        <v>Pas mardi</v>
      </c>
      <c r="S580" t="str">
        <f t="shared" si="29"/>
        <v>Pas mercredi</v>
      </c>
      <c r="T580" t="str">
        <f t="shared" si="30"/>
        <v>Pas jeudi</v>
      </c>
      <c r="U580" t="str">
        <f t="shared" si="31"/>
        <v>Pas vendredi</v>
      </c>
      <c r="V580" t="str">
        <f t="shared" si="32"/>
        <v>Pas samedi</v>
      </c>
      <c r="W580" t="str">
        <f t="shared" si="33"/>
        <v>Pas dimanche</v>
      </c>
    </row>
    <row r="581" spans="14:23">
      <c r="N581">
        <f t="shared" si="24"/>
        <v>0</v>
      </c>
      <c r="O581" t="b">
        <f t="shared" si="25"/>
        <v>0</v>
      </c>
      <c r="P581" t="b">
        <f t="shared" si="26"/>
        <v>0</v>
      </c>
      <c r="Q581" t="str">
        <f t="shared" si="27"/>
        <v>Pas lundi</v>
      </c>
      <c r="R581" t="str">
        <f t="shared" si="28"/>
        <v>Pas mardi</v>
      </c>
      <c r="S581" t="str">
        <f t="shared" si="29"/>
        <v>Pas mercredi</v>
      </c>
      <c r="T581" t="str">
        <f t="shared" si="30"/>
        <v>Pas jeudi</v>
      </c>
      <c r="U581" t="str">
        <f t="shared" si="31"/>
        <v>Pas vendredi</v>
      </c>
      <c r="V581" t="str">
        <f t="shared" si="32"/>
        <v>Pas samedi</v>
      </c>
      <c r="W581" t="str">
        <f t="shared" si="33"/>
        <v>Pas dimanche</v>
      </c>
    </row>
    <row r="582" spans="14:23">
      <c r="N582">
        <f t="shared" si="24"/>
        <v>0</v>
      </c>
      <c r="O582" t="b">
        <f t="shared" si="25"/>
        <v>0</v>
      </c>
      <c r="P582" t="b">
        <f t="shared" si="26"/>
        <v>0</v>
      </c>
      <c r="Q582" t="str">
        <f t="shared" si="27"/>
        <v>Pas lundi</v>
      </c>
      <c r="R582" t="str">
        <f t="shared" si="28"/>
        <v>Pas mardi</v>
      </c>
      <c r="S582" t="str">
        <f t="shared" si="29"/>
        <v>Pas mercredi</v>
      </c>
      <c r="T582" t="str">
        <f t="shared" si="30"/>
        <v>Pas jeudi</v>
      </c>
      <c r="U582" t="str">
        <f t="shared" si="31"/>
        <v>Pas vendredi</v>
      </c>
      <c r="V582" t="str">
        <f t="shared" si="32"/>
        <v>Pas samedi</v>
      </c>
      <c r="W582" t="str">
        <f t="shared" si="33"/>
        <v>Pas dimanche</v>
      </c>
    </row>
    <row r="583" spans="14:23">
      <c r="N583">
        <f t="shared" si="24"/>
        <v>0</v>
      </c>
      <c r="O583" t="b">
        <f t="shared" si="25"/>
        <v>0</v>
      </c>
      <c r="P583" t="b">
        <f t="shared" si="26"/>
        <v>0</v>
      </c>
      <c r="Q583" t="str">
        <f t="shared" si="27"/>
        <v>Pas lundi</v>
      </c>
      <c r="R583" t="str">
        <f t="shared" si="28"/>
        <v>Pas mardi</v>
      </c>
      <c r="S583" t="str">
        <f t="shared" si="29"/>
        <v>Pas mercredi</v>
      </c>
      <c r="T583" t="str">
        <f t="shared" si="30"/>
        <v>Pas jeudi</v>
      </c>
      <c r="U583" t="str">
        <f t="shared" si="31"/>
        <v>Pas vendredi</v>
      </c>
      <c r="V583" t="str">
        <f t="shared" si="32"/>
        <v>Pas samedi</v>
      </c>
      <c r="W583" t="str">
        <f t="shared" si="33"/>
        <v>Pas dimanche</v>
      </c>
    </row>
    <row r="584" spans="14:23">
      <c r="N584">
        <f t="shared" si="24"/>
        <v>0</v>
      </c>
      <c r="O584" t="b">
        <f t="shared" si="25"/>
        <v>0</v>
      </c>
      <c r="P584" t="b">
        <f t="shared" si="26"/>
        <v>0</v>
      </c>
      <c r="Q584" t="str">
        <f t="shared" si="27"/>
        <v>Pas lundi</v>
      </c>
      <c r="R584" t="str">
        <f t="shared" si="28"/>
        <v>Pas mardi</v>
      </c>
      <c r="S584" t="str">
        <f t="shared" si="29"/>
        <v>Pas mercredi</v>
      </c>
      <c r="T584" t="str">
        <f t="shared" si="30"/>
        <v>Pas jeudi</v>
      </c>
      <c r="U584" t="str">
        <f t="shared" si="31"/>
        <v>Pas vendredi</v>
      </c>
      <c r="V584" t="str">
        <f t="shared" si="32"/>
        <v>Pas samedi</v>
      </c>
      <c r="W584" t="str">
        <f t="shared" si="33"/>
        <v>Pas dimanche</v>
      </c>
    </row>
    <row r="585" spans="14:23">
      <c r="N585">
        <f t="shared" si="24"/>
        <v>0</v>
      </c>
      <c r="O585" t="b">
        <f t="shared" si="25"/>
        <v>0</v>
      </c>
      <c r="P585" t="b">
        <f t="shared" si="26"/>
        <v>0</v>
      </c>
      <c r="Q585" t="str">
        <f t="shared" si="27"/>
        <v>Pas lundi</v>
      </c>
      <c r="R585" t="str">
        <f t="shared" si="28"/>
        <v>Pas mardi</v>
      </c>
      <c r="S585" t="str">
        <f t="shared" si="29"/>
        <v>Pas mercredi</v>
      </c>
      <c r="T585" t="str">
        <f t="shared" si="30"/>
        <v>Pas jeudi</v>
      </c>
      <c r="U585" t="str">
        <f t="shared" si="31"/>
        <v>Pas vendredi</v>
      </c>
      <c r="V585" t="str">
        <f t="shared" si="32"/>
        <v>Pas samedi</v>
      </c>
      <c r="W585" t="str">
        <f t="shared" si="33"/>
        <v>Pas dimanche</v>
      </c>
    </row>
    <row r="586" spans="14:23">
      <c r="N586">
        <f t="shared" si="24"/>
        <v>0</v>
      </c>
      <c r="O586" t="b">
        <f t="shared" si="25"/>
        <v>0</v>
      </c>
      <c r="P586" t="b">
        <f t="shared" si="26"/>
        <v>0</v>
      </c>
      <c r="Q586" t="str">
        <f t="shared" si="27"/>
        <v>Pas lundi</v>
      </c>
      <c r="R586" t="str">
        <f t="shared" si="28"/>
        <v>Pas mardi</v>
      </c>
      <c r="S586" t="str">
        <f t="shared" si="29"/>
        <v>Pas mercredi</v>
      </c>
      <c r="T586" t="str">
        <f t="shared" si="30"/>
        <v>Pas jeudi</v>
      </c>
      <c r="U586" t="str">
        <f t="shared" si="31"/>
        <v>Pas vendredi</v>
      </c>
      <c r="V586" t="str">
        <f t="shared" si="32"/>
        <v>Pas samedi</v>
      </c>
      <c r="W586" t="str">
        <f t="shared" si="33"/>
        <v>Pas dimanche</v>
      </c>
    </row>
    <row r="587" spans="14:23">
      <c r="N587">
        <f t="shared" si="24"/>
        <v>0</v>
      </c>
      <c r="O587" t="b">
        <f t="shared" si="25"/>
        <v>0</v>
      </c>
      <c r="P587" t="b">
        <f t="shared" si="26"/>
        <v>0</v>
      </c>
      <c r="Q587" t="str">
        <f t="shared" si="27"/>
        <v>Pas lundi</v>
      </c>
      <c r="R587" t="str">
        <f t="shared" si="28"/>
        <v>Pas mardi</v>
      </c>
      <c r="S587" t="str">
        <f t="shared" si="29"/>
        <v>Pas mercredi</v>
      </c>
      <c r="T587" t="str">
        <f t="shared" si="30"/>
        <v>Pas jeudi</v>
      </c>
      <c r="U587" t="str">
        <f t="shared" si="31"/>
        <v>Pas vendredi</v>
      </c>
      <c r="V587" t="str">
        <f t="shared" si="32"/>
        <v>Pas samedi</v>
      </c>
      <c r="W587" t="str">
        <f t="shared" si="33"/>
        <v>Pas dimanche</v>
      </c>
    </row>
    <row r="588" spans="14:23">
      <c r="N588">
        <f t="shared" si="24"/>
        <v>0</v>
      </c>
      <c r="O588" t="b">
        <f t="shared" si="25"/>
        <v>0</v>
      </c>
      <c r="P588" t="b">
        <f t="shared" si="26"/>
        <v>0</v>
      </c>
      <c r="Q588" t="str">
        <f t="shared" si="27"/>
        <v>Pas lundi</v>
      </c>
      <c r="R588" t="str">
        <f t="shared" si="28"/>
        <v>Pas mardi</v>
      </c>
      <c r="S588" t="str">
        <f t="shared" si="29"/>
        <v>Pas mercredi</v>
      </c>
      <c r="T588" t="str">
        <f t="shared" si="30"/>
        <v>Pas jeudi</v>
      </c>
      <c r="U588" t="str">
        <f t="shared" si="31"/>
        <v>Pas vendredi</v>
      </c>
      <c r="V588" t="str">
        <f t="shared" si="32"/>
        <v>Pas samedi</v>
      </c>
      <c r="W588" t="str">
        <f t="shared" si="33"/>
        <v>Pas dimanche</v>
      </c>
    </row>
    <row r="589" spans="14:23">
      <c r="N589">
        <f t="shared" si="24"/>
        <v>0</v>
      </c>
      <c r="O589" t="b">
        <f t="shared" si="25"/>
        <v>0</v>
      </c>
      <c r="P589" t="b">
        <f t="shared" si="26"/>
        <v>0</v>
      </c>
      <c r="Q589" t="str">
        <f t="shared" si="27"/>
        <v>Pas lundi</v>
      </c>
      <c r="R589" t="str">
        <f t="shared" si="28"/>
        <v>Pas mardi</v>
      </c>
      <c r="S589" t="str">
        <f t="shared" si="29"/>
        <v>Pas mercredi</v>
      </c>
      <c r="T589" t="str">
        <f t="shared" si="30"/>
        <v>Pas jeudi</v>
      </c>
      <c r="U589" t="str">
        <f t="shared" si="31"/>
        <v>Pas vendredi</v>
      </c>
      <c r="V589" t="str">
        <f t="shared" si="32"/>
        <v>Pas samedi</v>
      </c>
      <c r="W589" t="str">
        <f t="shared" si="33"/>
        <v>Pas dimanche</v>
      </c>
    </row>
    <row r="590" spans="14:23">
      <c r="N590">
        <f t="shared" si="24"/>
        <v>0</v>
      </c>
      <c r="O590" t="b">
        <f t="shared" si="25"/>
        <v>0</v>
      </c>
      <c r="P590" t="b">
        <f t="shared" si="26"/>
        <v>0</v>
      </c>
      <c r="Q590" t="str">
        <f t="shared" si="27"/>
        <v>Pas lundi</v>
      </c>
      <c r="R590" t="str">
        <f t="shared" si="28"/>
        <v>Pas mardi</v>
      </c>
      <c r="S590" t="str">
        <f t="shared" si="29"/>
        <v>Pas mercredi</v>
      </c>
      <c r="T590" t="str">
        <f t="shared" si="30"/>
        <v>Pas jeudi</v>
      </c>
      <c r="U590" t="str">
        <f t="shared" si="31"/>
        <v>Pas vendredi</v>
      </c>
      <c r="V590" t="str">
        <f t="shared" si="32"/>
        <v>Pas samedi</v>
      </c>
      <c r="W590" t="str">
        <f t="shared" si="33"/>
        <v>Pas dimanche</v>
      </c>
    </row>
    <row r="591" spans="14:23">
      <c r="N591">
        <f t="shared" si="24"/>
        <v>0</v>
      </c>
      <c r="O591" t="b">
        <f t="shared" si="25"/>
        <v>0</v>
      </c>
      <c r="P591" t="b">
        <f t="shared" si="26"/>
        <v>0</v>
      </c>
      <c r="Q591" t="str">
        <f t="shared" si="27"/>
        <v>Pas lundi</v>
      </c>
      <c r="R591" t="str">
        <f t="shared" si="28"/>
        <v>Pas mardi</v>
      </c>
      <c r="S591" t="str">
        <f t="shared" si="29"/>
        <v>Pas mercredi</v>
      </c>
      <c r="T591" t="str">
        <f t="shared" si="30"/>
        <v>Pas jeudi</v>
      </c>
      <c r="U591" t="str">
        <f t="shared" si="31"/>
        <v>Pas vendredi</v>
      </c>
      <c r="V591" t="str">
        <f t="shared" si="32"/>
        <v>Pas samedi</v>
      </c>
      <c r="W591" t="str">
        <f t="shared" si="33"/>
        <v>Pas dimanche</v>
      </c>
    </row>
    <row r="592" spans="14:23">
      <c r="N592">
        <f t="shared" si="24"/>
        <v>0</v>
      </c>
      <c r="O592" t="b">
        <f t="shared" si="25"/>
        <v>0</v>
      </c>
      <c r="P592" t="b">
        <f t="shared" si="26"/>
        <v>0</v>
      </c>
      <c r="Q592" t="str">
        <f t="shared" si="27"/>
        <v>Pas lundi</v>
      </c>
      <c r="R592" t="str">
        <f t="shared" si="28"/>
        <v>Pas mardi</v>
      </c>
      <c r="S592" t="str">
        <f t="shared" si="29"/>
        <v>Pas mercredi</v>
      </c>
      <c r="T592" t="str">
        <f t="shared" si="30"/>
        <v>Pas jeudi</v>
      </c>
      <c r="U592" t="str">
        <f t="shared" si="31"/>
        <v>Pas vendredi</v>
      </c>
      <c r="V592" t="str">
        <f t="shared" si="32"/>
        <v>Pas samedi</v>
      </c>
      <c r="W592" t="str">
        <f t="shared" si="33"/>
        <v>Pas dimanche</v>
      </c>
    </row>
    <row r="593" spans="14:24">
      <c r="N593">
        <f t="shared" si="24"/>
        <v>0</v>
      </c>
      <c r="O593" t="b">
        <f t="shared" si="25"/>
        <v>0</v>
      </c>
      <c r="P593" t="b">
        <f t="shared" si="26"/>
        <v>0</v>
      </c>
      <c r="Q593" t="str">
        <f t="shared" si="27"/>
        <v>Pas lundi</v>
      </c>
      <c r="R593" t="str">
        <f t="shared" si="28"/>
        <v>Pas mardi</v>
      </c>
      <c r="S593" t="str">
        <f t="shared" si="29"/>
        <v>Pas mercredi</v>
      </c>
      <c r="T593" t="str">
        <f t="shared" si="30"/>
        <v>Pas jeudi</v>
      </c>
      <c r="U593" t="str">
        <f t="shared" si="31"/>
        <v>Pas vendredi</v>
      </c>
      <c r="V593" t="str">
        <f t="shared" si="32"/>
        <v>Pas samedi</v>
      </c>
      <c r="W593" t="str">
        <f t="shared" si="33"/>
        <v>Pas dimanche</v>
      </c>
    </row>
    <row r="594" spans="14:24">
      <c r="N594">
        <f t="shared" si="24"/>
        <v>0</v>
      </c>
      <c r="O594" t="b">
        <f t="shared" si="25"/>
        <v>0</v>
      </c>
      <c r="P594" t="b">
        <f t="shared" si="26"/>
        <v>0</v>
      </c>
      <c r="Q594" t="str">
        <f t="shared" si="27"/>
        <v>Pas lundi</v>
      </c>
      <c r="R594" t="str">
        <f t="shared" si="28"/>
        <v>Pas mardi</v>
      </c>
      <c r="S594" t="str">
        <f t="shared" si="29"/>
        <v>Pas mercredi</v>
      </c>
      <c r="T594" t="str">
        <f t="shared" si="30"/>
        <v>Pas jeudi</v>
      </c>
      <c r="U594" t="str">
        <f t="shared" si="31"/>
        <v>Pas vendredi</v>
      </c>
      <c r="V594" t="str">
        <f t="shared" si="32"/>
        <v>Pas samedi</v>
      </c>
      <c r="W594" t="str">
        <f t="shared" si="33"/>
        <v>Pas dimanche</v>
      </c>
    </row>
    <row r="595" spans="14:24">
      <c r="N595">
        <f t="shared" si="24"/>
        <v>0</v>
      </c>
      <c r="O595" t="b">
        <f t="shared" si="25"/>
        <v>0</v>
      </c>
      <c r="P595" t="b">
        <f t="shared" si="26"/>
        <v>0</v>
      </c>
      <c r="Q595" t="str">
        <f t="shared" si="27"/>
        <v>Pas lundi</v>
      </c>
      <c r="R595" t="str">
        <f t="shared" si="28"/>
        <v>Pas mardi</v>
      </c>
      <c r="S595" t="str">
        <f t="shared" si="29"/>
        <v>Pas mercredi</v>
      </c>
      <c r="T595" t="str">
        <f t="shared" si="30"/>
        <v>Pas jeudi</v>
      </c>
      <c r="U595" t="str">
        <f t="shared" si="31"/>
        <v>Pas vendredi</v>
      </c>
      <c r="V595" t="str">
        <f t="shared" si="32"/>
        <v>Pas samedi</v>
      </c>
      <c r="W595" t="str">
        <f t="shared" si="33"/>
        <v>Pas dimanche</v>
      </c>
    </row>
    <row r="596" spans="14:24">
      <c r="N596">
        <f t="shared" si="24"/>
        <v>0</v>
      </c>
      <c r="O596" t="b">
        <f t="shared" si="25"/>
        <v>0</v>
      </c>
      <c r="P596" t="b">
        <f t="shared" si="26"/>
        <v>0</v>
      </c>
      <c r="Q596" t="str">
        <f t="shared" si="27"/>
        <v>Pas lundi</v>
      </c>
      <c r="R596" t="str">
        <f t="shared" si="28"/>
        <v>Pas mardi</v>
      </c>
      <c r="S596" t="str">
        <f t="shared" si="29"/>
        <v>Pas mercredi</v>
      </c>
      <c r="T596" t="str">
        <f t="shared" si="30"/>
        <v>Pas jeudi</v>
      </c>
      <c r="U596" t="str">
        <f t="shared" si="31"/>
        <v>Pas vendredi</v>
      </c>
      <c r="V596" t="str">
        <f t="shared" si="32"/>
        <v>Pas samedi</v>
      </c>
      <c r="W596" t="str">
        <f t="shared" si="33"/>
        <v>Pas dimanche</v>
      </c>
    </row>
    <row r="597" spans="14:24">
      <c r="N597">
        <f t="shared" si="24"/>
        <v>0</v>
      </c>
      <c r="O597" t="b">
        <f t="shared" si="25"/>
        <v>0</v>
      </c>
      <c r="P597" t="b">
        <f t="shared" si="26"/>
        <v>0</v>
      </c>
      <c r="Q597" t="str">
        <f t="shared" si="27"/>
        <v>Pas lundi</v>
      </c>
      <c r="R597" t="str">
        <f t="shared" si="28"/>
        <v>Pas mardi</v>
      </c>
      <c r="S597" t="str">
        <f t="shared" si="29"/>
        <v>Pas mercredi</v>
      </c>
      <c r="T597" t="str">
        <f t="shared" si="30"/>
        <v>Pas jeudi</v>
      </c>
      <c r="U597" t="str">
        <f t="shared" si="31"/>
        <v>Pas vendredi</v>
      </c>
      <c r="V597" t="str">
        <f t="shared" si="32"/>
        <v>Pas samedi</v>
      </c>
      <c r="W597" t="str">
        <f t="shared" si="33"/>
        <v>Pas dimanche</v>
      </c>
    </row>
    <row r="598" spans="14:24">
      <c r="N598">
        <f t="shared" si="24"/>
        <v>0</v>
      </c>
      <c r="O598" t="b">
        <f t="shared" si="25"/>
        <v>0</v>
      </c>
      <c r="P598" t="b">
        <f t="shared" si="26"/>
        <v>0</v>
      </c>
      <c r="Q598" t="str">
        <f t="shared" si="27"/>
        <v>Pas lundi</v>
      </c>
      <c r="R598" t="str">
        <f t="shared" si="28"/>
        <v>Pas mardi</v>
      </c>
      <c r="S598" t="str">
        <f t="shared" si="29"/>
        <v>Pas mercredi</v>
      </c>
      <c r="T598" t="str">
        <f t="shared" si="30"/>
        <v>Pas jeudi</v>
      </c>
      <c r="U598" t="str">
        <f t="shared" si="31"/>
        <v>Pas vendredi</v>
      </c>
      <c r="V598" t="str">
        <f t="shared" si="32"/>
        <v>Pas samedi</v>
      </c>
      <c r="W598" t="str">
        <f t="shared" si="33"/>
        <v>Pas dimanche</v>
      </c>
    </row>
    <row r="599" spans="14:24">
      <c r="N599">
        <f t="shared" si="24"/>
        <v>0</v>
      </c>
      <c r="O599" t="b">
        <f t="shared" si="25"/>
        <v>0</v>
      </c>
      <c r="P599" t="b">
        <f t="shared" si="26"/>
        <v>0</v>
      </c>
      <c r="Q599" t="str">
        <f t="shared" si="27"/>
        <v>Pas lundi</v>
      </c>
      <c r="R599" t="str">
        <f t="shared" si="28"/>
        <v>Pas mardi</v>
      </c>
      <c r="S599" t="str">
        <f t="shared" si="29"/>
        <v>Pas mercredi</v>
      </c>
      <c r="T599" t="str">
        <f t="shared" si="30"/>
        <v>Pas jeudi</v>
      </c>
      <c r="U599" t="str">
        <f t="shared" si="31"/>
        <v>Pas vendredi</v>
      </c>
      <c r="V599" t="str">
        <f t="shared" si="32"/>
        <v>Pas samedi</v>
      </c>
      <c r="W599" t="str">
        <f t="shared" si="33"/>
        <v>Pas dimanche</v>
      </c>
    </row>
    <row r="600" spans="14:24" ht="15.75" thickBot="1">
      <c r="N600">
        <f t="shared" si="24"/>
        <v>0</v>
      </c>
      <c r="O600" t="b">
        <f t="shared" si="25"/>
        <v>0</v>
      </c>
      <c r="P600" t="b">
        <f t="shared" si="26"/>
        <v>0</v>
      </c>
      <c r="Q600" t="str">
        <f t="shared" si="27"/>
        <v>Pas lundi</v>
      </c>
      <c r="R600" t="str">
        <f t="shared" si="28"/>
        <v>Pas mardi</v>
      </c>
      <c r="S600" t="str">
        <f t="shared" si="29"/>
        <v>Pas mercredi</v>
      </c>
      <c r="T600" t="str">
        <f t="shared" si="30"/>
        <v>Pas jeudi</v>
      </c>
      <c r="U600" t="str">
        <f t="shared" si="31"/>
        <v>Pas vendredi</v>
      </c>
      <c r="V600" t="str">
        <f t="shared" si="32"/>
        <v>Pas samedi</v>
      </c>
      <c r="W600" t="str">
        <f t="shared" si="33"/>
        <v>Pas dimanche</v>
      </c>
    </row>
    <row r="601" spans="14:24" ht="15.75" thickBot="1">
      <c r="Q601" s="73" t="s">
        <v>43</v>
      </c>
      <c r="R601" s="74" t="s">
        <v>44</v>
      </c>
      <c r="S601" s="74" t="s">
        <v>45</v>
      </c>
      <c r="T601" s="74" t="s">
        <v>46</v>
      </c>
      <c r="U601" s="74" t="s">
        <v>47</v>
      </c>
      <c r="V601" s="74" t="s">
        <v>48</v>
      </c>
      <c r="W601" s="75" t="s">
        <v>49</v>
      </c>
    </row>
    <row r="602" spans="14:24">
      <c r="N602" t="s">
        <v>50</v>
      </c>
      <c r="O602" s="62">
        <f>COUNTIF($O$500:$O$600,2)</f>
        <v>0</v>
      </c>
      <c r="P602" s="62">
        <f>COUNTIF($O$500:$O$600,2)</f>
        <v>0</v>
      </c>
      <c r="Q602" s="63">
        <f>COUNTIF(Q500:Q600,2)</f>
        <v>0</v>
      </c>
      <c r="R602" s="63">
        <f t="shared" ref="R602:W602" si="34">COUNTIF(R500:R600,2)</f>
        <v>0</v>
      </c>
      <c r="S602" s="63">
        <f t="shared" si="34"/>
        <v>0</v>
      </c>
      <c r="T602" s="63">
        <f t="shared" si="34"/>
        <v>0</v>
      </c>
      <c r="U602" s="63">
        <f t="shared" si="34"/>
        <v>0</v>
      </c>
      <c r="V602" s="63">
        <f t="shared" si="34"/>
        <v>0</v>
      </c>
      <c r="W602" s="63">
        <f t="shared" si="34"/>
        <v>0</v>
      </c>
    </row>
    <row r="603" spans="14:24" ht="15.75" thickBot="1">
      <c r="N603" t="s">
        <v>51</v>
      </c>
      <c r="O603" s="68">
        <f>COUNTIF($O$500:$O$600,1)</f>
        <v>0</v>
      </c>
      <c r="P603" s="68">
        <f>COUNTIF($O$500:$O$600,1)</f>
        <v>0</v>
      </c>
      <c r="Q603" s="76">
        <f>COUNTIF(Q500:Q600,1)</f>
        <v>0</v>
      </c>
      <c r="R603" s="69">
        <f t="shared" ref="R603:W603" si="35">COUNTIF(R500:R600,1)</f>
        <v>0</v>
      </c>
      <c r="S603" s="69">
        <f t="shared" si="35"/>
        <v>0</v>
      </c>
      <c r="T603" s="69">
        <f t="shared" si="35"/>
        <v>0</v>
      </c>
      <c r="U603" s="69">
        <f t="shared" si="35"/>
        <v>0</v>
      </c>
      <c r="V603" s="69">
        <f t="shared" si="35"/>
        <v>0</v>
      </c>
      <c r="W603" s="69">
        <f t="shared" si="35"/>
        <v>0</v>
      </c>
    </row>
    <row r="604" spans="14:24" ht="15.75" thickBot="1">
      <c r="N604" t="s">
        <v>52</v>
      </c>
      <c r="O604">
        <f>SUM(O602:O603)</f>
        <v>0</v>
      </c>
      <c r="P604">
        <f>SUM(P602:P603)</f>
        <v>0</v>
      </c>
      <c r="Q604" s="77">
        <f>SUM(Q602:Q603)</f>
        <v>0</v>
      </c>
      <c r="R604" s="78">
        <f t="shared" ref="R604:W604" si="36">SUM(R602:R603)</f>
        <v>0</v>
      </c>
      <c r="S604" s="78">
        <f t="shared" si="36"/>
        <v>0</v>
      </c>
      <c r="T604" s="78">
        <f t="shared" si="36"/>
        <v>0</v>
      </c>
      <c r="U604" s="78">
        <f t="shared" si="36"/>
        <v>0</v>
      </c>
      <c r="V604" s="78">
        <f t="shared" si="36"/>
        <v>0</v>
      </c>
      <c r="W604" s="79">
        <f t="shared" si="36"/>
        <v>0</v>
      </c>
    </row>
    <row r="605" spans="14:24" ht="15.75" thickBot="1">
      <c r="Q605" t="e">
        <f>(Q603*100)/Q604</f>
        <v>#DIV/0!</v>
      </c>
      <c r="R605" t="e">
        <f t="shared" ref="R605:W605" si="37">(R603*100)/R604</f>
        <v>#DIV/0!</v>
      </c>
      <c r="S605" t="e">
        <f t="shared" si="37"/>
        <v>#DIV/0!</v>
      </c>
      <c r="T605" t="e">
        <f t="shared" si="37"/>
        <v>#DIV/0!</v>
      </c>
      <c r="U605" t="e">
        <f t="shared" si="37"/>
        <v>#DIV/0!</v>
      </c>
      <c r="V605" t="e">
        <f t="shared" si="37"/>
        <v>#DIV/0!</v>
      </c>
      <c r="W605" t="e">
        <f t="shared" si="37"/>
        <v>#DIV/0!</v>
      </c>
      <c r="X605" t="s">
        <v>53</v>
      </c>
    </row>
    <row r="606" spans="14:24">
      <c r="N606" s="61" t="s">
        <v>8</v>
      </c>
      <c r="O606">
        <f>O602+P602</f>
        <v>0</v>
      </c>
    </row>
    <row r="607" spans="14:24" ht="15.75" thickBot="1">
      <c r="N607" s="67" t="s">
        <v>10</v>
      </c>
      <c r="O607">
        <f>O603+P603</f>
        <v>0</v>
      </c>
    </row>
    <row r="608" spans="14:24">
      <c r="N608" t="s">
        <v>11</v>
      </c>
      <c r="O608">
        <f>O606+O607</f>
        <v>0</v>
      </c>
    </row>
  </sheetData>
  <mergeCells count="15">
    <mergeCell ref="C214:D214"/>
    <mergeCell ref="C503:D503"/>
    <mergeCell ref="B504:D504"/>
    <mergeCell ref="C133:D133"/>
    <mergeCell ref="C144:D144"/>
    <mergeCell ref="C158:D158"/>
    <mergeCell ref="C172:D172"/>
    <mergeCell ref="C186:D186"/>
    <mergeCell ref="C200:D200"/>
    <mergeCell ref="C43:D43"/>
    <mergeCell ref="C58:D58"/>
    <mergeCell ref="C73:D73"/>
    <mergeCell ref="C88:D88"/>
    <mergeCell ref="C103:D103"/>
    <mergeCell ref="C118:D118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X608"/>
  <sheetViews>
    <sheetView workbookViewId="0">
      <selection activeCell="P12" sqref="P12"/>
    </sheetView>
  </sheetViews>
  <sheetFormatPr baseColWidth="10" defaultRowHeight="15"/>
  <cols>
    <col min="1" max="1" width="2.7109375" customWidth="1"/>
    <col min="2" max="2" width="29.5703125" style="60" bestFit="1" customWidth="1"/>
    <col min="3" max="3" width="15.42578125" style="60" bestFit="1" customWidth="1"/>
    <col min="4" max="4" width="8.42578125" style="60" bestFit="1" customWidth="1"/>
    <col min="5" max="5" width="7" style="9" customWidth="1"/>
    <col min="6" max="6" width="0.7109375" style="9" customWidth="1"/>
    <col min="7" max="7" width="8" style="9" customWidth="1"/>
    <col min="8" max="8" width="0.42578125" style="9" customWidth="1"/>
    <col min="9" max="9" width="8" style="9" customWidth="1"/>
    <col min="10" max="10" width="0.42578125" style="9" customWidth="1"/>
    <col min="11" max="11" width="8" style="9" customWidth="1"/>
    <col min="12" max="12" width="0.42578125" style="9" customWidth="1"/>
    <col min="13" max="13" width="8" style="9" customWidth="1"/>
    <col min="16" max="16" width="22" customWidth="1"/>
    <col min="17" max="17" width="20.85546875" customWidth="1"/>
    <col min="19" max="19" width="12.42578125" customWidth="1"/>
    <col min="24" max="24" width="2.85546875" customWidth="1"/>
  </cols>
  <sheetData>
    <row r="1" spans="1:24" s="7" customFormat="1" ht="18">
      <c r="A1" s="4"/>
      <c r="B1" s="5"/>
      <c r="C1" s="5"/>
      <c r="D1" s="5"/>
      <c r="E1" s="6"/>
      <c r="F1" s="6"/>
      <c r="G1" s="6"/>
      <c r="H1" s="6"/>
      <c r="I1" s="6"/>
      <c r="J1" s="6"/>
      <c r="K1" s="6"/>
      <c r="L1" s="6"/>
      <c r="M1" s="6"/>
    </row>
    <row r="2" spans="1:24">
      <c r="B2" s="8"/>
      <c r="C2" s="8"/>
      <c r="D2" s="8"/>
    </row>
    <row r="3" spans="1:24" s="12" customFormat="1" ht="16.5" thickBot="1">
      <c r="A3" s="10"/>
      <c r="B3" s="8"/>
      <c r="C3" s="8"/>
      <c r="D3" s="8"/>
      <c r="E3" s="11"/>
      <c r="F3" s="11"/>
      <c r="G3" s="11"/>
      <c r="H3" s="11"/>
      <c r="I3" s="11"/>
      <c r="J3" s="11"/>
      <c r="K3" s="11"/>
      <c r="L3" s="11"/>
      <c r="M3" s="11"/>
    </row>
    <row r="4" spans="1:24" s="12" customFormat="1" ht="15.75" thickBot="1">
      <c r="A4" s="13"/>
      <c r="B4" s="8"/>
      <c r="C4" s="8"/>
      <c r="D4" s="8"/>
      <c r="E4" s="11"/>
      <c r="F4" s="11"/>
      <c r="G4" s="11"/>
      <c r="H4" s="11"/>
      <c r="I4" s="11"/>
      <c r="J4" s="11"/>
      <c r="K4" s="11"/>
      <c r="L4" s="11"/>
      <c r="M4" s="11"/>
      <c r="P4" s="14"/>
    </row>
    <row r="5" spans="1:24" s="12" customFormat="1" ht="16.5" thickBot="1">
      <c r="A5" s="10"/>
      <c r="B5" s="8"/>
      <c r="C5" s="8"/>
      <c r="D5" s="8"/>
      <c r="E5" s="11"/>
      <c r="F5" s="11"/>
      <c r="G5" s="11"/>
      <c r="H5" s="11"/>
      <c r="I5" s="11"/>
      <c r="J5" s="11"/>
      <c r="K5" s="11"/>
      <c r="L5" s="11"/>
      <c r="M5" s="11"/>
      <c r="N5" s="15"/>
      <c r="O5" s="12" t="s">
        <v>5</v>
      </c>
      <c r="P5" s="16" t="str">
        <f>TEXT(X5,"jjmmaa")</f>
        <v/>
      </c>
      <c r="Q5" s="17" t="s">
        <v>6</v>
      </c>
      <c r="R5" s="17" t="s">
        <v>7</v>
      </c>
      <c r="X5" s="18" t="str">
        <f>LEFT(A4,8)</f>
        <v/>
      </c>
    </row>
    <row r="6" spans="1:24" s="12" customFormat="1">
      <c r="A6" s="13"/>
      <c r="B6" s="8"/>
      <c r="C6" s="8"/>
      <c r="D6" s="8"/>
      <c r="E6" s="11"/>
      <c r="F6" s="11"/>
      <c r="G6" s="11"/>
      <c r="H6" s="11"/>
      <c r="I6" s="11"/>
      <c r="J6" s="11"/>
      <c r="K6" s="11"/>
      <c r="L6" s="11"/>
      <c r="M6" s="11"/>
      <c r="P6" s="3" t="s">
        <v>8</v>
      </c>
      <c r="Q6" s="19">
        <f>(O402*100)/$O$405</f>
        <v>0</v>
      </c>
      <c r="R6" s="19">
        <f>(P402*100)/$P$405</f>
        <v>1.2195121951219512</v>
      </c>
    </row>
    <row r="7" spans="1:24" s="12" customFormat="1">
      <c r="A7" s="13"/>
      <c r="B7" s="8"/>
      <c r="C7" s="8"/>
      <c r="D7" s="8"/>
      <c r="E7" s="11"/>
      <c r="F7" s="11"/>
      <c r="G7" s="11"/>
      <c r="H7" s="11"/>
      <c r="I7" s="11"/>
      <c r="J7" s="11"/>
      <c r="K7" s="11"/>
      <c r="L7" s="11"/>
      <c r="M7" s="11"/>
      <c r="P7" s="2" t="s">
        <v>9</v>
      </c>
      <c r="Q7" s="20">
        <f>(O403*100)/$O$405</f>
        <v>5.6818181818181817</v>
      </c>
      <c r="R7" s="20">
        <f>(P403*100)/$P$405</f>
        <v>8.536585365853659</v>
      </c>
    </row>
    <row r="8" spans="1:24" s="12" customFormat="1" ht="16.5" thickBot="1">
      <c r="A8" s="10"/>
      <c r="B8" s="8"/>
      <c r="C8" s="8"/>
      <c r="D8" s="8"/>
      <c r="E8" s="11"/>
      <c r="F8" s="11"/>
      <c r="G8" s="11"/>
      <c r="H8" s="11"/>
      <c r="I8" s="11"/>
      <c r="J8" s="11"/>
      <c r="K8" s="11"/>
      <c r="L8" s="11"/>
      <c r="M8" s="11"/>
      <c r="P8" s="1" t="s">
        <v>10</v>
      </c>
      <c r="Q8" s="21">
        <f>(O404*100)/$O$405</f>
        <v>94.318181818181813</v>
      </c>
      <c r="R8" s="21">
        <f>(P404*100)/$P$405</f>
        <v>90.243902439024396</v>
      </c>
    </row>
    <row r="9" spans="1:24" s="12" customFormat="1">
      <c r="A9" s="13"/>
      <c r="B9" s="8"/>
      <c r="C9" s="8"/>
      <c r="D9" s="8"/>
      <c r="E9" s="11"/>
      <c r="F9" s="11"/>
      <c r="G9" s="11"/>
      <c r="H9" s="11"/>
      <c r="I9" s="11"/>
      <c r="J9" s="11"/>
      <c r="K9" s="11"/>
      <c r="L9" s="11"/>
      <c r="M9" s="11"/>
      <c r="P9" s="22" t="s">
        <v>11</v>
      </c>
      <c r="Q9" s="23">
        <f>SUM(Q6:Q8)</f>
        <v>100</v>
      </c>
      <c r="R9" s="23">
        <f>SUM(R6:R8)</f>
        <v>100</v>
      </c>
    </row>
    <row r="10" spans="1:24">
      <c r="A10" s="13"/>
      <c r="B10" s="8"/>
      <c r="C10" s="8"/>
      <c r="D10" s="8"/>
      <c r="E10" s="11"/>
      <c r="F10" s="11"/>
      <c r="G10" s="11"/>
      <c r="H10" s="11"/>
      <c r="I10" s="11"/>
      <c r="J10" s="11"/>
      <c r="K10" s="11"/>
      <c r="L10" s="11"/>
      <c r="M10" s="11"/>
    </row>
    <row r="11" spans="1:24" s="12" customFormat="1" ht="15.75" thickBot="1">
      <c r="A11" s="24"/>
      <c r="B11" s="8"/>
      <c r="C11" s="8"/>
      <c r="D11" s="8"/>
      <c r="E11" s="9"/>
      <c r="F11" s="9"/>
      <c r="G11" s="9"/>
      <c r="H11" s="9"/>
      <c r="I11" s="9"/>
      <c r="J11" s="9"/>
      <c r="K11" s="9"/>
      <c r="L11" s="9"/>
      <c r="M11" s="9"/>
    </row>
    <row r="12" spans="1:24" s="12" customFormat="1" ht="16.5" thickBot="1">
      <c r="A12" s="10"/>
      <c r="B12" s="8"/>
      <c r="C12" s="8"/>
      <c r="D12" s="8"/>
      <c r="E12" s="11"/>
      <c r="F12" s="11"/>
      <c r="G12" s="11"/>
      <c r="H12" s="11"/>
      <c r="I12" s="11"/>
      <c r="J12" s="11"/>
      <c r="K12" s="11"/>
      <c r="L12" s="11"/>
      <c r="M12" s="11"/>
      <c r="P12" s="14"/>
    </row>
    <row r="13" spans="1:24" s="12" customFormat="1" ht="15.75" thickBot="1">
      <c r="A13" s="13"/>
      <c r="B13" s="8"/>
      <c r="C13" s="8"/>
      <c r="D13" s="8"/>
      <c r="E13" s="11"/>
      <c r="F13" s="11"/>
      <c r="G13" s="11"/>
      <c r="H13" s="11"/>
      <c r="I13" s="11"/>
      <c r="J13" s="11"/>
      <c r="K13" s="11"/>
      <c r="L13" s="11"/>
      <c r="M13" s="11"/>
      <c r="P13" s="25"/>
      <c r="Q13" s="26"/>
      <c r="R13" s="26"/>
      <c r="S13" s="27"/>
    </row>
    <row r="14" spans="1:24" ht="16.5" thickBot="1">
      <c r="A14" s="10"/>
      <c r="B14" s="8"/>
      <c r="C14" s="8"/>
      <c r="D14" s="8"/>
      <c r="E14" s="11"/>
      <c r="F14" s="11"/>
      <c r="G14" s="11"/>
      <c r="H14" s="11"/>
      <c r="I14" s="11"/>
      <c r="J14" s="11"/>
      <c r="K14" s="11"/>
      <c r="L14" s="11"/>
      <c r="M14" s="11"/>
      <c r="P14" s="28"/>
      <c r="Q14" s="29" t="str">
        <f>Q601</f>
        <v>Lu</v>
      </c>
      <c r="R14" s="30" t="str">
        <f t="shared" ref="R14:W14" si="0">R601</f>
        <v>Ma</v>
      </c>
      <c r="S14" s="30" t="str">
        <f t="shared" si="0"/>
        <v>Me</v>
      </c>
      <c r="T14" s="30" t="str">
        <f t="shared" si="0"/>
        <v>Je</v>
      </c>
      <c r="U14" s="30" t="str">
        <f t="shared" si="0"/>
        <v>Ve</v>
      </c>
      <c r="V14" s="30" t="str">
        <f t="shared" si="0"/>
        <v>Sa</v>
      </c>
      <c r="W14" s="31" t="str">
        <f t="shared" si="0"/>
        <v>Di</v>
      </c>
      <c r="X14" s="32"/>
    </row>
    <row r="15" spans="1:24" s="12" customFormat="1">
      <c r="A15" s="13"/>
      <c r="B15" s="8"/>
      <c r="C15" s="8"/>
      <c r="D15" s="8"/>
      <c r="E15" s="11"/>
      <c r="F15" s="11"/>
      <c r="G15" s="11"/>
      <c r="H15" s="11"/>
      <c r="I15" s="11"/>
      <c r="J15" s="11"/>
      <c r="K15" s="11"/>
      <c r="L15" s="11"/>
      <c r="M15" s="11"/>
      <c r="P15" s="3" t="s">
        <v>8</v>
      </c>
      <c r="Q15" s="33">
        <f t="shared" ref="Q15:W16" si="1">Q602</f>
        <v>0</v>
      </c>
      <c r="R15" s="34">
        <f t="shared" si="1"/>
        <v>0</v>
      </c>
      <c r="S15" s="34">
        <f t="shared" si="1"/>
        <v>0</v>
      </c>
      <c r="T15" s="34">
        <f t="shared" si="1"/>
        <v>0</v>
      </c>
      <c r="U15" s="34">
        <f t="shared" si="1"/>
        <v>0</v>
      </c>
      <c r="V15" s="34">
        <f t="shared" si="1"/>
        <v>0</v>
      </c>
      <c r="W15" s="35">
        <f t="shared" si="1"/>
        <v>0</v>
      </c>
    </row>
    <row r="16" spans="1:24" s="12" customFormat="1" ht="15.75" thickBot="1">
      <c r="A16" s="13"/>
      <c r="B16" s="8"/>
      <c r="C16" s="8"/>
      <c r="D16" s="8"/>
      <c r="E16" s="11"/>
      <c r="F16" s="11"/>
      <c r="G16" s="11"/>
      <c r="H16" s="11"/>
      <c r="I16" s="11"/>
      <c r="J16" s="11"/>
      <c r="K16" s="11"/>
      <c r="L16" s="11"/>
      <c r="M16" s="11"/>
      <c r="P16" s="1" t="s">
        <v>10</v>
      </c>
      <c r="Q16" s="36">
        <f t="shared" si="1"/>
        <v>0</v>
      </c>
      <c r="R16" s="37">
        <f t="shared" si="1"/>
        <v>1</v>
      </c>
      <c r="S16" s="37">
        <f t="shared" si="1"/>
        <v>1</v>
      </c>
      <c r="T16" s="37">
        <f t="shared" si="1"/>
        <v>1</v>
      </c>
      <c r="U16" s="37">
        <f t="shared" si="1"/>
        <v>1</v>
      </c>
      <c r="V16" s="37">
        <f t="shared" si="1"/>
        <v>0</v>
      </c>
      <c r="W16" s="38">
        <f t="shared" si="1"/>
        <v>0</v>
      </c>
    </row>
    <row r="17" spans="1:19" s="12" customFormat="1">
      <c r="A17" s="24"/>
      <c r="B17" s="8"/>
      <c r="C17" s="8"/>
      <c r="D17" s="8"/>
      <c r="E17" s="9"/>
      <c r="F17" s="9"/>
      <c r="G17" s="9"/>
      <c r="H17" s="9"/>
      <c r="I17" s="9"/>
      <c r="J17" s="9"/>
      <c r="K17" s="9"/>
      <c r="L17" s="9"/>
      <c r="M17" s="9"/>
      <c r="P17" s="39"/>
      <c r="Q17" s="40"/>
      <c r="R17" s="40"/>
      <c r="S17" s="41"/>
    </row>
    <row r="18" spans="1:19" ht="15.75">
      <c r="A18" s="10"/>
      <c r="B18" s="8"/>
      <c r="C18" s="8"/>
      <c r="D18" s="8"/>
      <c r="E18" s="11"/>
      <c r="F18" s="11"/>
      <c r="G18" s="11"/>
      <c r="H18" s="11"/>
      <c r="I18" s="11"/>
      <c r="J18" s="11"/>
      <c r="K18" s="11"/>
      <c r="L18" s="11"/>
      <c r="M18" s="11"/>
    </row>
    <row r="19" spans="1:19" s="12" customFormat="1">
      <c r="A19" s="13"/>
      <c r="B19" s="8"/>
      <c r="C19" s="8"/>
      <c r="D19" s="8"/>
      <c r="E19" s="11"/>
      <c r="F19" s="11"/>
      <c r="G19" s="11"/>
      <c r="H19" s="11"/>
      <c r="I19" s="11"/>
      <c r="J19" s="11"/>
      <c r="K19" s="11"/>
      <c r="L19" s="11"/>
      <c r="M19" s="11"/>
    </row>
    <row r="20" spans="1:19" s="12" customFormat="1">
      <c r="A20" s="13"/>
      <c r="B20" s="8"/>
      <c r="C20" s="8"/>
      <c r="D20" s="8"/>
      <c r="E20" s="11"/>
      <c r="F20" s="11"/>
      <c r="G20" s="11"/>
      <c r="H20" s="11"/>
      <c r="I20" s="11"/>
      <c r="J20" s="11"/>
      <c r="K20" s="11"/>
      <c r="L20" s="11"/>
      <c r="M20" s="11"/>
    </row>
    <row r="21" spans="1:19" s="12" customFormat="1" ht="15.75">
      <c r="A21" s="10"/>
      <c r="B21" s="8"/>
      <c r="C21" s="8"/>
      <c r="D21" s="8"/>
      <c r="E21" s="11"/>
      <c r="F21" s="11"/>
      <c r="G21" s="11"/>
      <c r="H21" s="11"/>
      <c r="I21" s="11"/>
      <c r="J21" s="11"/>
      <c r="K21" s="11"/>
      <c r="L21" s="11"/>
      <c r="M21" s="11"/>
    </row>
    <row r="22" spans="1:19">
      <c r="A22" s="13"/>
      <c r="B22" s="8"/>
      <c r="C22" s="8"/>
      <c r="D22" s="8"/>
      <c r="E22" s="11"/>
      <c r="F22" s="11"/>
      <c r="G22" s="11"/>
      <c r="H22" s="11"/>
      <c r="I22" s="11"/>
      <c r="J22" s="11"/>
      <c r="K22" s="11"/>
      <c r="L22" s="11"/>
      <c r="M22" s="11"/>
    </row>
    <row r="23" spans="1:19" s="12" customFormat="1">
      <c r="A23" s="13"/>
      <c r="B23" s="8"/>
      <c r="C23" s="8"/>
      <c r="D23" s="8"/>
      <c r="E23" s="11"/>
      <c r="F23" s="11"/>
      <c r="G23" s="11"/>
      <c r="H23" s="11"/>
      <c r="I23" s="11"/>
      <c r="J23" s="11"/>
      <c r="K23" s="11"/>
      <c r="L23" s="11"/>
      <c r="M23" s="11"/>
    </row>
    <row r="24" spans="1:19" s="12" customFormat="1">
      <c r="A24" s="24"/>
      <c r="B24" s="8"/>
      <c r="C24" s="8"/>
      <c r="D24" s="8"/>
      <c r="E24" s="9"/>
      <c r="F24" s="9"/>
      <c r="G24" s="9"/>
      <c r="H24" s="9"/>
      <c r="I24" s="9"/>
      <c r="J24" s="9"/>
      <c r="K24" s="9"/>
      <c r="L24" s="9"/>
      <c r="M24" s="9"/>
    </row>
    <row r="25" spans="1:19" s="12" customFormat="1" ht="15.75">
      <c r="A25" s="10"/>
      <c r="B25" s="8"/>
      <c r="C25" s="8"/>
      <c r="D25" s="8"/>
      <c r="E25" s="11"/>
      <c r="F25" s="11"/>
      <c r="G25" s="11"/>
      <c r="H25" s="11"/>
      <c r="I25" s="11"/>
      <c r="J25" s="11"/>
      <c r="K25" s="11"/>
      <c r="L25" s="11"/>
      <c r="M25" s="11"/>
    </row>
    <row r="26" spans="1:19">
      <c r="A26" s="13"/>
      <c r="B26" s="8"/>
      <c r="C26" s="8"/>
      <c r="D26" s="8"/>
      <c r="E26" s="11"/>
      <c r="F26" s="11"/>
      <c r="G26" s="11"/>
      <c r="H26" s="11"/>
      <c r="I26" s="11"/>
      <c r="J26" s="11"/>
      <c r="K26" s="11"/>
      <c r="L26" s="11"/>
      <c r="M26" s="11"/>
    </row>
    <row r="27" spans="1:19" s="12" customFormat="1">
      <c r="A27" s="13"/>
      <c r="B27" s="8"/>
      <c r="C27" s="8"/>
      <c r="D27" s="8"/>
      <c r="E27" s="11"/>
      <c r="F27" s="11"/>
      <c r="G27" s="11"/>
      <c r="H27" s="11"/>
      <c r="I27" s="11"/>
      <c r="J27" s="11"/>
      <c r="K27" s="11"/>
      <c r="L27" s="11"/>
      <c r="M27" s="11"/>
    </row>
    <row r="28" spans="1:19" s="42" customFormat="1">
      <c r="A28" s="24"/>
      <c r="B28" s="8"/>
      <c r="C28" s="8"/>
      <c r="D28" s="8"/>
      <c r="E28" s="9"/>
      <c r="F28" s="9"/>
      <c r="G28" s="9"/>
      <c r="H28" s="9"/>
      <c r="I28" s="9"/>
      <c r="J28" s="9"/>
      <c r="K28" s="9"/>
      <c r="L28" s="9"/>
      <c r="M28" s="9"/>
    </row>
    <row r="29" spans="1:19" ht="15.75">
      <c r="A29" s="10"/>
      <c r="B29" s="8"/>
      <c r="C29" s="8"/>
      <c r="D29" s="8"/>
      <c r="E29" s="11"/>
      <c r="F29" s="11"/>
      <c r="G29" s="11"/>
      <c r="H29" s="11"/>
      <c r="I29" s="11"/>
      <c r="J29" s="11"/>
      <c r="K29" s="11"/>
      <c r="L29" s="11"/>
      <c r="M29" s="11"/>
      <c r="O29" t="b">
        <f t="shared" ref="O29:O92" si="2">IF(D29="ROUTINE",IF(E29&gt;180,2,IF(E29&lt;120,0,1)))</f>
        <v>0</v>
      </c>
      <c r="P29" t="b">
        <f t="shared" ref="P29:P92" si="3">IF(D29="URGENT",IF(E29&gt;120,2,IF(E29&lt;60,0,1)))</f>
        <v>0</v>
      </c>
    </row>
    <row r="30" spans="1:19">
      <c r="A30" s="13"/>
      <c r="B30" s="8"/>
      <c r="C30" s="8"/>
      <c r="D30" s="8"/>
      <c r="E30" s="11"/>
      <c r="F30" s="11"/>
      <c r="G30" s="11"/>
      <c r="H30" s="11"/>
      <c r="I30" s="11"/>
      <c r="J30" s="11"/>
      <c r="K30" s="11"/>
      <c r="L30" s="11"/>
      <c r="M30" s="11"/>
      <c r="O30" t="b">
        <f t="shared" si="2"/>
        <v>0</v>
      </c>
      <c r="P30" t="b">
        <f t="shared" si="3"/>
        <v>0</v>
      </c>
    </row>
    <row r="31" spans="1:19">
      <c r="A31" s="13"/>
      <c r="B31" s="8"/>
      <c r="C31" s="8"/>
      <c r="D31" s="8"/>
      <c r="E31" s="11"/>
      <c r="F31" s="11"/>
      <c r="G31" s="11"/>
      <c r="H31" s="11"/>
      <c r="I31" s="11"/>
      <c r="J31" s="11"/>
      <c r="K31" s="11"/>
      <c r="L31" s="11"/>
      <c r="M31" s="11"/>
      <c r="O31" t="b">
        <f t="shared" si="2"/>
        <v>0</v>
      </c>
      <c r="P31" t="b">
        <f t="shared" si="3"/>
        <v>0</v>
      </c>
    </row>
    <row r="32" spans="1:19">
      <c r="B32" s="8"/>
      <c r="C32" s="8"/>
      <c r="D32" s="8"/>
      <c r="O32" t="b">
        <f t="shared" si="2"/>
        <v>0</v>
      </c>
      <c r="P32" t="b">
        <f t="shared" si="3"/>
        <v>0</v>
      </c>
    </row>
    <row r="33" spans="1:17">
      <c r="A33" s="12"/>
      <c r="B33" s="8"/>
      <c r="C33" s="8"/>
      <c r="D33" s="43"/>
      <c r="E33" s="44"/>
      <c r="F33" s="45"/>
      <c r="G33" s="44"/>
      <c r="H33" s="45"/>
      <c r="I33" s="44"/>
      <c r="J33" s="45"/>
      <c r="K33" s="44"/>
      <c r="L33" s="45"/>
      <c r="M33" s="44"/>
      <c r="O33" t="b">
        <f t="shared" si="2"/>
        <v>0</v>
      </c>
      <c r="P33" t="b">
        <f t="shared" si="3"/>
        <v>0</v>
      </c>
    </row>
    <row r="34" spans="1:17" ht="24.75">
      <c r="A34" s="46"/>
      <c r="B34" s="43" t="s">
        <v>12</v>
      </c>
      <c r="C34" s="43" t="s">
        <v>13</v>
      </c>
      <c r="D34" s="43" t="s">
        <v>14</v>
      </c>
      <c r="E34" s="47" t="s">
        <v>15</v>
      </c>
      <c r="F34" s="48"/>
      <c r="G34" s="47" t="s">
        <v>15</v>
      </c>
      <c r="H34" s="48"/>
      <c r="I34" s="47" t="s">
        <v>15</v>
      </c>
      <c r="J34" s="48"/>
      <c r="K34" s="47" t="s">
        <v>15</v>
      </c>
      <c r="L34" s="48"/>
      <c r="M34" s="47" t="s">
        <v>15</v>
      </c>
      <c r="O34" t="b">
        <f t="shared" si="2"/>
        <v>0</v>
      </c>
      <c r="P34" t="b">
        <f t="shared" si="3"/>
        <v>0</v>
      </c>
    </row>
    <row r="35" spans="1:17">
      <c r="B35" s="49"/>
      <c r="C35" s="49" t="s">
        <v>16</v>
      </c>
      <c r="D35" s="49" t="s">
        <v>17</v>
      </c>
      <c r="E35" s="50">
        <v>86.52</v>
      </c>
      <c r="F35" s="51"/>
      <c r="G35" s="50">
        <v>141.1</v>
      </c>
      <c r="H35" s="51"/>
      <c r="I35" s="50">
        <v>43.1</v>
      </c>
      <c r="J35" s="51"/>
      <c r="K35" s="50">
        <v>247.9</v>
      </c>
      <c r="L35" s="51"/>
      <c r="M35" s="50">
        <v>825.67</v>
      </c>
      <c r="O35">
        <f t="shared" si="2"/>
        <v>0</v>
      </c>
      <c r="P35" t="b">
        <f t="shared" si="3"/>
        <v>0</v>
      </c>
    </row>
    <row r="36" spans="1:17">
      <c r="B36" s="49" t="s">
        <v>18</v>
      </c>
      <c r="C36" s="49" t="s">
        <v>18</v>
      </c>
      <c r="D36" s="49" t="s">
        <v>19</v>
      </c>
      <c r="E36" s="50">
        <v>55.32</v>
      </c>
      <c r="F36" s="51"/>
      <c r="G36" s="50">
        <v>64.2</v>
      </c>
      <c r="H36" s="51"/>
      <c r="I36" s="50">
        <v>37.1</v>
      </c>
      <c r="J36" s="51"/>
      <c r="K36" s="50">
        <v>106.82</v>
      </c>
      <c r="L36" s="51"/>
      <c r="M36" s="50">
        <v>997.1</v>
      </c>
      <c r="O36" t="b">
        <f t="shared" si="2"/>
        <v>0</v>
      </c>
      <c r="P36">
        <f t="shared" si="3"/>
        <v>0</v>
      </c>
    </row>
    <row r="37" spans="1:17">
      <c r="B37" s="49" t="s">
        <v>18</v>
      </c>
      <c r="C37" s="49" t="s">
        <v>20</v>
      </c>
      <c r="D37" s="52" t="s">
        <v>17</v>
      </c>
      <c r="E37" s="53">
        <v>84.93</v>
      </c>
      <c r="F37" s="54"/>
      <c r="G37" s="53">
        <v>161.15</v>
      </c>
      <c r="H37" s="54"/>
      <c r="I37" s="53">
        <v>43.07</v>
      </c>
      <c r="J37" s="54"/>
      <c r="K37" s="53">
        <v>283.02999999999997</v>
      </c>
      <c r="L37" s="54"/>
      <c r="M37" s="53">
        <v>888.3</v>
      </c>
      <c r="O37">
        <f t="shared" si="2"/>
        <v>0</v>
      </c>
      <c r="P37" t="b">
        <f t="shared" si="3"/>
        <v>0</v>
      </c>
    </row>
    <row r="38" spans="1:17">
      <c r="B38" s="49" t="s">
        <v>18</v>
      </c>
      <c r="C38" s="49" t="s">
        <v>18</v>
      </c>
      <c r="D38" s="49" t="s">
        <v>19</v>
      </c>
      <c r="E38" s="50">
        <v>68.98</v>
      </c>
      <c r="F38" s="51"/>
      <c r="G38" s="50">
        <v>72.05</v>
      </c>
      <c r="H38" s="51"/>
      <c r="I38" s="50">
        <v>36.200000000000003</v>
      </c>
      <c r="J38" s="51"/>
      <c r="K38" s="50">
        <v>133.38</v>
      </c>
      <c r="L38" s="51"/>
      <c r="M38" s="50">
        <v>535.12</v>
      </c>
      <c r="O38" t="b">
        <f t="shared" si="2"/>
        <v>0</v>
      </c>
      <c r="P38">
        <f t="shared" si="3"/>
        <v>1</v>
      </c>
    </row>
    <row r="39" spans="1:17">
      <c r="B39" s="49" t="s">
        <v>18</v>
      </c>
      <c r="C39" s="49" t="s">
        <v>21</v>
      </c>
      <c r="D39" s="52" t="s">
        <v>17</v>
      </c>
      <c r="E39" s="53">
        <v>73.47</v>
      </c>
      <c r="F39" s="54"/>
      <c r="G39" s="53">
        <v>81.08</v>
      </c>
      <c r="H39" s="54"/>
      <c r="I39" s="53">
        <v>41.15</v>
      </c>
      <c r="J39" s="54"/>
      <c r="K39" s="53">
        <v>275.89999999999998</v>
      </c>
      <c r="L39" s="54"/>
      <c r="M39" s="53">
        <v>1364.18</v>
      </c>
      <c r="O39">
        <f t="shared" si="2"/>
        <v>0</v>
      </c>
      <c r="P39" t="b">
        <f t="shared" si="3"/>
        <v>0</v>
      </c>
    </row>
    <row r="40" spans="1:17">
      <c r="B40" s="49" t="s">
        <v>18</v>
      </c>
      <c r="C40" s="49" t="s">
        <v>18</v>
      </c>
      <c r="D40" s="49" t="s">
        <v>19</v>
      </c>
      <c r="E40" s="50">
        <v>49.8</v>
      </c>
      <c r="F40" s="51"/>
      <c r="G40" s="50">
        <v>57.07</v>
      </c>
      <c r="H40" s="51"/>
      <c r="I40" s="50">
        <v>34.1</v>
      </c>
      <c r="J40" s="51"/>
      <c r="K40" s="50">
        <v>92.12</v>
      </c>
      <c r="L40" s="51"/>
      <c r="M40" s="50">
        <v>137.82</v>
      </c>
      <c r="O40" t="b">
        <f t="shared" si="2"/>
        <v>0</v>
      </c>
      <c r="P40">
        <f t="shared" si="3"/>
        <v>0</v>
      </c>
    </row>
    <row r="41" spans="1:17">
      <c r="B41" s="49" t="s">
        <v>18</v>
      </c>
      <c r="C41" s="49" t="s">
        <v>22</v>
      </c>
      <c r="D41" s="52" t="s">
        <v>17</v>
      </c>
      <c r="E41" s="53">
        <v>85.37</v>
      </c>
      <c r="F41" s="54"/>
      <c r="G41" s="53">
        <v>96.2</v>
      </c>
      <c r="H41" s="54"/>
      <c r="I41" s="53">
        <v>36.15</v>
      </c>
      <c r="J41" s="54"/>
      <c r="K41" s="53">
        <v>240.85</v>
      </c>
      <c r="L41" s="54"/>
      <c r="M41" s="53">
        <v>569.41999999999996</v>
      </c>
      <c r="O41">
        <f t="shared" si="2"/>
        <v>0</v>
      </c>
      <c r="P41" t="b">
        <f t="shared" si="3"/>
        <v>0</v>
      </c>
    </row>
    <row r="42" spans="1:17">
      <c r="B42" s="49" t="s">
        <v>18</v>
      </c>
      <c r="C42" s="49" t="s">
        <v>18</v>
      </c>
      <c r="D42" s="49" t="s">
        <v>19</v>
      </c>
      <c r="E42" s="50">
        <v>53.37</v>
      </c>
      <c r="F42" s="51"/>
      <c r="G42" s="50">
        <v>55.18</v>
      </c>
      <c r="H42" s="51"/>
      <c r="I42" s="50">
        <v>37.130000000000003</v>
      </c>
      <c r="J42" s="51"/>
      <c r="K42" s="50">
        <v>67.069999999999993</v>
      </c>
      <c r="L42" s="51"/>
      <c r="M42" s="50">
        <v>410.1</v>
      </c>
      <c r="O42" t="b">
        <f t="shared" si="2"/>
        <v>0</v>
      </c>
      <c r="P42">
        <f t="shared" si="3"/>
        <v>0</v>
      </c>
    </row>
    <row r="43" spans="1:17" s="55" customFormat="1">
      <c r="A43"/>
      <c r="B43" s="49" t="s">
        <v>18</v>
      </c>
      <c r="C43" s="49" t="s">
        <v>23</v>
      </c>
      <c r="D43" s="52" t="s">
        <v>17</v>
      </c>
      <c r="E43" s="53">
        <v>67.819999999999993</v>
      </c>
      <c r="F43" s="54"/>
      <c r="G43" s="53">
        <v>88.1</v>
      </c>
      <c r="H43" s="54"/>
      <c r="I43" s="53">
        <v>41.2</v>
      </c>
      <c r="J43" s="54"/>
      <c r="K43" s="53">
        <v>245.12</v>
      </c>
      <c r="L43" s="54"/>
      <c r="M43" s="53">
        <v>701.08</v>
      </c>
      <c r="O43">
        <f t="shared" si="2"/>
        <v>0</v>
      </c>
      <c r="P43" t="b">
        <f t="shared" si="3"/>
        <v>0</v>
      </c>
      <c r="Q43"/>
    </row>
    <row r="44" spans="1:17">
      <c r="B44" s="49" t="s">
        <v>18</v>
      </c>
      <c r="C44" s="49" t="s">
        <v>18</v>
      </c>
      <c r="D44" s="49" t="s">
        <v>19</v>
      </c>
      <c r="E44" s="50">
        <v>51.97</v>
      </c>
      <c r="F44" s="51"/>
      <c r="G44" s="50">
        <v>59.05</v>
      </c>
      <c r="H44" s="51"/>
      <c r="I44" s="50">
        <v>46.2</v>
      </c>
      <c r="J44" s="51"/>
      <c r="K44" s="50">
        <v>106.23</v>
      </c>
      <c r="L44" s="51"/>
      <c r="M44" s="50">
        <v>167.93</v>
      </c>
      <c r="O44" t="b">
        <f t="shared" si="2"/>
        <v>0</v>
      </c>
      <c r="P44">
        <f t="shared" si="3"/>
        <v>0</v>
      </c>
    </row>
    <row r="45" spans="1:17">
      <c r="B45" s="49" t="s">
        <v>18</v>
      </c>
      <c r="C45" s="49" t="s">
        <v>24</v>
      </c>
      <c r="D45" s="52" t="s">
        <v>17</v>
      </c>
      <c r="E45" s="53">
        <v>48.7</v>
      </c>
      <c r="F45" s="54"/>
      <c r="G45" s="53">
        <v>56.22</v>
      </c>
      <c r="H45" s="54"/>
      <c r="I45" s="53">
        <v>40.119999999999997</v>
      </c>
      <c r="J45" s="54"/>
      <c r="K45" s="53">
        <v>313.14999999999998</v>
      </c>
      <c r="L45" s="54"/>
      <c r="M45" s="53">
        <v>1746.4</v>
      </c>
      <c r="O45">
        <f t="shared" si="2"/>
        <v>0</v>
      </c>
      <c r="P45" t="b">
        <f t="shared" si="3"/>
        <v>0</v>
      </c>
    </row>
    <row r="46" spans="1:17">
      <c r="B46" s="49" t="s">
        <v>18</v>
      </c>
      <c r="C46" s="49" t="s">
        <v>18</v>
      </c>
      <c r="D46" s="49" t="s">
        <v>19</v>
      </c>
      <c r="E46" s="50">
        <v>41.9</v>
      </c>
      <c r="F46" s="51"/>
      <c r="G46" s="50">
        <v>42.08</v>
      </c>
      <c r="H46" s="51"/>
      <c r="I46" s="50">
        <v>35.15</v>
      </c>
      <c r="J46" s="51"/>
      <c r="K46" s="50">
        <v>1321.82</v>
      </c>
      <c r="L46" s="51"/>
      <c r="M46" s="50">
        <v>1348.75</v>
      </c>
      <c r="O46" t="b">
        <f t="shared" si="2"/>
        <v>0</v>
      </c>
      <c r="P46">
        <f t="shared" si="3"/>
        <v>0</v>
      </c>
    </row>
    <row r="47" spans="1:17">
      <c r="B47" s="49" t="s">
        <v>18</v>
      </c>
      <c r="C47" s="49" t="s">
        <v>25</v>
      </c>
      <c r="D47" s="52" t="s">
        <v>17</v>
      </c>
      <c r="E47" s="53">
        <v>62.7</v>
      </c>
      <c r="F47" s="54"/>
      <c r="G47" s="53" t="s">
        <v>26</v>
      </c>
      <c r="H47" s="54"/>
      <c r="I47" s="53">
        <v>41.17</v>
      </c>
      <c r="J47" s="54"/>
      <c r="K47" s="53">
        <v>167.77</v>
      </c>
      <c r="L47" s="54"/>
      <c r="M47" s="53">
        <v>320.05</v>
      </c>
      <c r="O47">
        <f t="shared" si="2"/>
        <v>0</v>
      </c>
      <c r="P47" t="b">
        <f t="shared" si="3"/>
        <v>0</v>
      </c>
    </row>
    <row r="48" spans="1:17">
      <c r="B48" s="49" t="s">
        <v>18</v>
      </c>
      <c r="C48" s="49" t="s">
        <v>18</v>
      </c>
      <c r="D48" s="49" t="s">
        <v>19</v>
      </c>
      <c r="E48" s="50">
        <v>43.33</v>
      </c>
      <c r="F48" s="51"/>
      <c r="G48" s="50" t="s">
        <v>26</v>
      </c>
      <c r="H48" s="51"/>
      <c r="I48" s="50">
        <v>35.1</v>
      </c>
      <c r="J48" s="51"/>
      <c r="K48" s="50">
        <v>120.85</v>
      </c>
      <c r="L48" s="51"/>
      <c r="M48" s="50">
        <v>120.85</v>
      </c>
      <c r="O48" t="b">
        <f t="shared" si="2"/>
        <v>0</v>
      </c>
      <c r="P48">
        <f t="shared" si="3"/>
        <v>0</v>
      </c>
    </row>
    <row r="49" spans="1:17">
      <c r="A49" s="56"/>
      <c r="B49" s="49" t="s">
        <v>18</v>
      </c>
      <c r="C49" s="57" t="s">
        <v>27</v>
      </c>
      <c r="D49" s="57"/>
      <c r="E49" s="58">
        <v>62.44</v>
      </c>
      <c r="F49" s="59"/>
      <c r="G49" s="58" t="s">
        <v>26</v>
      </c>
      <c r="H49" s="59"/>
      <c r="I49" s="58">
        <v>39.07</v>
      </c>
      <c r="J49" s="59"/>
      <c r="K49" s="58" t="s">
        <v>28</v>
      </c>
      <c r="L49" s="59"/>
      <c r="M49" s="58">
        <v>723.77</v>
      </c>
      <c r="O49" t="b">
        <f t="shared" si="2"/>
        <v>0</v>
      </c>
      <c r="P49" t="b">
        <f t="shared" si="3"/>
        <v>0</v>
      </c>
    </row>
    <row r="50" spans="1:17">
      <c r="B50" s="49"/>
      <c r="C50" s="52" t="s">
        <v>16</v>
      </c>
      <c r="D50" s="52" t="s">
        <v>17</v>
      </c>
      <c r="E50" s="53">
        <v>128.91999999999999</v>
      </c>
      <c r="F50" s="54"/>
      <c r="G50" s="53">
        <v>141.18</v>
      </c>
      <c r="H50" s="54"/>
      <c r="I50" s="53">
        <v>14.2</v>
      </c>
      <c r="J50" s="54"/>
      <c r="K50" s="53">
        <v>207.22</v>
      </c>
      <c r="L50" s="54"/>
      <c r="M50" s="53">
        <v>285.2</v>
      </c>
      <c r="O50">
        <f t="shared" si="2"/>
        <v>1</v>
      </c>
      <c r="P50" t="b">
        <f t="shared" si="3"/>
        <v>0</v>
      </c>
    </row>
    <row r="51" spans="1:17">
      <c r="B51" s="49" t="s">
        <v>18</v>
      </c>
      <c r="C51" s="49" t="s">
        <v>18</v>
      </c>
      <c r="D51" s="49" t="s">
        <v>19</v>
      </c>
      <c r="E51" s="50">
        <v>26.07</v>
      </c>
      <c r="F51" s="51"/>
      <c r="G51" s="50">
        <v>27.18</v>
      </c>
      <c r="H51" s="51"/>
      <c r="I51" s="50">
        <v>11.13</v>
      </c>
      <c r="J51" s="51"/>
      <c r="K51" s="50">
        <v>50.07</v>
      </c>
      <c r="L51" s="51"/>
      <c r="M51" s="50">
        <v>189.1</v>
      </c>
      <c r="O51" t="b">
        <f t="shared" si="2"/>
        <v>0</v>
      </c>
      <c r="P51">
        <f t="shared" si="3"/>
        <v>0</v>
      </c>
    </row>
    <row r="52" spans="1:17">
      <c r="B52" s="49" t="s">
        <v>18</v>
      </c>
      <c r="C52" s="49" t="s">
        <v>20</v>
      </c>
      <c r="D52" s="52" t="s">
        <v>17</v>
      </c>
      <c r="E52" s="53">
        <v>62.35</v>
      </c>
      <c r="F52" s="54"/>
      <c r="G52" s="53">
        <v>66.05</v>
      </c>
      <c r="H52" s="54"/>
      <c r="I52" s="53">
        <v>17.079999999999998</v>
      </c>
      <c r="J52" s="54"/>
      <c r="K52" s="53">
        <v>165.1</v>
      </c>
      <c r="L52" s="54"/>
      <c r="M52" s="53">
        <v>261.07</v>
      </c>
      <c r="O52">
        <f t="shared" si="2"/>
        <v>0</v>
      </c>
      <c r="P52" t="b">
        <f t="shared" si="3"/>
        <v>0</v>
      </c>
    </row>
    <row r="53" spans="1:17">
      <c r="B53" s="49" t="s">
        <v>18</v>
      </c>
      <c r="C53" s="49" t="s">
        <v>18</v>
      </c>
      <c r="D53" s="49" t="s">
        <v>19</v>
      </c>
      <c r="E53" s="50">
        <v>24.68</v>
      </c>
      <c r="F53" s="51"/>
      <c r="G53" s="50">
        <v>26.22</v>
      </c>
      <c r="H53" s="51"/>
      <c r="I53" s="50">
        <v>12.17</v>
      </c>
      <c r="J53" s="51"/>
      <c r="K53" s="50">
        <v>45.1</v>
      </c>
      <c r="L53" s="51"/>
      <c r="M53" s="50">
        <v>141.1</v>
      </c>
      <c r="O53" t="b">
        <f t="shared" si="2"/>
        <v>0</v>
      </c>
      <c r="P53">
        <f t="shared" si="3"/>
        <v>0</v>
      </c>
    </row>
    <row r="54" spans="1:17">
      <c r="B54" s="49" t="s">
        <v>18</v>
      </c>
      <c r="C54" s="49" t="s">
        <v>21</v>
      </c>
      <c r="D54" s="52" t="s">
        <v>17</v>
      </c>
      <c r="E54" s="53">
        <v>45.02</v>
      </c>
      <c r="F54" s="54"/>
      <c r="G54" s="53">
        <v>48.18</v>
      </c>
      <c r="H54" s="54"/>
      <c r="I54" s="53">
        <v>12.22</v>
      </c>
      <c r="J54" s="54"/>
      <c r="K54" s="53">
        <v>144.1</v>
      </c>
      <c r="L54" s="54"/>
      <c r="M54" s="53">
        <v>309.10000000000002</v>
      </c>
      <c r="O54">
        <f t="shared" si="2"/>
        <v>0</v>
      </c>
      <c r="P54" t="b">
        <f t="shared" si="3"/>
        <v>0</v>
      </c>
    </row>
    <row r="55" spans="1:17">
      <c r="B55" s="49" t="s">
        <v>18</v>
      </c>
      <c r="C55" s="49" t="s">
        <v>18</v>
      </c>
      <c r="D55" s="49" t="s">
        <v>19</v>
      </c>
      <c r="E55" s="50">
        <v>24.88</v>
      </c>
      <c r="F55" s="51"/>
      <c r="G55" s="50">
        <v>27.1</v>
      </c>
      <c r="H55" s="51"/>
      <c r="I55" s="50">
        <v>9.33</v>
      </c>
      <c r="J55" s="51"/>
      <c r="K55" s="50">
        <v>43.15</v>
      </c>
      <c r="L55" s="51"/>
      <c r="M55" s="50">
        <v>242.92</v>
      </c>
      <c r="O55" t="b">
        <f t="shared" si="2"/>
        <v>0</v>
      </c>
      <c r="P55">
        <f t="shared" si="3"/>
        <v>0</v>
      </c>
    </row>
    <row r="56" spans="1:17">
      <c r="B56" s="49" t="s">
        <v>18</v>
      </c>
      <c r="C56" s="49" t="s">
        <v>22</v>
      </c>
      <c r="D56" s="52" t="s">
        <v>17</v>
      </c>
      <c r="E56" s="53">
        <v>59.47</v>
      </c>
      <c r="F56" s="54"/>
      <c r="G56" s="53">
        <v>64.069999999999993</v>
      </c>
      <c r="H56" s="54"/>
      <c r="I56" s="53">
        <v>12.12</v>
      </c>
      <c r="J56" s="54"/>
      <c r="K56" s="53">
        <v>139.27000000000001</v>
      </c>
      <c r="L56" s="54"/>
      <c r="M56" s="53">
        <v>348.13</v>
      </c>
      <c r="O56">
        <f t="shared" si="2"/>
        <v>0</v>
      </c>
      <c r="P56" t="b">
        <f t="shared" si="3"/>
        <v>0</v>
      </c>
    </row>
    <row r="57" spans="1:17">
      <c r="B57" s="49" t="s">
        <v>18</v>
      </c>
      <c r="C57" s="49" t="s">
        <v>18</v>
      </c>
      <c r="D57" s="49" t="s">
        <v>19</v>
      </c>
      <c r="E57" s="50">
        <v>24.83</v>
      </c>
      <c r="F57" s="51"/>
      <c r="G57" s="50">
        <v>26.18</v>
      </c>
      <c r="H57" s="51"/>
      <c r="I57" s="50">
        <v>13.13</v>
      </c>
      <c r="J57" s="51"/>
      <c r="K57" s="50">
        <v>45.13</v>
      </c>
      <c r="L57" s="51"/>
      <c r="M57" s="50">
        <v>105.15</v>
      </c>
      <c r="O57" t="b">
        <f t="shared" si="2"/>
        <v>0</v>
      </c>
      <c r="P57">
        <f t="shared" si="3"/>
        <v>0</v>
      </c>
    </row>
    <row r="58" spans="1:17" s="55" customFormat="1">
      <c r="A58"/>
      <c r="B58" s="49" t="s">
        <v>18</v>
      </c>
      <c r="C58" s="49" t="s">
        <v>23</v>
      </c>
      <c r="D58" s="52" t="s">
        <v>17</v>
      </c>
      <c r="E58" s="53">
        <v>60.08</v>
      </c>
      <c r="F58" s="54"/>
      <c r="G58" s="53">
        <v>62.17</v>
      </c>
      <c r="H58" s="54"/>
      <c r="I58" s="53">
        <v>17.149999999999999</v>
      </c>
      <c r="J58" s="54"/>
      <c r="K58" s="53">
        <v>155.12</v>
      </c>
      <c r="L58" s="54"/>
      <c r="M58" s="53">
        <v>363.08</v>
      </c>
      <c r="O58">
        <f t="shared" si="2"/>
        <v>0</v>
      </c>
      <c r="P58" t="b">
        <f t="shared" si="3"/>
        <v>0</v>
      </c>
      <c r="Q58"/>
    </row>
    <row r="59" spans="1:17">
      <c r="B59" s="49" t="s">
        <v>18</v>
      </c>
      <c r="C59" s="49" t="s">
        <v>18</v>
      </c>
      <c r="D59" s="49" t="s">
        <v>19</v>
      </c>
      <c r="E59" s="50">
        <v>21.62</v>
      </c>
      <c r="F59" s="51"/>
      <c r="G59" s="50">
        <v>22.15</v>
      </c>
      <c r="H59" s="51"/>
      <c r="I59" s="50">
        <v>8.07</v>
      </c>
      <c r="J59" s="51"/>
      <c r="K59" s="50">
        <v>36.15</v>
      </c>
      <c r="L59" s="51"/>
      <c r="M59" s="50">
        <v>146.18</v>
      </c>
      <c r="O59" t="b">
        <f t="shared" si="2"/>
        <v>0</v>
      </c>
      <c r="P59">
        <f t="shared" si="3"/>
        <v>0</v>
      </c>
    </row>
    <row r="60" spans="1:17">
      <c r="B60" s="49" t="s">
        <v>18</v>
      </c>
      <c r="C60" s="49" t="s">
        <v>24</v>
      </c>
      <c r="D60" s="52" t="s">
        <v>17</v>
      </c>
      <c r="E60" s="53">
        <v>48.13</v>
      </c>
      <c r="F60" s="54"/>
      <c r="G60" s="53" t="s">
        <v>26</v>
      </c>
      <c r="H60" s="54"/>
      <c r="I60" s="53">
        <v>12.05</v>
      </c>
      <c r="J60" s="54"/>
      <c r="K60" s="53">
        <v>147.22</v>
      </c>
      <c r="L60" s="54"/>
      <c r="M60" s="53">
        <v>276.12</v>
      </c>
      <c r="O60">
        <f t="shared" si="2"/>
        <v>0</v>
      </c>
      <c r="P60" t="b">
        <f t="shared" si="3"/>
        <v>0</v>
      </c>
    </row>
    <row r="61" spans="1:17">
      <c r="B61" s="49" t="s">
        <v>18</v>
      </c>
      <c r="C61" s="49" t="s">
        <v>18</v>
      </c>
      <c r="D61" s="49" t="s">
        <v>19</v>
      </c>
      <c r="E61" s="50">
        <v>27.53</v>
      </c>
      <c r="F61" s="51"/>
      <c r="G61" s="50">
        <v>29.17</v>
      </c>
      <c r="H61" s="51"/>
      <c r="I61" s="50">
        <v>18.07</v>
      </c>
      <c r="J61" s="51"/>
      <c r="K61" s="50">
        <v>52.07</v>
      </c>
      <c r="L61" s="51"/>
      <c r="M61" s="50">
        <v>53.07</v>
      </c>
      <c r="O61" t="b">
        <f t="shared" si="2"/>
        <v>0</v>
      </c>
      <c r="P61">
        <f t="shared" si="3"/>
        <v>0</v>
      </c>
    </row>
    <row r="62" spans="1:17">
      <c r="B62" s="49" t="s">
        <v>18</v>
      </c>
      <c r="C62" s="49" t="s">
        <v>25</v>
      </c>
      <c r="D62" s="52" t="s">
        <v>17</v>
      </c>
      <c r="E62" s="53">
        <v>34.78</v>
      </c>
      <c r="F62" s="54"/>
      <c r="G62" s="53" t="s">
        <v>26</v>
      </c>
      <c r="H62" s="54"/>
      <c r="I62" s="53">
        <v>12.22</v>
      </c>
      <c r="J62" s="54"/>
      <c r="K62" s="53">
        <v>107.07</v>
      </c>
      <c r="L62" s="54"/>
      <c r="M62" s="53">
        <v>142.19999999999999</v>
      </c>
      <c r="O62">
        <f t="shared" si="2"/>
        <v>0</v>
      </c>
      <c r="P62" t="b">
        <f t="shared" si="3"/>
        <v>0</v>
      </c>
    </row>
    <row r="63" spans="1:17">
      <c r="B63" s="49" t="s">
        <v>18</v>
      </c>
      <c r="C63" s="49" t="s">
        <v>18</v>
      </c>
      <c r="D63" s="49" t="s">
        <v>19</v>
      </c>
      <c r="E63" s="50">
        <v>35.619999999999997</v>
      </c>
      <c r="F63" s="51"/>
      <c r="G63" s="50" t="s">
        <v>26</v>
      </c>
      <c r="H63" s="51"/>
      <c r="I63" s="50">
        <v>11.17</v>
      </c>
      <c r="J63" s="51"/>
      <c r="K63" s="50">
        <v>64.08</v>
      </c>
      <c r="L63" s="51"/>
      <c r="M63" s="50">
        <v>78.17</v>
      </c>
      <c r="O63" t="b">
        <f t="shared" si="2"/>
        <v>0</v>
      </c>
      <c r="P63">
        <f t="shared" si="3"/>
        <v>0</v>
      </c>
    </row>
    <row r="64" spans="1:17">
      <c r="A64" s="56"/>
      <c r="B64" s="49" t="s">
        <v>18</v>
      </c>
      <c r="C64" s="57" t="s">
        <v>29</v>
      </c>
      <c r="D64" s="57"/>
      <c r="E64" s="58">
        <v>44.57</v>
      </c>
      <c r="F64" s="59"/>
      <c r="G64" s="58" t="s">
        <v>26</v>
      </c>
      <c r="H64" s="59"/>
      <c r="I64" s="58">
        <v>12.86</v>
      </c>
      <c r="J64" s="59"/>
      <c r="K64" s="58" t="s">
        <v>28</v>
      </c>
      <c r="L64" s="59"/>
      <c r="M64" s="58">
        <v>210.04</v>
      </c>
      <c r="O64" t="b">
        <f t="shared" si="2"/>
        <v>0</v>
      </c>
      <c r="P64" t="b">
        <f t="shared" si="3"/>
        <v>0</v>
      </c>
    </row>
    <row r="65" spans="1:17">
      <c r="B65" s="49"/>
      <c r="C65" s="52" t="s">
        <v>16</v>
      </c>
      <c r="D65" s="52" t="s">
        <v>17</v>
      </c>
      <c r="E65" s="53">
        <v>157.35</v>
      </c>
      <c r="F65" s="54"/>
      <c r="G65" s="53">
        <v>160.07</v>
      </c>
      <c r="H65" s="54"/>
      <c r="I65" s="53">
        <v>30.1</v>
      </c>
      <c r="J65" s="54"/>
      <c r="K65" s="53">
        <v>237.12</v>
      </c>
      <c r="L65" s="54"/>
      <c r="M65" s="53">
        <v>360.1</v>
      </c>
      <c r="O65">
        <f t="shared" si="2"/>
        <v>1</v>
      </c>
      <c r="P65" t="b">
        <f t="shared" si="3"/>
        <v>0</v>
      </c>
    </row>
    <row r="66" spans="1:17">
      <c r="B66" s="49" t="s">
        <v>18</v>
      </c>
      <c r="C66" s="49" t="s">
        <v>18</v>
      </c>
      <c r="D66" s="49" t="s">
        <v>19</v>
      </c>
      <c r="E66" s="50">
        <v>35.869999999999997</v>
      </c>
      <c r="F66" s="51"/>
      <c r="G66" s="50">
        <v>37.17</v>
      </c>
      <c r="H66" s="51"/>
      <c r="I66" s="50">
        <v>24.18</v>
      </c>
      <c r="J66" s="51"/>
      <c r="K66" s="50">
        <v>62.07</v>
      </c>
      <c r="L66" s="51"/>
      <c r="M66" s="50">
        <v>127.07</v>
      </c>
      <c r="O66" t="b">
        <f t="shared" si="2"/>
        <v>0</v>
      </c>
      <c r="P66">
        <f t="shared" si="3"/>
        <v>0</v>
      </c>
    </row>
    <row r="67" spans="1:17">
      <c r="B67" s="49" t="s">
        <v>18</v>
      </c>
      <c r="C67" s="49" t="s">
        <v>20</v>
      </c>
      <c r="D67" s="52" t="s">
        <v>17</v>
      </c>
      <c r="E67" s="53">
        <v>83.25</v>
      </c>
      <c r="F67" s="54"/>
      <c r="G67" s="53">
        <v>86.18</v>
      </c>
      <c r="H67" s="54"/>
      <c r="I67" s="53">
        <v>28.2</v>
      </c>
      <c r="J67" s="54"/>
      <c r="K67" s="53">
        <v>156.1</v>
      </c>
      <c r="L67" s="54"/>
      <c r="M67" s="53">
        <v>294.2</v>
      </c>
      <c r="O67">
        <f t="shared" si="2"/>
        <v>0</v>
      </c>
      <c r="P67" t="b">
        <f t="shared" si="3"/>
        <v>0</v>
      </c>
    </row>
    <row r="68" spans="1:17">
      <c r="B68" s="49" t="s">
        <v>18</v>
      </c>
      <c r="C68" s="49" t="s">
        <v>18</v>
      </c>
      <c r="D68" s="49" t="s">
        <v>19</v>
      </c>
      <c r="E68" s="50">
        <v>37.43</v>
      </c>
      <c r="F68" s="51"/>
      <c r="G68" s="50">
        <v>40.15</v>
      </c>
      <c r="H68" s="51"/>
      <c r="I68" s="50">
        <v>21.1</v>
      </c>
      <c r="J68" s="51"/>
      <c r="K68" s="50">
        <v>57.05</v>
      </c>
      <c r="L68" s="51"/>
      <c r="M68" s="50">
        <v>156.07</v>
      </c>
      <c r="O68" t="b">
        <f t="shared" si="2"/>
        <v>0</v>
      </c>
      <c r="P68">
        <f t="shared" si="3"/>
        <v>0</v>
      </c>
    </row>
    <row r="69" spans="1:17">
      <c r="B69" s="49" t="s">
        <v>18</v>
      </c>
      <c r="C69" s="49" t="s">
        <v>21</v>
      </c>
      <c r="D69" s="52" t="s">
        <v>17</v>
      </c>
      <c r="E69" s="53">
        <v>67.12</v>
      </c>
      <c r="F69" s="54"/>
      <c r="G69" s="53">
        <v>73.13</v>
      </c>
      <c r="H69" s="54"/>
      <c r="I69" s="53">
        <v>29.17</v>
      </c>
      <c r="J69" s="54"/>
      <c r="K69" s="53">
        <v>147.19999999999999</v>
      </c>
      <c r="L69" s="54"/>
      <c r="M69" s="53">
        <v>339.08</v>
      </c>
      <c r="O69">
        <f t="shared" si="2"/>
        <v>0</v>
      </c>
      <c r="P69" t="b">
        <f t="shared" si="3"/>
        <v>0</v>
      </c>
    </row>
    <row r="70" spans="1:17">
      <c r="B70" s="49" t="s">
        <v>18</v>
      </c>
      <c r="C70" s="49" t="s">
        <v>18</v>
      </c>
      <c r="D70" s="49" t="s">
        <v>19</v>
      </c>
      <c r="E70" s="50">
        <v>35.57</v>
      </c>
      <c r="F70" s="51"/>
      <c r="G70" s="50">
        <v>36.15</v>
      </c>
      <c r="H70" s="51"/>
      <c r="I70" s="50">
        <v>25.08</v>
      </c>
      <c r="J70" s="51"/>
      <c r="K70" s="50">
        <v>53.08</v>
      </c>
      <c r="L70" s="51"/>
      <c r="M70" s="50">
        <v>171.17</v>
      </c>
      <c r="O70" t="b">
        <f t="shared" si="2"/>
        <v>0</v>
      </c>
      <c r="P70">
        <f t="shared" si="3"/>
        <v>0</v>
      </c>
    </row>
    <row r="71" spans="1:17">
      <c r="B71" s="49" t="s">
        <v>18</v>
      </c>
      <c r="C71" s="49" t="s">
        <v>22</v>
      </c>
      <c r="D71" s="52" t="s">
        <v>17</v>
      </c>
      <c r="E71" s="53">
        <v>72.52</v>
      </c>
      <c r="F71" s="54"/>
      <c r="G71" s="53">
        <v>80.069999999999993</v>
      </c>
      <c r="H71" s="54"/>
      <c r="I71" s="53">
        <v>27.17</v>
      </c>
      <c r="J71" s="54"/>
      <c r="K71" s="53">
        <v>147.16999999999999</v>
      </c>
      <c r="L71" s="54"/>
      <c r="M71" s="53">
        <v>367.05</v>
      </c>
      <c r="O71">
        <f t="shared" si="2"/>
        <v>0</v>
      </c>
      <c r="P71" t="b">
        <f t="shared" si="3"/>
        <v>0</v>
      </c>
    </row>
    <row r="72" spans="1:17">
      <c r="B72" s="49" t="s">
        <v>18</v>
      </c>
      <c r="C72" s="49" t="s">
        <v>18</v>
      </c>
      <c r="D72" s="49" t="s">
        <v>19</v>
      </c>
      <c r="E72" s="50">
        <v>36.520000000000003</v>
      </c>
      <c r="F72" s="51"/>
      <c r="G72" s="50">
        <v>38.08</v>
      </c>
      <c r="H72" s="51"/>
      <c r="I72" s="50">
        <v>21.17</v>
      </c>
      <c r="J72" s="51"/>
      <c r="K72" s="50">
        <v>51.08</v>
      </c>
      <c r="L72" s="51"/>
      <c r="M72" s="50">
        <v>395.12</v>
      </c>
      <c r="O72" t="b">
        <f t="shared" si="2"/>
        <v>0</v>
      </c>
      <c r="P72">
        <f t="shared" si="3"/>
        <v>0</v>
      </c>
    </row>
    <row r="73" spans="1:17" s="55" customFormat="1">
      <c r="A73"/>
      <c r="B73" s="49" t="s">
        <v>18</v>
      </c>
      <c r="C73" s="49" t="s">
        <v>23</v>
      </c>
      <c r="D73" s="52" t="s">
        <v>17</v>
      </c>
      <c r="E73" s="53">
        <v>68.400000000000006</v>
      </c>
      <c r="F73" s="54"/>
      <c r="G73" s="53">
        <v>72.099999999999994</v>
      </c>
      <c r="H73" s="54"/>
      <c r="I73" s="53">
        <v>30.2</v>
      </c>
      <c r="J73" s="54"/>
      <c r="K73" s="53">
        <v>184.8</v>
      </c>
      <c r="L73" s="54"/>
      <c r="M73" s="53">
        <v>423.07</v>
      </c>
      <c r="O73">
        <f t="shared" si="2"/>
        <v>0</v>
      </c>
      <c r="P73" t="b">
        <f t="shared" si="3"/>
        <v>0</v>
      </c>
      <c r="Q73"/>
    </row>
    <row r="74" spans="1:17">
      <c r="B74" s="49" t="s">
        <v>18</v>
      </c>
      <c r="C74" s="49" t="s">
        <v>18</v>
      </c>
      <c r="D74" s="49" t="s">
        <v>19</v>
      </c>
      <c r="E74" s="50">
        <v>37.799999999999997</v>
      </c>
      <c r="F74" s="51"/>
      <c r="G74" s="50">
        <v>40.130000000000003</v>
      </c>
      <c r="H74" s="51"/>
      <c r="I74" s="50">
        <v>29.13</v>
      </c>
      <c r="J74" s="51"/>
      <c r="K74" s="50">
        <v>46.18</v>
      </c>
      <c r="L74" s="51"/>
      <c r="M74" s="50">
        <v>175.07</v>
      </c>
      <c r="O74" t="b">
        <f t="shared" si="2"/>
        <v>0</v>
      </c>
      <c r="P74">
        <f t="shared" si="3"/>
        <v>0</v>
      </c>
    </row>
    <row r="75" spans="1:17">
      <c r="B75" s="49" t="s">
        <v>18</v>
      </c>
      <c r="C75" s="49" t="s">
        <v>24</v>
      </c>
      <c r="D75" s="52" t="s">
        <v>17</v>
      </c>
      <c r="E75" s="53">
        <v>60.35</v>
      </c>
      <c r="F75" s="54"/>
      <c r="G75" s="53">
        <v>63.22</v>
      </c>
      <c r="H75" s="54"/>
      <c r="I75" s="53">
        <v>27.08</v>
      </c>
      <c r="J75" s="54"/>
      <c r="K75" s="53">
        <v>150.16999999999999</v>
      </c>
      <c r="L75" s="54"/>
      <c r="M75" s="53">
        <v>303.18</v>
      </c>
      <c r="O75">
        <f t="shared" si="2"/>
        <v>0</v>
      </c>
      <c r="P75" t="b">
        <f t="shared" si="3"/>
        <v>0</v>
      </c>
    </row>
    <row r="76" spans="1:17">
      <c r="B76" s="49" t="s">
        <v>18</v>
      </c>
      <c r="C76" s="49" t="s">
        <v>18</v>
      </c>
      <c r="D76" s="49" t="s">
        <v>19</v>
      </c>
      <c r="E76" s="50">
        <v>25.97</v>
      </c>
      <c r="F76" s="51"/>
      <c r="G76" s="50">
        <v>26.17</v>
      </c>
      <c r="H76" s="51"/>
      <c r="I76" s="50">
        <v>22.15</v>
      </c>
      <c r="J76" s="51"/>
      <c r="K76" s="50">
        <v>30.15</v>
      </c>
      <c r="L76" s="51"/>
      <c r="M76" s="50">
        <v>67.12</v>
      </c>
      <c r="O76" t="b">
        <f t="shared" si="2"/>
        <v>0</v>
      </c>
      <c r="P76">
        <f t="shared" si="3"/>
        <v>0</v>
      </c>
    </row>
    <row r="77" spans="1:17">
      <c r="B77" s="49" t="s">
        <v>18</v>
      </c>
      <c r="C77" s="49" t="s">
        <v>25</v>
      </c>
      <c r="D77" s="52" t="s">
        <v>17</v>
      </c>
      <c r="E77" s="53">
        <v>39.68</v>
      </c>
      <c r="F77" s="54"/>
      <c r="G77" s="53" t="s">
        <v>26</v>
      </c>
      <c r="H77" s="54"/>
      <c r="I77" s="53">
        <v>25.2</v>
      </c>
      <c r="J77" s="54"/>
      <c r="K77" s="53">
        <v>117.12</v>
      </c>
      <c r="L77" s="54"/>
      <c r="M77" s="53">
        <v>150.16999999999999</v>
      </c>
      <c r="O77">
        <f t="shared" si="2"/>
        <v>0</v>
      </c>
      <c r="P77" t="b">
        <f t="shared" si="3"/>
        <v>0</v>
      </c>
    </row>
    <row r="78" spans="1:17">
      <c r="B78" s="49" t="s">
        <v>18</v>
      </c>
      <c r="C78" s="49" t="s">
        <v>18</v>
      </c>
      <c r="D78" s="49" t="s">
        <v>19</v>
      </c>
      <c r="E78" s="50">
        <v>28.72</v>
      </c>
      <c r="F78" s="51"/>
      <c r="G78" s="50" t="s">
        <v>26</v>
      </c>
      <c r="H78" s="51"/>
      <c r="I78" s="50">
        <v>20.100000000000001</v>
      </c>
      <c r="J78" s="51"/>
      <c r="K78" s="50">
        <v>40.119999999999997</v>
      </c>
      <c r="L78" s="51"/>
      <c r="M78" s="50">
        <v>173.73</v>
      </c>
      <c r="O78" t="b">
        <f t="shared" si="2"/>
        <v>0</v>
      </c>
      <c r="P78">
        <f t="shared" si="3"/>
        <v>0</v>
      </c>
    </row>
    <row r="79" spans="1:17">
      <c r="A79" s="56"/>
      <c r="B79" s="49" t="s">
        <v>18</v>
      </c>
      <c r="C79" s="57" t="s">
        <v>30</v>
      </c>
      <c r="D79" s="57"/>
      <c r="E79" s="58">
        <v>56.18</v>
      </c>
      <c r="F79" s="59"/>
      <c r="G79" s="58" t="s">
        <v>26</v>
      </c>
      <c r="H79" s="59"/>
      <c r="I79" s="58">
        <v>25.72</v>
      </c>
      <c r="J79" s="59"/>
      <c r="K79" s="58" t="s">
        <v>28</v>
      </c>
      <c r="L79" s="59"/>
      <c r="M79" s="58">
        <v>250.16</v>
      </c>
      <c r="O79" t="b">
        <f t="shared" si="2"/>
        <v>0</v>
      </c>
      <c r="P79" t="b">
        <f t="shared" si="3"/>
        <v>0</v>
      </c>
    </row>
    <row r="80" spans="1:17">
      <c r="B80" s="49"/>
      <c r="C80" s="52" t="s">
        <v>16</v>
      </c>
      <c r="D80" s="52" t="s">
        <v>17</v>
      </c>
      <c r="E80" s="53">
        <v>152.22</v>
      </c>
      <c r="F80" s="54"/>
      <c r="G80" s="53">
        <v>156.07</v>
      </c>
      <c r="H80" s="54"/>
      <c r="I80" s="53">
        <v>31.12</v>
      </c>
      <c r="J80" s="54"/>
      <c r="K80" s="53">
        <v>209.15</v>
      </c>
      <c r="L80" s="54"/>
      <c r="M80" s="53">
        <v>342.05</v>
      </c>
      <c r="O80">
        <f t="shared" si="2"/>
        <v>1</v>
      </c>
      <c r="P80" t="b">
        <f t="shared" si="3"/>
        <v>0</v>
      </c>
    </row>
    <row r="81" spans="1:17">
      <c r="B81" s="49" t="s">
        <v>18</v>
      </c>
      <c r="C81" s="49" t="s">
        <v>18</v>
      </c>
      <c r="D81" s="49" t="s">
        <v>19</v>
      </c>
      <c r="E81" s="50">
        <v>37.15</v>
      </c>
      <c r="F81" s="51"/>
      <c r="G81" s="50">
        <v>38.08</v>
      </c>
      <c r="H81" s="51"/>
      <c r="I81" s="50">
        <v>24.18</v>
      </c>
      <c r="J81" s="51"/>
      <c r="K81" s="50">
        <v>60.15</v>
      </c>
      <c r="L81" s="51"/>
      <c r="M81" s="50">
        <v>93.05</v>
      </c>
      <c r="O81" t="b">
        <f t="shared" si="2"/>
        <v>0</v>
      </c>
      <c r="P81">
        <f t="shared" si="3"/>
        <v>0</v>
      </c>
    </row>
    <row r="82" spans="1:17">
      <c r="B82" s="49" t="s">
        <v>18</v>
      </c>
      <c r="C82" s="49" t="s">
        <v>20</v>
      </c>
      <c r="D82" s="52" t="s">
        <v>17</v>
      </c>
      <c r="E82" s="53">
        <v>81.92</v>
      </c>
      <c r="F82" s="54"/>
      <c r="G82" s="53">
        <v>85.17</v>
      </c>
      <c r="H82" s="54"/>
      <c r="I82" s="53">
        <v>31.17</v>
      </c>
      <c r="J82" s="54"/>
      <c r="K82" s="53">
        <v>156.1</v>
      </c>
      <c r="L82" s="54"/>
      <c r="M82" s="53">
        <v>312.12</v>
      </c>
      <c r="O82">
        <f t="shared" si="2"/>
        <v>0</v>
      </c>
      <c r="P82" t="b">
        <f t="shared" si="3"/>
        <v>0</v>
      </c>
    </row>
    <row r="83" spans="1:17">
      <c r="B83" s="49" t="s">
        <v>18</v>
      </c>
      <c r="C83" s="49" t="s">
        <v>18</v>
      </c>
      <c r="D83" s="49" t="s">
        <v>19</v>
      </c>
      <c r="E83" s="50">
        <v>40.15</v>
      </c>
      <c r="F83" s="51"/>
      <c r="G83" s="50">
        <v>42.17</v>
      </c>
      <c r="H83" s="51"/>
      <c r="I83" s="50">
        <v>23.07</v>
      </c>
      <c r="J83" s="51"/>
      <c r="K83" s="50">
        <v>65.23</v>
      </c>
      <c r="L83" s="51"/>
      <c r="M83" s="50">
        <v>520.12</v>
      </c>
      <c r="O83" t="b">
        <f t="shared" si="2"/>
        <v>0</v>
      </c>
      <c r="P83">
        <f t="shared" si="3"/>
        <v>0</v>
      </c>
    </row>
    <row r="84" spans="1:17">
      <c r="B84" s="49" t="s">
        <v>18</v>
      </c>
      <c r="C84" s="49" t="s">
        <v>21</v>
      </c>
      <c r="D84" s="52" t="s">
        <v>17</v>
      </c>
      <c r="E84" s="53">
        <v>63.92</v>
      </c>
      <c r="F84" s="54"/>
      <c r="G84" s="53">
        <v>67.2</v>
      </c>
      <c r="H84" s="54"/>
      <c r="I84" s="53">
        <v>30.15</v>
      </c>
      <c r="J84" s="54"/>
      <c r="K84" s="53">
        <v>135.18</v>
      </c>
      <c r="L84" s="54"/>
      <c r="M84" s="53">
        <v>291.17</v>
      </c>
      <c r="O84">
        <f t="shared" si="2"/>
        <v>0</v>
      </c>
      <c r="P84" t="b">
        <f t="shared" si="3"/>
        <v>0</v>
      </c>
    </row>
    <row r="85" spans="1:17">
      <c r="B85" s="49" t="s">
        <v>18</v>
      </c>
      <c r="C85" s="49" t="s">
        <v>18</v>
      </c>
      <c r="D85" s="49" t="s">
        <v>19</v>
      </c>
      <c r="E85" s="50">
        <v>35.549999999999997</v>
      </c>
      <c r="F85" s="51"/>
      <c r="G85" s="50">
        <v>36.15</v>
      </c>
      <c r="H85" s="51"/>
      <c r="I85" s="50">
        <v>23.08</v>
      </c>
      <c r="J85" s="51"/>
      <c r="K85" s="50">
        <v>46.15</v>
      </c>
      <c r="L85" s="51"/>
      <c r="M85" s="50">
        <v>291.05</v>
      </c>
      <c r="O85" t="b">
        <f t="shared" si="2"/>
        <v>0</v>
      </c>
      <c r="P85">
        <f t="shared" si="3"/>
        <v>0</v>
      </c>
    </row>
    <row r="86" spans="1:17">
      <c r="B86" s="49" t="s">
        <v>18</v>
      </c>
      <c r="C86" s="49" t="s">
        <v>22</v>
      </c>
      <c r="D86" s="52" t="s">
        <v>17</v>
      </c>
      <c r="E86" s="53">
        <v>72.17</v>
      </c>
      <c r="F86" s="54"/>
      <c r="G86" s="53">
        <v>77.099999999999994</v>
      </c>
      <c r="H86" s="54"/>
      <c r="I86" s="53">
        <v>31.17</v>
      </c>
      <c r="J86" s="54"/>
      <c r="K86" s="53">
        <v>164.05</v>
      </c>
      <c r="L86" s="54"/>
      <c r="M86" s="53">
        <v>348.12</v>
      </c>
      <c r="O86">
        <f t="shared" si="2"/>
        <v>0</v>
      </c>
      <c r="P86" t="b">
        <f t="shared" si="3"/>
        <v>0</v>
      </c>
    </row>
    <row r="87" spans="1:17">
      <c r="B87" s="49" t="s">
        <v>18</v>
      </c>
      <c r="C87" s="49" t="s">
        <v>18</v>
      </c>
      <c r="D87" s="49" t="s">
        <v>19</v>
      </c>
      <c r="E87" s="50">
        <v>35.5</v>
      </c>
      <c r="F87" s="51"/>
      <c r="G87" s="50">
        <v>37.1</v>
      </c>
      <c r="H87" s="51"/>
      <c r="I87" s="50">
        <v>22.2</v>
      </c>
      <c r="J87" s="51"/>
      <c r="K87" s="50">
        <v>50.12</v>
      </c>
      <c r="L87" s="51"/>
      <c r="M87" s="50">
        <v>123.18</v>
      </c>
      <c r="O87" t="b">
        <f t="shared" si="2"/>
        <v>0</v>
      </c>
      <c r="P87">
        <f t="shared" si="3"/>
        <v>0</v>
      </c>
    </row>
    <row r="88" spans="1:17" s="55" customFormat="1">
      <c r="A88"/>
      <c r="B88" s="49" t="s">
        <v>18</v>
      </c>
      <c r="C88" s="49" t="s">
        <v>23</v>
      </c>
      <c r="D88" s="52" t="s">
        <v>17</v>
      </c>
      <c r="E88" s="53">
        <v>67.62</v>
      </c>
      <c r="F88" s="54"/>
      <c r="G88" s="53">
        <v>72.099999999999994</v>
      </c>
      <c r="H88" s="54"/>
      <c r="I88" s="53">
        <v>32.22</v>
      </c>
      <c r="J88" s="54"/>
      <c r="K88" s="53">
        <v>154.02000000000001</v>
      </c>
      <c r="L88" s="54"/>
      <c r="M88" s="53">
        <v>420.22</v>
      </c>
      <c r="O88">
        <f t="shared" si="2"/>
        <v>0</v>
      </c>
      <c r="P88" t="b">
        <f t="shared" si="3"/>
        <v>0</v>
      </c>
      <c r="Q88"/>
    </row>
    <row r="89" spans="1:17">
      <c r="B89" s="49" t="s">
        <v>18</v>
      </c>
      <c r="C89" s="49" t="s">
        <v>18</v>
      </c>
      <c r="D89" s="49" t="s">
        <v>19</v>
      </c>
      <c r="E89" s="50">
        <v>37.57</v>
      </c>
      <c r="F89" s="51"/>
      <c r="G89" s="50">
        <v>40.119999999999997</v>
      </c>
      <c r="H89" s="51"/>
      <c r="I89" s="50">
        <v>29.13</v>
      </c>
      <c r="J89" s="51"/>
      <c r="K89" s="50">
        <v>47.13</v>
      </c>
      <c r="L89" s="51"/>
      <c r="M89" s="50">
        <v>161.08000000000001</v>
      </c>
      <c r="O89" t="b">
        <f t="shared" si="2"/>
        <v>0</v>
      </c>
      <c r="P89">
        <f t="shared" si="3"/>
        <v>0</v>
      </c>
    </row>
    <row r="90" spans="1:17">
      <c r="B90" s="49" t="s">
        <v>18</v>
      </c>
      <c r="C90" s="49" t="s">
        <v>24</v>
      </c>
      <c r="D90" s="52" t="s">
        <v>17</v>
      </c>
      <c r="E90" s="53">
        <v>54.45</v>
      </c>
      <c r="F90" s="54"/>
      <c r="G90" s="53">
        <v>57.2</v>
      </c>
      <c r="H90" s="54"/>
      <c r="I90" s="53">
        <v>29.07</v>
      </c>
      <c r="J90" s="54"/>
      <c r="K90" s="53">
        <v>124.2</v>
      </c>
      <c r="L90" s="54"/>
      <c r="M90" s="53">
        <v>314.17</v>
      </c>
      <c r="O90">
        <f t="shared" si="2"/>
        <v>0</v>
      </c>
      <c r="P90" t="b">
        <f t="shared" si="3"/>
        <v>0</v>
      </c>
    </row>
    <row r="91" spans="1:17">
      <c r="B91" s="49" t="s">
        <v>18</v>
      </c>
      <c r="C91" s="49" t="s">
        <v>18</v>
      </c>
      <c r="D91" s="49" t="s">
        <v>19</v>
      </c>
      <c r="E91" s="50">
        <v>27.3</v>
      </c>
      <c r="F91" s="51"/>
      <c r="G91" s="50">
        <v>29.17</v>
      </c>
      <c r="H91" s="51"/>
      <c r="I91" s="50">
        <v>24.17</v>
      </c>
      <c r="J91" s="51"/>
      <c r="K91" s="50">
        <v>37.15</v>
      </c>
      <c r="L91" s="51"/>
      <c r="M91" s="50">
        <v>51.22</v>
      </c>
      <c r="O91" t="b">
        <f t="shared" si="2"/>
        <v>0</v>
      </c>
      <c r="P91">
        <f t="shared" si="3"/>
        <v>0</v>
      </c>
    </row>
    <row r="92" spans="1:17">
      <c r="B92" s="49" t="s">
        <v>18</v>
      </c>
      <c r="C92" s="49" t="s">
        <v>25</v>
      </c>
      <c r="D92" s="52" t="s">
        <v>17</v>
      </c>
      <c r="E92" s="53">
        <v>39.58</v>
      </c>
      <c r="F92" s="54"/>
      <c r="G92" s="53" t="s">
        <v>26</v>
      </c>
      <c r="H92" s="54"/>
      <c r="I92" s="53">
        <v>27.17</v>
      </c>
      <c r="J92" s="54"/>
      <c r="K92" s="53">
        <v>70.099999999999994</v>
      </c>
      <c r="L92" s="54"/>
      <c r="M92" s="53">
        <v>272.67</v>
      </c>
      <c r="O92">
        <f t="shared" si="2"/>
        <v>0</v>
      </c>
      <c r="P92" t="b">
        <f t="shared" si="3"/>
        <v>0</v>
      </c>
    </row>
    <row r="93" spans="1:17">
      <c r="B93" s="49" t="s">
        <v>18</v>
      </c>
      <c r="C93" s="49" t="s">
        <v>18</v>
      </c>
      <c r="D93" s="49" t="s">
        <v>19</v>
      </c>
      <c r="E93" s="50">
        <v>29.3</v>
      </c>
      <c r="F93" s="51"/>
      <c r="G93" s="50">
        <v>31.15</v>
      </c>
      <c r="H93" s="51"/>
      <c r="I93" s="50">
        <v>23.07</v>
      </c>
      <c r="J93" s="51"/>
      <c r="K93" s="50">
        <v>36.130000000000003</v>
      </c>
      <c r="L93" s="51"/>
      <c r="M93" s="50">
        <v>43.03</v>
      </c>
      <c r="O93" t="b">
        <f t="shared" ref="O93:O156" si="4">IF(D93="ROUTINE",IF(E93&gt;180,2,IF(E93&lt;120,0,1)))</f>
        <v>0</v>
      </c>
      <c r="P93">
        <f t="shared" ref="P93:P156" si="5">IF(D93="URGENT",IF(E93&gt;120,2,IF(E93&lt;60,0,1)))</f>
        <v>0</v>
      </c>
    </row>
    <row r="94" spans="1:17">
      <c r="A94" s="56"/>
      <c r="B94" s="49" t="s">
        <v>18</v>
      </c>
      <c r="C94" s="57" t="s">
        <v>31</v>
      </c>
      <c r="D94" s="57"/>
      <c r="E94" s="58">
        <v>55.31</v>
      </c>
      <c r="F94" s="59"/>
      <c r="G94" s="58" t="s">
        <v>26</v>
      </c>
      <c r="H94" s="59"/>
      <c r="I94" s="58">
        <v>27.21</v>
      </c>
      <c r="J94" s="59"/>
      <c r="K94" s="58" t="s">
        <v>28</v>
      </c>
      <c r="L94" s="59"/>
      <c r="M94" s="58">
        <v>255.95</v>
      </c>
      <c r="O94" t="b">
        <f t="shared" si="4"/>
        <v>0</v>
      </c>
      <c r="P94" t="b">
        <f t="shared" si="5"/>
        <v>0</v>
      </c>
    </row>
    <row r="95" spans="1:17">
      <c r="B95" s="49"/>
      <c r="C95" s="52" t="s">
        <v>16</v>
      </c>
      <c r="D95" s="52" t="s">
        <v>17</v>
      </c>
      <c r="E95" s="53">
        <v>115.82</v>
      </c>
      <c r="F95" s="54"/>
      <c r="G95" s="53">
        <v>188.08</v>
      </c>
      <c r="H95" s="54"/>
      <c r="I95" s="53">
        <v>53.1</v>
      </c>
      <c r="J95" s="54"/>
      <c r="K95" s="53">
        <v>688.78</v>
      </c>
      <c r="L95" s="54"/>
      <c r="M95" s="53">
        <v>944.3</v>
      </c>
      <c r="O95">
        <f t="shared" si="4"/>
        <v>0</v>
      </c>
      <c r="P95" t="b">
        <f t="shared" si="5"/>
        <v>0</v>
      </c>
    </row>
    <row r="96" spans="1:17">
      <c r="B96" s="49" t="s">
        <v>18</v>
      </c>
      <c r="C96" s="49" t="s">
        <v>18</v>
      </c>
      <c r="D96" s="49" t="s">
        <v>19</v>
      </c>
      <c r="E96" s="50">
        <v>71.099999999999994</v>
      </c>
      <c r="F96" s="51"/>
      <c r="G96" s="50">
        <v>135.27000000000001</v>
      </c>
      <c r="H96" s="51"/>
      <c r="I96" s="50">
        <v>116.65</v>
      </c>
      <c r="J96" s="51"/>
      <c r="K96" s="50">
        <v>970.23</v>
      </c>
      <c r="L96" s="51"/>
      <c r="M96" s="50">
        <v>970.23</v>
      </c>
      <c r="O96" t="b">
        <f t="shared" si="4"/>
        <v>0</v>
      </c>
      <c r="P96">
        <f t="shared" si="5"/>
        <v>1</v>
      </c>
    </row>
    <row r="97" spans="1:17">
      <c r="B97" s="49" t="s">
        <v>18</v>
      </c>
      <c r="C97" s="49" t="s">
        <v>20</v>
      </c>
      <c r="D97" s="52" t="s">
        <v>17</v>
      </c>
      <c r="E97" s="53">
        <v>107.28</v>
      </c>
      <c r="F97" s="54"/>
      <c r="G97" s="53">
        <v>132.47</v>
      </c>
      <c r="H97" s="54"/>
      <c r="I97" s="53">
        <v>122.42</v>
      </c>
      <c r="J97" s="54"/>
      <c r="K97" s="53">
        <v>838.4</v>
      </c>
      <c r="L97" s="54"/>
      <c r="M97" s="53">
        <v>838.4</v>
      </c>
      <c r="O97">
        <f t="shared" si="4"/>
        <v>0</v>
      </c>
      <c r="P97" t="b">
        <f t="shared" si="5"/>
        <v>0</v>
      </c>
    </row>
    <row r="98" spans="1:17">
      <c r="B98" s="49" t="s">
        <v>18</v>
      </c>
      <c r="C98" s="49" t="s">
        <v>18</v>
      </c>
      <c r="D98" s="49" t="s">
        <v>19</v>
      </c>
      <c r="E98" s="50">
        <v>66.92</v>
      </c>
      <c r="F98" s="51"/>
      <c r="G98" s="50">
        <v>88.27</v>
      </c>
      <c r="H98" s="51"/>
      <c r="I98" s="50">
        <v>61.2</v>
      </c>
      <c r="J98" s="51"/>
      <c r="K98" s="50">
        <v>97.98</v>
      </c>
      <c r="L98" s="51"/>
      <c r="M98" s="50">
        <v>97.98</v>
      </c>
      <c r="O98" t="b">
        <f t="shared" si="4"/>
        <v>0</v>
      </c>
      <c r="P98">
        <f t="shared" si="5"/>
        <v>1</v>
      </c>
    </row>
    <row r="99" spans="1:17">
      <c r="B99" s="49" t="s">
        <v>18</v>
      </c>
      <c r="C99" s="49" t="s">
        <v>21</v>
      </c>
      <c r="D99" s="52" t="s">
        <v>17</v>
      </c>
      <c r="E99" s="53">
        <v>74.819999999999993</v>
      </c>
      <c r="F99" s="54"/>
      <c r="G99" s="53">
        <v>222.32</v>
      </c>
      <c r="H99" s="54"/>
      <c r="I99" s="53">
        <v>110.65</v>
      </c>
      <c r="J99" s="54"/>
      <c r="K99" s="53">
        <v>681.22</v>
      </c>
      <c r="L99" s="54"/>
      <c r="M99" s="53">
        <v>913.05</v>
      </c>
      <c r="O99">
        <f t="shared" si="4"/>
        <v>0</v>
      </c>
      <c r="P99" t="b">
        <f t="shared" si="5"/>
        <v>0</v>
      </c>
    </row>
    <row r="100" spans="1:17">
      <c r="B100" s="49" t="s">
        <v>18</v>
      </c>
      <c r="C100" s="49" t="s">
        <v>18</v>
      </c>
      <c r="D100" s="49" t="s">
        <v>19</v>
      </c>
      <c r="E100" s="50">
        <v>63.87</v>
      </c>
      <c r="F100" s="51"/>
      <c r="G100" s="50">
        <v>328.5</v>
      </c>
      <c r="H100" s="51"/>
      <c r="I100" s="50">
        <v>136.75</v>
      </c>
      <c r="J100" s="51"/>
      <c r="K100" s="50">
        <v>479.42</v>
      </c>
      <c r="L100" s="51"/>
      <c r="M100" s="50">
        <v>479.42</v>
      </c>
      <c r="O100" t="b">
        <f t="shared" si="4"/>
        <v>0</v>
      </c>
      <c r="P100">
        <f t="shared" si="5"/>
        <v>1</v>
      </c>
    </row>
    <row r="101" spans="1:17">
      <c r="B101" s="49" t="s">
        <v>18</v>
      </c>
      <c r="C101" s="49" t="s">
        <v>22</v>
      </c>
      <c r="D101" s="52" t="s">
        <v>17</v>
      </c>
      <c r="E101" s="53">
        <v>71.27</v>
      </c>
      <c r="F101" s="54"/>
      <c r="G101" s="53">
        <v>572.53</v>
      </c>
      <c r="H101" s="54"/>
      <c r="I101" s="53">
        <v>62.48</v>
      </c>
      <c r="J101" s="54"/>
      <c r="K101" s="53">
        <v>760.18</v>
      </c>
      <c r="L101" s="54"/>
      <c r="M101" s="53">
        <v>985.45</v>
      </c>
      <c r="O101">
        <f t="shared" si="4"/>
        <v>0</v>
      </c>
      <c r="P101" t="b">
        <f t="shared" si="5"/>
        <v>0</v>
      </c>
    </row>
    <row r="102" spans="1:17">
      <c r="B102" s="49" t="s">
        <v>18</v>
      </c>
      <c r="C102" s="49" t="s">
        <v>18</v>
      </c>
      <c r="D102" s="49" t="s">
        <v>19</v>
      </c>
      <c r="E102" s="50">
        <v>56.73</v>
      </c>
      <c r="F102" s="51"/>
      <c r="G102" s="50">
        <v>150.22999999999999</v>
      </c>
      <c r="H102" s="51"/>
      <c r="I102" s="50">
        <v>65</v>
      </c>
      <c r="J102" s="51"/>
      <c r="K102" s="50">
        <v>335.28</v>
      </c>
      <c r="L102" s="51"/>
      <c r="M102" s="50">
        <v>437.12</v>
      </c>
      <c r="O102" t="b">
        <f t="shared" si="4"/>
        <v>0</v>
      </c>
      <c r="P102">
        <f t="shared" si="5"/>
        <v>0</v>
      </c>
    </row>
    <row r="103" spans="1:17" s="55" customFormat="1">
      <c r="A103"/>
      <c r="B103" s="49" t="s">
        <v>18</v>
      </c>
      <c r="C103" s="49" t="s">
        <v>23</v>
      </c>
      <c r="D103" s="52" t="s">
        <v>17</v>
      </c>
      <c r="E103" s="53">
        <v>88.38</v>
      </c>
      <c r="F103" s="54"/>
      <c r="G103" s="53">
        <v>467.62</v>
      </c>
      <c r="H103" s="54"/>
      <c r="I103" s="53">
        <v>89.97</v>
      </c>
      <c r="J103" s="54"/>
      <c r="K103" s="53">
        <v>855</v>
      </c>
      <c r="L103" s="54"/>
      <c r="M103" s="53">
        <v>943.3</v>
      </c>
      <c r="O103">
        <f t="shared" si="4"/>
        <v>0</v>
      </c>
      <c r="P103" t="b">
        <f t="shared" si="5"/>
        <v>0</v>
      </c>
      <c r="Q103"/>
    </row>
    <row r="104" spans="1:17">
      <c r="B104" s="49" t="s">
        <v>18</v>
      </c>
      <c r="C104" s="49" t="s">
        <v>18</v>
      </c>
      <c r="D104" s="49" t="s">
        <v>19</v>
      </c>
      <c r="E104" s="50">
        <v>61.23</v>
      </c>
      <c r="F104" s="51"/>
      <c r="G104" s="50">
        <v>99</v>
      </c>
      <c r="H104" s="51"/>
      <c r="I104" s="50">
        <v>77.319999999999993</v>
      </c>
      <c r="J104" s="51"/>
      <c r="K104" s="50">
        <v>293.23</v>
      </c>
      <c r="L104" s="51"/>
      <c r="M104" s="50">
        <v>293.23</v>
      </c>
      <c r="O104" t="b">
        <f t="shared" si="4"/>
        <v>0</v>
      </c>
      <c r="P104">
        <f t="shared" si="5"/>
        <v>1</v>
      </c>
    </row>
    <row r="105" spans="1:17">
      <c r="B105" s="49" t="s">
        <v>18</v>
      </c>
      <c r="C105" s="49" t="s">
        <v>24</v>
      </c>
      <c r="D105" s="52" t="s">
        <v>17</v>
      </c>
      <c r="E105" s="53">
        <v>61.27</v>
      </c>
      <c r="F105" s="54"/>
      <c r="G105" s="53">
        <v>806.33</v>
      </c>
      <c r="H105" s="54"/>
      <c r="I105" s="53">
        <v>314.3</v>
      </c>
      <c r="J105" s="54"/>
      <c r="K105" s="53">
        <v>1586.45</v>
      </c>
      <c r="L105" s="54"/>
      <c r="M105" s="53">
        <v>1611.35</v>
      </c>
      <c r="O105">
        <f t="shared" si="4"/>
        <v>0</v>
      </c>
      <c r="P105" t="b">
        <f t="shared" si="5"/>
        <v>0</v>
      </c>
    </row>
    <row r="106" spans="1:17">
      <c r="B106" s="49" t="s">
        <v>18</v>
      </c>
      <c r="C106" s="49" t="s">
        <v>18</v>
      </c>
      <c r="D106" s="49" t="s">
        <v>19</v>
      </c>
      <c r="E106" s="50">
        <v>101.9</v>
      </c>
      <c r="F106" s="51"/>
      <c r="G106" s="50">
        <v>1456.47</v>
      </c>
      <c r="H106" s="51"/>
      <c r="I106" s="50">
        <v>1187.9000000000001</v>
      </c>
      <c r="J106" s="51"/>
      <c r="K106" s="50">
        <v>1456.47</v>
      </c>
      <c r="L106" s="51"/>
      <c r="M106" s="50">
        <v>1456.47</v>
      </c>
      <c r="O106" t="b">
        <f t="shared" si="4"/>
        <v>0</v>
      </c>
      <c r="P106">
        <f t="shared" si="5"/>
        <v>1</v>
      </c>
    </row>
    <row r="107" spans="1:17">
      <c r="B107" s="49" t="s">
        <v>18</v>
      </c>
      <c r="C107" s="49" t="s">
        <v>25</v>
      </c>
      <c r="D107" s="52" t="s">
        <v>17</v>
      </c>
      <c r="E107" s="53">
        <v>46.85</v>
      </c>
      <c r="F107" s="54"/>
      <c r="G107" s="53" t="s">
        <v>26</v>
      </c>
      <c r="H107" s="54"/>
      <c r="I107" s="53" t="s">
        <v>28</v>
      </c>
      <c r="J107" s="54"/>
      <c r="K107" s="53" t="s">
        <v>28</v>
      </c>
      <c r="L107" s="54"/>
      <c r="M107" s="53" t="s">
        <v>28</v>
      </c>
      <c r="O107">
        <f t="shared" si="4"/>
        <v>0</v>
      </c>
      <c r="P107" t="b">
        <f t="shared" si="5"/>
        <v>0</v>
      </c>
    </row>
    <row r="108" spans="1:17">
      <c r="B108" s="49" t="s">
        <v>18</v>
      </c>
      <c r="C108" s="49" t="s">
        <v>18</v>
      </c>
      <c r="D108" s="49" t="s">
        <v>19</v>
      </c>
      <c r="E108" s="50">
        <v>42.33</v>
      </c>
      <c r="F108" s="51"/>
      <c r="G108" s="50" t="s">
        <v>26</v>
      </c>
      <c r="H108" s="51"/>
      <c r="I108" s="50">
        <v>117.85</v>
      </c>
      <c r="J108" s="51"/>
      <c r="K108" s="50">
        <v>117.85</v>
      </c>
      <c r="L108" s="51"/>
      <c r="M108" s="50">
        <v>117.85</v>
      </c>
      <c r="O108" t="b">
        <f t="shared" si="4"/>
        <v>0</v>
      </c>
      <c r="P108">
        <f t="shared" si="5"/>
        <v>0</v>
      </c>
    </row>
    <row r="109" spans="1:17">
      <c r="A109" s="56"/>
      <c r="B109" s="49" t="s">
        <v>18</v>
      </c>
      <c r="C109" s="57" t="s">
        <v>32</v>
      </c>
      <c r="D109" s="57"/>
      <c r="E109" s="58">
        <v>73.55</v>
      </c>
      <c r="F109" s="59"/>
      <c r="G109" s="58" t="s">
        <v>26</v>
      </c>
      <c r="H109" s="59"/>
      <c r="I109" s="58">
        <v>193.51</v>
      </c>
      <c r="J109" s="59"/>
      <c r="K109" s="58" t="s">
        <v>28</v>
      </c>
      <c r="L109" s="59"/>
      <c r="M109" s="58">
        <v>776.01</v>
      </c>
      <c r="O109" t="b">
        <f t="shared" si="4"/>
        <v>0</v>
      </c>
      <c r="P109" t="b">
        <f t="shared" si="5"/>
        <v>0</v>
      </c>
    </row>
    <row r="110" spans="1:17">
      <c r="B110" s="49"/>
      <c r="C110" s="52" t="s">
        <v>16</v>
      </c>
      <c r="D110" s="52" t="s">
        <v>17</v>
      </c>
      <c r="E110" s="53">
        <v>131.77000000000001</v>
      </c>
      <c r="F110" s="54"/>
      <c r="G110" s="53">
        <v>189.1</v>
      </c>
      <c r="H110" s="54"/>
      <c r="I110" s="53">
        <v>33.17</v>
      </c>
      <c r="J110" s="54"/>
      <c r="K110" s="53">
        <v>275.10000000000002</v>
      </c>
      <c r="L110" s="54"/>
      <c r="M110" s="53">
        <v>552</v>
      </c>
      <c r="O110">
        <f t="shared" si="4"/>
        <v>1</v>
      </c>
      <c r="P110" t="b">
        <f t="shared" si="5"/>
        <v>0</v>
      </c>
    </row>
    <row r="111" spans="1:17">
      <c r="B111" s="49" t="s">
        <v>18</v>
      </c>
      <c r="C111" s="49" t="s">
        <v>18</v>
      </c>
      <c r="D111" s="49" t="s">
        <v>19</v>
      </c>
      <c r="E111" s="50">
        <v>43.05</v>
      </c>
      <c r="F111" s="51"/>
      <c r="G111" s="50">
        <v>45.18</v>
      </c>
      <c r="H111" s="51"/>
      <c r="I111" s="50">
        <v>30.08</v>
      </c>
      <c r="J111" s="51"/>
      <c r="K111" s="50">
        <v>71.05</v>
      </c>
      <c r="L111" s="51"/>
      <c r="M111" s="50">
        <v>171.17</v>
      </c>
      <c r="O111" t="b">
        <f t="shared" si="4"/>
        <v>0</v>
      </c>
      <c r="P111">
        <f t="shared" si="5"/>
        <v>0</v>
      </c>
    </row>
    <row r="112" spans="1:17">
      <c r="B112" s="49" t="s">
        <v>18</v>
      </c>
      <c r="C112" s="49" t="s">
        <v>20</v>
      </c>
      <c r="D112" s="52" t="s">
        <v>17</v>
      </c>
      <c r="E112" s="53">
        <v>70.08</v>
      </c>
      <c r="F112" s="54"/>
      <c r="G112" s="53">
        <v>72.08</v>
      </c>
      <c r="H112" s="54"/>
      <c r="I112" s="53">
        <v>31.18</v>
      </c>
      <c r="J112" s="54"/>
      <c r="K112" s="53">
        <v>149.19999999999999</v>
      </c>
      <c r="L112" s="54"/>
      <c r="M112" s="53">
        <v>281.48</v>
      </c>
      <c r="O112">
        <f t="shared" si="4"/>
        <v>0</v>
      </c>
      <c r="P112" t="b">
        <f t="shared" si="5"/>
        <v>0</v>
      </c>
    </row>
    <row r="113" spans="1:17">
      <c r="B113" s="49" t="s">
        <v>18</v>
      </c>
      <c r="C113" s="49" t="s">
        <v>18</v>
      </c>
      <c r="D113" s="49" t="s">
        <v>19</v>
      </c>
      <c r="E113" s="50">
        <v>42.42</v>
      </c>
      <c r="F113" s="51"/>
      <c r="G113" s="50">
        <v>44.07</v>
      </c>
      <c r="H113" s="51"/>
      <c r="I113" s="50">
        <v>26.22</v>
      </c>
      <c r="J113" s="51"/>
      <c r="K113" s="50">
        <v>63.08</v>
      </c>
      <c r="L113" s="51"/>
      <c r="M113" s="50">
        <v>526.16999999999996</v>
      </c>
      <c r="O113" t="b">
        <f t="shared" si="4"/>
        <v>0</v>
      </c>
      <c r="P113">
        <f t="shared" si="5"/>
        <v>0</v>
      </c>
    </row>
    <row r="114" spans="1:17">
      <c r="B114" s="49" t="s">
        <v>18</v>
      </c>
      <c r="C114" s="49" t="s">
        <v>21</v>
      </c>
      <c r="D114" s="52" t="s">
        <v>17</v>
      </c>
      <c r="E114" s="53">
        <v>70.069999999999993</v>
      </c>
      <c r="F114" s="54"/>
      <c r="G114" s="53">
        <v>73.05</v>
      </c>
      <c r="H114" s="54"/>
      <c r="I114" s="53">
        <v>30.1</v>
      </c>
      <c r="J114" s="54"/>
      <c r="K114" s="53">
        <v>126.2</v>
      </c>
      <c r="L114" s="54"/>
      <c r="M114" s="53">
        <v>228.13</v>
      </c>
      <c r="O114">
        <f t="shared" si="4"/>
        <v>0</v>
      </c>
      <c r="P114" t="b">
        <f t="shared" si="5"/>
        <v>0</v>
      </c>
    </row>
    <row r="115" spans="1:17">
      <c r="B115" s="49" t="s">
        <v>18</v>
      </c>
      <c r="C115" s="49" t="s">
        <v>18</v>
      </c>
      <c r="D115" s="49" t="s">
        <v>19</v>
      </c>
      <c r="E115" s="50">
        <v>38.25</v>
      </c>
      <c r="F115" s="51"/>
      <c r="G115" s="50">
        <v>40.200000000000003</v>
      </c>
      <c r="H115" s="51"/>
      <c r="I115" s="50">
        <v>27.1</v>
      </c>
      <c r="J115" s="51"/>
      <c r="K115" s="50">
        <v>59.13</v>
      </c>
      <c r="L115" s="51"/>
      <c r="M115" s="50">
        <v>565.12</v>
      </c>
      <c r="O115" t="b">
        <f t="shared" si="4"/>
        <v>0</v>
      </c>
      <c r="P115">
        <f t="shared" si="5"/>
        <v>0</v>
      </c>
    </row>
    <row r="116" spans="1:17">
      <c r="B116" s="49" t="s">
        <v>18</v>
      </c>
      <c r="C116" s="49" t="s">
        <v>22</v>
      </c>
      <c r="D116" s="52" t="s">
        <v>17</v>
      </c>
      <c r="E116" s="53">
        <v>69.97</v>
      </c>
      <c r="F116" s="54"/>
      <c r="G116" s="53">
        <v>74.12</v>
      </c>
      <c r="H116" s="54"/>
      <c r="I116" s="53">
        <v>32.15</v>
      </c>
      <c r="J116" s="54"/>
      <c r="K116" s="53">
        <v>118.17</v>
      </c>
      <c r="L116" s="54"/>
      <c r="M116" s="53">
        <v>226.6</v>
      </c>
      <c r="O116">
        <f t="shared" si="4"/>
        <v>0</v>
      </c>
      <c r="P116" t="b">
        <f t="shared" si="5"/>
        <v>0</v>
      </c>
    </row>
    <row r="117" spans="1:17">
      <c r="B117" s="49" t="s">
        <v>18</v>
      </c>
      <c r="C117" s="49" t="s">
        <v>18</v>
      </c>
      <c r="D117" s="49" t="s">
        <v>19</v>
      </c>
      <c r="E117" s="50">
        <v>44.27</v>
      </c>
      <c r="F117" s="51"/>
      <c r="G117" s="50">
        <v>46.17</v>
      </c>
      <c r="H117" s="51"/>
      <c r="I117" s="50">
        <v>25.2</v>
      </c>
      <c r="J117" s="51"/>
      <c r="K117" s="50">
        <v>87.13</v>
      </c>
      <c r="L117" s="51"/>
      <c r="M117" s="50">
        <v>401.15</v>
      </c>
      <c r="O117" t="b">
        <f t="shared" si="4"/>
        <v>0</v>
      </c>
      <c r="P117">
        <f t="shared" si="5"/>
        <v>0</v>
      </c>
    </row>
    <row r="118" spans="1:17" s="55" customFormat="1">
      <c r="A118"/>
      <c r="B118" s="49" t="s">
        <v>18</v>
      </c>
      <c r="C118" s="49" t="s">
        <v>23</v>
      </c>
      <c r="D118" s="52" t="s">
        <v>17</v>
      </c>
      <c r="E118" s="53">
        <v>60.3</v>
      </c>
      <c r="F118" s="54"/>
      <c r="G118" s="53">
        <v>66.05</v>
      </c>
      <c r="H118" s="54"/>
      <c r="I118" s="53">
        <v>31.23</v>
      </c>
      <c r="J118" s="54"/>
      <c r="K118" s="53">
        <v>122.15</v>
      </c>
      <c r="L118" s="54"/>
      <c r="M118" s="53">
        <v>348.08</v>
      </c>
      <c r="O118">
        <f t="shared" si="4"/>
        <v>0</v>
      </c>
      <c r="P118" t="b">
        <f t="shared" si="5"/>
        <v>0</v>
      </c>
      <c r="Q118"/>
    </row>
    <row r="119" spans="1:17">
      <c r="B119" s="49" t="s">
        <v>18</v>
      </c>
      <c r="C119" s="49" t="s">
        <v>18</v>
      </c>
      <c r="D119" s="49" t="s">
        <v>19</v>
      </c>
      <c r="E119" s="50">
        <v>41.08</v>
      </c>
      <c r="F119" s="51"/>
      <c r="G119" s="50">
        <v>42.05</v>
      </c>
      <c r="H119" s="51"/>
      <c r="I119" s="50">
        <v>32.200000000000003</v>
      </c>
      <c r="J119" s="51"/>
      <c r="K119" s="50">
        <v>50.22</v>
      </c>
      <c r="L119" s="51"/>
      <c r="M119" s="50">
        <v>187.13</v>
      </c>
      <c r="O119" t="b">
        <f t="shared" si="4"/>
        <v>0</v>
      </c>
      <c r="P119">
        <f t="shared" si="5"/>
        <v>0</v>
      </c>
    </row>
    <row r="120" spans="1:17">
      <c r="B120" s="49" t="s">
        <v>18</v>
      </c>
      <c r="C120" s="49" t="s">
        <v>24</v>
      </c>
      <c r="D120" s="52" t="s">
        <v>17</v>
      </c>
      <c r="E120" s="53">
        <v>41.7</v>
      </c>
      <c r="F120" s="54"/>
      <c r="G120" s="53">
        <v>63.17</v>
      </c>
      <c r="H120" s="54"/>
      <c r="I120" s="53">
        <v>31.12</v>
      </c>
      <c r="J120" s="54"/>
      <c r="K120" s="53">
        <v>100.13</v>
      </c>
      <c r="L120" s="54"/>
      <c r="M120" s="53">
        <v>294.13</v>
      </c>
      <c r="O120">
        <f t="shared" si="4"/>
        <v>0</v>
      </c>
      <c r="P120" t="b">
        <f t="shared" si="5"/>
        <v>0</v>
      </c>
    </row>
    <row r="121" spans="1:17">
      <c r="B121" s="49" t="s">
        <v>18</v>
      </c>
      <c r="C121" s="49" t="s">
        <v>18</v>
      </c>
      <c r="D121" s="49" t="s">
        <v>19</v>
      </c>
      <c r="E121" s="50">
        <v>33.200000000000003</v>
      </c>
      <c r="F121" s="51"/>
      <c r="G121" s="50">
        <v>35.22</v>
      </c>
      <c r="H121" s="51"/>
      <c r="I121" s="50">
        <v>24.17</v>
      </c>
      <c r="J121" s="51"/>
      <c r="K121" s="50">
        <v>70.13</v>
      </c>
      <c r="L121" s="51"/>
      <c r="M121" s="50">
        <v>70.13</v>
      </c>
      <c r="O121" t="b">
        <f t="shared" si="4"/>
        <v>0</v>
      </c>
      <c r="P121">
        <f t="shared" si="5"/>
        <v>0</v>
      </c>
    </row>
    <row r="122" spans="1:17">
      <c r="B122" s="49" t="s">
        <v>18</v>
      </c>
      <c r="C122" s="49" t="s">
        <v>25</v>
      </c>
      <c r="D122" s="52" t="s">
        <v>17</v>
      </c>
      <c r="E122" s="53">
        <v>55.1</v>
      </c>
      <c r="F122" s="54"/>
      <c r="G122" s="53">
        <v>57.2</v>
      </c>
      <c r="H122" s="54"/>
      <c r="I122" s="53">
        <v>33.119999999999997</v>
      </c>
      <c r="J122" s="54"/>
      <c r="K122" s="53">
        <v>120.12</v>
      </c>
      <c r="L122" s="54"/>
      <c r="M122" s="53">
        <v>249.07</v>
      </c>
      <c r="O122">
        <f t="shared" si="4"/>
        <v>0</v>
      </c>
      <c r="P122" t="b">
        <f t="shared" si="5"/>
        <v>0</v>
      </c>
    </row>
    <row r="123" spans="1:17">
      <c r="B123" s="49" t="s">
        <v>18</v>
      </c>
      <c r="C123" s="49" t="s">
        <v>18</v>
      </c>
      <c r="D123" s="49" t="s">
        <v>19</v>
      </c>
      <c r="E123" s="50">
        <v>30.45</v>
      </c>
      <c r="F123" s="51"/>
      <c r="G123" s="50">
        <v>32.200000000000003</v>
      </c>
      <c r="H123" s="51"/>
      <c r="I123" s="50">
        <v>26.08</v>
      </c>
      <c r="J123" s="51"/>
      <c r="K123" s="50">
        <v>43.03</v>
      </c>
      <c r="L123" s="51"/>
      <c r="M123" s="50">
        <v>46.2</v>
      </c>
      <c r="O123" t="b">
        <f t="shared" si="4"/>
        <v>0</v>
      </c>
      <c r="P123">
        <f t="shared" si="5"/>
        <v>0</v>
      </c>
    </row>
    <row r="124" spans="1:17">
      <c r="A124" s="56"/>
      <c r="B124" s="49" t="s">
        <v>18</v>
      </c>
      <c r="C124" s="57" t="s">
        <v>33</v>
      </c>
      <c r="D124" s="57"/>
      <c r="E124" s="58">
        <v>55.12</v>
      </c>
      <c r="F124" s="59"/>
      <c r="G124" s="58">
        <v>62.85</v>
      </c>
      <c r="H124" s="59"/>
      <c r="I124" s="58">
        <v>29.51</v>
      </c>
      <c r="J124" s="59"/>
      <c r="K124" s="58" t="s">
        <v>28</v>
      </c>
      <c r="L124" s="59"/>
      <c r="M124" s="58">
        <v>296.18</v>
      </c>
      <c r="O124" t="b">
        <f t="shared" si="4"/>
        <v>0</v>
      </c>
      <c r="P124" t="b">
        <f t="shared" si="5"/>
        <v>0</v>
      </c>
    </row>
    <row r="125" spans="1:17">
      <c r="B125" s="49"/>
      <c r="C125" s="52" t="s">
        <v>16</v>
      </c>
      <c r="D125" s="52" t="s">
        <v>17</v>
      </c>
      <c r="E125" s="53">
        <v>163.05000000000001</v>
      </c>
      <c r="F125" s="54"/>
      <c r="G125" s="53">
        <v>168.13</v>
      </c>
      <c r="H125" s="54"/>
      <c r="I125" s="53">
        <v>40.200000000000003</v>
      </c>
      <c r="J125" s="54"/>
      <c r="K125" s="53">
        <v>252.1</v>
      </c>
      <c r="L125" s="54"/>
      <c r="M125" s="53">
        <v>387.07</v>
      </c>
      <c r="O125">
        <f t="shared" si="4"/>
        <v>1</v>
      </c>
      <c r="P125" t="b">
        <f t="shared" si="5"/>
        <v>0</v>
      </c>
    </row>
    <row r="126" spans="1:17">
      <c r="B126" s="49" t="s">
        <v>18</v>
      </c>
      <c r="C126" s="49" t="s">
        <v>18</v>
      </c>
      <c r="D126" s="49" t="s">
        <v>19</v>
      </c>
      <c r="E126" s="50">
        <v>39.93</v>
      </c>
      <c r="F126" s="51"/>
      <c r="G126" s="50">
        <v>42.1</v>
      </c>
      <c r="H126" s="51"/>
      <c r="I126" s="50">
        <v>29.03</v>
      </c>
      <c r="J126" s="51"/>
      <c r="K126" s="50">
        <v>71.05</v>
      </c>
      <c r="L126" s="51"/>
      <c r="M126" s="50">
        <v>189.07</v>
      </c>
      <c r="O126" t="b">
        <f t="shared" si="4"/>
        <v>0</v>
      </c>
      <c r="P126">
        <f t="shared" si="5"/>
        <v>0</v>
      </c>
    </row>
    <row r="127" spans="1:17">
      <c r="B127" s="49" t="s">
        <v>18</v>
      </c>
      <c r="C127" s="49" t="s">
        <v>20</v>
      </c>
      <c r="D127" s="52" t="s">
        <v>17</v>
      </c>
      <c r="E127" s="53">
        <v>85.5</v>
      </c>
      <c r="F127" s="54"/>
      <c r="G127" s="53">
        <v>90.12</v>
      </c>
      <c r="H127" s="54"/>
      <c r="I127" s="53">
        <v>36.07</v>
      </c>
      <c r="J127" s="54"/>
      <c r="K127" s="53">
        <v>159.22</v>
      </c>
      <c r="L127" s="54"/>
      <c r="M127" s="53">
        <v>288.07</v>
      </c>
      <c r="O127">
        <f t="shared" si="4"/>
        <v>0</v>
      </c>
      <c r="P127" t="b">
        <f t="shared" si="5"/>
        <v>0</v>
      </c>
    </row>
    <row r="128" spans="1:17">
      <c r="B128" s="49" t="s">
        <v>18</v>
      </c>
      <c r="C128" s="49" t="s">
        <v>18</v>
      </c>
      <c r="D128" s="49" t="s">
        <v>19</v>
      </c>
      <c r="E128" s="50">
        <v>44.92</v>
      </c>
      <c r="F128" s="51"/>
      <c r="G128" s="50">
        <v>50.13</v>
      </c>
      <c r="H128" s="51"/>
      <c r="I128" s="50">
        <v>27.12</v>
      </c>
      <c r="J128" s="51"/>
      <c r="K128" s="50">
        <v>88.27</v>
      </c>
      <c r="L128" s="51"/>
      <c r="M128" s="50">
        <v>261.13</v>
      </c>
      <c r="O128" t="b">
        <f t="shared" si="4"/>
        <v>0</v>
      </c>
      <c r="P128">
        <f t="shared" si="5"/>
        <v>0</v>
      </c>
    </row>
    <row r="129" spans="1:17">
      <c r="B129" s="49" t="s">
        <v>18</v>
      </c>
      <c r="C129" s="49" t="s">
        <v>21</v>
      </c>
      <c r="D129" s="52" t="s">
        <v>17</v>
      </c>
      <c r="E129" s="53">
        <v>78.17</v>
      </c>
      <c r="F129" s="54"/>
      <c r="G129" s="53">
        <v>83.05</v>
      </c>
      <c r="H129" s="54"/>
      <c r="I129" s="53">
        <v>33.200000000000003</v>
      </c>
      <c r="J129" s="54"/>
      <c r="K129" s="53">
        <v>180.15</v>
      </c>
      <c r="L129" s="54"/>
      <c r="M129" s="53">
        <v>360.08</v>
      </c>
      <c r="O129">
        <f t="shared" si="4"/>
        <v>0</v>
      </c>
      <c r="P129" t="b">
        <f t="shared" si="5"/>
        <v>0</v>
      </c>
    </row>
    <row r="130" spans="1:17">
      <c r="B130" s="49" t="s">
        <v>18</v>
      </c>
      <c r="C130" s="49" t="s">
        <v>18</v>
      </c>
      <c r="D130" s="49" t="s">
        <v>19</v>
      </c>
      <c r="E130" s="50">
        <v>41.63</v>
      </c>
      <c r="F130" s="51"/>
      <c r="G130" s="50">
        <v>44.12</v>
      </c>
      <c r="H130" s="51"/>
      <c r="I130" s="50">
        <v>30.2</v>
      </c>
      <c r="J130" s="51"/>
      <c r="K130" s="50">
        <v>63.13</v>
      </c>
      <c r="L130" s="51"/>
      <c r="M130" s="50">
        <v>600.27</v>
      </c>
      <c r="O130" t="b">
        <f t="shared" si="4"/>
        <v>0</v>
      </c>
      <c r="P130">
        <f t="shared" si="5"/>
        <v>0</v>
      </c>
    </row>
    <row r="131" spans="1:17">
      <c r="B131" s="49" t="s">
        <v>18</v>
      </c>
      <c r="C131" s="49" t="s">
        <v>22</v>
      </c>
      <c r="D131" s="52" t="s">
        <v>17</v>
      </c>
      <c r="E131" s="53">
        <v>80.87</v>
      </c>
      <c r="F131" s="54"/>
      <c r="G131" s="53">
        <v>88.15</v>
      </c>
      <c r="H131" s="54"/>
      <c r="I131" s="53">
        <v>33.18</v>
      </c>
      <c r="J131" s="54"/>
      <c r="K131" s="53">
        <v>165.22</v>
      </c>
      <c r="L131" s="54"/>
      <c r="M131" s="53">
        <v>351.13</v>
      </c>
      <c r="O131">
        <f t="shared" si="4"/>
        <v>0</v>
      </c>
      <c r="P131" t="b">
        <f t="shared" si="5"/>
        <v>0</v>
      </c>
    </row>
    <row r="132" spans="1:17">
      <c r="B132" s="49" t="s">
        <v>18</v>
      </c>
      <c r="C132" s="49" t="s">
        <v>18</v>
      </c>
      <c r="D132" s="49" t="s">
        <v>19</v>
      </c>
      <c r="E132" s="50">
        <v>42.13</v>
      </c>
      <c r="F132" s="51"/>
      <c r="G132" s="50">
        <v>45.12</v>
      </c>
      <c r="H132" s="51"/>
      <c r="I132" s="50">
        <v>27.22</v>
      </c>
      <c r="J132" s="51"/>
      <c r="K132" s="50">
        <v>60.07</v>
      </c>
      <c r="L132" s="51"/>
      <c r="M132" s="50">
        <v>414.13</v>
      </c>
      <c r="O132" t="b">
        <f t="shared" si="4"/>
        <v>0</v>
      </c>
      <c r="P132">
        <f t="shared" si="5"/>
        <v>0</v>
      </c>
    </row>
    <row r="133" spans="1:17" s="55" customFormat="1">
      <c r="A133"/>
      <c r="B133" s="49" t="s">
        <v>18</v>
      </c>
      <c r="C133" s="49" t="s">
        <v>23</v>
      </c>
      <c r="D133" s="52" t="s">
        <v>17</v>
      </c>
      <c r="E133" s="53">
        <v>74.88</v>
      </c>
      <c r="F133" s="54"/>
      <c r="G133" s="53">
        <v>81.05</v>
      </c>
      <c r="H133" s="54"/>
      <c r="I133" s="53">
        <v>33.130000000000003</v>
      </c>
      <c r="J133" s="54"/>
      <c r="K133" s="53">
        <v>187.15</v>
      </c>
      <c r="L133" s="54"/>
      <c r="M133" s="53">
        <v>399.18</v>
      </c>
      <c r="O133">
        <f t="shared" si="4"/>
        <v>0</v>
      </c>
      <c r="P133" t="b">
        <f t="shared" si="5"/>
        <v>0</v>
      </c>
      <c r="Q133"/>
    </row>
    <row r="134" spans="1:17">
      <c r="B134" s="49" t="s">
        <v>18</v>
      </c>
      <c r="C134" s="49" t="s">
        <v>18</v>
      </c>
      <c r="D134" s="49" t="s">
        <v>19</v>
      </c>
      <c r="E134" s="50">
        <v>44.28</v>
      </c>
      <c r="F134" s="51"/>
      <c r="G134" s="50">
        <v>45.07</v>
      </c>
      <c r="H134" s="51"/>
      <c r="I134" s="50">
        <v>32.200000000000003</v>
      </c>
      <c r="J134" s="51"/>
      <c r="K134" s="50">
        <v>52.18</v>
      </c>
      <c r="L134" s="51"/>
      <c r="M134" s="50">
        <v>186.77</v>
      </c>
      <c r="O134" t="b">
        <f t="shared" si="4"/>
        <v>0</v>
      </c>
      <c r="P134">
        <f t="shared" si="5"/>
        <v>0</v>
      </c>
    </row>
    <row r="135" spans="1:17">
      <c r="B135" s="49" t="s">
        <v>18</v>
      </c>
      <c r="C135" s="49" t="s">
        <v>24</v>
      </c>
      <c r="D135" s="52" t="s">
        <v>17</v>
      </c>
      <c r="E135" s="53">
        <v>75.819999999999993</v>
      </c>
      <c r="F135" s="54"/>
      <c r="G135" s="53">
        <v>80.150000000000006</v>
      </c>
      <c r="H135" s="54"/>
      <c r="I135" s="53">
        <v>33.08</v>
      </c>
      <c r="J135" s="54"/>
      <c r="K135" s="53">
        <v>159.18</v>
      </c>
      <c r="L135" s="54"/>
      <c r="M135" s="53">
        <v>513.16999999999996</v>
      </c>
      <c r="O135">
        <f t="shared" si="4"/>
        <v>0</v>
      </c>
      <c r="P135" t="b">
        <f t="shared" si="5"/>
        <v>0</v>
      </c>
    </row>
    <row r="136" spans="1:17">
      <c r="B136" s="49" t="s">
        <v>18</v>
      </c>
      <c r="C136" s="49" t="s">
        <v>18</v>
      </c>
      <c r="D136" s="49" t="s">
        <v>19</v>
      </c>
      <c r="E136" s="50">
        <v>32.53</v>
      </c>
      <c r="F136" s="51"/>
      <c r="G136" s="50">
        <v>33.17</v>
      </c>
      <c r="H136" s="51"/>
      <c r="I136" s="50">
        <v>27.17</v>
      </c>
      <c r="J136" s="51"/>
      <c r="K136" s="50">
        <v>88.88</v>
      </c>
      <c r="L136" s="51"/>
      <c r="M136" s="50">
        <v>106.17</v>
      </c>
      <c r="O136" t="b">
        <f t="shared" si="4"/>
        <v>0</v>
      </c>
      <c r="P136">
        <f t="shared" si="5"/>
        <v>0</v>
      </c>
    </row>
    <row r="137" spans="1:17">
      <c r="B137" s="49" t="s">
        <v>18</v>
      </c>
      <c r="C137" s="49" t="s">
        <v>25</v>
      </c>
      <c r="D137" s="52" t="s">
        <v>17</v>
      </c>
      <c r="E137" s="53">
        <v>51.52</v>
      </c>
      <c r="F137" s="54"/>
      <c r="G137" s="53" t="s">
        <v>26</v>
      </c>
      <c r="H137" s="54"/>
      <c r="I137" s="53">
        <v>31.17</v>
      </c>
      <c r="J137" s="54"/>
      <c r="K137" s="53">
        <v>120.12</v>
      </c>
      <c r="L137" s="54"/>
      <c r="M137" s="53">
        <v>154.18</v>
      </c>
      <c r="O137">
        <f t="shared" si="4"/>
        <v>0</v>
      </c>
      <c r="P137" t="b">
        <f t="shared" si="5"/>
        <v>0</v>
      </c>
    </row>
    <row r="138" spans="1:17">
      <c r="B138" s="49" t="s">
        <v>18</v>
      </c>
      <c r="C138" s="49" t="s">
        <v>18</v>
      </c>
      <c r="D138" s="49" t="s">
        <v>19</v>
      </c>
      <c r="E138" s="50">
        <v>33.82</v>
      </c>
      <c r="F138" s="51"/>
      <c r="G138" s="50">
        <v>39.119999999999997</v>
      </c>
      <c r="H138" s="51"/>
      <c r="I138" s="50">
        <v>26.23</v>
      </c>
      <c r="J138" s="51"/>
      <c r="K138" s="50">
        <v>47.08</v>
      </c>
      <c r="L138" s="51"/>
      <c r="M138" s="50">
        <v>120.85</v>
      </c>
      <c r="O138" t="b">
        <f t="shared" si="4"/>
        <v>0</v>
      </c>
      <c r="P138">
        <f t="shared" si="5"/>
        <v>0</v>
      </c>
    </row>
    <row r="139" spans="1:17">
      <c r="A139" s="56"/>
      <c r="B139" s="49" t="s">
        <v>18</v>
      </c>
      <c r="C139" s="57" t="s">
        <v>34</v>
      </c>
      <c r="D139" s="57"/>
      <c r="E139" s="58">
        <v>63.5</v>
      </c>
      <c r="F139" s="59"/>
      <c r="G139" s="58" t="s">
        <v>26</v>
      </c>
      <c r="H139" s="59"/>
      <c r="I139" s="58">
        <v>31.37</v>
      </c>
      <c r="J139" s="59"/>
      <c r="K139" s="58" t="s">
        <v>28</v>
      </c>
      <c r="L139" s="59"/>
      <c r="M139" s="58">
        <v>309.38</v>
      </c>
      <c r="O139" t="b">
        <f t="shared" si="4"/>
        <v>0</v>
      </c>
      <c r="P139" t="b">
        <f t="shared" si="5"/>
        <v>0</v>
      </c>
    </row>
    <row r="140" spans="1:17">
      <c r="B140" s="49"/>
      <c r="C140" s="52" t="s">
        <v>16</v>
      </c>
      <c r="D140" s="52" t="s">
        <v>17</v>
      </c>
      <c r="E140" s="53">
        <v>4.92</v>
      </c>
      <c r="F140" s="54"/>
      <c r="G140" s="53">
        <v>10.130000000000001</v>
      </c>
      <c r="H140" s="54"/>
      <c r="I140" s="53">
        <v>5.07</v>
      </c>
      <c r="J140" s="54"/>
      <c r="K140" s="53">
        <v>57.13</v>
      </c>
      <c r="L140" s="54"/>
      <c r="M140" s="53">
        <v>662.9</v>
      </c>
      <c r="O140">
        <f t="shared" si="4"/>
        <v>0</v>
      </c>
      <c r="P140" t="b">
        <f t="shared" si="5"/>
        <v>0</v>
      </c>
    </row>
    <row r="141" spans="1:17">
      <c r="B141" s="49" t="s">
        <v>18</v>
      </c>
      <c r="C141" s="49" t="s">
        <v>18</v>
      </c>
      <c r="D141" s="49" t="s">
        <v>19</v>
      </c>
      <c r="E141" s="50">
        <v>4.0999999999999996</v>
      </c>
      <c r="F141" s="51"/>
      <c r="G141" s="50">
        <v>4.1500000000000004</v>
      </c>
      <c r="H141" s="51"/>
      <c r="I141" s="50">
        <v>4.1500000000000004</v>
      </c>
      <c r="J141" s="51"/>
      <c r="K141" s="50">
        <v>4.1500000000000004</v>
      </c>
      <c r="L141" s="51"/>
      <c r="M141" s="50">
        <v>4.1500000000000004</v>
      </c>
      <c r="O141" t="b">
        <f t="shared" si="4"/>
        <v>0</v>
      </c>
      <c r="P141">
        <f t="shared" si="5"/>
        <v>0</v>
      </c>
    </row>
    <row r="142" spans="1:17">
      <c r="B142" s="49" t="s">
        <v>18</v>
      </c>
      <c r="C142" s="49" t="s">
        <v>20</v>
      </c>
      <c r="D142" s="52" t="s">
        <v>17</v>
      </c>
      <c r="E142" s="53">
        <v>4.7699999999999996</v>
      </c>
      <c r="F142" s="54"/>
      <c r="G142" s="53">
        <v>6.18</v>
      </c>
      <c r="H142" s="54"/>
      <c r="I142" s="53">
        <v>3.12</v>
      </c>
      <c r="J142" s="54"/>
      <c r="K142" s="53">
        <v>51.1</v>
      </c>
      <c r="L142" s="54"/>
      <c r="M142" s="53">
        <v>60.08</v>
      </c>
      <c r="O142">
        <f t="shared" si="4"/>
        <v>0</v>
      </c>
      <c r="P142" t="b">
        <f t="shared" si="5"/>
        <v>0</v>
      </c>
    </row>
    <row r="143" spans="1:17">
      <c r="B143" s="49" t="s">
        <v>18</v>
      </c>
      <c r="C143" s="49" t="s">
        <v>18</v>
      </c>
      <c r="D143" s="49" t="s">
        <v>19</v>
      </c>
      <c r="E143" s="50">
        <v>4.07</v>
      </c>
      <c r="F143" s="51"/>
      <c r="G143" s="50">
        <v>4.12</v>
      </c>
      <c r="H143" s="51"/>
      <c r="I143" s="50">
        <v>4.12</v>
      </c>
      <c r="J143" s="51"/>
      <c r="K143" s="50">
        <v>4.12</v>
      </c>
      <c r="L143" s="51"/>
      <c r="M143" s="50">
        <v>4.12</v>
      </c>
      <c r="O143" t="b">
        <f t="shared" si="4"/>
        <v>0</v>
      </c>
      <c r="P143">
        <f t="shared" si="5"/>
        <v>0</v>
      </c>
    </row>
    <row r="144" spans="1:17" s="55" customFormat="1">
      <c r="A144"/>
      <c r="B144" s="49" t="s">
        <v>18</v>
      </c>
      <c r="C144" s="49" t="s">
        <v>21</v>
      </c>
      <c r="D144" s="52" t="s">
        <v>17</v>
      </c>
      <c r="E144" s="53">
        <v>47.93</v>
      </c>
      <c r="F144" s="54"/>
      <c r="G144" s="53">
        <v>48.2</v>
      </c>
      <c r="H144" s="54"/>
      <c r="I144" s="53">
        <v>3.18</v>
      </c>
      <c r="J144" s="54"/>
      <c r="K144" s="53">
        <v>60.07</v>
      </c>
      <c r="L144" s="54"/>
      <c r="M144" s="53">
        <v>114.13</v>
      </c>
      <c r="O144">
        <f t="shared" si="4"/>
        <v>0</v>
      </c>
      <c r="P144" t="b">
        <f t="shared" si="5"/>
        <v>0</v>
      </c>
      <c r="Q144"/>
    </row>
    <row r="145" spans="1:17">
      <c r="B145" s="49" t="s">
        <v>18</v>
      </c>
      <c r="C145" s="49" t="s">
        <v>22</v>
      </c>
      <c r="D145" s="52" t="s">
        <v>17</v>
      </c>
      <c r="E145" s="53">
        <v>12.52</v>
      </c>
      <c r="F145" s="54"/>
      <c r="G145" s="53">
        <v>15.17</v>
      </c>
      <c r="H145" s="54"/>
      <c r="I145" s="53">
        <v>4.05</v>
      </c>
      <c r="J145" s="54"/>
      <c r="K145" s="53">
        <v>46.1</v>
      </c>
      <c r="L145" s="54"/>
      <c r="M145" s="53">
        <v>48.12</v>
      </c>
      <c r="O145">
        <f t="shared" si="4"/>
        <v>0</v>
      </c>
      <c r="P145" t="b">
        <f t="shared" si="5"/>
        <v>0</v>
      </c>
    </row>
    <row r="146" spans="1:17">
      <c r="B146" s="49" t="s">
        <v>18</v>
      </c>
      <c r="C146" s="49" t="s">
        <v>23</v>
      </c>
      <c r="D146" s="52" t="s">
        <v>17</v>
      </c>
      <c r="E146" s="53">
        <v>3.93</v>
      </c>
      <c r="F146" s="54"/>
      <c r="G146" s="53">
        <v>6.15</v>
      </c>
      <c r="H146" s="54"/>
      <c r="I146" s="53">
        <v>3.15</v>
      </c>
      <c r="J146" s="54"/>
      <c r="K146" s="53">
        <v>17.079999999999998</v>
      </c>
      <c r="L146" s="54"/>
      <c r="M146" s="53">
        <v>64.13</v>
      </c>
      <c r="O146">
        <f t="shared" si="4"/>
        <v>0</v>
      </c>
      <c r="P146" t="b">
        <f t="shared" si="5"/>
        <v>0</v>
      </c>
    </row>
    <row r="147" spans="1:17">
      <c r="B147" s="49" t="s">
        <v>18</v>
      </c>
      <c r="C147" s="49" t="s">
        <v>18</v>
      </c>
      <c r="D147" s="49" t="s">
        <v>19</v>
      </c>
      <c r="E147" s="50">
        <v>10.029999999999999</v>
      </c>
      <c r="F147" s="51"/>
      <c r="G147" s="50">
        <v>10.119999999999999</v>
      </c>
      <c r="H147" s="51"/>
      <c r="I147" s="50">
        <v>10.119999999999999</v>
      </c>
      <c r="J147" s="51"/>
      <c r="K147" s="50">
        <v>10.119999999999999</v>
      </c>
      <c r="L147" s="51"/>
      <c r="M147" s="50">
        <v>10.119999999999999</v>
      </c>
      <c r="O147" t="b">
        <f t="shared" si="4"/>
        <v>0</v>
      </c>
      <c r="P147">
        <f t="shared" si="5"/>
        <v>0</v>
      </c>
    </row>
    <row r="148" spans="1:17">
      <c r="B148" s="49" t="s">
        <v>18</v>
      </c>
      <c r="C148" s="49" t="s">
        <v>24</v>
      </c>
      <c r="D148" s="52" t="s">
        <v>17</v>
      </c>
      <c r="E148" s="53">
        <v>3.95</v>
      </c>
      <c r="F148" s="54"/>
      <c r="G148" s="53">
        <v>6.1</v>
      </c>
      <c r="H148" s="54"/>
      <c r="I148" s="53">
        <v>4.08</v>
      </c>
      <c r="J148" s="54"/>
      <c r="K148" s="53">
        <v>25.1</v>
      </c>
      <c r="L148" s="54"/>
      <c r="M148" s="53">
        <v>503.23</v>
      </c>
      <c r="O148">
        <f t="shared" si="4"/>
        <v>0</v>
      </c>
      <c r="P148" t="b">
        <f t="shared" si="5"/>
        <v>0</v>
      </c>
    </row>
    <row r="149" spans="1:17">
      <c r="B149" s="49" t="s">
        <v>18</v>
      </c>
      <c r="C149" s="49" t="s">
        <v>25</v>
      </c>
      <c r="D149" s="52" t="s">
        <v>17</v>
      </c>
      <c r="E149" s="53">
        <v>4</v>
      </c>
      <c r="F149" s="54"/>
      <c r="G149" s="53">
        <v>6.2</v>
      </c>
      <c r="H149" s="54"/>
      <c r="I149" s="53">
        <v>3.08</v>
      </c>
      <c r="J149" s="54"/>
      <c r="K149" s="53">
        <v>19.12</v>
      </c>
      <c r="L149" s="54"/>
      <c r="M149" s="53">
        <v>64.099999999999994</v>
      </c>
      <c r="O149">
        <f t="shared" si="4"/>
        <v>0</v>
      </c>
      <c r="P149" t="b">
        <f t="shared" si="5"/>
        <v>0</v>
      </c>
    </row>
    <row r="150" spans="1:17">
      <c r="B150" s="49" t="s">
        <v>18</v>
      </c>
      <c r="C150" s="49" t="s">
        <v>18</v>
      </c>
      <c r="D150" s="49" t="s">
        <v>19</v>
      </c>
      <c r="E150" s="50">
        <v>4.3</v>
      </c>
      <c r="F150" s="51"/>
      <c r="G150" s="50">
        <v>5.13</v>
      </c>
      <c r="H150" s="51"/>
      <c r="I150" s="50">
        <v>5.13</v>
      </c>
      <c r="J150" s="51"/>
      <c r="K150" s="50">
        <v>5.13</v>
      </c>
      <c r="L150" s="51"/>
      <c r="M150" s="50">
        <v>5.13</v>
      </c>
      <c r="O150" t="b">
        <f t="shared" si="4"/>
        <v>0</v>
      </c>
      <c r="P150">
        <f t="shared" si="5"/>
        <v>0</v>
      </c>
    </row>
    <row r="151" spans="1:17">
      <c r="A151" s="56"/>
      <c r="B151" s="49" t="s">
        <v>18</v>
      </c>
      <c r="C151" s="57" t="s">
        <v>35</v>
      </c>
      <c r="D151" s="57"/>
      <c r="E151" s="58">
        <v>9.5</v>
      </c>
      <c r="F151" s="59"/>
      <c r="G151" s="58">
        <v>11.06</v>
      </c>
      <c r="H151" s="59"/>
      <c r="I151" s="58">
        <v>4.4800000000000004</v>
      </c>
      <c r="J151" s="59"/>
      <c r="K151" s="58" t="s">
        <v>28</v>
      </c>
      <c r="L151" s="59"/>
      <c r="M151" s="58">
        <v>140.02000000000001</v>
      </c>
      <c r="O151" t="b">
        <f t="shared" si="4"/>
        <v>0</v>
      </c>
      <c r="P151" t="b">
        <f t="shared" si="5"/>
        <v>0</v>
      </c>
    </row>
    <row r="152" spans="1:17">
      <c r="B152" s="49"/>
      <c r="C152" s="52" t="s">
        <v>16</v>
      </c>
      <c r="D152" s="52" t="s">
        <v>17</v>
      </c>
      <c r="E152" s="53">
        <v>29.67</v>
      </c>
      <c r="F152" s="54"/>
      <c r="G152" s="53">
        <v>31.15</v>
      </c>
      <c r="H152" s="54"/>
      <c r="I152" s="53">
        <v>12.03</v>
      </c>
      <c r="J152" s="54"/>
      <c r="K152" s="53">
        <v>84.13</v>
      </c>
      <c r="L152" s="54"/>
      <c r="M152" s="53">
        <v>108.1</v>
      </c>
      <c r="O152">
        <f t="shared" si="4"/>
        <v>0</v>
      </c>
      <c r="P152" t="b">
        <f t="shared" si="5"/>
        <v>0</v>
      </c>
    </row>
    <row r="153" spans="1:17">
      <c r="B153" s="49" t="s">
        <v>18</v>
      </c>
      <c r="C153" s="49" t="s">
        <v>18</v>
      </c>
      <c r="D153" s="49" t="s">
        <v>19</v>
      </c>
      <c r="E153" s="50">
        <v>8.83</v>
      </c>
      <c r="F153" s="51"/>
      <c r="G153" s="50">
        <v>9.15</v>
      </c>
      <c r="H153" s="51"/>
      <c r="I153" s="50">
        <v>8.1300000000000008</v>
      </c>
      <c r="J153" s="51"/>
      <c r="K153" s="50">
        <v>22.2</v>
      </c>
      <c r="L153" s="51"/>
      <c r="M153" s="50">
        <v>22.2</v>
      </c>
      <c r="O153" t="b">
        <f t="shared" si="4"/>
        <v>0</v>
      </c>
      <c r="P153">
        <f t="shared" si="5"/>
        <v>0</v>
      </c>
    </row>
    <row r="154" spans="1:17">
      <c r="B154" s="49" t="s">
        <v>18</v>
      </c>
      <c r="C154" s="49" t="s">
        <v>20</v>
      </c>
      <c r="D154" s="52" t="s">
        <v>17</v>
      </c>
      <c r="E154" s="53">
        <v>46.63</v>
      </c>
      <c r="F154" s="54"/>
      <c r="G154" s="53">
        <v>48.1</v>
      </c>
      <c r="H154" s="54"/>
      <c r="I154" s="53">
        <v>12.12</v>
      </c>
      <c r="J154" s="54"/>
      <c r="K154" s="53">
        <v>81.05</v>
      </c>
      <c r="L154" s="54"/>
      <c r="M154" s="53">
        <v>99.12</v>
      </c>
      <c r="O154">
        <f t="shared" si="4"/>
        <v>0</v>
      </c>
      <c r="P154" t="b">
        <f t="shared" si="5"/>
        <v>0</v>
      </c>
    </row>
    <row r="155" spans="1:17">
      <c r="B155" s="49" t="s">
        <v>18</v>
      </c>
      <c r="C155" s="49" t="s">
        <v>18</v>
      </c>
      <c r="D155" s="49" t="s">
        <v>19</v>
      </c>
      <c r="E155" s="50">
        <v>11.38</v>
      </c>
      <c r="F155" s="51"/>
      <c r="G155" s="50">
        <v>12.12</v>
      </c>
      <c r="H155" s="51"/>
      <c r="I155" s="50">
        <v>1.22</v>
      </c>
      <c r="J155" s="51"/>
      <c r="K155" s="50">
        <v>12.12</v>
      </c>
      <c r="L155" s="51"/>
      <c r="M155" s="50">
        <v>12.12</v>
      </c>
      <c r="O155" t="b">
        <f t="shared" si="4"/>
        <v>0</v>
      </c>
      <c r="P155">
        <f t="shared" si="5"/>
        <v>0</v>
      </c>
    </row>
    <row r="156" spans="1:17">
      <c r="B156" s="49" t="s">
        <v>18</v>
      </c>
      <c r="C156" s="49" t="s">
        <v>21</v>
      </c>
      <c r="D156" s="52" t="s">
        <v>17</v>
      </c>
      <c r="E156" s="53">
        <v>12.43</v>
      </c>
      <c r="F156" s="54"/>
      <c r="G156" s="53">
        <v>14.07</v>
      </c>
      <c r="H156" s="54"/>
      <c r="I156" s="53">
        <v>2.0499999999999998</v>
      </c>
      <c r="J156" s="54"/>
      <c r="K156" s="53">
        <v>21.13</v>
      </c>
      <c r="L156" s="54"/>
      <c r="M156" s="53">
        <v>422.05</v>
      </c>
      <c r="O156">
        <f t="shared" si="4"/>
        <v>0</v>
      </c>
      <c r="P156" t="b">
        <f t="shared" si="5"/>
        <v>0</v>
      </c>
    </row>
    <row r="157" spans="1:17">
      <c r="B157" s="49" t="s">
        <v>18</v>
      </c>
      <c r="C157" s="49" t="s">
        <v>18</v>
      </c>
      <c r="D157" s="49" t="s">
        <v>19</v>
      </c>
      <c r="E157" s="50">
        <v>135.52000000000001</v>
      </c>
      <c r="F157" s="51"/>
      <c r="G157" s="50">
        <v>138.13</v>
      </c>
      <c r="H157" s="51"/>
      <c r="I157" s="50">
        <v>15.13</v>
      </c>
      <c r="J157" s="51"/>
      <c r="K157" s="50">
        <v>138.13</v>
      </c>
      <c r="L157" s="51"/>
      <c r="M157" s="50">
        <v>138.13</v>
      </c>
      <c r="O157" t="b">
        <f t="shared" ref="O157:O214" si="6">IF(D157="ROUTINE",IF(E157&gt;180,2,IF(E157&lt;120,0,1)))</f>
        <v>0</v>
      </c>
      <c r="P157">
        <f t="shared" ref="P157:P214" si="7">IF(D157="URGENT",IF(E157&gt;120,2,IF(E157&lt;60,0,1)))</f>
        <v>2</v>
      </c>
    </row>
    <row r="158" spans="1:17" s="55" customFormat="1">
      <c r="A158"/>
      <c r="B158" s="49" t="s">
        <v>18</v>
      </c>
      <c r="C158" s="49" t="s">
        <v>22</v>
      </c>
      <c r="D158" s="52" t="s">
        <v>17</v>
      </c>
      <c r="E158" s="53">
        <v>12.32</v>
      </c>
      <c r="F158" s="54"/>
      <c r="G158" s="53">
        <v>13.13</v>
      </c>
      <c r="H158" s="54"/>
      <c r="I158" s="53">
        <v>3.2</v>
      </c>
      <c r="J158" s="54"/>
      <c r="K158" s="53">
        <v>15.13</v>
      </c>
      <c r="L158" s="54"/>
      <c r="M158" s="53">
        <v>265.18</v>
      </c>
      <c r="O158">
        <f t="shared" si="6"/>
        <v>0</v>
      </c>
      <c r="P158" t="b">
        <f t="shared" si="7"/>
        <v>0</v>
      </c>
      <c r="Q158"/>
    </row>
    <row r="159" spans="1:17">
      <c r="B159" s="49" t="s">
        <v>18</v>
      </c>
      <c r="C159" s="49" t="s">
        <v>23</v>
      </c>
      <c r="D159" s="52" t="s">
        <v>17</v>
      </c>
      <c r="E159" s="53">
        <v>12.53</v>
      </c>
      <c r="F159" s="54"/>
      <c r="G159" s="53">
        <v>14.15</v>
      </c>
      <c r="H159" s="54"/>
      <c r="I159" s="53">
        <v>1.1000000000000001</v>
      </c>
      <c r="J159" s="54"/>
      <c r="K159" s="53">
        <v>191.08</v>
      </c>
      <c r="L159" s="54"/>
      <c r="M159" s="53">
        <v>690.1</v>
      </c>
      <c r="O159">
        <f t="shared" si="6"/>
        <v>0</v>
      </c>
      <c r="P159" t="b">
        <f t="shared" si="7"/>
        <v>0</v>
      </c>
    </row>
    <row r="160" spans="1:17">
      <c r="B160" s="49" t="s">
        <v>18</v>
      </c>
      <c r="C160" s="49" t="s">
        <v>18</v>
      </c>
      <c r="D160" s="49" t="s">
        <v>19</v>
      </c>
      <c r="E160" s="50">
        <v>13.8</v>
      </c>
      <c r="F160" s="51"/>
      <c r="G160" s="50">
        <v>15.2</v>
      </c>
      <c r="H160" s="51"/>
      <c r="I160" s="50">
        <v>7.07</v>
      </c>
      <c r="J160" s="51"/>
      <c r="K160" s="50">
        <v>15.2</v>
      </c>
      <c r="L160" s="51"/>
      <c r="M160" s="50">
        <v>15.2</v>
      </c>
      <c r="O160" t="b">
        <f t="shared" si="6"/>
        <v>0</v>
      </c>
      <c r="P160">
        <f t="shared" si="7"/>
        <v>0</v>
      </c>
    </row>
    <row r="161" spans="1:17">
      <c r="B161" s="49" t="s">
        <v>18</v>
      </c>
      <c r="C161" s="49" t="s">
        <v>24</v>
      </c>
      <c r="D161" s="52" t="s">
        <v>17</v>
      </c>
      <c r="E161" s="53">
        <v>11.9</v>
      </c>
      <c r="F161" s="54"/>
      <c r="G161" s="53">
        <v>14.08</v>
      </c>
      <c r="H161" s="54"/>
      <c r="I161" s="53">
        <v>3.13</v>
      </c>
      <c r="J161" s="54"/>
      <c r="K161" s="53">
        <v>119.15</v>
      </c>
      <c r="L161" s="54"/>
      <c r="M161" s="53">
        <v>1286.83</v>
      </c>
      <c r="O161">
        <f t="shared" si="6"/>
        <v>0</v>
      </c>
      <c r="P161" t="b">
        <f t="shared" si="7"/>
        <v>0</v>
      </c>
    </row>
    <row r="162" spans="1:17">
      <c r="B162" s="49" t="s">
        <v>18</v>
      </c>
      <c r="C162" s="49" t="s">
        <v>18</v>
      </c>
      <c r="D162" s="49" t="s">
        <v>19</v>
      </c>
      <c r="E162" s="50">
        <v>71.77</v>
      </c>
      <c r="F162" s="51"/>
      <c r="G162" s="50">
        <v>1366.7</v>
      </c>
      <c r="H162" s="51"/>
      <c r="I162" s="50">
        <v>1366.7</v>
      </c>
      <c r="J162" s="51"/>
      <c r="K162" s="50">
        <v>1366.7</v>
      </c>
      <c r="L162" s="51"/>
      <c r="M162" s="50">
        <v>1366.7</v>
      </c>
      <c r="O162" t="b">
        <f t="shared" si="6"/>
        <v>0</v>
      </c>
      <c r="P162">
        <f t="shared" si="7"/>
        <v>1</v>
      </c>
    </row>
    <row r="163" spans="1:17">
      <c r="B163" s="49" t="s">
        <v>18</v>
      </c>
      <c r="C163" s="49" t="s">
        <v>25</v>
      </c>
      <c r="D163" s="52" t="s">
        <v>17</v>
      </c>
      <c r="E163" s="53">
        <v>12.08</v>
      </c>
      <c r="F163" s="54"/>
      <c r="G163" s="53">
        <v>13.12</v>
      </c>
      <c r="H163" s="54"/>
      <c r="I163" s="53">
        <v>6.12</v>
      </c>
      <c r="J163" s="54"/>
      <c r="K163" s="53">
        <v>15.17</v>
      </c>
      <c r="L163" s="54"/>
      <c r="M163" s="53">
        <v>616.47</v>
      </c>
      <c r="O163">
        <f t="shared" si="6"/>
        <v>0</v>
      </c>
      <c r="P163" t="b">
        <f t="shared" si="7"/>
        <v>0</v>
      </c>
    </row>
    <row r="164" spans="1:17">
      <c r="B164" s="49" t="s">
        <v>18</v>
      </c>
      <c r="C164" s="49" t="s">
        <v>18</v>
      </c>
      <c r="D164" s="49" t="s">
        <v>19</v>
      </c>
      <c r="E164" s="50">
        <v>59.18</v>
      </c>
      <c r="F164" s="51"/>
      <c r="G164" s="50">
        <v>60.08</v>
      </c>
      <c r="H164" s="51"/>
      <c r="I164" s="50">
        <v>7.2</v>
      </c>
      <c r="J164" s="51"/>
      <c r="K164" s="50">
        <v>60.08</v>
      </c>
      <c r="L164" s="51"/>
      <c r="M164" s="50">
        <v>60.08</v>
      </c>
      <c r="O164" t="b">
        <f t="shared" si="6"/>
        <v>0</v>
      </c>
      <c r="P164">
        <f t="shared" si="7"/>
        <v>0</v>
      </c>
    </row>
    <row r="165" spans="1:17">
      <c r="A165" s="56"/>
      <c r="B165" s="49" t="s">
        <v>18</v>
      </c>
      <c r="C165" s="57" t="s">
        <v>36</v>
      </c>
      <c r="D165" s="57"/>
      <c r="E165" s="58">
        <v>33.700000000000003</v>
      </c>
      <c r="F165" s="59"/>
      <c r="G165" s="58">
        <v>134.55000000000001</v>
      </c>
      <c r="H165" s="59"/>
      <c r="I165" s="58">
        <v>111.17</v>
      </c>
      <c r="J165" s="59"/>
      <c r="K165" s="58" t="s">
        <v>28</v>
      </c>
      <c r="L165" s="59"/>
      <c r="M165" s="58">
        <v>392.48</v>
      </c>
      <c r="O165" t="b">
        <f t="shared" si="6"/>
        <v>0</v>
      </c>
      <c r="P165" t="b">
        <f t="shared" si="7"/>
        <v>0</v>
      </c>
    </row>
    <row r="166" spans="1:17">
      <c r="B166" s="49"/>
      <c r="C166" s="52" t="s">
        <v>16</v>
      </c>
      <c r="D166" s="52" t="s">
        <v>17</v>
      </c>
      <c r="E166" s="53">
        <v>53.78</v>
      </c>
      <c r="F166" s="54"/>
      <c r="G166" s="53">
        <v>254.5</v>
      </c>
      <c r="H166" s="54"/>
      <c r="I166" s="53">
        <v>55.92</v>
      </c>
      <c r="J166" s="54"/>
      <c r="K166" s="53">
        <v>806.85</v>
      </c>
      <c r="L166" s="54"/>
      <c r="M166" s="53">
        <v>982.33</v>
      </c>
      <c r="O166">
        <f t="shared" si="6"/>
        <v>0</v>
      </c>
      <c r="P166" t="b">
        <f t="shared" si="7"/>
        <v>0</v>
      </c>
    </row>
    <row r="167" spans="1:17">
      <c r="B167" s="49" t="s">
        <v>18</v>
      </c>
      <c r="C167" s="49" t="s">
        <v>18</v>
      </c>
      <c r="D167" s="49" t="s">
        <v>19</v>
      </c>
      <c r="E167" s="50">
        <v>35</v>
      </c>
      <c r="F167" s="51"/>
      <c r="G167" s="50">
        <v>90.38</v>
      </c>
      <c r="H167" s="51"/>
      <c r="I167" s="50">
        <v>21.97</v>
      </c>
      <c r="J167" s="51"/>
      <c r="K167" s="50">
        <v>580.1</v>
      </c>
      <c r="L167" s="51"/>
      <c r="M167" s="50">
        <v>943.67</v>
      </c>
      <c r="O167" t="b">
        <f t="shared" si="6"/>
        <v>0</v>
      </c>
      <c r="P167">
        <f t="shared" si="7"/>
        <v>0</v>
      </c>
    </row>
    <row r="168" spans="1:17">
      <c r="B168" s="49" t="s">
        <v>18</v>
      </c>
      <c r="C168" s="49" t="s">
        <v>20</v>
      </c>
      <c r="D168" s="52" t="s">
        <v>17</v>
      </c>
      <c r="E168" s="53">
        <v>70.650000000000006</v>
      </c>
      <c r="F168" s="54"/>
      <c r="G168" s="53">
        <v>184.77</v>
      </c>
      <c r="H168" s="54"/>
      <c r="I168" s="53">
        <v>40.270000000000003</v>
      </c>
      <c r="J168" s="54"/>
      <c r="K168" s="53">
        <v>944.58</v>
      </c>
      <c r="L168" s="54"/>
      <c r="M168" s="53">
        <v>1272.0999999999999</v>
      </c>
      <c r="O168">
        <f t="shared" si="6"/>
        <v>0</v>
      </c>
      <c r="P168" t="b">
        <f t="shared" si="7"/>
        <v>0</v>
      </c>
    </row>
    <row r="169" spans="1:17">
      <c r="B169" s="49" t="s">
        <v>18</v>
      </c>
      <c r="C169" s="49" t="s">
        <v>18</v>
      </c>
      <c r="D169" s="49" t="s">
        <v>19</v>
      </c>
      <c r="E169" s="50">
        <v>28.18</v>
      </c>
      <c r="F169" s="51"/>
      <c r="G169" s="50">
        <v>79.27</v>
      </c>
      <c r="H169" s="51"/>
      <c r="I169" s="50">
        <v>35.299999999999997</v>
      </c>
      <c r="J169" s="51"/>
      <c r="K169" s="50">
        <v>116.2</v>
      </c>
      <c r="L169" s="51"/>
      <c r="M169" s="50">
        <v>1036.43</v>
      </c>
      <c r="O169" t="b">
        <f t="shared" si="6"/>
        <v>0</v>
      </c>
      <c r="P169">
        <f t="shared" si="7"/>
        <v>0</v>
      </c>
    </row>
    <row r="170" spans="1:17">
      <c r="B170" s="49" t="s">
        <v>18</v>
      </c>
      <c r="C170" s="49" t="s">
        <v>21</v>
      </c>
      <c r="D170" s="52" t="s">
        <v>17</v>
      </c>
      <c r="E170" s="53">
        <v>60.6</v>
      </c>
      <c r="F170" s="54"/>
      <c r="G170" s="53">
        <v>354.18</v>
      </c>
      <c r="H170" s="54"/>
      <c r="I170" s="53">
        <v>21.42</v>
      </c>
      <c r="J170" s="54"/>
      <c r="K170" s="53">
        <v>664.32</v>
      </c>
      <c r="L170" s="54"/>
      <c r="M170" s="53">
        <v>933.78</v>
      </c>
      <c r="O170">
        <f t="shared" si="6"/>
        <v>0</v>
      </c>
      <c r="P170" t="b">
        <f t="shared" si="7"/>
        <v>0</v>
      </c>
    </row>
    <row r="171" spans="1:17">
      <c r="B171" s="49" t="s">
        <v>18</v>
      </c>
      <c r="C171" s="49" t="s">
        <v>18</v>
      </c>
      <c r="D171" s="49" t="s">
        <v>19</v>
      </c>
      <c r="E171" s="50">
        <v>21.67</v>
      </c>
      <c r="F171" s="51"/>
      <c r="G171" s="50">
        <v>167.98</v>
      </c>
      <c r="H171" s="51"/>
      <c r="I171" s="50">
        <v>38.6</v>
      </c>
      <c r="J171" s="51"/>
      <c r="K171" s="50">
        <v>331.47</v>
      </c>
      <c r="L171" s="51"/>
      <c r="M171" s="50">
        <v>734.9</v>
      </c>
      <c r="O171" t="b">
        <f t="shared" si="6"/>
        <v>0</v>
      </c>
      <c r="P171">
        <f t="shared" si="7"/>
        <v>0</v>
      </c>
    </row>
    <row r="172" spans="1:17" s="55" customFormat="1">
      <c r="A172"/>
      <c r="B172" s="49" t="s">
        <v>18</v>
      </c>
      <c r="C172" s="49" t="s">
        <v>22</v>
      </c>
      <c r="D172" s="52" t="s">
        <v>17</v>
      </c>
      <c r="E172" s="53">
        <v>71.569999999999993</v>
      </c>
      <c r="F172" s="54"/>
      <c r="G172" s="53">
        <v>195.33</v>
      </c>
      <c r="H172" s="54"/>
      <c r="I172" s="53">
        <v>41.73</v>
      </c>
      <c r="J172" s="54"/>
      <c r="K172" s="53">
        <v>588.9</v>
      </c>
      <c r="L172" s="54"/>
      <c r="M172" s="53">
        <v>966.67</v>
      </c>
      <c r="O172">
        <f t="shared" si="6"/>
        <v>0</v>
      </c>
      <c r="P172" t="b">
        <f t="shared" si="7"/>
        <v>0</v>
      </c>
      <c r="Q172"/>
    </row>
    <row r="173" spans="1:17">
      <c r="B173" s="49" t="s">
        <v>18</v>
      </c>
      <c r="C173" s="49" t="s">
        <v>18</v>
      </c>
      <c r="D173" s="49" t="s">
        <v>19</v>
      </c>
      <c r="E173" s="50">
        <v>25.38</v>
      </c>
      <c r="F173" s="51"/>
      <c r="G173" s="50">
        <v>106.98</v>
      </c>
      <c r="H173" s="51"/>
      <c r="I173" s="50">
        <v>14.78</v>
      </c>
      <c r="J173" s="51"/>
      <c r="K173" s="50">
        <v>344.13</v>
      </c>
      <c r="L173" s="51"/>
      <c r="M173" s="50">
        <v>486.98</v>
      </c>
      <c r="O173" t="b">
        <f t="shared" si="6"/>
        <v>0</v>
      </c>
      <c r="P173">
        <f t="shared" si="7"/>
        <v>0</v>
      </c>
    </row>
    <row r="174" spans="1:17">
      <c r="B174" s="49" t="s">
        <v>18</v>
      </c>
      <c r="C174" s="49" t="s">
        <v>23</v>
      </c>
      <c r="D174" s="52" t="s">
        <v>17</v>
      </c>
      <c r="E174" s="53">
        <v>77.03</v>
      </c>
      <c r="F174" s="54"/>
      <c r="G174" s="53">
        <v>278.47000000000003</v>
      </c>
      <c r="H174" s="54"/>
      <c r="I174" s="53">
        <v>56.62</v>
      </c>
      <c r="J174" s="54"/>
      <c r="K174" s="53">
        <v>848.67</v>
      </c>
      <c r="L174" s="54"/>
      <c r="M174" s="53">
        <v>1075.4000000000001</v>
      </c>
      <c r="O174">
        <f t="shared" si="6"/>
        <v>0</v>
      </c>
      <c r="P174" t="b">
        <f t="shared" si="7"/>
        <v>0</v>
      </c>
    </row>
    <row r="175" spans="1:17">
      <c r="B175" s="49" t="s">
        <v>18</v>
      </c>
      <c r="C175" s="49" t="s">
        <v>18</v>
      </c>
      <c r="D175" s="49" t="s">
        <v>19</v>
      </c>
      <c r="E175" s="50">
        <v>30.22</v>
      </c>
      <c r="F175" s="51"/>
      <c r="G175" s="50">
        <v>85.62</v>
      </c>
      <c r="H175" s="51"/>
      <c r="I175" s="50">
        <v>36.68</v>
      </c>
      <c r="J175" s="51"/>
      <c r="K175" s="50">
        <v>151.43</v>
      </c>
      <c r="L175" s="51"/>
      <c r="M175" s="50">
        <v>293.23</v>
      </c>
      <c r="O175" t="b">
        <f t="shared" si="6"/>
        <v>0</v>
      </c>
      <c r="P175">
        <f t="shared" si="7"/>
        <v>0</v>
      </c>
    </row>
    <row r="176" spans="1:17">
      <c r="B176" s="49" t="s">
        <v>18</v>
      </c>
      <c r="C176" s="49" t="s">
        <v>24</v>
      </c>
      <c r="D176" s="52" t="s">
        <v>17</v>
      </c>
      <c r="E176" s="53">
        <v>41.3</v>
      </c>
      <c r="F176" s="54"/>
      <c r="G176" s="53">
        <v>957.6</v>
      </c>
      <c r="H176" s="54"/>
      <c r="I176" s="53">
        <v>40.270000000000003</v>
      </c>
      <c r="J176" s="54"/>
      <c r="K176" s="53">
        <v>1346</v>
      </c>
      <c r="L176" s="54"/>
      <c r="M176" s="53">
        <v>1402.62</v>
      </c>
      <c r="O176">
        <f t="shared" si="6"/>
        <v>0</v>
      </c>
      <c r="P176" t="b">
        <f t="shared" si="7"/>
        <v>0</v>
      </c>
    </row>
    <row r="177" spans="1:17">
      <c r="B177" s="49" t="s">
        <v>18</v>
      </c>
      <c r="C177" s="49" t="s">
        <v>18</v>
      </c>
      <c r="D177" s="49" t="s">
        <v>19</v>
      </c>
      <c r="E177" s="50">
        <v>48.63</v>
      </c>
      <c r="F177" s="51"/>
      <c r="G177" s="50">
        <v>1274.0999999999999</v>
      </c>
      <c r="H177" s="51"/>
      <c r="I177" s="50">
        <v>1171.3</v>
      </c>
      <c r="J177" s="51"/>
      <c r="K177" s="50">
        <v>1398.67</v>
      </c>
      <c r="L177" s="51"/>
      <c r="M177" s="50">
        <v>1398.67</v>
      </c>
      <c r="O177" t="b">
        <f t="shared" si="6"/>
        <v>0</v>
      </c>
      <c r="P177">
        <f t="shared" si="7"/>
        <v>0</v>
      </c>
    </row>
    <row r="178" spans="1:17">
      <c r="B178" s="49" t="s">
        <v>18</v>
      </c>
      <c r="C178" s="49" t="s">
        <v>25</v>
      </c>
      <c r="D178" s="52" t="s">
        <v>17</v>
      </c>
      <c r="E178" s="53">
        <v>32.270000000000003</v>
      </c>
      <c r="F178" s="54"/>
      <c r="G178" s="53" t="s">
        <v>26</v>
      </c>
      <c r="H178" s="54"/>
      <c r="I178" s="53">
        <v>28.93</v>
      </c>
      <c r="J178" s="54"/>
      <c r="K178" s="53">
        <v>524.87</v>
      </c>
      <c r="L178" s="54"/>
      <c r="M178" s="53">
        <v>524.87</v>
      </c>
      <c r="O178">
        <f t="shared" si="6"/>
        <v>0</v>
      </c>
      <c r="P178" t="b">
        <f t="shared" si="7"/>
        <v>0</v>
      </c>
    </row>
    <row r="179" spans="1:17">
      <c r="B179" s="49" t="s">
        <v>18</v>
      </c>
      <c r="C179" s="49" t="s">
        <v>18</v>
      </c>
      <c r="D179" s="49" t="s">
        <v>19</v>
      </c>
      <c r="E179" s="50">
        <v>41.03</v>
      </c>
      <c r="F179" s="51"/>
      <c r="G179" s="50" t="s">
        <v>26</v>
      </c>
      <c r="H179" s="51"/>
      <c r="I179" s="50" t="s">
        <v>28</v>
      </c>
      <c r="J179" s="51"/>
      <c r="K179" s="50" t="s">
        <v>28</v>
      </c>
      <c r="L179" s="51"/>
      <c r="M179" s="50" t="s">
        <v>28</v>
      </c>
      <c r="O179" t="b">
        <f t="shared" si="6"/>
        <v>0</v>
      </c>
      <c r="P179">
        <f t="shared" si="7"/>
        <v>0</v>
      </c>
    </row>
    <row r="180" spans="1:17">
      <c r="A180" s="56"/>
      <c r="B180" s="49" t="s">
        <v>18</v>
      </c>
      <c r="C180" s="57" t="s">
        <v>37</v>
      </c>
      <c r="D180" s="57"/>
      <c r="E180" s="58">
        <v>45.52</v>
      </c>
      <c r="F180" s="59"/>
      <c r="G180" s="58" t="s">
        <v>26</v>
      </c>
      <c r="H180" s="59"/>
      <c r="I180" s="58">
        <v>123.37</v>
      </c>
      <c r="J180" s="59"/>
      <c r="K180" s="58" t="s">
        <v>28</v>
      </c>
      <c r="L180" s="59"/>
      <c r="M180" s="58">
        <v>927.05</v>
      </c>
      <c r="O180" t="b">
        <f t="shared" si="6"/>
        <v>0</v>
      </c>
      <c r="P180" t="b">
        <f t="shared" si="7"/>
        <v>0</v>
      </c>
    </row>
    <row r="181" spans="1:17">
      <c r="B181" s="49"/>
      <c r="C181" s="52" t="s">
        <v>16</v>
      </c>
      <c r="D181" s="52" t="s">
        <v>17</v>
      </c>
      <c r="E181" s="53">
        <v>28.33</v>
      </c>
      <c r="F181" s="54"/>
      <c r="G181" s="53">
        <v>724.02</v>
      </c>
      <c r="H181" s="54"/>
      <c r="I181" s="53">
        <v>128.19999999999999</v>
      </c>
      <c r="J181" s="54"/>
      <c r="K181" s="53">
        <v>787.92</v>
      </c>
      <c r="L181" s="54"/>
      <c r="M181" s="53">
        <v>787.92</v>
      </c>
      <c r="O181">
        <f t="shared" si="6"/>
        <v>0</v>
      </c>
      <c r="P181" t="b">
        <f t="shared" si="7"/>
        <v>0</v>
      </c>
    </row>
    <row r="182" spans="1:17">
      <c r="B182" s="49" t="s">
        <v>18</v>
      </c>
      <c r="C182" s="49" t="s">
        <v>18</v>
      </c>
      <c r="D182" s="49" t="s">
        <v>19</v>
      </c>
      <c r="E182" s="50">
        <v>44.53</v>
      </c>
      <c r="F182" s="51"/>
      <c r="G182" s="50">
        <v>91.37</v>
      </c>
      <c r="H182" s="51"/>
      <c r="I182" s="50">
        <v>49.2</v>
      </c>
      <c r="J182" s="51"/>
      <c r="K182" s="50">
        <v>967.65</v>
      </c>
      <c r="L182" s="51"/>
      <c r="M182" s="50">
        <v>973.4</v>
      </c>
      <c r="O182" t="b">
        <f t="shared" si="6"/>
        <v>0</v>
      </c>
      <c r="P182">
        <f t="shared" si="7"/>
        <v>0</v>
      </c>
    </row>
    <row r="183" spans="1:17">
      <c r="B183" s="49" t="s">
        <v>18</v>
      </c>
      <c r="C183" s="49" t="s">
        <v>20</v>
      </c>
      <c r="D183" s="52" t="s">
        <v>17</v>
      </c>
      <c r="E183" s="53">
        <v>48.73</v>
      </c>
      <c r="F183" s="54"/>
      <c r="G183" s="53">
        <v>601.25</v>
      </c>
      <c r="H183" s="54"/>
      <c r="I183" s="53">
        <v>113.22</v>
      </c>
      <c r="J183" s="54"/>
      <c r="K183" s="53">
        <v>810.88</v>
      </c>
      <c r="L183" s="54"/>
      <c r="M183" s="53">
        <v>810.88</v>
      </c>
      <c r="O183">
        <f t="shared" si="6"/>
        <v>0</v>
      </c>
      <c r="P183" t="b">
        <f t="shared" si="7"/>
        <v>0</v>
      </c>
    </row>
    <row r="184" spans="1:17">
      <c r="B184" s="49" t="s">
        <v>18</v>
      </c>
      <c r="C184" s="49" t="s">
        <v>18</v>
      </c>
      <c r="D184" s="49" t="s">
        <v>19</v>
      </c>
      <c r="E184" s="50">
        <v>50.02</v>
      </c>
      <c r="F184" s="51"/>
      <c r="G184" s="50">
        <v>1020.45</v>
      </c>
      <c r="H184" s="51"/>
      <c r="I184" s="50">
        <v>1020.45</v>
      </c>
      <c r="J184" s="51"/>
      <c r="K184" s="50">
        <v>1020.45</v>
      </c>
      <c r="L184" s="51"/>
      <c r="M184" s="50">
        <v>1020.45</v>
      </c>
      <c r="O184" t="b">
        <f t="shared" si="6"/>
        <v>0</v>
      </c>
      <c r="P184">
        <f t="shared" si="7"/>
        <v>0</v>
      </c>
    </row>
    <row r="185" spans="1:17">
      <c r="B185" s="49" t="s">
        <v>18</v>
      </c>
      <c r="C185" s="49" t="s">
        <v>21</v>
      </c>
      <c r="D185" s="52" t="s">
        <v>17</v>
      </c>
      <c r="E185" s="53">
        <v>27.75</v>
      </c>
      <c r="F185" s="54"/>
      <c r="G185" s="53">
        <v>766.98</v>
      </c>
      <c r="H185" s="54"/>
      <c r="I185" s="53">
        <v>95.42</v>
      </c>
      <c r="J185" s="54"/>
      <c r="K185" s="53">
        <v>894.83</v>
      </c>
      <c r="L185" s="54"/>
      <c r="M185" s="53">
        <v>894.83</v>
      </c>
      <c r="O185">
        <f t="shared" si="6"/>
        <v>0</v>
      </c>
      <c r="P185" t="b">
        <f t="shared" si="7"/>
        <v>0</v>
      </c>
    </row>
    <row r="186" spans="1:17" s="55" customFormat="1">
      <c r="A186"/>
      <c r="B186" s="49" t="s">
        <v>18</v>
      </c>
      <c r="C186" s="49" t="s">
        <v>18</v>
      </c>
      <c r="D186" s="49" t="s">
        <v>19</v>
      </c>
      <c r="E186" s="50">
        <v>25.67</v>
      </c>
      <c r="F186" s="51"/>
      <c r="G186" s="50">
        <v>146.03</v>
      </c>
      <c r="H186" s="51"/>
      <c r="I186" s="50">
        <v>146.03</v>
      </c>
      <c r="J186" s="51"/>
      <c r="K186" s="50">
        <v>146.03</v>
      </c>
      <c r="L186" s="51"/>
      <c r="M186" s="50">
        <v>146.03</v>
      </c>
      <c r="O186" t="b">
        <f t="shared" si="6"/>
        <v>0</v>
      </c>
      <c r="P186">
        <f t="shared" si="7"/>
        <v>0</v>
      </c>
      <c r="Q186"/>
    </row>
    <row r="187" spans="1:17">
      <c r="B187" s="49" t="s">
        <v>18</v>
      </c>
      <c r="C187" s="49" t="s">
        <v>22</v>
      </c>
      <c r="D187" s="52" t="s">
        <v>17</v>
      </c>
      <c r="E187" s="53">
        <v>21.02</v>
      </c>
      <c r="F187" s="54"/>
      <c r="G187" s="53">
        <v>626.87</v>
      </c>
      <c r="H187" s="54"/>
      <c r="I187" s="53">
        <v>183.2</v>
      </c>
      <c r="J187" s="54"/>
      <c r="K187" s="53">
        <v>721.85</v>
      </c>
      <c r="L187" s="54"/>
      <c r="M187" s="53">
        <v>721.85</v>
      </c>
      <c r="O187">
        <f t="shared" si="6"/>
        <v>0</v>
      </c>
      <c r="P187" t="b">
        <f t="shared" si="7"/>
        <v>0</v>
      </c>
    </row>
    <row r="188" spans="1:17">
      <c r="B188" s="49" t="s">
        <v>18</v>
      </c>
      <c r="C188" s="49" t="s">
        <v>18</v>
      </c>
      <c r="D188" s="49" t="s">
        <v>19</v>
      </c>
      <c r="E188" s="50">
        <v>32.28</v>
      </c>
      <c r="F188" s="51"/>
      <c r="G188" s="50">
        <v>307.37</v>
      </c>
      <c r="H188" s="51"/>
      <c r="I188" s="50">
        <v>58.15</v>
      </c>
      <c r="J188" s="51"/>
      <c r="K188" s="50">
        <v>307.37</v>
      </c>
      <c r="L188" s="51"/>
      <c r="M188" s="50">
        <v>307.37</v>
      </c>
      <c r="O188" t="b">
        <f t="shared" si="6"/>
        <v>0</v>
      </c>
      <c r="P188">
        <f t="shared" si="7"/>
        <v>0</v>
      </c>
    </row>
    <row r="189" spans="1:17">
      <c r="B189" s="49" t="s">
        <v>18</v>
      </c>
      <c r="C189" s="49" t="s">
        <v>23</v>
      </c>
      <c r="D189" s="52" t="s">
        <v>17</v>
      </c>
      <c r="E189" s="53">
        <v>34.979999999999997</v>
      </c>
      <c r="F189" s="54"/>
      <c r="G189" s="53">
        <v>816.68</v>
      </c>
      <c r="H189" s="54"/>
      <c r="I189" s="53">
        <v>816.68</v>
      </c>
      <c r="J189" s="54"/>
      <c r="K189" s="53">
        <v>816.68</v>
      </c>
      <c r="L189" s="54"/>
      <c r="M189" s="53">
        <v>816.68</v>
      </c>
      <c r="O189">
        <f t="shared" si="6"/>
        <v>0</v>
      </c>
      <c r="P189" t="b">
        <f t="shared" si="7"/>
        <v>0</v>
      </c>
    </row>
    <row r="190" spans="1:17">
      <c r="B190" s="49" t="s">
        <v>18</v>
      </c>
      <c r="C190" s="49" t="s">
        <v>18</v>
      </c>
      <c r="D190" s="49" t="s">
        <v>19</v>
      </c>
      <c r="E190" s="50">
        <v>51.27</v>
      </c>
      <c r="F190" s="51"/>
      <c r="G190" s="50">
        <v>209.73</v>
      </c>
      <c r="H190" s="51"/>
      <c r="I190" s="50">
        <v>93.95</v>
      </c>
      <c r="J190" s="51"/>
      <c r="K190" s="50">
        <v>220.73</v>
      </c>
      <c r="L190" s="51"/>
      <c r="M190" s="50">
        <v>220.73</v>
      </c>
      <c r="O190" t="b">
        <f t="shared" si="6"/>
        <v>0</v>
      </c>
      <c r="P190">
        <f t="shared" si="7"/>
        <v>0</v>
      </c>
    </row>
    <row r="191" spans="1:17">
      <c r="B191" s="49" t="s">
        <v>18</v>
      </c>
      <c r="C191" s="49" t="s">
        <v>24</v>
      </c>
      <c r="D191" s="52" t="s">
        <v>17</v>
      </c>
      <c r="E191" s="53">
        <v>33.950000000000003</v>
      </c>
      <c r="F191" s="54"/>
      <c r="G191" s="53">
        <v>1104.3499999999999</v>
      </c>
      <c r="H191" s="54"/>
      <c r="I191" s="53">
        <v>247.87</v>
      </c>
      <c r="J191" s="54"/>
      <c r="K191" s="53">
        <v>1248.17</v>
      </c>
      <c r="L191" s="54"/>
      <c r="M191" s="53">
        <v>1248.17</v>
      </c>
      <c r="O191">
        <f t="shared" si="6"/>
        <v>0</v>
      </c>
      <c r="P191" t="b">
        <f t="shared" si="7"/>
        <v>0</v>
      </c>
    </row>
    <row r="192" spans="1:17">
      <c r="B192" s="49" t="s">
        <v>18</v>
      </c>
      <c r="C192" s="49" t="s">
        <v>18</v>
      </c>
      <c r="D192" s="49" t="s">
        <v>19</v>
      </c>
      <c r="E192" s="50">
        <v>51.75</v>
      </c>
      <c r="F192" s="51"/>
      <c r="G192" s="50">
        <v>1354.98</v>
      </c>
      <c r="H192" s="51"/>
      <c r="I192" s="50">
        <v>1341.02</v>
      </c>
      <c r="J192" s="51"/>
      <c r="K192" s="50">
        <v>1354.98</v>
      </c>
      <c r="L192" s="51"/>
      <c r="M192" s="50">
        <v>1354.98</v>
      </c>
      <c r="O192" t="b">
        <f t="shared" si="6"/>
        <v>0</v>
      </c>
      <c r="P192">
        <f t="shared" si="7"/>
        <v>0</v>
      </c>
    </row>
    <row r="193" spans="1:17">
      <c r="B193" s="49" t="s">
        <v>18</v>
      </c>
      <c r="C193" s="49" t="s">
        <v>25</v>
      </c>
      <c r="D193" s="52" t="s">
        <v>17</v>
      </c>
      <c r="E193" s="53">
        <v>50.68</v>
      </c>
      <c r="F193" s="54"/>
      <c r="G193" s="53" t="s">
        <v>26</v>
      </c>
      <c r="H193" s="54"/>
      <c r="I193" s="53">
        <v>53.92</v>
      </c>
      <c r="J193" s="54"/>
      <c r="K193" s="53">
        <v>90.9</v>
      </c>
      <c r="L193" s="54"/>
      <c r="M193" s="53">
        <v>90.9</v>
      </c>
      <c r="O193">
        <f t="shared" si="6"/>
        <v>0</v>
      </c>
      <c r="P193" t="b">
        <f t="shared" si="7"/>
        <v>0</v>
      </c>
    </row>
    <row r="194" spans="1:17">
      <c r="A194" s="56"/>
      <c r="B194" s="49" t="s">
        <v>18</v>
      </c>
      <c r="C194" s="57" t="s">
        <v>38</v>
      </c>
      <c r="D194" s="57"/>
      <c r="E194" s="58">
        <v>38.54</v>
      </c>
      <c r="F194" s="59"/>
      <c r="G194" s="58" t="s">
        <v>26</v>
      </c>
      <c r="H194" s="59"/>
      <c r="I194" s="58">
        <v>334.41</v>
      </c>
      <c r="J194" s="59"/>
      <c r="K194" s="58" t="s">
        <v>28</v>
      </c>
      <c r="L194" s="59"/>
      <c r="M194" s="58">
        <v>722.63</v>
      </c>
      <c r="O194" t="b">
        <f t="shared" si="6"/>
        <v>0</v>
      </c>
      <c r="P194" t="b">
        <f t="shared" si="7"/>
        <v>0</v>
      </c>
    </row>
    <row r="195" spans="1:17">
      <c r="B195" s="49"/>
      <c r="C195" s="52" t="s">
        <v>16</v>
      </c>
      <c r="D195" s="52" t="s">
        <v>17</v>
      </c>
      <c r="E195" s="53">
        <v>28.32</v>
      </c>
      <c r="F195" s="54"/>
      <c r="G195" s="53">
        <v>724.02</v>
      </c>
      <c r="H195" s="54"/>
      <c r="I195" s="53">
        <v>128.19999999999999</v>
      </c>
      <c r="J195" s="54"/>
      <c r="K195" s="53">
        <v>787.92</v>
      </c>
      <c r="L195" s="54"/>
      <c r="M195" s="53">
        <v>787.92</v>
      </c>
      <c r="O195">
        <f t="shared" si="6"/>
        <v>0</v>
      </c>
      <c r="P195" t="b">
        <f t="shared" si="7"/>
        <v>0</v>
      </c>
    </row>
    <row r="196" spans="1:17">
      <c r="B196" s="49" t="s">
        <v>18</v>
      </c>
      <c r="C196" s="49" t="s">
        <v>18</v>
      </c>
      <c r="D196" s="49" t="s">
        <v>19</v>
      </c>
      <c r="E196" s="50">
        <v>44.83</v>
      </c>
      <c r="F196" s="51"/>
      <c r="G196" s="50">
        <v>91.37</v>
      </c>
      <c r="H196" s="51"/>
      <c r="I196" s="50">
        <v>49.2</v>
      </c>
      <c r="J196" s="51"/>
      <c r="K196" s="50">
        <v>967.65</v>
      </c>
      <c r="L196" s="51"/>
      <c r="M196" s="50">
        <v>973.4</v>
      </c>
      <c r="O196" t="b">
        <f t="shared" si="6"/>
        <v>0</v>
      </c>
      <c r="P196">
        <f t="shared" si="7"/>
        <v>0</v>
      </c>
    </row>
    <row r="197" spans="1:17">
      <c r="B197" s="49" t="s">
        <v>18</v>
      </c>
      <c r="C197" s="49" t="s">
        <v>20</v>
      </c>
      <c r="D197" s="52" t="s">
        <v>17</v>
      </c>
      <c r="E197" s="53">
        <v>48.7</v>
      </c>
      <c r="F197" s="54"/>
      <c r="G197" s="53">
        <v>601.25</v>
      </c>
      <c r="H197" s="54"/>
      <c r="I197" s="53">
        <v>113.22</v>
      </c>
      <c r="J197" s="54"/>
      <c r="K197" s="53">
        <v>810.88</v>
      </c>
      <c r="L197" s="54"/>
      <c r="M197" s="53">
        <v>810.88</v>
      </c>
      <c r="O197">
        <f t="shared" si="6"/>
        <v>0</v>
      </c>
      <c r="P197" t="b">
        <f t="shared" si="7"/>
        <v>0</v>
      </c>
    </row>
    <row r="198" spans="1:17">
      <c r="B198" s="49" t="s">
        <v>18</v>
      </c>
      <c r="C198" s="49" t="s">
        <v>18</v>
      </c>
      <c r="D198" s="49" t="s">
        <v>19</v>
      </c>
      <c r="E198" s="50">
        <v>50</v>
      </c>
      <c r="F198" s="51"/>
      <c r="G198" s="50">
        <v>1020.45</v>
      </c>
      <c r="H198" s="51"/>
      <c r="I198" s="50">
        <v>1020.45</v>
      </c>
      <c r="J198" s="51"/>
      <c r="K198" s="50">
        <v>1020.45</v>
      </c>
      <c r="L198" s="51"/>
      <c r="M198" s="50">
        <v>1020.45</v>
      </c>
      <c r="O198" t="b">
        <f t="shared" si="6"/>
        <v>0</v>
      </c>
      <c r="P198">
        <f t="shared" si="7"/>
        <v>0</v>
      </c>
    </row>
    <row r="199" spans="1:17">
      <c r="B199" s="49" t="s">
        <v>18</v>
      </c>
      <c r="C199" s="49" t="s">
        <v>21</v>
      </c>
      <c r="D199" s="52" t="s">
        <v>17</v>
      </c>
      <c r="E199" s="53">
        <v>27.7</v>
      </c>
      <c r="F199" s="54"/>
      <c r="G199" s="53">
        <v>766.98</v>
      </c>
      <c r="H199" s="54"/>
      <c r="I199" s="53">
        <v>95.42</v>
      </c>
      <c r="J199" s="54"/>
      <c r="K199" s="53">
        <v>894.83</v>
      </c>
      <c r="L199" s="54"/>
      <c r="M199" s="53">
        <v>894.83</v>
      </c>
      <c r="O199">
        <f t="shared" si="6"/>
        <v>0</v>
      </c>
      <c r="P199" t="b">
        <f t="shared" si="7"/>
        <v>0</v>
      </c>
    </row>
    <row r="200" spans="1:17" s="55" customFormat="1">
      <c r="A200"/>
      <c r="B200" s="49" t="s">
        <v>18</v>
      </c>
      <c r="C200" s="49" t="s">
        <v>18</v>
      </c>
      <c r="D200" s="49" t="s">
        <v>19</v>
      </c>
      <c r="E200" s="50">
        <v>25.8</v>
      </c>
      <c r="F200" s="51"/>
      <c r="G200" s="50">
        <v>146.03</v>
      </c>
      <c r="H200" s="51"/>
      <c r="I200" s="50">
        <v>146.03</v>
      </c>
      <c r="J200" s="51"/>
      <c r="K200" s="50">
        <v>146.03</v>
      </c>
      <c r="L200" s="51"/>
      <c r="M200" s="50">
        <v>146.03</v>
      </c>
      <c r="O200" t="b">
        <f t="shared" si="6"/>
        <v>0</v>
      </c>
      <c r="P200">
        <f t="shared" si="7"/>
        <v>0</v>
      </c>
      <c r="Q200"/>
    </row>
    <row r="201" spans="1:17">
      <c r="B201" s="49" t="s">
        <v>18</v>
      </c>
      <c r="C201" s="49" t="s">
        <v>22</v>
      </c>
      <c r="D201" s="52" t="s">
        <v>17</v>
      </c>
      <c r="E201" s="53">
        <v>20.95</v>
      </c>
      <c r="F201" s="54"/>
      <c r="G201" s="53">
        <v>626.87</v>
      </c>
      <c r="H201" s="54"/>
      <c r="I201" s="53">
        <v>183.2</v>
      </c>
      <c r="J201" s="54"/>
      <c r="K201" s="53">
        <v>721.85</v>
      </c>
      <c r="L201" s="54"/>
      <c r="M201" s="53">
        <v>721.85</v>
      </c>
      <c r="O201">
        <f t="shared" si="6"/>
        <v>0</v>
      </c>
      <c r="P201" t="b">
        <f t="shared" si="7"/>
        <v>0</v>
      </c>
    </row>
    <row r="202" spans="1:17">
      <c r="B202" s="49" t="s">
        <v>18</v>
      </c>
      <c r="C202" s="49" t="s">
        <v>18</v>
      </c>
      <c r="D202" s="49" t="s">
        <v>19</v>
      </c>
      <c r="E202" s="50">
        <v>32.25</v>
      </c>
      <c r="F202" s="51"/>
      <c r="G202" s="50">
        <v>307.37</v>
      </c>
      <c r="H202" s="51"/>
      <c r="I202" s="50">
        <v>58.15</v>
      </c>
      <c r="J202" s="51"/>
      <c r="K202" s="50">
        <v>307.37</v>
      </c>
      <c r="L202" s="51"/>
      <c r="M202" s="50">
        <v>307.37</v>
      </c>
      <c r="O202" t="b">
        <f t="shared" si="6"/>
        <v>0</v>
      </c>
      <c r="P202">
        <f t="shared" si="7"/>
        <v>0</v>
      </c>
    </row>
    <row r="203" spans="1:17">
      <c r="B203" s="49" t="s">
        <v>18</v>
      </c>
      <c r="C203" s="49" t="s">
        <v>23</v>
      </c>
      <c r="D203" s="52" t="s">
        <v>17</v>
      </c>
      <c r="E203" s="53">
        <v>35.770000000000003</v>
      </c>
      <c r="F203" s="54"/>
      <c r="G203" s="53">
        <v>816.68</v>
      </c>
      <c r="H203" s="54"/>
      <c r="I203" s="53">
        <v>816.68</v>
      </c>
      <c r="J203" s="54"/>
      <c r="K203" s="53">
        <v>816.68</v>
      </c>
      <c r="L203" s="54"/>
      <c r="M203" s="53">
        <v>816.68</v>
      </c>
      <c r="O203">
        <f t="shared" si="6"/>
        <v>0</v>
      </c>
      <c r="P203" t="b">
        <f t="shared" si="7"/>
        <v>0</v>
      </c>
    </row>
    <row r="204" spans="1:17">
      <c r="B204" s="49" t="s">
        <v>18</v>
      </c>
      <c r="C204" s="49" t="s">
        <v>18</v>
      </c>
      <c r="D204" s="49" t="s">
        <v>19</v>
      </c>
      <c r="E204" s="50">
        <v>51.27</v>
      </c>
      <c r="F204" s="51"/>
      <c r="G204" s="50">
        <v>209.73</v>
      </c>
      <c r="H204" s="51"/>
      <c r="I204" s="50">
        <v>93.95</v>
      </c>
      <c r="J204" s="51"/>
      <c r="K204" s="50">
        <v>220.73</v>
      </c>
      <c r="L204" s="51"/>
      <c r="M204" s="50">
        <v>220.73</v>
      </c>
      <c r="O204" t="b">
        <f t="shared" si="6"/>
        <v>0</v>
      </c>
      <c r="P204">
        <f t="shared" si="7"/>
        <v>0</v>
      </c>
    </row>
    <row r="205" spans="1:17">
      <c r="B205" s="49" t="s">
        <v>18</v>
      </c>
      <c r="C205" s="49" t="s">
        <v>24</v>
      </c>
      <c r="D205" s="52" t="s">
        <v>17</v>
      </c>
      <c r="E205" s="53">
        <v>51.87</v>
      </c>
      <c r="F205" s="54"/>
      <c r="G205" s="53">
        <v>1104.3499999999999</v>
      </c>
      <c r="H205" s="54"/>
      <c r="I205" s="53">
        <v>247.87</v>
      </c>
      <c r="J205" s="54"/>
      <c r="K205" s="53">
        <v>1248.17</v>
      </c>
      <c r="L205" s="54"/>
      <c r="M205" s="53">
        <v>1248.17</v>
      </c>
      <c r="O205">
        <f t="shared" si="6"/>
        <v>0</v>
      </c>
      <c r="P205" t="b">
        <f t="shared" si="7"/>
        <v>0</v>
      </c>
    </row>
    <row r="206" spans="1:17">
      <c r="B206" s="49" t="s">
        <v>18</v>
      </c>
      <c r="C206" s="49" t="s">
        <v>18</v>
      </c>
      <c r="D206" s="49" t="s">
        <v>19</v>
      </c>
      <c r="E206" s="50">
        <v>51.75</v>
      </c>
      <c r="F206" s="51"/>
      <c r="G206" s="50">
        <v>1354.98</v>
      </c>
      <c r="H206" s="51"/>
      <c r="I206" s="50">
        <v>1341.02</v>
      </c>
      <c r="J206" s="51"/>
      <c r="K206" s="50">
        <v>1354.98</v>
      </c>
      <c r="L206" s="51"/>
      <c r="M206" s="50">
        <v>1354.98</v>
      </c>
      <c r="O206" t="b">
        <f t="shared" si="6"/>
        <v>0</v>
      </c>
      <c r="P206">
        <f t="shared" si="7"/>
        <v>0</v>
      </c>
    </row>
    <row r="207" spans="1:17">
      <c r="B207" s="49" t="s">
        <v>18</v>
      </c>
      <c r="C207" s="49" t="s">
        <v>25</v>
      </c>
      <c r="D207" s="52" t="s">
        <v>17</v>
      </c>
      <c r="E207" s="53">
        <v>70.78</v>
      </c>
      <c r="F207" s="54"/>
      <c r="G207" s="53" t="s">
        <v>26</v>
      </c>
      <c r="H207" s="54"/>
      <c r="I207" s="53">
        <v>53.92</v>
      </c>
      <c r="J207" s="54"/>
      <c r="K207" s="53">
        <v>90.9</v>
      </c>
      <c r="L207" s="54"/>
      <c r="M207" s="53">
        <v>90.9</v>
      </c>
      <c r="O207">
        <f t="shared" si="6"/>
        <v>0</v>
      </c>
      <c r="P207" t="b">
        <f t="shared" si="7"/>
        <v>0</v>
      </c>
    </row>
    <row r="208" spans="1:17">
      <c r="A208" s="56"/>
      <c r="B208" s="49" t="s">
        <v>18</v>
      </c>
      <c r="C208" s="57" t="s">
        <v>39</v>
      </c>
      <c r="D208" s="57"/>
      <c r="E208" s="58">
        <v>41.54</v>
      </c>
      <c r="F208" s="59"/>
      <c r="G208" s="58" t="s">
        <v>26</v>
      </c>
      <c r="H208" s="59"/>
      <c r="I208" s="58">
        <v>334.41</v>
      </c>
      <c r="J208" s="59"/>
      <c r="K208" s="58" t="s">
        <v>28</v>
      </c>
      <c r="L208" s="59"/>
      <c r="M208" s="58">
        <v>722.63</v>
      </c>
      <c r="O208" t="b">
        <f t="shared" si="6"/>
        <v>0</v>
      </c>
      <c r="P208" t="b">
        <f t="shared" si="7"/>
        <v>0</v>
      </c>
    </row>
    <row r="209" spans="1:17">
      <c r="B209" s="49"/>
      <c r="C209" s="52" t="s">
        <v>16</v>
      </c>
      <c r="D209" s="52" t="s">
        <v>17</v>
      </c>
      <c r="E209" s="53">
        <v>28.3</v>
      </c>
      <c r="F209" s="54"/>
      <c r="G209" s="53">
        <v>724.02</v>
      </c>
      <c r="H209" s="54"/>
      <c r="I209" s="53">
        <v>128.19999999999999</v>
      </c>
      <c r="J209" s="54"/>
      <c r="K209" s="53">
        <v>787.92</v>
      </c>
      <c r="L209" s="54"/>
      <c r="M209" s="53">
        <v>787.92</v>
      </c>
      <c r="O209">
        <f t="shared" si="6"/>
        <v>0</v>
      </c>
      <c r="P209" t="b">
        <f t="shared" si="7"/>
        <v>0</v>
      </c>
    </row>
    <row r="210" spans="1:17">
      <c r="B210" s="49" t="s">
        <v>18</v>
      </c>
      <c r="C210" s="49" t="s">
        <v>18</v>
      </c>
      <c r="D210" s="49" t="s">
        <v>19</v>
      </c>
      <c r="E210" s="50">
        <v>44.47</v>
      </c>
      <c r="F210" s="51"/>
      <c r="G210" s="50">
        <v>91.37</v>
      </c>
      <c r="H210" s="51"/>
      <c r="I210" s="50">
        <v>49.2</v>
      </c>
      <c r="J210" s="51"/>
      <c r="K210" s="50">
        <v>967.65</v>
      </c>
      <c r="L210" s="51"/>
      <c r="M210" s="50">
        <v>973.4</v>
      </c>
      <c r="O210" t="b">
        <f t="shared" si="6"/>
        <v>0</v>
      </c>
      <c r="P210">
        <f t="shared" si="7"/>
        <v>0</v>
      </c>
    </row>
    <row r="211" spans="1:17">
      <c r="B211" s="49" t="s">
        <v>18</v>
      </c>
      <c r="C211" s="49" t="s">
        <v>20</v>
      </c>
      <c r="D211" s="52" t="s">
        <v>17</v>
      </c>
      <c r="E211" s="53">
        <v>48.67</v>
      </c>
      <c r="F211" s="54"/>
      <c r="G211" s="53">
        <v>601.25</v>
      </c>
      <c r="H211" s="54"/>
      <c r="I211" s="53">
        <v>113.22</v>
      </c>
      <c r="J211" s="54"/>
      <c r="K211" s="53">
        <v>810.88</v>
      </c>
      <c r="L211" s="54"/>
      <c r="M211" s="53">
        <v>810.88</v>
      </c>
      <c r="O211">
        <f t="shared" si="6"/>
        <v>0</v>
      </c>
      <c r="P211" t="b">
        <f t="shared" si="7"/>
        <v>0</v>
      </c>
    </row>
    <row r="212" spans="1:17">
      <c r="B212" s="49" t="s">
        <v>18</v>
      </c>
      <c r="C212" s="49" t="s">
        <v>18</v>
      </c>
      <c r="D212" s="49" t="s">
        <v>19</v>
      </c>
      <c r="E212" s="50">
        <v>49.95</v>
      </c>
      <c r="F212" s="51"/>
      <c r="G212" s="50">
        <v>1020.45</v>
      </c>
      <c r="H212" s="51"/>
      <c r="I212" s="50">
        <v>1020.45</v>
      </c>
      <c r="J212" s="51"/>
      <c r="K212" s="50">
        <v>1020.45</v>
      </c>
      <c r="L212" s="51"/>
      <c r="M212" s="50">
        <v>1020.45</v>
      </c>
      <c r="O212" t="b">
        <f t="shared" si="6"/>
        <v>0</v>
      </c>
      <c r="P212">
        <f t="shared" si="7"/>
        <v>0</v>
      </c>
    </row>
    <row r="213" spans="1:17">
      <c r="B213" s="49" t="s">
        <v>18</v>
      </c>
      <c r="C213" s="49" t="s">
        <v>21</v>
      </c>
      <c r="D213" s="52" t="s">
        <v>17</v>
      </c>
      <c r="E213" s="53">
        <v>27.67</v>
      </c>
      <c r="F213" s="54"/>
      <c r="G213" s="53">
        <v>766.98</v>
      </c>
      <c r="H213" s="54"/>
      <c r="I213" s="53">
        <v>95.42</v>
      </c>
      <c r="J213" s="54"/>
      <c r="K213" s="53">
        <v>894.83</v>
      </c>
      <c r="L213" s="54"/>
      <c r="M213" s="53">
        <v>894.83</v>
      </c>
      <c r="O213">
        <f t="shared" si="6"/>
        <v>0</v>
      </c>
      <c r="P213" t="b">
        <f t="shared" si="7"/>
        <v>0</v>
      </c>
    </row>
    <row r="214" spans="1:17" s="55" customFormat="1">
      <c r="A214"/>
      <c r="B214" s="49" t="s">
        <v>18</v>
      </c>
      <c r="C214" s="49" t="s">
        <v>18</v>
      </c>
      <c r="D214" s="49" t="s">
        <v>19</v>
      </c>
      <c r="E214" s="50">
        <v>25.22</v>
      </c>
      <c r="F214" s="51"/>
      <c r="G214" s="50">
        <v>146.03</v>
      </c>
      <c r="H214" s="51"/>
      <c r="I214" s="50">
        <v>146.03</v>
      </c>
      <c r="J214" s="51"/>
      <c r="K214" s="50">
        <v>146.03</v>
      </c>
      <c r="L214" s="51"/>
      <c r="M214" s="50">
        <v>146.03</v>
      </c>
      <c r="O214" t="b">
        <f t="shared" si="6"/>
        <v>0</v>
      </c>
      <c r="P214">
        <f t="shared" si="7"/>
        <v>0</v>
      </c>
      <c r="Q214"/>
    </row>
    <row r="215" spans="1:17">
      <c r="B215" s="49" t="s">
        <v>18</v>
      </c>
      <c r="C215" s="49" t="s">
        <v>22</v>
      </c>
      <c r="D215" s="52" t="s">
        <v>17</v>
      </c>
      <c r="E215" s="53">
        <v>20.88</v>
      </c>
      <c r="F215" s="54"/>
      <c r="G215" s="53">
        <v>626.87</v>
      </c>
      <c r="H215" s="54"/>
      <c r="I215" s="53">
        <v>183.2</v>
      </c>
      <c r="J215" s="54"/>
      <c r="K215" s="53">
        <v>721.85</v>
      </c>
      <c r="L215" s="54"/>
      <c r="M215" s="53">
        <v>721.85</v>
      </c>
    </row>
    <row r="216" spans="1:17">
      <c r="B216" s="49" t="s">
        <v>18</v>
      </c>
      <c r="C216" s="49" t="s">
        <v>18</v>
      </c>
      <c r="D216" s="49" t="s">
        <v>19</v>
      </c>
      <c r="E216" s="50">
        <v>32.229999999999997</v>
      </c>
      <c r="F216" s="51"/>
      <c r="G216" s="50">
        <v>307.37</v>
      </c>
      <c r="H216" s="51"/>
      <c r="I216" s="50">
        <v>58.15</v>
      </c>
      <c r="J216" s="51"/>
      <c r="K216" s="50">
        <v>307.37</v>
      </c>
      <c r="L216" s="51"/>
      <c r="M216" s="50">
        <v>307.37</v>
      </c>
    </row>
    <row r="217" spans="1:17">
      <c r="B217" s="49" t="s">
        <v>18</v>
      </c>
      <c r="C217" s="49" t="s">
        <v>23</v>
      </c>
      <c r="D217" s="52" t="s">
        <v>17</v>
      </c>
      <c r="E217" s="53">
        <v>34.93</v>
      </c>
      <c r="F217" s="54"/>
      <c r="G217" s="53">
        <v>816.68</v>
      </c>
      <c r="H217" s="54"/>
      <c r="I217" s="53">
        <v>816.68</v>
      </c>
      <c r="J217" s="54"/>
      <c r="K217" s="53">
        <v>816.68</v>
      </c>
      <c r="L217" s="54"/>
      <c r="M217" s="53">
        <v>816.68</v>
      </c>
    </row>
    <row r="218" spans="1:17">
      <c r="B218" s="49" t="s">
        <v>18</v>
      </c>
      <c r="C218" s="49" t="s">
        <v>18</v>
      </c>
      <c r="D218" s="49" t="s">
        <v>19</v>
      </c>
      <c r="E218" s="50">
        <v>51.25</v>
      </c>
      <c r="F218" s="51"/>
      <c r="G218" s="50">
        <v>209.73</v>
      </c>
      <c r="H218" s="51"/>
      <c r="I218" s="50">
        <v>93.95</v>
      </c>
      <c r="J218" s="51"/>
      <c r="K218" s="50">
        <v>220.73</v>
      </c>
      <c r="L218" s="51"/>
      <c r="M218" s="50">
        <v>220.73</v>
      </c>
    </row>
    <row r="219" spans="1:17">
      <c r="B219" s="49" t="s">
        <v>18</v>
      </c>
      <c r="C219" s="49" t="s">
        <v>24</v>
      </c>
      <c r="D219" s="52" t="s">
        <v>17</v>
      </c>
      <c r="E219" s="53">
        <v>51.73</v>
      </c>
      <c r="F219" s="54"/>
      <c r="G219" s="53">
        <v>1104.3499999999999</v>
      </c>
      <c r="H219" s="54"/>
      <c r="I219" s="53">
        <v>247.87</v>
      </c>
      <c r="J219" s="54"/>
      <c r="K219" s="53">
        <v>1248.17</v>
      </c>
      <c r="L219" s="54"/>
      <c r="M219" s="53">
        <v>1248.17</v>
      </c>
    </row>
    <row r="220" spans="1:17">
      <c r="B220" s="49" t="s">
        <v>18</v>
      </c>
      <c r="C220" s="49" t="s">
        <v>18</v>
      </c>
      <c r="D220" s="49" t="s">
        <v>19</v>
      </c>
      <c r="E220" s="50">
        <v>51.75</v>
      </c>
      <c r="F220" s="51"/>
      <c r="G220" s="50">
        <v>1354.98</v>
      </c>
      <c r="H220" s="51"/>
      <c r="I220" s="50">
        <v>1341.02</v>
      </c>
      <c r="J220" s="51"/>
      <c r="K220" s="50">
        <v>1354.98</v>
      </c>
      <c r="L220" s="51"/>
      <c r="M220" s="50">
        <v>1354.98</v>
      </c>
      <c r="O220" t="b">
        <f t="shared" ref="O220:O283" si="8">IF(D220="ROUTINE",IF(E220&gt;180,2,IF(E220&lt;120,0,1)))</f>
        <v>0</v>
      </c>
      <c r="P220">
        <f t="shared" ref="P220:P283" si="9">IF(D220="URGENT",IF(E220&gt;120,2,IF(E220&lt;60,0,1)))</f>
        <v>0</v>
      </c>
    </row>
    <row r="221" spans="1:17">
      <c r="B221" s="49" t="s">
        <v>18</v>
      </c>
      <c r="C221" s="49" t="s">
        <v>25</v>
      </c>
      <c r="D221" s="52" t="s">
        <v>17</v>
      </c>
      <c r="E221" s="53">
        <v>70.77</v>
      </c>
      <c r="F221" s="54"/>
      <c r="G221" s="53" t="s">
        <v>26</v>
      </c>
      <c r="H221" s="54"/>
      <c r="I221" s="53">
        <v>53.92</v>
      </c>
      <c r="J221" s="54"/>
      <c r="K221" s="53">
        <v>90.9</v>
      </c>
      <c r="L221" s="54"/>
      <c r="M221" s="53">
        <v>90.9</v>
      </c>
      <c r="O221">
        <f t="shared" si="8"/>
        <v>0</v>
      </c>
      <c r="P221" t="b">
        <f t="shared" si="9"/>
        <v>0</v>
      </c>
    </row>
    <row r="222" spans="1:17">
      <c r="A222" s="56"/>
      <c r="B222" s="49" t="s">
        <v>18</v>
      </c>
      <c r="C222" s="57" t="s">
        <v>40</v>
      </c>
      <c r="D222" s="57"/>
      <c r="E222" s="58">
        <v>41.37</v>
      </c>
      <c r="F222" s="59"/>
      <c r="G222" s="58" t="s">
        <v>26</v>
      </c>
      <c r="H222" s="59"/>
      <c r="I222" s="58">
        <v>334.41</v>
      </c>
      <c r="J222" s="59"/>
      <c r="K222" s="58" t="s">
        <v>28</v>
      </c>
      <c r="L222" s="59"/>
      <c r="M222" s="58">
        <v>722.63</v>
      </c>
      <c r="O222" t="b">
        <f t="shared" si="8"/>
        <v>0</v>
      </c>
      <c r="P222" t="b">
        <f t="shared" si="9"/>
        <v>0</v>
      </c>
    </row>
    <row r="223" spans="1:17">
      <c r="B223" s="49"/>
      <c r="C223" s="52"/>
      <c r="D223" s="52"/>
      <c r="E223" s="53"/>
      <c r="F223" s="54"/>
      <c r="G223" s="53"/>
      <c r="H223" s="54"/>
      <c r="I223" s="53"/>
      <c r="J223" s="54"/>
      <c r="K223" s="53"/>
      <c r="L223" s="54"/>
      <c r="M223" s="53"/>
      <c r="O223" t="b">
        <f t="shared" si="8"/>
        <v>0</v>
      </c>
      <c r="P223" t="b">
        <f t="shared" si="9"/>
        <v>0</v>
      </c>
    </row>
    <row r="224" spans="1:17">
      <c r="B224" s="49"/>
      <c r="C224" s="49"/>
      <c r="D224" s="52"/>
      <c r="E224" s="53"/>
      <c r="F224" s="54"/>
      <c r="G224" s="53"/>
      <c r="H224" s="54"/>
      <c r="I224" s="53"/>
      <c r="J224" s="54"/>
      <c r="K224" s="53"/>
      <c r="L224" s="54"/>
      <c r="M224" s="53"/>
      <c r="O224" t="b">
        <f t="shared" si="8"/>
        <v>0</v>
      </c>
      <c r="P224" t="b">
        <f t="shared" si="9"/>
        <v>0</v>
      </c>
    </row>
    <row r="225" spans="1:16">
      <c r="B225" s="49"/>
      <c r="C225" s="49"/>
      <c r="D225" s="52"/>
      <c r="E225" s="53"/>
      <c r="F225" s="54"/>
      <c r="G225" s="53"/>
      <c r="H225" s="54"/>
      <c r="I225" s="53"/>
      <c r="J225" s="54"/>
      <c r="K225" s="53"/>
      <c r="L225" s="54"/>
      <c r="M225" s="53"/>
      <c r="O225" t="b">
        <f t="shared" si="8"/>
        <v>0</v>
      </c>
      <c r="P225" t="b">
        <f t="shared" si="9"/>
        <v>0</v>
      </c>
    </row>
    <row r="226" spans="1:16">
      <c r="B226" s="49"/>
      <c r="C226" s="49"/>
      <c r="D226" s="52"/>
      <c r="E226" s="53"/>
      <c r="F226" s="54"/>
      <c r="G226" s="53"/>
      <c r="H226" s="54"/>
      <c r="I226" s="53"/>
      <c r="J226" s="54"/>
      <c r="K226" s="53"/>
      <c r="L226" s="54"/>
      <c r="M226" s="53"/>
      <c r="O226" t="b">
        <f t="shared" si="8"/>
        <v>0</v>
      </c>
      <c r="P226" t="b">
        <f t="shared" si="9"/>
        <v>0</v>
      </c>
    </row>
    <row r="227" spans="1:16">
      <c r="A227" s="56"/>
      <c r="B227" s="49"/>
      <c r="C227" s="57"/>
      <c r="D227" s="57"/>
      <c r="E227" s="58"/>
      <c r="F227" s="59"/>
      <c r="G227" s="58"/>
      <c r="H227" s="59"/>
      <c r="I227" s="58"/>
      <c r="J227" s="59"/>
      <c r="K227" s="58"/>
      <c r="L227" s="59"/>
      <c r="M227" s="58"/>
      <c r="O227" t="b">
        <f t="shared" si="8"/>
        <v>0</v>
      </c>
      <c r="P227" t="b">
        <f t="shared" si="9"/>
        <v>0</v>
      </c>
    </row>
    <row r="228" spans="1:16">
      <c r="A228" s="56"/>
      <c r="B228" s="57"/>
      <c r="C228" s="57"/>
      <c r="D228" s="57"/>
      <c r="E228" s="58"/>
      <c r="F228" s="59"/>
      <c r="G228" s="58"/>
      <c r="H228" s="59"/>
      <c r="I228" s="58"/>
      <c r="J228" s="59"/>
      <c r="K228" s="58"/>
      <c r="L228" s="59"/>
      <c r="M228" s="58"/>
      <c r="O228" t="b">
        <f t="shared" si="8"/>
        <v>0</v>
      </c>
      <c r="P228" t="b">
        <f t="shared" si="9"/>
        <v>0</v>
      </c>
    </row>
    <row r="229" spans="1:16">
      <c r="O229" t="b">
        <f t="shared" si="8"/>
        <v>0</v>
      </c>
      <c r="P229" t="b">
        <f t="shared" si="9"/>
        <v>0</v>
      </c>
    </row>
    <row r="230" spans="1:16">
      <c r="O230" t="b">
        <f t="shared" si="8"/>
        <v>0</v>
      </c>
      <c r="P230" t="b">
        <f t="shared" si="9"/>
        <v>0</v>
      </c>
    </row>
    <row r="231" spans="1:16">
      <c r="O231" t="b">
        <f t="shared" si="8"/>
        <v>0</v>
      </c>
      <c r="P231" t="b">
        <f t="shared" si="9"/>
        <v>0</v>
      </c>
    </row>
    <row r="232" spans="1:16">
      <c r="O232" t="b">
        <f t="shared" si="8"/>
        <v>0</v>
      </c>
      <c r="P232" t="b">
        <f t="shared" si="9"/>
        <v>0</v>
      </c>
    </row>
    <row r="233" spans="1:16">
      <c r="O233" t="b">
        <f t="shared" si="8"/>
        <v>0</v>
      </c>
      <c r="P233" t="b">
        <f t="shared" si="9"/>
        <v>0</v>
      </c>
    </row>
    <row r="234" spans="1:16">
      <c r="O234" t="b">
        <f t="shared" si="8"/>
        <v>0</v>
      </c>
      <c r="P234" t="b">
        <f t="shared" si="9"/>
        <v>0</v>
      </c>
    </row>
    <row r="235" spans="1:16">
      <c r="O235" t="b">
        <f t="shared" si="8"/>
        <v>0</v>
      </c>
      <c r="P235" t="b">
        <f t="shared" si="9"/>
        <v>0</v>
      </c>
    </row>
    <row r="236" spans="1:16">
      <c r="O236" t="b">
        <f t="shared" si="8"/>
        <v>0</v>
      </c>
      <c r="P236" t="b">
        <f t="shared" si="9"/>
        <v>0</v>
      </c>
    </row>
    <row r="237" spans="1:16">
      <c r="O237" t="b">
        <f t="shared" si="8"/>
        <v>0</v>
      </c>
      <c r="P237" t="b">
        <f t="shared" si="9"/>
        <v>0</v>
      </c>
    </row>
    <row r="238" spans="1:16">
      <c r="O238" t="b">
        <f t="shared" si="8"/>
        <v>0</v>
      </c>
      <c r="P238" t="b">
        <f t="shared" si="9"/>
        <v>0</v>
      </c>
    </row>
    <row r="239" spans="1:16">
      <c r="O239" t="b">
        <f t="shared" si="8"/>
        <v>0</v>
      </c>
      <c r="P239" t="b">
        <f t="shared" si="9"/>
        <v>0</v>
      </c>
    </row>
    <row r="240" spans="1:16">
      <c r="O240" t="b">
        <f t="shared" si="8"/>
        <v>0</v>
      </c>
      <c r="P240" t="b">
        <f t="shared" si="9"/>
        <v>0</v>
      </c>
    </row>
    <row r="241" spans="15:16">
      <c r="O241" t="b">
        <f t="shared" si="8"/>
        <v>0</v>
      </c>
      <c r="P241" t="b">
        <f t="shared" si="9"/>
        <v>0</v>
      </c>
    </row>
    <row r="242" spans="15:16">
      <c r="O242" t="b">
        <f t="shared" si="8"/>
        <v>0</v>
      </c>
      <c r="P242" t="b">
        <f t="shared" si="9"/>
        <v>0</v>
      </c>
    </row>
    <row r="243" spans="15:16">
      <c r="O243" t="b">
        <f t="shared" si="8"/>
        <v>0</v>
      </c>
      <c r="P243" t="b">
        <f t="shared" si="9"/>
        <v>0</v>
      </c>
    </row>
    <row r="244" spans="15:16">
      <c r="O244" t="b">
        <f t="shared" si="8"/>
        <v>0</v>
      </c>
      <c r="P244" t="b">
        <f t="shared" si="9"/>
        <v>0</v>
      </c>
    </row>
    <row r="245" spans="15:16">
      <c r="O245" t="b">
        <f t="shared" si="8"/>
        <v>0</v>
      </c>
      <c r="P245" t="b">
        <f t="shared" si="9"/>
        <v>0</v>
      </c>
    </row>
    <row r="246" spans="15:16">
      <c r="O246" t="b">
        <f t="shared" si="8"/>
        <v>0</v>
      </c>
      <c r="P246" t="b">
        <f t="shared" si="9"/>
        <v>0</v>
      </c>
    </row>
    <row r="247" spans="15:16">
      <c r="O247" t="b">
        <f t="shared" si="8"/>
        <v>0</v>
      </c>
      <c r="P247" t="b">
        <f t="shared" si="9"/>
        <v>0</v>
      </c>
    </row>
    <row r="248" spans="15:16">
      <c r="O248" t="b">
        <f t="shared" si="8"/>
        <v>0</v>
      </c>
      <c r="P248" t="b">
        <f t="shared" si="9"/>
        <v>0</v>
      </c>
    </row>
    <row r="249" spans="15:16">
      <c r="O249" t="b">
        <f t="shared" si="8"/>
        <v>0</v>
      </c>
      <c r="P249" t="b">
        <f t="shared" si="9"/>
        <v>0</v>
      </c>
    </row>
    <row r="250" spans="15:16">
      <c r="O250" t="b">
        <f t="shared" si="8"/>
        <v>0</v>
      </c>
      <c r="P250" t="b">
        <f t="shared" si="9"/>
        <v>0</v>
      </c>
    </row>
    <row r="251" spans="15:16">
      <c r="O251" t="b">
        <f t="shared" si="8"/>
        <v>0</v>
      </c>
      <c r="P251" t="b">
        <f t="shared" si="9"/>
        <v>0</v>
      </c>
    </row>
    <row r="252" spans="15:16">
      <c r="O252" t="b">
        <f t="shared" si="8"/>
        <v>0</v>
      </c>
      <c r="P252" t="b">
        <f t="shared" si="9"/>
        <v>0</v>
      </c>
    </row>
    <row r="253" spans="15:16">
      <c r="O253" t="b">
        <f t="shared" si="8"/>
        <v>0</v>
      </c>
      <c r="P253" t="b">
        <f t="shared" si="9"/>
        <v>0</v>
      </c>
    </row>
    <row r="254" spans="15:16">
      <c r="O254" t="b">
        <f t="shared" si="8"/>
        <v>0</v>
      </c>
      <c r="P254" t="b">
        <f t="shared" si="9"/>
        <v>0</v>
      </c>
    </row>
    <row r="255" spans="15:16">
      <c r="O255" t="b">
        <f t="shared" si="8"/>
        <v>0</v>
      </c>
      <c r="P255" t="b">
        <f t="shared" si="9"/>
        <v>0</v>
      </c>
    </row>
    <row r="256" spans="15:16">
      <c r="O256" t="b">
        <f t="shared" si="8"/>
        <v>0</v>
      </c>
      <c r="P256" t="b">
        <f t="shared" si="9"/>
        <v>0</v>
      </c>
    </row>
    <row r="257" spans="15:16">
      <c r="O257" t="b">
        <f t="shared" si="8"/>
        <v>0</v>
      </c>
      <c r="P257" t="b">
        <f t="shared" si="9"/>
        <v>0</v>
      </c>
    </row>
    <row r="258" spans="15:16">
      <c r="O258" t="b">
        <f t="shared" si="8"/>
        <v>0</v>
      </c>
      <c r="P258" t="b">
        <f t="shared" si="9"/>
        <v>0</v>
      </c>
    </row>
    <row r="259" spans="15:16">
      <c r="O259" t="b">
        <f t="shared" si="8"/>
        <v>0</v>
      </c>
      <c r="P259" t="b">
        <f t="shared" si="9"/>
        <v>0</v>
      </c>
    </row>
    <row r="260" spans="15:16">
      <c r="O260" t="b">
        <f t="shared" si="8"/>
        <v>0</v>
      </c>
      <c r="P260" t="b">
        <f t="shared" si="9"/>
        <v>0</v>
      </c>
    </row>
    <row r="261" spans="15:16">
      <c r="O261" t="b">
        <f t="shared" si="8"/>
        <v>0</v>
      </c>
      <c r="P261" t="b">
        <f t="shared" si="9"/>
        <v>0</v>
      </c>
    </row>
    <row r="262" spans="15:16">
      <c r="O262" t="b">
        <f t="shared" si="8"/>
        <v>0</v>
      </c>
      <c r="P262" t="b">
        <f t="shared" si="9"/>
        <v>0</v>
      </c>
    </row>
    <row r="263" spans="15:16">
      <c r="O263" t="b">
        <f t="shared" si="8"/>
        <v>0</v>
      </c>
      <c r="P263" t="b">
        <f t="shared" si="9"/>
        <v>0</v>
      </c>
    </row>
    <row r="264" spans="15:16">
      <c r="O264" t="b">
        <f t="shared" si="8"/>
        <v>0</v>
      </c>
      <c r="P264" t="b">
        <f t="shared" si="9"/>
        <v>0</v>
      </c>
    </row>
    <row r="265" spans="15:16">
      <c r="O265" t="b">
        <f t="shared" si="8"/>
        <v>0</v>
      </c>
      <c r="P265" t="b">
        <f t="shared" si="9"/>
        <v>0</v>
      </c>
    </row>
    <row r="266" spans="15:16">
      <c r="O266" t="b">
        <f t="shared" si="8"/>
        <v>0</v>
      </c>
      <c r="P266" t="b">
        <f t="shared" si="9"/>
        <v>0</v>
      </c>
    </row>
    <row r="267" spans="15:16">
      <c r="O267" t="b">
        <f t="shared" si="8"/>
        <v>0</v>
      </c>
      <c r="P267" t="b">
        <f t="shared" si="9"/>
        <v>0</v>
      </c>
    </row>
    <row r="268" spans="15:16">
      <c r="O268" t="b">
        <f t="shared" si="8"/>
        <v>0</v>
      </c>
      <c r="P268" t="b">
        <f t="shared" si="9"/>
        <v>0</v>
      </c>
    </row>
    <row r="269" spans="15:16">
      <c r="O269" t="b">
        <f t="shared" si="8"/>
        <v>0</v>
      </c>
      <c r="P269" t="b">
        <f t="shared" si="9"/>
        <v>0</v>
      </c>
    </row>
    <row r="270" spans="15:16">
      <c r="O270" t="b">
        <f t="shared" si="8"/>
        <v>0</v>
      </c>
      <c r="P270" t="b">
        <f t="shared" si="9"/>
        <v>0</v>
      </c>
    </row>
    <row r="271" spans="15:16">
      <c r="O271" t="b">
        <f t="shared" si="8"/>
        <v>0</v>
      </c>
      <c r="P271" t="b">
        <f t="shared" si="9"/>
        <v>0</v>
      </c>
    </row>
    <row r="272" spans="15:16">
      <c r="O272" t="b">
        <f t="shared" si="8"/>
        <v>0</v>
      </c>
      <c r="P272" t="b">
        <f t="shared" si="9"/>
        <v>0</v>
      </c>
    </row>
    <row r="273" spans="15:16">
      <c r="O273" t="b">
        <f t="shared" si="8"/>
        <v>0</v>
      </c>
      <c r="P273" t="b">
        <f t="shared" si="9"/>
        <v>0</v>
      </c>
    </row>
    <row r="274" spans="15:16">
      <c r="O274" t="b">
        <f t="shared" si="8"/>
        <v>0</v>
      </c>
      <c r="P274" t="b">
        <f t="shared" si="9"/>
        <v>0</v>
      </c>
    </row>
    <row r="275" spans="15:16">
      <c r="O275" t="b">
        <f t="shared" si="8"/>
        <v>0</v>
      </c>
      <c r="P275" t="b">
        <f t="shared" si="9"/>
        <v>0</v>
      </c>
    </row>
    <row r="276" spans="15:16">
      <c r="O276" t="b">
        <f t="shared" si="8"/>
        <v>0</v>
      </c>
      <c r="P276" t="b">
        <f t="shared" si="9"/>
        <v>0</v>
      </c>
    </row>
    <row r="277" spans="15:16">
      <c r="O277" t="b">
        <f t="shared" si="8"/>
        <v>0</v>
      </c>
      <c r="P277" t="b">
        <f t="shared" si="9"/>
        <v>0</v>
      </c>
    </row>
    <row r="278" spans="15:16">
      <c r="O278" t="b">
        <f t="shared" si="8"/>
        <v>0</v>
      </c>
      <c r="P278" t="b">
        <f t="shared" si="9"/>
        <v>0</v>
      </c>
    </row>
    <row r="279" spans="15:16">
      <c r="O279" t="b">
        <f t="shared" si="8"/>
        <v>0</v>
      </c>
      <c r="P279" t="b">
        <f t="shared" si="9"/>
        <v>0</v>
      </c>
    </row>
    <row r="280" spans="15:16">
      <c r="O280" t="b">
        <f t="shared" si="8"/>
        <v>0</v>
      </c>
      <c r="P280" t="b">
        <f t="shared" si="9"/>
        <v>0</v>
      </c>
    </row>
    <row r="281" spans="15:16">
      <c r="O281" t="b">
        <f t="shared" si="8"/>
        <v>0</v>
      </c>
      <c r="P281" t="b">
        <f t="shared" si="9"/>
        <v>0</v>
      </c>
    </row>
    <row r="282" spans="15:16">
      <c r="O282" t="b">
        <f t="shared" si="8"/>
        <v>0</v>
      </c>
      <c r="P282" t="b">
        <f t="shared" si="9"/>
        <v>0</v>
      </c>
    </row>
    <row r="283" spans="15:16">
      <c r="O283" t="b">
        <f t="shared" si="8"/>
        <v>0</v>
      </c>
      <c r="P283" t="b">
        <f t="shared" si="9"/>
        <v>0</v>
      </c>
    </row>
    <row r="284" spans="15:16">
      <c r="O284" t="b">
        <f t="shared" ref="O284:O347" si="10">IF(D284="ROUTINE",IF(E284&gt;180,2,IF(E284&lt;120,0,1)))</f>
        <v>0</v>
      </c>
      <c r="P284" t="b">
        <f t="shared" ref="P284:P347" si="11">IF(D284="URGENT",IF(E284&gt;120,2,IF(E284&lt;60,0,1)))</f>
        <v>0</v>
      </c>
    </row>
    <row r="285" spans="15:16">
      <c r="O285" t="b">
        <f t="shared" si="10"/>
        <v>0</v>
      </c>
      <c r="P285" t="b">
        <f t="shared" si="11"/>
        <v>0</v>
      </c>
    </row>
    <row r="286" spans="15:16">
      <c r="O286" t="b">
        <f t="shared" si="10"/>
        <v>0</v>
      </c>
      <c r="P286" t="b">
        <f t="shared" si="11"/>
        <v>0</v>
      </c>
    </row>
    <row r="287" spans="15:16">
      <c r="O287" t="b">
        <f t="shared" si="10"/>
        <v>0</v>
      </c>
      <c r="P287" t="b">
        <f t="shared" si="11"/>
        <v>0</v>
      </c>
    </row>
    <row r="288" spans="15:16">
      <c r="O288" t="b">
        <f t="shared" si="10"/>
        <v>0</v>
      </c>
      <c r="P288" t="b">
        <f t="shared" si="11"/>
        <v>0</v>
      </c>
    </row>
    <row r="289" spans="15:16">
      <c r="O289" t="b">
        <f t="shared" si="10"/>
        <v>0</v>
      </c>
      <c r="P289" t="b">
        <f t="shared" si="11"/>
        <v>0</v>
      </c>
    </row>
    <row r="290" spans="15:16">
      <c r="O290" t="b">
        <f t="shared" si="10"/>
        <v>0</v>
      </c>
      <c r="P290" t="b">
        <f t="shared" si="11"/>
        <v>0</v>
      </c>
    </row>
    <row r="291" spans="15:16">
      <c r="O291" t="b">
        <f t="shared" si="10"/>
        <v>0</v>
      </c>
      <c r="P291" t="b">
        <f t="shared" si="11"/>
        <v>0</v>
      </c>
    </row>
    <row r="292" spans="15:16">
      <c r="O292" t="b">
        <f t="shared" si="10"/>
        <v>0</v>
      </c>
      <c r="P292" t="b">
        <f t="shared" si="11"/>
        <v>0</v>
      </c>
    </row>
    <row r="293" spans="15:16">
      <c r="O293" t="b">
        <f t="shared" si="10"/>
        <v>0</v>
      </c>
      <c r="P293" t="b">
        <f t="shared" si="11"/>
        <v>0</v>
      </c>
    </row>
    <row r="294" spans="15:16">
      <c r="O294" t="b">
        <f t="shared" si="10"/>
        <v>0</v>
      </c>
      <c r="P294" t="b">
        <f t="shared" si="11"/>
        <v>0</v>
      </c>
    </row>
    <row r="295" spans="15:16">
      <c r="O295" t="b">
        <f t="shared" si="10"/>
        <v>0</v>
      </c>
      <c r="P295" t="b">
        <f t="shared" si="11"/>
        <v>0</v>
      </c>
    </row>
    <row r="296" spans="15:16">
      <c r="O296" t="b">
        <f t="shared" si="10"/>
        <v>0</v>
      </c>
      <c r="P296" t="b">
        <f t="shared" si="11"/>
        <v>0</v>
      </c>
    </row>
    <row r="297" spans="15:16">
      <c r="O297" t="b">
        <f t="shared" si="10"/>
        <v>0</v>
      </c>
      <c r="P297" t="b">
        <f t="shared" si="11"/>
        <v>0</v>
      </c>
    </row>
    <row r="298" spans="15:16">
      <c r="O298" t="b">
        <f t="shared" si="10"/>
        <v>0</v>
      </c>
      <c r="P298" t="b">
        <f t="shared" si="11"/>
        <v>0</v>
      </c>
    </row>
    <row r="299" spans="15:16">
      <c r="O299" t="b">
        <f t="shared" si="10"/>
        <v>0</v>
      </c>
      <c r="P299" t="b">
        <f t="shared" si="11"/>
        <v>0</v>
      </c>
    </row>
    <row r="300" spans="15:16">
      <c r="O300" t="b">
        <f t="shared" si="10"/>
        <v>0</v>
      </c>
      <c r="P300" t="b">
        <f t="shared" si="11"/>
        <v>0</v>
      </c>
    </row>
    <row r="301" spans="15:16">
      <c r="O301" t="b">
        <f t="shared" si="10"/>
        <v>0</v>
      </c>
      <c r="P301" t="b">
        <f t="shared" si="11"/>
        <v>0</v>
      </c>
    </row>
    <row r="302" spans="15:16">
      <c r="O302" t="b">
        <f t="shared" si="10"/>
        <v>0</v>
      </c>
      <c r="P302" t="b">
        <f t="shared" si="11"/>
        <v>0</v>
      </c>
    </row>
    <row r="303" spans="15:16">
      <c r="O303" t="b">
        <f t="shared" si="10"/>
        <v>0</v>
      </c>
      <c r="P303" t="b">
        <f t="shared" si="11"/>
        <v>0</v>
      </c>
    </row>
    <row r="304" spans="15:16">
      <c r="O304" t="b">
        <f t="shared" si="10"/>
        <v>0</v>
      </c>
      <c r="P304" t="b">
        <f t="shared" si="11"/>
        <v>0</v>
      </c>
    </row>
    <row r="305" spans="15:16">
      <c r="O305" t="b">
        <f t="shared" si="10"/>
        <v>0</v>
      </c>
      <c r="P305" t="b">
        <f t="shared" si="11"/>
        <v>0</v>
      </c>
    </row>
    <row r="306" spans="15:16">
      <c r="O306" t="b">
        <f t="shared" si="10"/>
        <v>0</v>
      </c>
      <c r="P306" t="b">
        <f t="shared" si="11"/>
        <v>0</v>
      </c>
    </row>
    <row r="307" spans="15:16">
      <c r="O307" t="b">
        <f t="shared" si="10"/>
        <v>0</v>
      </c>
      <c r="P307" t="b">
        <f t="shared" si="11"/>
        <v>0</v>
      </c>
    </row>
    <row r="308" spans="15:16">
      <c r="O308" t="b">
        <f t="shared" si="10"/>
        <v>0</v>
      </c>
      <c r="P308" t="b">
        <f t="shared" si="11"/>
        <v>0</v>
      </c>
    </row>
    <row r="309" spans="15:16">
      <c r="O309" t="b">
        <f t="shared" si="10"/>
        <v>0</v>
      </c>
      <c r="P309" t="b">
        <f t="shared" si="11"/>
        <v>0</v>
      </c>
    </row>
    <row r="310" spans="15:16">
      <c r="O310" t="b">
        <f t="shared" si="10"/>
        <v>0</v>
      </c>
      <c r="P310" t="b">
        <f t="shared" si="11"/>
        <v>0</v>
      </c>
    </row>
    <row r="311" spans="15:16">
      <c r="O311" t="b">
        <f t="shared" si="10"/>
        <v>0</v>
      </c>
      <c r="P311" t="b">
        <f t="shared" si="11"/>
        <v>0</v>
      </c>
    </row>
    <row r="312" spans="15:16">
      <c r="O312" t="b">
        <f t="shared" si="10"/>
        <v>0</v>
      </c>
      <c r="P312" t="b">
        <f t="shared" si="11"/>
        <v>0</v>
      </c>
    </row>
    <row r="313" spans="15:16">
      <c r="O313" t="b">
        <f t="shared" si="10"/>
        <v>0</v>
      </c>
      <c r="P313" t="b">
        <f t="shared" si="11"/>
        <v>0</v>
      </c>
    </row>
    <row r="314" spans="15:16">
      <c r="O314" t="b">
        <f t="shared" si="10"/>
        <v>0</v>
      </c>
      <c r="P314" t="b">
        <f t="shared" si="11"/>
        <v>0</v>
      </c>
    </row>
    <row r="315" spans="15:16">
      <c r="O315" t="b">
        <f t="shared" si="10"/>
        <v>0</v>
      </c>
      <c r="P315" t="b">
        <f t="shared" si="11"/>
        <v>0</v>
      </c>
    </row>
    <row r="316" spans="15:16">
      <c r="O316" t="b">
        <f t="shared" si="10"/>
        <v>0</v>
      </c>
      <c r="P316" t="b">
        <f t="shared" si="11"/>
        <v>0</v>
      </c>
    </row>
    <row r="317" spans="15:16">
      <c r="O317" t="b">
        <f t="shared" si="10"/>
        <v>0</v>
      </c>
      <c r="P317" t="b">
        <f t="shared" si="11"/>
        <v>0</v>
      </c>
    </row>
    <row r="318" spans="15:16">
      <c r="O318" t="b">
        <f t="shared" si="10"/>
        <v>0</v>
      </c>
      <c r="P318" t="b">
        <f t="shared" si="11"/>
        <v>0</v>
      </c>
    </row>
    <row r="319" spans="15:16">
      <c r="O319" t="b">
        <f t="shared" si="10"/>
        <v>0</v>
      </c>
      <c r="P319" t="b">
        <f t="shared" si="11"/>
        <v>0</v>
      </c>
    </row>
    <row r="320" spans="15:16">
      <c r="O320" t="b">
        <f t="shared" si="10"/>
        <v>0</v>
      </c>
      <c r="P320" t="b">
        <f t="shared" si="11"/>
        <v>0</v>
      </c>
    </row>
    <row r="321" spans="15:16">
      <c r="O321" t="b">
        <f t="shared" si="10"/>
        <v>0</v>
      </c>
      <c r="P321" t="b">
        <f t="shared" si="11"/>
        <v>0</v>
      </c>
    </row>
    <row r="322" spans="15:16">
      <c r="O322" t="b">
        <f t="shared" si="10"/>
        <v>0</v>
      </c>
      <c r="P322" t="b">
        <f t="shared" si="11"/>
        <v>0</v>
      </c>
    </row>
    <row r="323" spans="15:16">
      <c r="O323" t="b">
        <f t="shared" si="10"/>
        <v>0</v>
      </c>
      <c r="P323" t="b">
        <f t="shared" si="11"/>
        <v>0</v>
      </c>
    </row>
    <row r="324" spans="15:16">
      <c r="O324" t="b">
        <f t="shared" si="10"/>
        <v>0</v>
      </c>
      <c r="P324" t="b">
        <f t="shared" si="11"/>
        <v>0</v>
      </c>
    </row>
    <row r="325" spans="15:16">
      <c r="O325" t="b">
        <f t="shared" si="10"/>
        <v>0</v>
      </c>
      <c r="P325" t="b">
        <f t="shared" si="11"/>
        <v>0</v>
      </c>
    </row>
    <row r="326" spans="15:16">
      <c r="O326" t="b">
        <f t="shared" si="10"/>
        <v>0</v>
      </c>
      <c r="P326" t="b">
        <f t="shared" si="11"/>
        <v>0</v>
      </c>
    </row>
    <row r="327" spans="15:16">
      <c r="O327" t="b">
        <f t="shared" si="10"/>
        <v>0</v>
      </c>
      <c r="P327" t="b">
        <f t="shared" si="11"/>
        <v>0</v>
      </c>
    </row>
    <row r="328" spans="15:16">
      <c r="O328" t="b">
        <f t="shared" si="10"/>
        <v>0</v>
      </c>
      <c r="P328" t="b">
        <f t="shared" si="11"/>
        <v>0</v>
      </c>
    </row>
    <row r="329" spans="15:16">
      <c r="O329" t="b">
        <f t="shared" si="10"/>
        <v>0</v>
      </c>
      <c r="P329" t="b">
        <f t="shared" si="11"/>
        <v>0</v>
      </c>
    </row>
    <row r="330" spans="15:16">
      <c r="O330" t="b">
        <f t="shared" si="10"/>
        <v>0</v>
      </c>
      <c r="P330" t="b">
        <f t="shared" si="11"/>
        <v>0</v>
      </c>
    </row>
    <row r="331" spans="15:16">
      <c r="O331" t="b">
        <f t="shared" si="10"/>
        <v>0</v>
      </c>
      <c r="P331" t="b">
        <f t="shared" si="11"/>
        <v>0</v>
      </c>
    </row>
    <row r="332" spans="15:16">
      <c r="O332" t="b">
        <f t="shared" si="10"/>
        <v>0</v>
      </c>
      <c r="P332" t="b">
        <f t="shared" si="11"/>
        <v>0</v>
      </c>
    </row>
    <row r="333" spans="15:16">
      <c r="O333" t="b">
        <f t="shared" si="10"/>
        <v>0</v>
      </c>
      <c r="P333" t="b">
        <f t="shared" si="11"/>
        <v>0</v>
      </c>
    </row>
    <row r="334" spans="15:16">
      <c r="O334" t="b">
        <f t="shared" si="10"/>
        <v>0</v>
      </c>
      <c r="P334" t="b">
        <f t="shared" si="11"/>
        <v>0</v>
      </c>
    </row>
    <row r="335" spans="15:16">
      <c r="O335" t="b">
        <f t="shared" si="10"/>
        <v>0</v>
      </c>
      <c r="P335" t="b">
        <f t="shared" si="11"/>
        <v>0</v>
      </c>
    </row>
    <row r="336" spans="15:16">
      <c r="O336" t="b">
        <f t="shared" si="10"/>
        <v>0</v>
      </c>
      <c r="P336" t="b">
        <f t="shared" si="11"/>
        <v>0</v>
      </c>
    </row>
    <row r="337" spans="15:16">
      <c r="O337" t="b">
        <f t="shared" si="10"/>
        <v>0</v>
      </c>
      <c r="P337" t="b">
        <f t="shared" si="11"/>
        <v>0</v>
      </c>
    </row>
    <row r="338" spans="15:16">
      <c r="O338" t="b">
        <f t="shared" si="10"/>
        <v>0</v>
      </c>
      <c r="P338" t="b">
        <f t="shared" si="11"/>
        <v>0</v>
      </c>
    </row>
    <row r="339" spans="15:16">
      <c r="O339" t="b">
        <f t="shared" si="10"/>
        <v>0</v>
      </c>
      <c r="P339" t="b">
        <f t="shared" si="11"/>
        <v>0</v>
      </c>
    </row>
    <row r="340" spans="15:16">
      <c r="O340" t="b">
        <f t="shared" si="10"/>
        <v>0</v>
      </c>
      <c r="P340" t="b">
        <f t="shared" si="11"/>
        <v>0</v>
      </c>
    </row>
    <row r="341" spans="15:16">
      <c r="O341" t="b">
        <f t="shared" si="10"/>
        <v>0</v>
      </c>
      <c r="P341" t="b">
        <f t="shared" si="11"/>
        <v>0</v>
      </c>
    </row>
    <row r="342" spans="15:16">
      <c r="O342" t="b">
        <f t="shared" si="10"/>
        <v>0</v>
      </c>
      <c r="P342" t="b">
        <f t="shared" si="11"/>
        <v>0</v>
      </c>
    </row>
    <row r="343" spans="15:16">
      <c r="O343" t="b">
        <f t="shared" si="10"/>
        <v>0</v>
      </c>
      <c r="P343" t="b">
        <f t="shared" si="11"/>
        <v>0</v>
      </c>
    </row>
    <row r="344" spans="15:16">
      <c r="O344" t="b">
        <f t="shared" si="10"/>
        <v>0</v>
      </c>
      <c r="P344" t="b">
        <f t="shared" si="11"/>
        <v>0</v>
      </c>
    </row>
    <row r="345" spans="15:16">
      <c r="O345" t="b">
        <f t="shared" si="10"/>
        <v>0</v>
      </c>
      <c r="P345" t="b">
        <f t="shared" si="11"/>
        <v>0</v>
      </c>
    </row>
    <row r="346" spans="15:16">
      <c r="O346" t="b">
        <f t="shared" si="10"/>
        <v>0</v>
      </c>
      <c r="P346" t="b">
        <f t="shared" si="11"/>
        <v>0</v>
      </c>
    </row>
    <row r="347" spans="15:16">
      <c r="O347" t="b">
        <f t="shared" si="10"/>
        <v>0</v>
      </c>
      <c r="P347" t="b">
        <f t="shared" si="11"/>
        <v>0</v>
      </c>
    </row>
    <row r="348" spans="15:16">
      <c r="O348" t="b">
        <f t="shared" ref="O348:O400" si="12">IF(D348="ROUTINE",IF(E348&gt;180,2,IF(E348&lt;120,0,1)))</f>
        <v>0</v>
      </c>
      <c r="P348" t="b">
        <f t="shared" ref="P348:P400" si="13">IF(D348="URGENT",IF(E348&gt;120,2,IF(E348&lt;60,0,1)))</f>
        <v>0</v>
      </c>
    </row>
    <row r="349" spans="15:16">
      <c r="O349" t="b">
        <f t="shared" si="12"/>
        <v>0</v>
      </c>
      <c r="P349" t="b">
        <f t="shared" si="13"/>
        <v>0</v>
      </c>
    </row>
    <row r="350" spans="15:16">
      <c r="O350" t="b">
        <f t="shared" si="12"/>
        <v>0</v>
      </c>
      <c r="P350" t="b">
        <f t="shared" si="13"/>
        <v>0</v>
      </c>
    </row>
    <row r="351" spans="15:16">
      <c r="O351" t="b">
        <f t="shared" si="12"/>
        <v>0</v>
      </c>
      <c r="P351" t="b">
        <f t="shared" si="13"/>
        <v>0</v>
      </c>
    </row>
    <row r="352" spans="15:16">
      <c r="O352" t="b">
        <f t="shared" si="12"/>
        <v>0</v>
      </c>
      <c r="P352" t="b">
        <f t="shared" si="13"/>
        <v>0</v>
      </c>
    </row>
    <row r="353" spans="15:16">
      <c r="O353" t="b">
        <f t="shared" si="12"/>
        <v>0</v>
      </c>
      <c r="P353" t="b">
        <f t="shared" si="13"/>
        <v>0</v>
      </c>
    </row>
    <row r="354" spans="15:16">
      <c r="O354" t="b">
        <f t="shared" si="12"/>
        <v>0</v>
      </c>
      <c r="P354" t="b">
        <f t="shared" si="13"/>
        <v>0</v>
      </c>
    </row>
    <row r="355" spans="15:16">
      <c r="O355" t="b">
        <f t="shared" si="12"/>
        <v>0</v>
      </c>
      <c r="P355" t="b">
        <f t="shared" si="13"/>
        <v>0</v>
      </c>
    </row>
    <row r="356" spans="15:16">
      <c r="O356" t="b">
        <f t="shared" si="12"/>
        <v>0</v>
      </c>
      <c r="P356" t="b">
        <f t="shared" si="13"/>
        <v>0</v>
      </c>
    </row>
    <row r="357" spans="15:16">
      <c r="O357" t="b">
        <f t="shared" si="12"/>
        <v>0</v>
      </c>
      <c r="P357" t="b">
        <f t="shared" si="13"/>
        <v>0</v>
      </c>
    </row>
    <row r="358" spans="15:16">
      <c r="O358" t="b">
        <f t="shared" si="12"/>
        <v>0</v>
      </c>
      <c r="P358" t="b">
        <f t="shared" si="13"/>
        <v>0</v>
      </c>
    </row>
    <row r="359" spans="15:16">
      <c r="O359" t="b">
        <f t="shared" si="12"/>
        <v>0</v>
      </c>
      <c r="P359" t="b">
        <f t="shared" si="13"/>
        <v>0</v>
      </c>
    </row>
    <row r="360" spans="15:16">
      <c r="O360" t="b">
        <f t="shared" si="12"/>
        <v>0</v>
      </c>
      <c r="P360" t="b">
        <f t="shared" si="13"/>
        <v>0</v>
      </c>
    </row>
    <row r="361" spans="15:16">
      <c r="O361" t="b">
        <f t="shared" si="12"/>
        <v>0</v>
      </c>
      <c r="P361" t="b">
        <f t="shared" si="13"/>
        <v>0</v>
      </c>
    </row>
    <row r="362" spans="15:16">
      <c r="O362" t="b">
        <f t="shared" si="12"/>
        <v>0</v>
      </c>
      <c r="P362" t="b">
        <f t="shared" si="13"/>
        <v>0</v>
      </c>
    </row>
    <row r="363" spans="15:16">
      <c r="O363" t="b">
        <f t="shared" si="12"/>
        <v>0</v>
      </c>
      <c r="P363" t="b">
        <f t="shared" si="13"/>
        <v>0</v>
      </c>
    </row>
    <row r="364" spans="15:16">
      <c r="O364" t="b">
        <f t="shared" si="12"/>
        <v>0</v>
      </c>
      <c r="P364" t="b">
        <f t="shared" si="13"/>
        <v>0</v>
      </c>
    </row>
    <row r="365" spans="15:16">
      <c r="O365" t="b">
        <f t="shared" si="12"/>
        <v>0</v>
      </c>
      <c r="P365" t="b">
        <f t="shared" si="13"/>
        <v>0</v>
      </c>
    </row>
    <row r="366" spans="15:16">
      <c r="O366" t="b">
        <f t="shared" si="12"/>
        <v>0</v>
      </c>
      <c r="P366" t="b">
        <f t="shared" si="13"/>
        <v>0</v>
      </c>
    </row>
    <row r="367" spans="15:16">
      <c r="O367" t="b">
        <f t="shared" si="12"/>
        <v>0</v>
      </c>
      <c r="P367" t="b">
        <f t="shared" si="13"/>
        <v>0</v>
      </c>
    </row>
    <row r="368" spans="15:16">
      <c r="O368" t="b">
        <f t="shared" si="12"/>
        <v>0</v>
      </c>
      <c r="P368" t="b">
        <f t="shared" si="13"/>
        <v>0</v>
      </c>
    </row>
    <row r="369" spans="15:16">
      <c r="O369" t="b">
        <f t="shared" si="12"/>
        <v>0</v>
      </c>
      <c r="P369" t="b">
        <f t="shared" si="13"/>
        <v>0</v>
      </c>
    </row>
    <row r="370" spans="15:16">
      <c r="O370" t="b">
        <f t="shared" si="12"/>
        <v>0</v>
      </c>
      <c r="P370" t="b">
        <f t="shared" si="13"/>
        <v>0</v>
      </c>
    </row>
    <row r="371" spans="15:16">
      <c r="O371" t="b">
        <f t="shared" si="12"/>
        <v>0</v>
      </c>
      <c r="P371" t="b">
        <f t="shared" si="13"/>
        <v>0</v>
      </c>
    </row>
    <row r="372" spans="15:16">
      <c r="O372" t="b">
        <f t="shared" si="12"/>
        <v>0</v>
      </c>
      <c r="P372" t="b">
        <f t="shared" si="13"/>
        <v>0</v>
      </c>
    </row>
    <row r="373" spans="15:16">
      <c r="O373" t="b">
        <f t="shared" si="12"/>
        <v>0</v>
      </c>
      <c r="P373" t="b">
        <f t="shared" si="13"/>
        <v>0</v>
      </c>
    </row>
    <row r="374" spans="15:16">
      <c r="O374" t="b">
        <f t="shared" si="12"/>
        <v>0</v>
      </c>
      <c r="P374" t="b">
        <f t="shared" si="13"/>
        <v>0</v>
      </c>
    </row>
    <row r="375" spans="15:16">
      <c r="O375" t="b">
        <f t="shared" si="12"/>
        <v>0</v>
      </c>
      <c r="P375" t="b">
        <f t="shared" si="13"/>
        <v>0</v>
      </c>
    </row>
    <row r="376" spans="15:16">
      <c r="O376" t="b">
        <f t="shared" si="12"/>
        <v>0</v>
      </c>
      <c r="P376" t="b">
        <f t="shared" si="13"/>
        <v>0</v>
      </c>
    </row>
    <row r="377" spans="15:16">
      <c r="O377" t="b">
        <f t="shared" si="12"/>
        <v>0</v>
      </c>
      <c r="P377" t="b">
        <f t="shared" si="13"/>
        <v>0</v>
      </c>
    </row>
    <row r="378" spans="15:16">
      <c r="O378" t="b">
        <f t="shared" si="12"/>
        <v>0</v>
      </c>
      <c r="P378" t="b">
        <f t="shared" si="13"/>
        <v>0</v>
      </c>
    </row>
    <row r="379" spans="15:16">
      <c r="O379" t="b">
        <f t="shared" si="12"/>
        <v>0</v>
      </c>
      <c r="P379" t="b">
        <f t="shared" si="13"/>
        <v>0</v>
      </c>
    </row>
    <row r="380" spans="15:16">
      <c r="O380" t="b">
        <f t="shared" si="12"/>
        <v>0</v>
      </c>
      <c r="P380" t="b">
        <f t="shared" si="13"/>
        <v>0</v>
      </c>
    </row>
    <row r="381" spans="15:16">
      <c r="O381" t="b">
        <f t="shared" si="12"/>
        <v>0</v>
      </c>
      <c r="P381" t="b">
        <f t="shared" si="13"/>
        <v>0</v>
      </c>
    </row>
    <row r="382" spans="15:16">
      <c r="O382" t="b">
        <f t="shared" si="12"/>
        <v>0</v>
      </c>
      <c r="P382" t="b">
        <f t="shared" si="13"/>
        <v>0</v>
      </c>
    </row>
    <row r="383" spans="15:16">
      <c r="O383" t="b">
        <f t="shared" si="12"/>
        <v>0</v>
      </c>
      <c r="P383" t="b">
        <f t="shared" si="13"/>
        <v>0</v>
      </c>
    </row>
    <row r="384" spans="15:16">
      <c r="O384" t="b">
        <f t="shared" si="12"/>
        <v>0</v>
      </c>
      <c r="P384" t="b">
        <f t="shared" si="13"/>
        <v>0</v>
      </c>
    </row>
    <row r="385" spans="15:16">
      <c r="O385" t="b">
        <f t="shared" si="12"/>
        <v>0</v>
      </c>
      <c r="P385" t="b">
        <f t="shared" si="13"/>
        <v>0</v>
      </c>
    </row>
    <row r="386" spans="15:16">
      <c r="O386" t="b">
        <f t="shared" si="12"/>
        <v>0</v>
      </c>
      <c r="P386" t="b">
        <f t="shared" si="13"/>
        <v>0</v>
      </c>
    </row>
    <row r="387" spans="15:16">
      <c r="O387" t="b">
        <f t="shared" si="12"/>
        <v>0</v>
      </c>
      <c r="P387" t="b">
        <f t="shared" si="13"/>
        <v>0</v>
      </c>
    </row>
    <row r="388" spans="15:16">
      <c r="O388" t="b">
        <f t="shared" si="12"/>
        <v>0</v>
      </c>
      <c r="P388" t="b">
        <f t="shared" si="13"/>
        <v>0</v>
      </c>
    </row>
    <row r="389" spans="15:16">
      <c r="O389" t="b">
        <f t="shared" si="12"/>
        <v>0</v>
      </c>
      <c r="P389" t="b">
        <f t="shared" si="13"/>
        <v>0</v>
      </c>
    </row>
    <row r="390" spans="15:16">
      <c r="O390" t="b">
        <f t="shared" si="12"/>
        <v>0</v>
      </c>
      <c r="P390" t="b">
        <f t="shared" si="13"/>
        <v>0</v>
      </c>
    </row>
    <row r="391" spans="15:16">
      <c r="O391" t="b">
        <f t="shared" si="12"/>
        <v>0</v>
      </c>
      <c r="P391" t="b">
        <f t="shared" si="13"/>
        <v>0</v>
      </c>
    </row>
    <row r="392" spans="15:16">
      <c r="O392" t="b">
        <f t="shared" si="12"/>
        <v>0</v>
      </c>
      <c r="P392" t="b">
        <f t="shared" si="13"/>
        <v>0</v>
      </c>
    </row>
    <row r="393" spans="15:16">
      <c r="O393" t="b">
        <f t="shared" si="12"/>
        <v>0</v>
      </c>
      <c r="P393" t="b">
        <f t="shared" si="13"/>
        <v>0</v>
      </c>
    </row>
    <row r="394" spans="15:16">
      <c r="O394" t="b">
        <f t="shared" si="12"/>
        <v>0</v>
      </c>
      <c r="P394" t="b">
        <f t="shared" si="13"/>
        <v>0</v>
      </c>
    </row>
    <row r="395" spans="15:16">
      <c r="O395" t="b">
        <f t="shared" si="12"/>
        <v>0</v>
      </c>
      <c r="P395" t="b">
        <f t="shared" si="13"/>
        <v>0</v>
      </c>
    </row>
    <row r="396" spans="15:16">
      <c r="O396" t="b">
        <f t="shared" si="12"/>
        <v>0</v>
      </c>
      <c r="P396" t="b">
        <f t="shared" si="13"/>
        <v>0</v>
      </c>
    </row>
    <row r="397" spans="15:16">
      <c r="O397" t="b">
        <f t="shared" si="12"/>
        <v>0</v>
      </c>
      <c r="P397" t="b">
        <f t="shared" si="13"/>
        <v>0</v>
      </c>
    </row>
    <row r="398" spans="15:16">
      <c r="O398" t="b">
        <f t="shared" si="12"/>
        <v>0</v>
      </c>
      <c r="P398" t="b">
        <f t="shared" si="13"/>
        <v>0</v>
      </c>
    </row>
    <row r="399" spans="15:16">
      <c r="O399" t="b">
        <f t="shared" si="12"/>
        <v>0</v>
      </c>
      <c r="P399" t="b">
        <f t="shared" si="13"/>
        <v>0</v>
      </c>
    </row>
    <row r="400" spans="15:16">
      <c r="O400" t="b">
        <f t="shared" si="12"/>
        <v>0</v>
      </c>
      <c r="P400" t="b">
        <f t="shared" si="13"/>
        <v>0</v>
      </c>
    </row>
    <row r="401" spans="14:16" ht="15.75" thickBot="1"/>
    <row r="402" spans="14:16">
      <c r="N402" s="61" t="s">
        <v>8</v>
      </c>
      <c r="O402" s="62">
        <f>COUNTIF($O$29:$O$400,2)</f>
        <v>0</v>
      </c>
      <c r="P402" s="63">
        <f>COUNTIF($P$29:$P$400,2)</f>
        <v>1</v>
      </c>
    </row>
    <row r="403" spans="14:16">
      <c r="N403" s="64" t="s">
        <v>9</v>
      </c>
      <c r="O403" s="65">
        <f>COUNTIF($O$29:$O$400,1)</f>
        <v>5</v>
      </c>
      <c r="P403" s="66">
        <f>COUNTIF($P$29:$P$400,1)</f>
        <v>7</v>
      </c>
    </row>
    <row r="404" spans="14:16" ht="15.75" thickBot="1">
      <c r="N404" s="67" t="s">
        <v>10</v>
      </c>
      <c r="O404" s="68">
        <f>COUNTIF($O$29:$O$400,0)</f>
        <v>83</v>
      </c>
      <c r="P404" s="69">
        <f>COUNTIF($P$29:$P$400,0)</f>
        <v>74</v>
      </c>
    </row>
    <row r="405" spans="14:16">
      <c r="O405">
        <f>SUM(O402:O404)</f>
        <v>88</v>
      </c>
      <c r="P405">
        <f>SUM(P402:P404)</f>
        <v>82</v>
      </c>
    </row>
    <row r="423" spans="2:17">
      <c r="B423"/>
      <c r="C423"/>
      <c r="D423"/>
      <c r="E423"/>
      <c r="F423"/>
      <c r="G423"/>
      <c r="H423"/>
      <c r="I423"/>
      <c r="J423"/>
      <c r="K423"/>
      <c r="L423"/>
      <c r="M423"/>
    </row>
    <row r="424" spans="2:17">
      <c r="B424"/>
      <c r="C424"/>
      <c r="D424"/>
      <c r="E424"/>
      <c r="F424"/>
      <c r="G424"/>
      <c r="H424"/>
      <c r="I424"/>
      <c r="J424"/>
      <c r="K424"/>
      <c r="L424"/>
      <c r="M424"/>
    </row>
    <row r="425" spans="2:17">
      <c r="B425"/>
      <c r="C425"/>
      <c r="D425"/>
      <c r="E425"/>
      <c r="F425"/>
      <c r="G425"/>
      <c r="H425"/>
      <c r="I425"/>
      <c r="J425"/>
      <c r="K425"/>
      <c r="L425"/>
      <c r="M425"/>
    </row>
    <row r="426" spans="2:17" s="55" customFormat="1">
      <c r="O426"/>
      <c r="P426"/>
      <c r="Q426"/>
    </row>
    <row r="427" spans="2:17" s="55" customFormat="1">
      <c r="O427"/>
      <c r="P427"/>
      <c r="Q427"/>
    </row>
    <row r="498" spans="2:23" ht="15.75" thickBot="1">
      <c r="Q498" t="s">
        <v>17</v>
      </c>
    </row>
    <row r="499" spans="2:23" ht="15.75" thickBot="1">
      <c r="B499" s="70"/>
      <c r="N499" t="s">
        <v>42</v>
      </c>
      <c r="Q499" t="s">
        <v>43</v>
      </c>
      <c r="R499" t="s">
        <v>44</v>
      </c>
      <c r="S499" t="s">
        <v>45</v>
      </c>
      <c r="T499" t="s">
        <v>46</v>
      </c>
      <c r="U499" t="s">
        <v>47</v>
      </c>
      <c r="V499" t="s">
        <v>48</v>
      </c>
      <c r="W499" t="s">
        <v>49</v>
      </c>
    </row>
    <row r="500" spans="2:23">
      <c r="B500" s="49"/>
      <c r="C500" s="52" t="s">
        <v>20</v>
      </c>
      <c r="D500" s="52" t="s">
        <v>17</v>
      </c>
      <c r="E500" s="53">
        <v>123.58</v>
      </c>
      <c r="F500" s="54"/>
      <c r="G500" s="53">
        <v>147.16999999999999</v>
      </c>
      <c r="H500" s="54"/>
      <c r="I500" s="53">
        <v>147.16999999999999</v>
      </c>
      <c r="J500" s="54"/>
      <c r="K500" s="53">
        <v>147.16999999999999</v>
      </c>
      <c r="L500" s="54"/>
      <c r="M500" s="53">
        <v>147.16999999999999</v>
      </c>
      <c r="N500">
        <f>O500+P500</f>
        <v>1</v>
      </c>
      <c r="O500">
        <f t="shared" ref="O500:O563" si="14">IF(D500="ROUTINE",IF(E500&gt;1440,2,1))</f>
        <v>1</v>
      </c>
      <c r="P500" t="b">
        <f t="shared" ref="P500:P563" si="15">IF(D500="URGENT",IF(E500&gt;1440,2,1))</f>
        <v>0</v>
      </c>
      <c r="Q500" t="str">
        <f t="shared" ref="Q500:Q563" si="16">IF(C500="Lundi",N500,"Pas lundi")</f>
        <v>Pas lundi</v>
      </c>
      <c r="R500">
        <f t="shared" ref="R500:R563" si="17">IF(C500="Mardi",N500,"Pas mardi")</f>
        <v>1</v>
      </c>
      <c r="S500" t="str">
        <f t="shared" ref="S500:S563" si="18">IF(C500="Mercredi",N500,"Pas mercredi")</f>
        <v>Pas mercredi</v>
      </c>
      <c r="T500" t="str">
        <f t="shared" ref="T500:T563" si="19">IF(C500="Jeudi",N500,"Pas jeudi")</f>
        <v>Pas jeudi</v>
      </c>
      <c r="U500" t="str">
        <f t="shared" ref="U500:U563" si="20">IF(C500="Vendredi",N500,"Pas vendredi")</f>
        <v>Pas vendredi</v>
      </c>
      <c r="V500" t="str">
        <f t="shared" ref="V500:V563" si="21">IF(C500="Samedi",N500,"Pas samedi")</f>
        <v>Pas samedi</v>
      </c>
      <c r="W500" t="str">
        <f t="shared" ref="W500:W563" si="22">IF(C500="Dimanche",N500,"Pas dimanche")</f>
        <v>Pas dimanche</v>
      </c>
    </row>
    <row r="501" spans="2:23">
      <c r="B501" s="49" t="s">
        <v>18</v>
      </c>
      <c r="C501" s="49" t="s">
        <v>21</v>
      </c>
      <c r="D501" s="52" t="s">
        <v>17</v>
      </c>
      <c r="E501" s="53">
        <v>130.58000000000001</v>
      </c>
      <c r="F501" s="54"/>
      <c r="G501" s="53">
        <v>583.63</v>
      </c>
      <c r="H501" s="54"/>
      <c r="I501" s="53">
        <v>583.63</v>
      </c>
      <c r="J501" s="54"/>
      <c r="K501" s="53">
        <v>583.63</v>
      </c>
      <c r="L501" s="54"/>
      <c r="M501" s="53">
        <v>583.63</v>
      </c>
      <c r="N501">
        <f t="shared" ref="N501:N564" si="23">O501+P501</f>
        <v>1</v>
      </c>
      <c r="O501">
        <f t="shared" si="14"/>
        <v>1</v>
      </c>
      <c r="P501" t="b">
        <f t="shared" si="15"/>
        <v>0</v>
      </c>
      <c r="Q501" t="str">
        <f t="shared" si="16"/>
        <v>Pas lundi</v>
      </c>
      <c r="R501" t="str">
        <f t="shared" si="17"/>
        <v>Pas mardi</v>
      </c>
      <c r="S501">
        <f t="shared" si="18"/>
        <v>1</v>
      </c>
      <c r="T501" t="str">
        <f t="shared" si="19"/>
        <v>Pas jeudi</v>
      </c>
      <c r="U501" t="str">
        <f t="shared" si="20"/>
        <v>Pas vendredi</v>
      </c>
      <c r="V501" t="str">
        <f t="shared" si="21"/>
        <v>Pas samedi</v>
      </c>
      <c r="W501" t="str">
        <f t="shared" si="22"/>
        <v>Pas dimanche</v>
      </c>
    </row>
    <row r="502" spans="2:23">
      <c r="B502" s="49" t="s">
        <v>18</v>
      </c>
      <c r="C502" s="49" t="s">
        <v>22</v>
      </c>
      <c r="D502" s="52" t="s">
        <v>17</v>
      </c>
      <c r="E502" s="53">
        <v>371.18</v>
      </c>
      <c r="F502" s="54"/>
      <c r="G502" s="53">
        <v>1284.3699999999999</v>
      </c>
      <c r="H502" s="54"/>
      <c r="I502" s="53">
        <v>206.42</v>
      </c>
      <c r="J502" s="54"/>
      <c r="K502" s="53">
        <v>1284.3699999999999</v>
      </c>
      <c r="L502" s="54"/>
      <c r="M502" s="53">
        <v>1284.3699999999999</v>
      </c>
      <c r="N502">
        <f t="shared" si="23"/>
        <v>1</v>
      </c>
      <c r="O502">
        <f t="shared" si="14"/>
        <v>1</v>
      </c>
      <c r="P502" t="b">
        <f t="shared" si="15"/>
        <v>0</v>
      </c>
      <c r="Q502" t="str">
        <f t="shared" si="16"/>
        <v>Pas lundi</v>
      </c>
      <c r="R502" t="str">
        <f t="shared" si="17"/>
        <v>Pas mardi</v>
      </c>
      <c r="S502" t="str">
        <f t="shared" si="18"/>
        <v>Pas mercredi</v>
      </c>
      <c r="T502">
        <f t="shared" si="19"/>
        <v>1</v>
      </c>
      <c r="U502" t="str">
        <f t="shared" si="20"/>
        <v>Pas vendredi</v>
      </c>
      <c r="V502" t="str">
        <f t="shared" si="21"/>
        <v>Pas samedi</v>
      </c>
      <c r="W502" t="str">
        <f t="shared" si="22"/>
        <v>Pas dimanche</v>
      </c>
    </row>
    <row r="503" spans="2:23">
      <c r="B503" s="49" t="s">
        <v>18</v>
      </c>
      <c r="C503" s="49" t="s">
        <v>23</v>
      </c>
      <c r="D503" s="52" t="s">
        <v>17</v>
      </c>
      <c r="E503" s="53">
        <v>116.28</v>
      </c>
      <c r="F503" s="54"/>
      <c r="G503" s="53">
        <v>934.32</v>
      </c>
      <c r="H503" s="54"/>
      <c r="I503" s="53">
        <v>934.32</v>
      </c>
      <c r="J503" s="54"/>
      <c r="K503" s="53">
        <v>934.32</v>
      </c>
      <c r="L503" s="54"/>
      <c r="M503" s="53">
        <v>934.32</v>
      </c>
      <c r="N503">
        <f t="shared" si="23"/>
        <v>1</v>
      </c>
      <c r="O503">
        <f t="shared" si="14"/>
        <v>1</v>
      </c>
      <c r="P503" t="b">
        <f t="shared" si="15"/>
        <v>0</v>
      </c>
      <c r="Q503" t="str">
        <f t="shared" si="16"/>
        <v>Pas lundi</v>
      </c>
      <c r="R503" t="str">
        <f t="shared" si="17"/>
        <v>Pas mardi</v>
      </c>
      <c r="S503" t="str">
        <f t="shared" si="18"/>
        <v>Pas mercredi</v>
      </c>
      <c r="T503" t="str">
        <f t="shared" si="19"/>
        <v>Pas jeudi</v>
      </c>
      <c r="U503">
        <f t="shared" si="20"/>
        <v>1</v>
      </c>
      <c r="V503" t="str">
        <f t="shared" si="21"/>
        <v>Pas samedi</v>
      </c>
      <c r="W503" t="str">
        <f t="shared" si="22"/>
        <v>Pas dimanche</v>
      </c>
    </row>
    <row r="504" spans="2:23">
      <c r="B504" s="49" t="s">
        <v>18</v>
      </c>
      <c r="C504" s="57"/>
      <c r="D504" s="57"/>
      <c r="E504" s="58">
        <v>185.41</v>
      </c>
      <c r="F504" s="59"/>
      <c r="G504" s="58">
        <v>737.37</v>
      </c>
      <c r="H504" s="59"/>
      <c r="I504" s="58">
        <v>467.88</v>
      </c>
      <c r="J504" s="59"/>
      <c r="K504" s="58" t="s">
        <v>28</v>
      </c>
      <c r="L504" s="59"/>
      <c r="M504" s="58">
        <v>737.37</v>
      </c>
      <c r="N504">
        <f t="shared" si="23"/>
        <v>0</v>
      </c>
      <c r="O504" t="b">
        <f t="shared" si="14"/>
        <v>0</v>
      </c>
      <c r="P504" t="b">
        <f t="shared" si="15"/>
        <v>0</v>
      </c>
      <c r="Q504" t="str">
        <f t="shared" si="16"/>
        <v>Pas lundi</v>
      </c>
      <c r="R504" t="str">
        <f t="shared" si="17"/>
        <v>Pas mardi</v>
      </c>
      <c r="S504" t="str">
        <f t="shared" si="18"/>
        <v>Pas mercredi</v>
      </c>
      <c r="T504" t="str">
        <f t="shared" si="19"/>
        <v>Pas jeudi</v>
      </c>
      <c r="U504" t="str">
        <f t="shared" si="20"/>
        <v>Pas vendredi</v>
      </c>
      <c r="V504" t="str">
        <f t="shared" si="21"/>
        <v>Pas samedi</v>
      </c>
      <c r="W504" t="str">
        <f t="shared" si="22"/>
        <v>Pas dimanche</v>
      </c>
    </row>
    <row r="505" spans="2:23">
      <c r="B505" s="57"/>
      <c r="C505" s="57"/>
      <c r="D505" s="57"/>
      <c r="E505" s="58">
        <v>51.68</v>
      </c>
      <c r="F505" s="59"/>
      <c r="G505" s="58" t="s">
        <v>26</v>
      </c>
      <c r="H505" s="59"/>
      <c r="I505" s="58">
        <v>129.08000000000001</v>
      </c>
      <c r="J505" s="59"/>
      <c r="K505" s="58">
        <v>352.93</v>
      </c>
      <c r="L505" s="59"/>
      <c r="M505" s="58">
        <v>500.29</v>
      </c>
      <c r="N505">
        <f t="shared" si="23"/>
        <v>0</v>
      </c>
      <c r="O505" t="b">
        <f t="shared" si="14"/>
        <v>0</v>
      </c>
      <c r="P505" t="b">
        <f t="shared" si="15"/>
        <v>0</v>
      </c>
      <c r="Q505" t="str">
        <f t="shared" si="16"/>
        <v>Pas lundi</v>
      </c>
      <c r="R505" t="str">
        <f t="shared" si="17"/>
        <v>Pas mardi</v>
      </c>
      <c r="S505" t="str">
        <f t="shared" si="18"/>
        <v>Pas mercredi</v>
      </c>
      <c r="T505" t="str">
        <f t="shared" si="19"/>
        <v>Pas jeudi</v>
      </c>
      <c r="U505" t="str">
        <f t="shared" si="20"/>
        <v>Pas vendredi</v>
      </c>
      <c r="V505" t="str">
        <f t="shared" si="21"/>
        <v>Pas samedi</v>
      </c>
      <c r="W505" t="str">
        <f t="shared" si="22"/>
        <v>Pas dimanche</v>
      </c>
    </row>
    <row r="506" spans="2:23">
      <c r="D506" s="71"/>
      <c r="N506">
        <f t="shared" si="23"/>
        <v>0</v>
      </c>
      <c r="O506" t="b">
        <f t="shared" si="14"/>
        <v>0</v>
      </c>
      <c r="P506" t="b">
        <f t="shared" si="15"/>
        <v>0</v>
      </c>
      <c r="Q506" t="str">
        <f t="shared" si="16"/>
        <v>Pas lundi</v>
      </c>
      <c r="R506" t="str">
        <f t="shared" si="17"/>
        <v>Pas mardi</v>
      </c>
      <c r="S506" t="str">
        <f t="shared" si="18"/>
        <v>Pas mercredi</v>
      </c>
      <c r="T506" t="str">
        <f t="shared" si="19"/>
        <v>Pas jeudi</v>
      </c>
      <c r="U506" t="str">
        <f t="shared" si="20"/>
        <v>Pas vendredi</v>
      </c>
      <c r="V506" t="str">
        <f t="shared" si="21"/>
        <v>Pas samedi</v>
      </c>
      <c r="W506" t="str">
        <f t="shared" si="22"/>
        <v>Pas dimanche</v>
      </c>
    </row>
    <row r="507" spans="2:23">
      <c r="D507" s="72"/>
      <c r="N507">
        <f t="shared" si="23"/>
        <v>0</v>
      </c>
      <c r="O507" t="b">
        <f t="shared" si="14"/>
        <v>0</v>
      </c>
      <c r="P507" t="b">
        <f t="shared" si="15"/>
        <v>0</v>
      </c>
      <c r="Q507" t="str">
        <f t="shared" si="16"/>
        <v>Pas lundi</v>
      </c>
      <c r="R507" t="str">
        <f t="shared" si="17"/>
        <v>Pas mardi</v>
      </c>
      <c r="S507" t="str">
        <f t="shared" si="18"/>
        <v>Pas mercredi</v>
      </c>
      <c r="T507" t="str">
        <f t="shared" si="19"/>
        <v>Pas jeudi</v>
      </c>
      <c r="U507" t="str">
        <f t="shared" si="20"/>
        <v>Pas vendredi</v>
      </c>
      <c r="V507" t="str">
        <f t="shared" si="21"/>
        <v>Pas samedi</v>
      </c>
      <c r="W507" t="str">
        <f t="shared" si="22"/>
        <v>Pas dimanche</v>
      </c>
    </row>
    <row r="508" spans="2:23">
      <c r="N508">
        <f t="shared" si="23"/>
        <v>0</v>
      </c>
      <c r="O508" t="b">
        <f t="shared" si="14"/>
        <v>0</v>
      </c>
      <c r="P508" t="b">
        <f t="shared" si="15"/>
        <v>0</v>
      </c>
      <c r="Q508" t="str">
        <f t="shared" si="16"/>
        <v>Pas lundi</v>
      </c>
      <c r="R508" t="str">
        <f t="shared" si="17"/>
        <v>Pas mardi</v>
      </c>
      <c r="S508" t="str">
        <f t="shared" si="18"/>
        <v>Pas mercredi</v>
      </c>
      <c r="T508" t="str">
        <f t="shared" si="19"/>
        <v>Pas jeudi</v>
      </c>
      <c r="U508" t="str">
        <f t="shared" si="20"/>
        <v>Pas vendredi</v>
      </c>
      <c r="V508" t="str">
        <f t="shared" si="21"/>
        <v>Pas samedi</v>
      </c>
      <c r="W508" t="str">
        <f t="shared" si="22"/>
        <v>Pas dimanche</v>
      </c>
    </row>
    <row r="509" spans="2:23">
      <c r="N509">
        <f t="shared" si="23"/>
        <v>0</v>
      </c>
      <c r="O509" t="b">
        <f t="shared" si="14"/>
        <v>0</v>
      </c>
      <c r="P509" t="b">
        <f t="shared" si="15"/>
        <v>0</v>
      </c>
      <c r="Q509" t="str">
        <f t="shared" si="16"/>
        <v>Pas lundi</v>
      </c>
      <c r="R509" t="str">
        <f t="shared" si="17"/>
        <v>Pas mardi</v>
      </c>
      <c r="S509" t="str">
        <f t="shared" si="18"/>
        <v>Pas mercredi</v>
      </c>
      <c r="T509" t="str">
        <f t="shared" si="19"/>
        <v>Pas jeudi</v>
      </c>
      <c r="U509" t="str">
        <f t="shared" si="20"/>
        <v>Pas vendredi</v>
      </c>
      <c r="V509" t="str">
        <f t="shared" si="21"/>
        <v>Pas samedi</v>
      </c>
      <c r="W509" t="str">
        <f t="shared" si="22"/>
        <v>Pas dimanche</v>
      </c>
    </row>
    <row r="510" spans="2:23">
      <c r="N510">
        <f t="shared" si="23"/>
        <v>0</v>
      </c>
      <c r="O510" t="b">
        <f t="shared" si="14"/>
        <v>0</v>
      </c>
      <c r="P510" t="b">
        <f t="shared" si="15"/>
        <v>0</v>
      </c>
      <c r="Q510" t="str">
        <f t="shared" si="16"/>
        <v>Pas lundi</v>
      </c>
      <c r="R510" t="str">
        <f t="shared" si="17"/>
        <v>Pas mardi</v>
      </c>
      <c r="S510" t="str">
        <f t="shared" si="18"/>
        <v>Pas mercredi</v>
      </c>
      <c r="T510" t="str">
        <f t="shared" si="19"/>
        <v>Pas jeudi</v>
      </c>
      <c r="U510" t="str">
        <f t="shared" si="20"/>
        <v>Pas vendredi</v>
      </c>
      <c r="V510" t="str">
        <f t="shared" si="21"/>
        <v>Pas samedi</v>
      </c>
      <c r="W510" t="str">
        <f t="shared" si="22"/>
        <v>Pas dimanche</v>
      </c>
    </row>
    <row r="511" spans="2:23">
      <c r="N511">
        <f t="shared" si="23"/>
        <v>0</v>
      </c>
      <c r="O511" t="b">
        <f t="shared" si="14"/>
        <v>0</v>
      </c>
      <c r="P511" t="b">
        <f t="shared" si="15"/>
        <v>0</v>
      </c>
      <c r="Q511" t="str">
        <f t="shared" si="16"/>
        <v>Pas lundi</v>
      </c>
      <c r="R511" t="str">
        <f t="shared" si="17"/>
        <v>Pas mardi</v>
      </c>
      <c r="S511" t="str">
        <f t="shared" si="18"/>
        <v>Pas mercredi</v>
      </c>
      <c r="T511" t="str">
        <f t="shared" si="19"/>
        <v>Pas jeudi</v>
      </c>
      <c r="U511" t="str">
        <f t="shared" si="20"/>
        <v>Pas vendredi</v>
      </c>
      <c r="V511" t="str">
        <f t="shared" si="21"/>
        <v>Pas samedi</v>
      </c>
      <c r="W511" t="str">
        <f t="shared" si="22"/>
        <v>Pas dimanche</v>
      </c>
    </row>
    <row r="512" spans="2:23">
      <c r="N512">
        <f t="shared" si="23"/>
        <v>0</v>
      </c>
      <c r="O512" t="b">
        <f t="shared" si="14"/>
        <v>0</v>
      </c>
      <c r="P512" t="b">
        <f t="shared" si="15"/>
        <v>0</v>
      </c>
      <c r="Q512" t="str">
        <f t="shared" si="16"/>
        <v>Pas lundi</v>
      </c>
      <c r="R512" t="str">
        <f t="shared" si="17"/>
        <v>Pas mardi</v>
      </c>
      <c r="S512" t="str">
        <f t="shared" si="18"/>
        <v>Pas mercredi</v>
      </c>
      <c r="T512" t="str">
        <f t="shared" si="19"/>
        <v>Pas jeudi</v>
      </c>
      <c r="U512" t="str">
        <f t="shared" si="20"/>
        <v>Pas vendredi</v>
      </c>
      <c r="V512" t="str">
        <f t="shared" si="21"/>
        <v>Pas samedi</v>
      </c>
      <c r="W512" t="str">
        <f t="shared" si="22"/>
        <v>Pas dimanche</v>
      </c>
    </row>
    <row r="513" spans="14:23">
      <c r="N513">
        <f t="shared" si="23"/>
        <v>0</v>
      </c>
      <c r="O513" t="b">
        <f t="shared" si="14"/>
        <v>0</v>
      </c>
      <c r="P513" t="b">
        <f t="shared" si="15"/>
        <v>0</v>
      </c>
      <c r="Q513" t="str">
        <f t="shared" si="16"/>
        <v>Pas lundi</v>
      </c>
      <c r="R513" t="str">
        <f t="shared" si="17"/>
        <v>Pas mardi</v>
      </c>
      <c r="S513" t="str">
        <f t="shared" si="18"/>
        <v>Pas mercredi</v>
      </c>
      <c r="T513" t="str">
        <f t="shared" si="19"/>
        <v>Pas jeudi</v>
      </c>
      <c r="U513" t="str">
        <f t="shared" si="20"/>
        <v>Pas vendredi</v>
      </c>
      <c r="V513" t="str">
        <f t="shared" si="21"/>
        <v>Pas samedi</v>
      </c>
      <c r="W513" t="str">
        <f t="shared" si="22"/>
        <v>Pas dimanche</v>
      </c>
    </row>
    <row r="514" spans="14:23">
      <c r="N514">
        <f t="shared" si="23"/>
        <v>0</v>
      </c>
      <c r="O514" t="b">
        <f t="shared" si="14"/>
        <v>0</v>
      </c>
      <c r="P514" t="b">
        <f t="shared" si="15"/>
        <v>0</v>
      </c>
      <c r="Q514" t="str">
        <f t="shared" si="16"/>
        <v>Pas lundi</v>
      </c>
      <c r="R514" t="str">
        <f t="shared" si="17"/>
        <v>Pas mardi</v>
      </c>
      <c r="S514" t="str">
        <f t="shared" si="18"/>
        <v>Pas mercredi</v>
      </c>
      <c r="T514" t="str">
        <f t="shared" si="19"/>
        <v>Pas jeudi</v>
      </c>
      <c r="U514" t="str">
        <f t="shared" si="20"/>
        <v>Pas vendredi</v>
      </c>
      <c r="V514" t="str">
        <f t="shared" si="21"/>
        <v>Pas samedi</v>
      </c>
      <c r="W514" t="str">
        <f t="shared" si="22"/>
        <v>Pas dimanche</v>
      </c>
    </row>
    <row r="515" spans="14:23">
      <c r="N515">
        <f t="shared" si="23"/>
        <v>0</v>
      </c>
      <c r="O515" t="b">
        <f t="shared" si="14"/>
        <v>0</v>
      </c>
      <c r="P515" t="b">
        <f t="shared" si="15"/>
        <v>0</v>
      </c>
      <c r="Q515" t="str">
        <f t="shared" si="16"/>
        <v>Pas lundi</v>
      </c>
      <c r="R515" t="str">
        <f t="shared" si="17"/>
        <v>Pas mardi</v>
      </c>
      <c r="S515" t="str">
        <f t="shared" si="18"/>
        <v>Pas mercredi</v>
      </c>
      <c r="T515" t="str">
        <f t="shared" si="19"/>
        <v>Pas jeudi</v>
      </c>
      <c r="U515" t="str">
        <f t="shared" si="20"/>
        <v>Pas vendredi</v>
      </c>
      <c r="V515" t="str">
        <f t="shared" si="21"/>
        <v>Pas samedi</v>
      </c>
      <c r="W515" t="str">
        <f t="shared" si="22"/>
        <v>Pas dimanche</v>
      </c>
    </row>
    <row r="516" spans="14:23">
      <c r="N516">
        <f t="shared" si="23"/>
        <v>0</v>
      </c>
      <c r="O516" t="b">
        <f t="shared" si="14"/>
        <v>0</v>
      </c>
      <c r="P516" t="b">
        <f t="shared" si="15"/>
        <v>0</v>
      </c>
      <c r="Q516" t="str">
        <f t="shared" si="16"/>
        <v>Pas lundi</v>
      </c>
      <c r="R516" t="str">
        <f t="shared" si="17"/>
        <v>Pas mardi</v>
      </c>
      <c r="S516" t="str">
        <f t="shared" si="18"/>
        <v>Pas mercredi</v>
      </c>
      <c r="T516" t="str">
        <f t="shared" si="19"/>
        <v>Pas jeudi</v>
      </c>
      <c r="U516" t="str">
        <f t="shared" si="20"/>
        <v>Pas vendredi</v>
      </c>
      <c r="V516" t="str">
        <f t="shared" si="21"/>
        <v>Pas samedi</v>
      </c>
      <c r="W516" t="str">
        <f t="shared" si="22"/>
        <v>Pas dimanche</v>
      </c>
    </row>
    <row r="517" spans="14:23">
      <c r="N517">
        <f t="shared" si="23"/>
        <v>0</v>
      </c>
      <c r="O517" t="b">
        <f t="shared" si="14"/>
        <v>0</v>
      </c>
      <c r="P517" t="b">
        <f t="shared" si="15"/>
        <v>0</v>
      </c>
      <c r="Q517" t="str">
        <f t="shared" si="16"/>
        <v>Pas lundi</v>
      </c>
      <c r="R517" t="str">
        <f t="shared" si="17"/>
        <v>Pas mardi</v>
      </c>
      <c r="S517" t="str">
        <f t="shared" si="18"/>
        <v>Pas mercredi</v>
      </c>
      <c r="T517" t="str">
        <f t="shared" si="19"/>
        <v>Pas jeudi</v>
      </c>
      <c r="U517" t="str">
        <f t="shared" si="20"/>
        <v>Pas vendredi</v>
      </c>
      <c r="V517" t="str">
        <f t="shared" si="21"/>
        <v>Pas samedi</v>
      </c>
      <c r="W517" t="str">
        <f t="shared" si="22"/>
        <v>Pas dimanche</v>
      </c>
    </row>
    <row r="518" spans="14:23">
      <c r="N518">
        <f t="shared" si="23"/>
        <v>0</v>
      </c>
      <c r="O518" t="b">
        <f t="shared" si="14"/>
        <v>0</v>
      </c>
      <c r="P518" t="b">
        <f t="shared" si="15"/>
        <v>0</v>
      </c>
      <c r="Q518" t="str">
        <f t="shared" si="16"/>
        <v>Pas lundi</v>
      </c>
      <c r="R518" t="str">
        <f t="shared" si="17"/>
        <v>Pas mardi</v>
      </c>
      <c r="S518" t="str">
        <f t="shared" si="18"/>
        <v>Pas mercredi</v>
      </c>
      <c r="T518" t="str">
        <f t="shared" si="19"/>
        <v>Pas jeudi</v>
      </c>
      <c r="U518" t="str">
        <f t="shared" si="20"/>
        <v>Pas vendredi</v>
      </c>
      <c r="V518" t="str">
        <f t="shared" si="21"/>
        <v>Pas samedi</v>
      </c>
      <c r="W518" t="str">
        <f t="shared" si="22"/>
        <v>Pas dimanche</v>
      </c>
    </row>
    <row r="519" spans="14:23">
      <c r="N519">
        <f t="shared" si="23"/>
        <v>0</v>
      </c>
      <c r="O519" t="b">
        <f t="shared" si="14"/>
        <v>0</v>
      </c>
      <c r="P519" t="b">
        <f t="shared" si="15"/>
        <v>0</v>
      </c>
      <c r="Q519" t="str">
        <f t="shared" si="16"/>
        <v>Pas lundi</v>
      </c>
      <c r="R519" t="str">
        <f t="shared" si="17"/>
        <v>Pas mardi</v>
      </c>
      <c r="S519" t="str">
        <f t="shared" si="18"/>
        <v>Pas mercredi</v>
      </c>
      <c r="T519" t="str">
        <f t="shared" si="19"/>
        <v>Pas jeudi</v>
      </c>
      <c r="U519" t="str">
        <f t="shared" si="20"/>
        <v>Pas vendredi</v>
      </c>
      <c r="V519" t="str">
        <f t="shared" si="21"/>
        <v>Pas samedi</v>
      </c>
      <c r="W519" t="str">
        <f t="shared" si="22"/>
        <v>Pas dimanche</v>
      </c>
    </row>
    <row r="520" spans="14:23">
      <c r="N520">
        <f t="shared" si="23"/>
        <v>0</v>
      </c>
      <c r="O520" t="b">
        <f t="shared" si="14"/>
        <v>0</v>
      </c>
      <c r="P520" t="b">
        <f t="shared" si="15"/>
        <v>0</v>
      </c>
      <c r="Q520" t="str">
        <f t="shared" si="16"/>
        <v>Pas lundi</v>
      </c>
      <c r="R520" t="str">
        <f t="shared" si="17"/>
        <v>Pas mardi</v>
      </c>
      <c r="S520" t="str">
        <f t="shared" si="18"/>
        <v>Pas mercredi</v>
      </c>
      <c r="T520" t="str">
        <f t="shared" si="19"/>
        <v>Pas jeudi</v>
      </c>
      <c r="U520" t="str">
        <f t="shared" si="20"/>
        <v>Pas vendredi</v>
      </c>
      <c r="V520" t="str">
        <f t="shared" si="21"/>
        <v>Pas samedi</v>
      </c>
      <c r="W520" t="str">
        <f t="shared" si="22"/>
        <v>Pas dimanche</v>
      </c>
    </row>
    <row r="521" spans="14:23">
      <c r="N521">
        <f t="shared" si="23"/>
        <v>0</v>
      </c>
      <c r="O521" t="b">
        <f t="shared" si="14"/>
        <v>0</v>
      </c>
      <c r="P521" t="b">
        <f t="shared" si="15"/>
        <v>0</v>
      </c>
      <c r="Q521" t="str">
        <f t="shared" si="16"/>
        <v>Pas lundi</v>
      </c>
      <c r="R521" t="str">
        <f t="shared" si="17"/>
        <v>Pas mardi</v>
      </c>
      <c r="S521" t="str">
        <f t="shared" si="18"/>
        <v>Pas mercredi</v>
      </c>
      <c r="T521" t="str">
        <f t="shared" si="19"/>
        <v>Pas jeudi</v>
      </c>
      <c r="U521" t="str">
        <f t="shared" si="20"/>
        <v>Pas vendredi</v>
      </c>
      <c r="V521" t="str">
        <f t="shared" si="21"/>
        <v>Pas samedi</v>
      </c>
      <c r="W521" t="str">
        <f t="shared" si="22"/>
        <v>Pas dimanche</v>
      </c>
    </row>
    <row r="522" spans="14:23">
      <c r="N522">
        <f t="shared" si="23"/>
        <v>0</v>
      </c>
      <c r="O522" t="b">
        <f t="shared" si="14"/>
        <v>0</v>
      </c>
      <c r="P522" t="b">
        <f t="shared" si="15"/>
        <v>0</v>
      </c>
      <c r="Q522" t="str">
        <f t="shared" si="16"/>
        <v>Pas lundi</v>
      </c>
      <c r="R522" t="str">
        <f t="shared" si="17"/>
        <v>Pas mardi</v>
      </c>
      <c r="S522" t="str">
        <f t="shared" si="18"/>
        <v>Pas mercredi</v>
      </c>
      <c r="T522" t="str">
        <f t="shared" si="19"/>
        <v>Pas jeudi</v>
      </c>
      <c r="U522" t="str">
        <f t="shared" si="20"/>
        <v>Pas vendredi</v>
      </c>
      <c r="V522" t="str">
        <f t="shared" si="21"/>
        <v>Pas samedi</v>
      </c>
      <c r="W522" t="str">
        <f t="shared" si="22"/>
        <v>Pas dimanche</v>
      </c>
    </row>
    <row r="523" spans="14:23">
      <c r="N523">
        <f t="shared" si="23"/>
        <v>0</v>
      </c>
      <c r="O523" t="b">
        <f t="shared" si="14"/>
        <v>0</v>
      </c>
      <c r="P523" t="b">
        <f t="shared" si="15"/>
        <v>0</v>
      </c>
      <c r="Q523" t="str">
        <f t="shared" si="16"/>
        <v>Pas lundi</v>
      </c>
      <c r="R523" t="str">
        <f t="shared" si="17"/>
        <v>Pas mardi</v>
      </c>
      <c r="S523" t="str">
        <f t="shared" si="18"/>
        <v>Pas mercredi</v>
      </c>
      <c r="T523" t="str">
        <f t="shared" si="19"/>
        <v>Pas jeudi</v>
      </c>
      <c r="U523" t="str">
        <f t="shared" si="20"/>
        <v>Pas vendredi</v>
      </c>
      <c r="V523" t="str">
        <f t="shared" si="21"/>
        <v>Pas samedi</v>
      </c>
      <c r="W523" t="str">
        <f t="shared" si="22"/>
        <v>Pas dimanche</v>
      </c>
    </row>
    <row r="524" spans="14:23">
      <c r="N524">
        <f t="shared" si="23"/>
        <v>0</v>
      </c>
      <c r="O524" t="b">
        <f t="shared" si="14"/>
        <v>0</v>
      </c>
      <c r="P524" t="b">
        <f t="shared" si="15"/>
        <v>0</v>
      </c>
      <c r="Q524" t="str">
        <f t="shared" si="16"/>
        <v>Pas lundi</v>
      </c>
      <c r="R524" t="str">
        <f t="shared" si="17"/>
        <v>Pas mardi</v>
      </c>
      <c r="S524" t="str">
        <f t="shared" si="18"/>
        <v>Pas mercredi</v>
      </c>
      <c r="T524" t="str">
        <f t="shared" si="19"/>
        <v>Pas jeudi</v>
      </c>
      <c r="U524" t="str">
        <f t="shared" si="20"/>
        <v>Pas vendredi</v>
      </c>
      <c r="V524" t="str">
        <f t="shared" si="21"/>
        <v>Pas samedi</v>
      </c>
      <c r="W524" t="str">
        <f t="shared" si="22"/>
        <v>Pas dimanche</v>
      </c>
    </row>
    <row r="525" spans="14:23">
      <c r="N525">
        <f t="shared" si="23"/>
        <v>0</v>
      </c>
      <c r="O525" t="b">
        <f t="shared" si="14"/>
        <v>0</v>
      </c>
      <c r="P525" t="b">
        <f t="shared" si="15"/>
        <v>0</v>
      </c>
      <c r="Q525" t="str">
        <f t="shared" si="16"/>
        <v>Pas lundi</v>
      </c>
      <c r="R525" t="str">
        <f t="shared" si="17"/>
        <v>Pas mardi</v>
      </c>
      <c r="S525" t="str">
        <f t="shared" si="18"/>
        <v>Pas mercredi</v>
      </c>
      <c r="T525" t="str">
        <f t="shared" si="19"/>
        <v>Pas jeudi</v>
      </c>
      <c r="U525" t="str">
        <f t="shared" si="20"/>
        <v>Pas vendredi</v>
      </c>
      <c r="V525" t="str">
        <f t="shared" si="21"/>
        <v>Pas samedi</v>
      </c>
      <c r="W525" t="str">
        <f t="shared" si="22"/>
        <v>Pas dimanche</v>
      </c>
    </row>
    <row r="526" spans="14:23">
      <c r="N526">
        <f t="shared" si="23"/>
        <v>0</v>
      </c>
      <c r="O526" t="b">
        <f t="shared" si="14"/>
        <v>0</v>
      </c>
      <c r="P526" t="b">
        <f t="shared" si="15"/>
        <v>0</v>
      </c>
      <c r="Q526" t="str">
        <f t="shared" si="16"/>
        <v>Pas lundi</v>
      </c>
      <c r="R526" t="str">
        <f t="shared" si="17"/>
        <v>Pas mardi</v>
      </c>
      <c r="S526" t="str">
        <f t="shared" si="18"/>
        <v>Pas mercredi</v>
      </c>
      <c r="T526" t="str">
        <f t="shared" si="19"/>
        <v>Pas jeudi</v>
      </c>
      <c r="U526" t="str">
        <f t="shared" si="20"/>
        <v>Pas vendredi</v>
      </c>
      <c r="V526" t="str">
        <f t="shared" si="21"/>
        <v>Pas samedi</v>
      </c>
      <c r="W526" t="str">
        <f t="shared" si="22"/>
        <v>Pas dimanche</v>
      </c>
    </row>
    <row r="527" spans="14:23">
      <c r="N527">
        <f t="shared" si="23"/>
        <v>0</v>
      </c>
      <c r="O527" t="b">
        <f t="shared" si="14"/>
        <v>0</v>
      </c>
      <c r="P527" t="b">
        <f t="shared" si="15"/>
        <v>0</v>
      </c>
      <c r="Q527" t="str">
        <f t="shared" si="16"/>
        <v>Pas lundi</v>
      </c>
      <c r="R527" t="str">
        <f t="shared" si="17"/>
        <v>Pas mardi</v>
      </c>
      <c r="S527" t="str">
        <f t="shared" si="18"/>
        <v>Pas mercredi</v>
      </c>
      <c r="T527" t="str">
        <f t="shared" si="19"/>
        <v>Pas jeudi</v>
      </c>
      <c r="U527" t="str">
        <f t="shared" si="20"/>
        <v>Pas vendredi</v>
      </c>
      <c r="V527" t="str">
        <f t="shared" si="21"/>
        <v>Pas samedi</v>
      </c>
      <c r="W527" t="str">
        <f t="shared" si="22"/>
        <v>Pas dimanche</v>
      </c>
    </row>
    <row r="528" spans="14:23">
      <c r="N528">
        <f t="shared" si="23"/>
        <v>0</v>
      </c>
      <c r="O528" t="b">
        <f t="shared" si="14"/>
        <v>0</v>
      </c>
      <c r="P528" t="b">
        <f t="shared" si="15"/>
        <v>0</v>
      </c>
      <c r="Q528" t="str">
        <f t="shared" si="16"/>
        <v>Pas lundi</v>
      </c>
      <c r="R528" t="str">
        <f t="shared" si="17"/>
        <v>Pas mardi</v>
      </c>
      <c r="S528" t="str">
        <f t="shared" si="18"/>
        <v>Pas mercredi</v>
      </c>
      <c r="T528" t="str">
        <f t="shared" si="19"/>
        <v>Pas jeudi</v>
      </c>
      <c r="U528" t="str">
        <f t="shared" si="20"/>
        <v>Pas vendredi</v>
      </c>
      <c r="V528" t="str">
        <f t="shared" si="21"/>
        <v>Pas samedi</v>
      </c>
      <c r="W528" t="str">
        <f t="shared" si="22"/>
        <v>Pas dimanche</v>
      </c>
    </row>
    <row r="529" spans="14:23">
      <c r="N529">
        <f t="shared" si="23"/>
        <v>0</v>
      </c>
      <c r="O529" t="b">
        <f t="shared" si="14"/>
        <v>0</v>
      </c>
      <c r="P529" t="b">
        <f t="shared" si="15"/>
        <v>0</v>
      </c>
      <c r="Q529" t="str">
        <f t="shared" si="16"/>
        <v>Pas lundi</v>
      </c>
      <c r="R529" t="str">
        <f t="shared" si="17"/>
        <v>Pas mardi</v>
      </c>
      <c r="S529" t="str">
        <f t="shared" si="18"/>
        <v>Pas mercredi</v>
      </c>
      <c r="T529" t="str">
        <f t="shared" si="19"/>
        <v>Pas jeudi</v>
      </c>
      <c r="U529" t="str">
        <f t="shared" si="20"/>
        <v>Pas vendredi</v>
      </c>
      <c r="V529" t="str">
        <f t="shared" si="21"/>
        <v>Pas samedi</v>
      </c>
      <c r="W529" t="str">
        <f t="shared" si="22"/>
        <v>Pas dimanche</v>
      </c>
    </row>
    <row r="530" spans="14:23">
      <c r="N530">
        <f t="shared" si="23"/>
        <v>0</v>
      </c>
      <c r="O530" t="b">
        <f t="shared" si="14"/>
        <v>0</v>
      </c>
      <c r="P530" t="b">
        <f t="shared" si="15"/>
        <v>0</v>
      </c>
      <c r="Q530" t="str">
        <f t="shared" si="16"/>
        <v>Pas lundi</v>
      </c>
      <c r="R530" t="str">
        <f t="shared" si="17"/>
        <v>Pas mardi</v>
      </c>
      <c r="S530" t="str">
        <f t="shared" si="18"/>
        <v>Pas mercredi</v>
      </c>
      <c r="T530" t="str">
        <f t="shared" si="19"/>
        <v>Pas jeudi</v>
      </c>
      <c r="U530" t="str">
        <f t="shared" si="20"/>
        <v>Pas vendredi</v>
      </c>
      <c r="V530" t="str">
        <f t="shared" si="21"/>
        <v>Pas samedi</v>
      </c>
      <c r="W530" t="str">
        <f t="shared" si="22"/>
        <v>Pas dimanche</v>
      </c>
    </row>
    <row r="531" spans="14:23">
      <c r="N531">
        <f t="shared" si="23"/>
        <v>0</v>
      </c>
      <c r="O531" t="b">
        <f t="shared" si="14"/>
        <v>0</v>
      </c>
      <c r="P531" t="b">
        <f t="shared" si="15"/>
        <v>0</v>
      </c>
      <c r="Q531" t="str">
        <f t="shared" si="16"/>
        <v>Pas lundi</v>
      </c>
      <c r="R531" t="str">
        <f t="shared" si="17"/>
        <v>Pas mardi</v>
      </c>
      <c r="S531" t="str">
        <f t="shared" si="18"/>
        <v>Pas mercredi</v>
      </c>
      <c r="T531" t="str">
        <f t="shared" si="19"/>
        <v>Pas jeudi</v>
      </c>
      <c r="U531" t="str">
        <f t="shared" si="20"/>
        <v>Pas vendredi</v>
      </c>
      <c r="V531" t="str">
        <f t="shared" si="21"/>
        <v>Pas samedi</v>
      </c>
      <c r="W531" t="str">
        <f t="shared" si="22"/>
        <v>Pas dimanche</v>
      </c>
    </row>
    <row r="532" spans="14:23">
      <c r="N532">
        <f t="shared" si="23"/>
        <v>0</v>
      </c>
      <c r="O532" t="b">
        <f t="shared" si="14"/>
        <v>0</v>
      </c>
      <c r="P532" t="b">
        <f t="shared" si="15"/>
        <v>0</v>
      </c>
      <c r="Q532" t="str">
        <f t="shared" si="16"/>
        <v>Pas lundi</v>
      </c>
      <c r="R532" t="str">
        <f t="shared" si="17"/>
        <v>Pas mardi</v>
      </c>
      <c r="S532" t="str">
        <f t="shared" si="18"/>
        <v>Pas mercredi</v>
      </c>
      <c r="T532" t="str">
        <f t="shared" si="19"/>
        <v>Pas jeudi</v>
      </c>
      <c r="U532" t="str">
        <f t="shared" si="20"/>
        <v>Pas vendredi</v>
      </c>
      <c r="V532" t="str">
        <f t="shared" si="21"/>
        <v>Pas samedi</v>
      </c>
      <c r="W532" t="str">
        <f t="shared" si="22"/>
        <v>Pas dimanche</v>
      </c>
    </row>
    <row r="533" spans="14:23">
      <c r="N533">
        <f t="shared" si="23"/>
        <v>0</v>
      </c>
      <c r="O533" t="b">
        <f t="shared" si="14"/>
        <v>0</v>
      </c>
      <c r="P533" t="b">
        <f t="shared" si="15"/>
        <v>0</v>
      </c>
      <c r="Q533" t="str">
        <f t="shared" si="16"/>
        <v>Pas lundi</v>
      </c>
      <c r="R533" t="str">
        <f t="shared" si="17"/>
        <v>Pas mardi</v>
      </c>
      <c r="S533" t="str">
        <f t="shared" si="18"/>
        <v>Pas mercredi</v>
      </c>
      <c r="T533" t="str">
        <f t="shared" si="19"/>
        <v>Pas jeudi</v>
      </c>
      <c r="U533" t="str">
        <f t="shared" si="20"/>
        <v>Pas vendredi</v>
      </c>
      <c r="V533" t="str">
        <f t="shared" si="21"/>
        <v>Pas samedi</v>
      </c>
      <c r="W533" t="str">
        <f t="shared" si="22"/>
        <v>Pas dimanche</v>
      </c>
    </row>
    <row r="534" spans="14:23">
      <c r="N534">
        <f t="shared" si="23"/>
        <v>0</v>
      </c>
      <c r="O534" t="b">
        <f t="shared" si="14"/>
        <v>0</v>
      </c>
      <c r="P534" t="b">
        <f t="shared" si="15"/>
        <v>0</v>
      </c>
      <c r="Q534" t="str">
        <f t="shared" si="16"/>
        <v>Pas lundi</v>
      </c>
      <c r="R534" t="str">
        <f t="shared" si="17"/>
        <v>Pas mardi</v>
      </c>
      <c r="S534" t="str">
        <f t="shared" si="18"/>
        <v>Pas mercredi</v>
      </c>
      <c r="T534" t="str">
        <f t="shared" si="19"/>
        <v>Pas jeudi</v>
      </c>
      <c r="U534" t="str">
        <f t="shared" si="20"/>
        <v>Pas vendredi</v>
      </c>
      <c r="V534" t="str">
        <f t="shared" si="21"/>
        <v>Pas samedi</v>
      </c>
      <c r="W534" t="str">
        <f t="shared" si="22"/>
        <v>Pas dimanche</v>
      </c>
    </row>
    <row r="535" spans="14:23">
      <c r="N535">
        <f t="shared" si="23"/>
        <v>0</v>
      </c>
      <c r="O535" t="b">
        <f t="shared" si="14"/>
        <v>0</v>
      </c>
      <c r="P535" t="b">
        <f t="shared" si="15"/>
        <v>0</v>
      </c>
      <c r="Q535" t="str">
        <f t="shared" si="16"/>
        <v>Pas lundi</v>
      </c>
      <c r="R535" t="str">
        <f t="shared" si="17"/>
        <v>Pas mardi</v>
      </c>
      <c r="S535" t="str">
        <f t="shared" si="18"/>
        <v>Pas mercredi</v>
      </c>
      <c r="T535" t="str">
        <f t="shared" si="19"/>
        <v>Pas jeudi</v>
      </c>
      <c r="U535" t="str">
        <f t="shared" si="20"/>
        <v>Pas vendredi</v>
      </c>
      <c r="V535" t="str">
        <f t="shared" si="21"/>
        <v>Pas samedi</v>
      </c>
      <c r="W535" t="str">
        <f t="shared" si="22"/>
        <v>Pas dimanche</v>
      </c>
    </row>
    <row r="536" spans="14:23">
      <c r="N536">
        <f t="shared" si="23"/>
        <v>0</v>
      </c>
      <c r="O536" t="b">
        <f t="shared" si="14"/>
        <v>0</v>
      </c>
      <c r="P536" t="b">
        <f t="shared" si="15"/>
        <v>0</v>
      </c>
      <c r="Q536" t="str">
        <f t="shared" si="16"/>
        <v>Pas lundi</v>
      </c>
      <c r="R536" t="str">
        <f t="shared" si="17"/>
        <v>Pas mardi</v>
      </c>
      <c r="S536" t="str">
        <f t="shared" si="18"/>
        <v>Pas mercredi</v>
      </c>
      <c r="T536" t="str">
        <f t="shared" si="19"/>
        <v>Pas jeudi</v>
      </c>
      <c r="U536" t="str">
        <f t="shared" si="20"/>
        <v>Pas vendredi</v>
      </c>
      <c r="V536" t="str">
        <f t="shared" si="21"/>
        <v>Pas samedi</v>
      </c>
      <c r="W536" t="str">
        <f t="shared" si="22"/>
        <v>Pas dimanche</v>
      </c>
    </row>
    <row r="537" spans="14:23">
      <c r="N537">
        <f t="shared" si="23"/>
        <v>0</v>
      </c>
      <c r="O537" t="b">
        <f t="shared" si="14"/>
        <v>0</v>
      </c>
      <c r="P537" t="b">
        <f t="shared" si="15"/>
        <v>0</v>
      </c>
      <c r="Q537" t="str">
        <f t="shared" si="16"/>
        <v>Pas lundi</v>
      </c>
      <c r="R537" t="str">
        <f t="shared" si="17"/>
        <v>Pas mardi</v>
      </c>
      <c r="S537" t="str">
        <f t="shared" si="18"/>
        <v>Pas mercredi</v>
      </c>
      <c r="T537" t="str">
        <f t="shared" si="19"/>
        <v>Pas jeudi</v>
      </c>
      <c r="U537" t="str">
        <f t="shared" si="20"/>
        <v>Pas vendredi</v>
      </c>
      <c r="V537" t="str">
        <f t="shared" si="21"/>
        <v>Pas samedi</v>
      </c>
      <c r="W537" t="str">
        <f t="shared" si="22"/>
        <v>Pas dimanche</v>
      </c>
    </row>
    <row r="538" spans="14:23">
      <c r="N538">
        <f t="shared" si="23"/>
        <v>0</v>
      </c>
      <c r="O538" t="b">
        <f t="shared" si="14"/>
        <v>0</v>
      </c>
      <c r="P538" t="b">
        <f t="shared" si="15"/>
        <v>0</v>
      </c>
      <c r="Q538" t="str">
        <f t="shared" si="16"/>
        <v>Pas lundi</v>
      </c>
      <c r="R538" t="str">
        <f t="shared" si="17"/>
        <v>Pas mardi</v>
      </c>
      <c r="S538" t="str">
        <f t="shared" si="18"/>
        <v>Pas mercredi</v>
      </c>
      <c r="T538" t="str">
        <f t="shared" si="19"/>
        <v>Pas jeudi</v>
      </c>
      <c r="U538" t="str">
        <f t="shared" si="20"/>
        <v>Pas vendredi</v>
      </c>
      <c r="V538" t="str">
        <f t="shared" si="21"/>
        <v>Pas samedi</v>
      </c>
      <c r="W538" t="str">
        <f t="shared" si="22"/>
        <v>Pas dimanche</v>
      </c>
    </row>
    <row r="539" spans="14:23">
      <c r="N539">
        <f t="shared" si="23"/>
        <v>0</v>
      </c>
      <c r="O539" t="b">
        <f t="shared" si="14"/>
        <v>0</v>
      </c>
      <c r="P539" t="b">
        <f t="shared" si="15"/>
        <v>0</v>
      </c>
      <c r="Q539" t="str">
        <f t="shared" si="16"/>
        <v>Pas lundi</v>
      </c>
      <c r="R539" t="str">
        <f t="shared" si="17"/>
        <v>Pas mardi</v>
      </c>
      <c r="S539" t="str">
        <f t="shared" si="18"/>
        <v>Pas mercredi</v>
      </c>
      <c r="T539" t="str">
        <f t="shared" si="19"/>
        <v>Pas jeudi</v>
      </c>
      <c r="U539" t="str">
        <f t="shared" si="20"/>
        <v>Pas vendredi</v>
      </c>
      <c r="V539" t="str">
        <f t="shared" si="21"/>
        <v>Pas samedi</v>
      </c>
      <c r="W539" t="str">
        <f t="shared" si="22"/>
        <v>Pas dimanche</v>
      </c>
    </row>
    <row r="540" spans="14:23">
      <c r="N540">
        <f t="shared" si="23"/>
        <v>0</v>
      </c>
      <c r="O540" t="b">
        <f t="shared" si="14"/>
        <v>0</v>
      </c>
      <c r="P540" t="b">
        <f t="shared" si="15"/>
        <v>0</v>
      </c>
      <c r="Q540" t="str">
        <f t="shared" si="16"/>
        <v>Pas lundi</v>
      </c>
      <c r="R540" t="str">
        <f t="shared" si="17"/>
        <v>Pas mardi</v>
      </c>
      <c r="S540" t="str">
        <f t="shared" si="18"/>
        <v>Pas mercredi</v>
      </c>
      <c r="T540" t="str">
        <f t="shared" si="19"/>
        <v>Pas jeudi</v>
      </c>
      <c r="U540" t="str">
        <f t="shared" si="20"/>
        <v>Pas vendredi</v>
      </c>
      <c r="V540" t="str">
        <f t="shared" si="21"/>
        <v>Pas samedi</v>
      </c>
      <c r="W540" t="str">
        <f t="shared" si="22"/>
        <v>Pas dimanche</v>
      </c>
    </row>
    <row r="541" spans="14:23">
      <c r="N541">
        <f t="shared" si="23"/>
        <v>0</v>
      </c>
      <c r="O541" t="b">
        <f t="shared" si="14"/>
        <v>0</v>
      </c>
      <c r="P541" t="b">
        <f t="shared" si="15"/>
        <v>0</v>
      </c>
      <c r="Q541" t="str">
        <f t="shared" si="16"/>
        <v>Pas lundi</v>
      </c>
      <c r="R541" t="str">
        <f t="shared" si="17"/>
        <v>Pas mardi</v>
      </c>
      <c r="S541" t="str">
        <f t="shared" si="18"/>
        <v>Pas mercredi</v>
      </c>
      <c r="T541" t="str">
        <f t="shared" si="19"/>
        <v>Pas jeudi</v>
      </c>
      <c r="U541" t="str">
        <f t="shared" si="20"/>
        <v>Pas vendredi</v>
      </c>
      <c r="V541" t="str">
        <f t="shared" si="21"/>
        <v>Pas samedi</v>
      </c>
      <c r="W541" t="str">
        <f t="shared" si="22"/>
        <v>Pas dimanche</v>
      </c>
    </row>
    <row r="542" spans="14:23">
      <c r="N542">
        <f t="shared" si="23"/>
        <v>0</v>
      </c>
      <c r="O542" t="b">
        <f t="shared" si="14"/>
        <v>0</v>
      </c>
      <c r="P542" t="b">
        <f t="shared" si="15"/>
        <v>0</v>
      </c>
      <c r="Q542" t="str">
        <f t="shared" si="16"/>
        <v>Pas lundi</v>
      </c>
      <c r="R542" t="str">
        <f t="shared" si="17"/>
        <v>Pas mardi</v>
      </c>
      <c r="S542" t="str">
        <f t="shared" si="18"/>
        <v>Pas mercredi</v>
      </c>
      <c r="T542" t="str">
        <f t="shared" si="19"/>
        <v>Pas jeudi</v>
      </c>
      <c r="U542" t="str">
        <f t="shared" si="20"/>
        <v>Pas vendredi</v>
      </c>
      <c r="V542" t="str">
        <f t="shared" si="21"/>
        <v>Pas samedi</v>
      </c>
      <c r="W542" t="str">
        <f t="shared" si="22"/>
        <v>Pas dimanche</v>
      </c>
    </row>
    <row r="543" spans="14:23">
      <c r="N543">
        <f t="shared" si="23"/>
        <v>0</v>
      </c>
      <c r="O543" t="b">
        <f t="shared" si="14"/>
        <v>0</v>
      </c>
      <c r="P543" t="b">
        <f t="shared" si="15"/>
        <v>0</v>
      </c>
      <c r="Q543" t="str">
        <f t="shared" si="16"/>
        <v>Pas lundi</v>
      </c>
      <c r="R543" t="str">
        <f t="shared" si="17"/>
        <v>Pas mardi</v>
      </c>
      <c r="S543" t="str">
        <f t="shared" si="18"/>
        <v>Pas mercredi</v>
      </c>
      <c r="T543" t="str">
        <f t="shared" si="19"/>
        <v>Pas jeudi</v>
      </c>
      <c r="U543" t="str">
        <f t="shared" si="20"/>
        <v>Pas vendredi</v>
      </c>
      <c r="V543" t="str">
        <f t="shared" si="21"/>
        <v>Pas samedi</v>
      </c>
      <c r="W543" t="str">
        <f t="shared" si="22"/>
        <v>Pas dimanche</v>
      </c>
    </row>
    <row r="544" spans="14:23">
      <c r="N544">
        <f t="shared" si="23"/>
        <v>0</v>
      </c>
      <c r="O544" t="b">
        <f t="shared" si="14"/>
        <v>0</v>
      </c>
      <c r="P544" t="b">
        <f t="shared" si="15"/>
        <v>0</v>
      </c>
      <c r="Q544" t="str">
        <f t="shared" si="16"/>
        <v>Pas lundi</v>
      </c>
      <c r="R544" t="str">
        <f t="shared" si="17"/>
        <v>Pas mardi</v>
      </c>
      <c r="S544" t="str">
        <f t="shared" si="18"/>
        <v>Pas mercredi</v>
      </c>
      <c r="T544" t="str">
        <f t="shared" si="19"/>
        <v>Pas jeudi</v>
      </c>
      <c r="U544" t="str">
        <f t="shared" si="20"/>
        <v>Pas vendredi</v>
      </c>
      <c r="V544" t="str">
        <f t="shared" si="21"/>
        <v>Pas samedi</v>
      </c>
      <c r="W544" t="str">
        <f t="shared" si="22"/>
        <v>Pas dimanche</v>
      </c>
    </row>
    <row r="545" spans="14:23">
      <c r="N545">
        <f t="shared" si="23"/>
        <v>0</v>
      </c>
      <c r="O545" t="b">
        <f t="shared" si="14"/>
        <v>0</v>
      </c>
      <c r="P545" t="b">
        <f t="shared" si="15"/>
        <v>0</v>
      </c>
      <c r="Q545" t="str">
        <f t="shared" si="16"/>
        <v>Pas lundi</v>
      </c>
      <c r="R545" t="str">
        <f t="shared" si="17"/>
        <v>Pas mardi</v>
      </c>
      <c r="S545" t="str">
        <f t="shared" si="18"/>
        <v>Pas mercredi</v>
      </c>
      <c r="T545" t="str">
        <f t="shared" si="19"/>
        <v>Pas jeudi</v>
      </c>
      <c r="U545" t="str">
        <f t="shared" si="20"/>
        <v>Pas vendredi</v>
      </c>
      <c r="V545" t="str">
        <f t="shared" si="21"/>
        <v>Pas samedi</v>
      </c>
      <c r="W545" t="str">
        <f t="shared" si="22"/>
        <v>Pas dimanche</v>
      </c>
    </row>
    <row r="546" spans="14:23">
      <c r="N546">
        <f t="shared" si="23"/>
        <v>0</v>
      </c>
      <c r="O546" t="b">
        <f t="shared" si="14"/>
        <v>0</v>
      </c>
      <c r="P546" t="b">
        <f t="shared" si="15"/>
        <v>0</v>
      </c>
      <c r="Q546" t="str">
        <f t="shared" si="16"/>
        <v>Pas lundi</v>
      </c>
      <c r="R546" t="str">
        <f t="shared" si="17"/>
        <v>Pas mardi</v>
      </c>
      <c r="S546" t="str">
        <f t="shared" si="18"/>
        <v>Pas mercredi</v>
      </c>
      <c r="T546" t="str">
        <f t="shared" si="19"/>
        <v>Pas jeudi</v>
      </c>
      <c r="U546" t="str">
        <f t="shared" si="20"/>
        <v>Pas vendredi</v>
      </c>
      <c r="V546" t="str">
        <f t="shared" si="21"/>
        <v>Pas samedi</v>
      </c>
      <c r="W546" t="str">
        <f t="shared" si="22"/>
        <v>Pas dimanche</v>
      </c>
    </row>
    <row r="547" spans="14:23">
      <c r="N547">
        <f t="shared" si="23"/>
        <v>0</v>
      </c>
      <c r="O547" t="b">
        <f t="shared" si="14"/>
        <v>0</v>
      </c>
      <c r="P547" t="b">
        <f t="shared" si="15"/>
        <v>0</v>
      </c>
      <c r="Q547" t="str">
        <f t="shared" si="16"/>
        <v>Pas lundi</v>
      </c>
      <c r="R547" t="str">
        <f t="shared" si="17"/>
        <v>Pas mardi</v>
      </c>
      <c r="S547" t="str">
        <f t="shared" si="18"/>
        <v>Pas mercredi</v>
      </c>
      <c r="T547" t="str">
        <f t="shared" si="19"/>
        <v>Pas jeudi</v>
      </c>
      <c r="U547" t="str">
        <f t="shared" si="20"/>
        <v>Pas vendredi</v>
      </c>
      <c r="V547" t="str">
        <f t="shared" si="21"/>
        <v>Pas samedi</v>
      </c>
      <c r="W547" t="str">
        <f t="shared" si="22"/>
        <v>Pas dimanche</v>
      </c>
    </row>
    <row r="548" spans="14:23">
      <c r="N548">
        <f t="shared" si="23"/>
        <v>0</v>
      </c>
      <c r="O548" t="b">
        <f t="shared" si="14"/>
        <v>0</v>
      </c>
      <c r="P548" t="b">
        <f t="shared" si="15"/>
        <v>0</v>
      </c>
      <c r="Q548" t="str">
        <f t="shared" si="16"/>
        <v>Pas lundi</v>
      </c>
      <c r="R548" t="str">
        <f t="shared" si="17"/>
        <v>Pas mardi</v>
      </c>
      <c r="S548" t="str">
        <f t="shared" si="18"/>
        <v>Pas mercredi</v>
      </c>
      <c r="T548" t="str">
        <f t="shared" si="19"/>
        <v>Pas jeudi</v>
      </c>
      <c r="U548" t="str">
        <f t="shared" si="20"/>
        <v>Pas vendredi</v>
      </c>
      <c r="V548" t="str">
        <f t="shared" si="21"/>
        <v>Pas samedi</v>
      </c>
      <c r="W548" t="str">
        <f t="shared" si="22"/>
        <v>Pas dimanche</v>
      </c>
    </row>
    <row r="549" spans="14:23">
      <c r="N549">
        <f t="shared" si="23"/>
        <v>0</v>
      </c>
      <c r="O549" t="b">
        <f t="shared" si="14"/>
        <v>0</v>
      </c>
      <c r="P549" t="b">
        <f t="shared" si="15"/>
        <v>0</v>
      </c>
      <c r="Q549" t="str">
        <f t="shared" si="16"/>
        <v>Pas lundi</v>
      </c>
      <c r="R549" t="str">
        <f t="shared" si="17"/>
        <v>Pas mardi</v>
      </c>
      <c r="S549" t="str">
        <f t="shared" si="18"/>
        <v>Pas mercredi</v>
      </c>
      <c r="T549" t="str">
        <f t="shared" si="19"/>
        <v>Pas jeudi</v>
      </c>
      <c r="U549" t="str">
        <f t="shared" si="20"/>
        <v>Pas vendredi</v>
      </c>
      <c r="V549" t="str">
        <f t="shared" si="21"/>
        <v>Pas samedi</v>
      </c>
      <c r="W549" t="str">
        <f t="shared" si="22"/>
        <v>Pas dimanche</v>
      </c>
    </row>
    <row r="550" spans="14:23">
      <c r="N550">
        <f t="shared" si="23"/>
        <v>0</v>
      </c>
      <c r="O550" t="b">
        <f t="shared" si="14"/>
        <v>0</v>
      </c>
      <c r="P550" t="b">
        <f t="shared" si="15"/>
        <v>0</v>
      </c>
      <c r="Q550" t="str">
        <f t="shared" si="16"/>
        <v>Pas lundi</v>
      </c>
      <c r="R550" t="str">
        <f t="shared" si="17"/>
        <v>Pas mardi</v>
      </c>
      <c r="S550" t="str">
        <f t="shared" si="18"/>
        <v>Pas mercredi</v>
      </c>
      <c r="T550" t="str">
        <f t="shared" si="19"/>
        <v>Pas jeudi</v>
      </c>
      <c r="U550" t="str">
        <f t="shared" si="20"/>
        <v>Pas vendredi</v>
      </c>
      <c r="V550" t="str">
        <f t="shared" si="21"/>
        <v>Pas samedi</v>
      </c>
      <c r="W550" t="str">
        <f t="shared" si="22"/>
        <v>Pas dimanche</v>
      </c>
    </row>
    <row r="551" spans="14:23">
      <c r="N551">
        <f t="shared" si="23"/>
        <v>0</v>
      </c>
      <c r="O551" t="b">
        <f t="shared" si="14"/>
        <v>0</v>
      </c>
      <c r="P551" t="b">
        <f t="shared" si="15"/>
        <v>0</v>
      </c>
      <c r="Q551" t="str">
        <f t="shared" si="16"/>
        <v>Pas lundi</v>
      </c>
      <c r="R551" t="str">
        <f t="shared" si="17"/>
        <v>Pas mardi</v>
      </c>
      <c r="S551" t="str">
        <f t="shared" si="18"/>
        <v>Pas mercredi</v>
      </c>
      <c r="T551" t="str">
        <f t="shared" si="19"/>
        <v>Pas jeudi</v>
      </c>
      <c r="U551" t="str">
        <f t="shared" si="20"/>
        <v>Pas vendredi</v>
      </c>
      <c r="V551" t="str">
        <f t="shared" si="21"/>
        <v>Pas samedi</v>
      </c>
      <c r="W551" t="str">
        <f t="shared" si="22"/>
        <v>Pas dimanche</v>
      </c>
    </row>
    <row r="552" spans="14:23">
      <c r="N552">
        <f t="shared" si="23"/>
        <v>0</v>
      </c>
      <c r="O552" t="b">
        <f t="shared" si="14"/>
        <v>0</v>
      </c>
      <c r="P552" t="b">
        <f t="shared" si="15"/>
        <v>0</v>
      </c>
      <c r="Q552" t="str">
        <f t="shared" si="16"/>
        <v>Pas lundi</v>
      </c>
      <c r="R552" t="str">
        <f t="shared" si="17"/>
        <v>Pas mardi</v>
      </c>
      <c r="S552" t="str">
        <f t="shared" si="18"/>
        <v>Pas mercredi</v>
      </c>
      <c r="T552" t="str">
        <f t="shared" si="19"/>
        <v>Pas jeudi</v>
      </c>
      <c r="U552" t="str">
        <f t="shared" si="20"/>
        <v>Pas vendredi</v>
      </c>
      <c r="V552" t="str">
        <f t="shared" si="21"/>
        <v>Pas samedi</v>
      </c>
      <c r="W552" t="str">
        <f t="shared" si="22"/>
        <v>Pas dimanche</v>
      </c>
    </row>
    <row r="553" spans="14:23">
      <c r="N553">
        <f t="shared" si="23"/>
        <v>0</v>
      </c>
      <c r="O553" t="b">
        <f t="shared" si="14"/>
        <v>0</v>
      </c>
      <c r="P553" t="b">
        <f t="shared" si="15"/>
        <v>0</v>
      </c>
      <c r="Q553" t="str">
        <f t="shared" si="16"/>
        <v>Pas lundi</v>
      </c>
      <c r="R553" t="str">
        <f t="shared" si="17"/>
        <v>Pas mardi</v>
      </c>
      <c r="S553" t="str">
        <f t="shared" si="18"/>
        <v>Pas mercredi</v>
      </c>
      <c r="T553" t="str">
        <f t="shared" si="19"/>
        <v>Pas jeudi</v>
      </c>
      <c r="U553" t="str">
        <f t="shared" si="20"/>
        <v>Pas vendredi</v>
      </c>
      <c r="V553" t="str">
        <f t="shared" si="21"/>
        <v>Pas samedi</v>
      </c>
      <c r="W553" t="str">
        <f t="shared" si="22"/>
        <v>Pas dimanche</v>
      </c>
    </row>
    <row r="554" spans="14:23">
      <c r="N554">
        <f t="shared" si="23"/>
        <v>0</v>
      </c>
      <c r="O554" t="b">
        <f t="shared" si="14"/>
        <v>0</v>
      </c>
      <c r="P554" t="b">
        <f t="shared" si="15"/>
        <v>0</v>
      </c>
      <c r="Q554" t="str">
        <f t="shared" si="16"/>
        <v>Pas lundi</v>
      </c>
      <c r="R554" t="str">
        <f t="shared" si="17"/>
        <v>Pas mardi</v>
      </c>
      <c r="S554" t="str">
        <f t="shared" si="18"/>
        <v>Pas mercredi</v>
      </c>
      <c r="T554" t="str">
        <f t="shared" si="19"/>
        <v>Pas jeudi</v>
      </c>
      <c r="U554" t="str">
        <f t="shared" si="20"/>
        <v>Pas vendredi</v>
      </c>
      <c r="V554" t="str">
        <f t="shared" si="21"/>
        <v>Pas samedi</v>
      </c>
      <c r="W554" t="str">
        <f t="shared" si="22"/>
        <v>Pas dimanche</v>
      </c>
    </row>
    <row r="555" spans="14:23">
      <c r="N555">
        <f t="shared" si="23"/>
        <v>0</v>
      </c>
      <c r="O555" t="b">
        <f t="shared" si="14"/>
        <v>0</v>
      </c>
      <c r="P555" t="b">
        <f t="shared" si="15"/>
        <v>0</v>
      </c>
      <c r="Q555" t="str">
        <f t="shared" si="16"/>
        <v>Pas lundi</v>
      </c>
      <c r="R555" t="str">
        <f t="shared" si="17"/>
        <v>Pas mardi</v>
      </c>
      <c r="S555" t="str">
        <f t="shared" si="18"/>
        <v>Pas mercredi</v>
      </c>
      <c r="T555" t="str">
        <f t="shared" si="19"/>
        <v>Pas jeudi</v>
      </c>
      <c r="U555" t="str">
        <f t="shared" si="20"/>
        <v>Pas vendredi</v>
      </c>
      <c r="V555" t="str">
        <f t="shared" si="21"/>
        <v>Pas samedi</v>
      </c>
      <c r="W555" t="str">
        <f t="shared" si="22"/>
        <v>Pas dimanche</v>
      </c>
    </row>
    <row r="556" spans="14:23">
      <c r="N556">
        <f t="shared" si="23"/>
        <v>0</v>
      </c>
      <c r="O556" t="b">
        <f t="shared" si="14"/>
        <v>0</v>
      </c>
      <c r="P556" t="b">
        <f t="shared" si="15"/>
        <v>0</v>
      </c>
      <c r="Q556" t="str">
        <f t="shared" si="16"/>
        <v>Pas lundi</v>
      </c>
      <c r="R556" t="str">
        <f t="shared" si="17"/>
        <v>Pas mardi</v>
      </c>
      <c r="S556" t="str">
        <f t="shared" si="18"/>
        <v>Pas mercredi</v>
      </c>
      <c r="T556" t="str">
        <f t="shared" si="19"/>
        <v>Pas jeudi</v>
      </c>
      <c r="U556" t="str">
        <f t="shared" si="20"/>
        <v>Pas vendredi</v>
      </c>
      <c r="V556" t="str">
        <f t="shared" si="21"/>
        <v>Pas samedi</v>
      </c>
      <c r="W556" t="str">
        <f t="shared" si="22"/>
        <v>Pas dimanche</v>
      </c>
    </row>
    <row r="557" spans="14:23">
      <c r="N557">
        <f t="shared" si="23"/>
        <v>0</v>
      </c>
      <c r="O557" t="b">
        <f t="shared" si="14"/>
        <v>0</v>
      </c>
      <c r="P557" t="b">
        <f t="shared" si="15"/>
        <v>0</v>
      </c>
      <c r="Q557" t="str">
        <f t="shared" si="16"/>
        <v>Pas lundi</v>
      </c>
      <c r="R557" t="str">
        <f t="shared" si="17"/>
        <v>Pas mardi</v>
      </c>
      <c r="S557" t="str">
        <f t="shared" si="18"/>
        <v>Pas mercredi</v>
      </c>
      <c r="T557" t="str">
        <f t="shared" si="19"/>
        <v>Pas jeudi</v>
      </c>
      <c r="U557" t="str">
        <f t="shared" si="20"/>
        <v>Pas vendredi</v>
      </c>
      <c r="V557" t="str">
        <f t="shared" si="21"/>
        <v>Pas samedi</v>
      </c>
      <c r="W557" t="str">
        <f t="shared" si="22"/>
        <v>Pas dimanche</v>
      </c>
    </row>
    <row r="558" spans="14:23">
      <c r="N558">
        <f t="shared" si="23"/>
        <v>0</v>
      </c>
      <c r="O558" t="b">
        <f t="shared" si="14"/>
        <v>0</v>
      </c>
      <c r="P558" t="b">
        <f t="shared" si="15"/>
        <v>0</v>
      </c>
      <c r="Q558" t="str">
        <f t="shared" si="16"/>
        <v>Pas lundi</v>
      </c>
      <c r="R558" t="str">
        <f t="shared" si="17"/>
        <v>Pas mardi</v>
      </c>
      <c r="S558" t="str">
        <f t="shared" si="18"/>
        <v>Pas mercredi</v>
      </c>
      <c r="T558" t="str">
        <f t="shared" si="19"/>
        <v>Pas jeudi</v>
      </c>
      <c r="U558" t="str">
        <f t="shared" si="20"/>
        <v>Pas vendredi</v>
      </c>
      <c r="V558" t="str">
        <f t="shared" si="21"/>
        <v>Pas samedi</v>
      </c>
      <c r="W558" t="str">
        <f t="shared" si="22"/>
        <v>Pas dimanche</v>
      </c>
    </row>
    <row r="559" spans="14:23">
      <c r="N559">
        <f t="shared" si="23"/>
        <v>0</v>
      </c>
      <c r="O559" t="b">
        <f t="shared" si="14"/>
        <v>0</v>
      </c>
      <c r="P559" t="b">
        <f t="shared" si="15"/>
        <v>0</v>
      </c>
      <c r="Q559" t="str">
        <f t="shared" si="16"/>
        <v>Pas lundi</v>
      </c>
      <c r="R559" t="str">
        <f t="shared" si="17"/>
        <v>Pas mardi</v>
      </c>
      <c r="S559" t="str">
        <f t="shared" si="18"/>
        <v>Pas mercredi</v>
      </c>
      <c r="T559" t="str">
        <f t="shared" si="19"/>
        <v>Pas jeudi</v>
      </c>
      <c r="U559" t="str">
        <f t="shared" si="20"/>
        <v>Pas vendredi</v>
      </c>
      <c r="V559" t="str">
        <f t="shared" si="21"/>
        <v>Pas samedi</v>
      </c>
      <c r="W559" t="str">
        <f t="shared" si="22"/>
        <v>Pas dimanche</v>
      </c>
    </row>
    <row r="560" spans="14:23">
      <c r="N560">
        <f t="shared" si="23"/>
        <v>0</v>
      </c>
      <c r="O560" t="b">
        <f t="shared" si="14"/>
        <v>0</v>
      </c>
      <c r="P560" t="b">
        <f t="shared" si="15"/>
        <v>0</v>
      </c>
      <c r="Q560" t="str">
        <f t="shared" si="16"/>
        <v>Pas lundi</v>
      </c>
      <c r="R560" t="str">
        <f t="shared" si="17"/>
        <v>Pas mardi</v>
      </c>
      <c r="S560" t="str">
        <f t="shared" si="18"/>
        <v>Pas mercredi</v>
      </c>
      <c r="T560" t="str">
        <f t="shared" si="19"/>
        <v>Pas jeudi</v>
      </c>
      <c r="U560" t="str">
        <f t="shared" si="20"/>
        <v>Pas vendredi</v>
      </c>
      <c r="V560" t="str">
        <f t="shared" si="21"/>
        <v>Pas samedi</v>
      </c>
      <c r="W560" t="str">
        <f t="shared" si="22"/>
        <v>Pas dimanche</v>
      </c>
    </row>
    <row r="561" spans="14:23">
      <c r="N561">
        <f t="shared" si="23"/>
        <v>0</v>
      </c>
      <c r="O561" t="b">
        <f t="shared" si="14"/>
        <v>0</v>
      </c>
      <c r="P561" t="b">
        <f t="shared" si="15"/>
        <v>0</v>
      </c>
      <c r="Q561" t="str">
        <f t="shared" si="16"/>
        <v>Pas lundi</v>
      </c>
      <c r="R561" t="str">
        <f t="shared" si="17"/>
        <v>Pas mardi</v>
      </c>
      <c r="S561" t="str">
        <f t="shared" si="18"/>
        <v>Pas mercredi</v>
      </c>
      <c r="T561" t="str">
        <f t="shared" si="19"/>
        <v>Pas jeudi</v>
      </c>
      <c r="U561" t="str">
        <f t="shared" si="20"/>
        <v>Pas vendredi</v>
      </c>
      <c r="V561" t="str">
        <f t="shared" si="21"/>
        <v>Pas samedi</v>
      </c>
      <c r="W561" t="str">
        <f t="shared" si="22"/>
        <v>Pas dimanche</v>
      </c>
    </row>
    <row r="562" spans="14:23">
      <c r="N562">
        <f t="shared" si="23"/>
        <v>0</v>
      </c>
      <c r="O562" t="b">
        <f t="shared" si="14"/>
        <v>0</v>
      </c>
      <c r="P562" t="b">
        <f t="shared" si="15"/>
        <v>0</v>
      </c>
      <c r="Q562" t="str">
        <f t="shared" si="16"/>
        <v>Pas lundi</v>
      </c>
      <c r="R562" t="str">
        <f t="shared" si="17"/>
        <v>Pas mardi</v>
      </c>
      <c r="S562" t="str">
        <f t="shared" si="18"/>
        <v>Pas mercredi</v>
      </c>
      <c r="T562" t="str">
        <f t="shared" si="19"/>
        <v>Pas jeudi</v>
      </c>
      <c r="U562" t="str">
        <f t="shared" si="20"/>
        <v>Pas vendredi</v>
      </c>
      <c r="V562" t="str">
        <f t="shared" si="21"/>
        <v>Pas samedi</v>
      </c>
      <c r="W562" t="str">
        <f t="shared" si="22"/>
        <v>Pas dimanche</v>
      </c>
    </row>
    <row r="563" spans="14:23">
      <c r="N563">
        <f t="shared" si="23"/>
        <v>0</v>
      </c>
      <c r="O563" t="b">
        <f t="shared" si="14"/>
        <v>0</v>
      </c>
      <c r="P563" t="b">
        <f t="shared" si="15"/>
        <v>0</v>
      </c>
      <c r="Q563" t="str">
        <f t="shared" si="16"/>
        <v>Pas lundi</v>
      </c>
      <c r="R563" t="str">
        <f t="shared" si="17"/>
        <v>Pas mardi</v>
      </c>
      <c r="S563" t="str">
        <f t="shared" si="18"/>
        <v>Pas mercredi</v>
      </c>
      <c r="T563" t="str">
        <f t="shared" si="19"/>
        <v>Pas jeudi</v>
      </c>
      <c r="U563" t="str">
        <f t="shared" si="20"/>
        <v>Pas vendredi</v>
      </c>
      <c r="V563" t="str">
        <f t="shared" si="21"/>
        <v>Pas samedi</v>
      </c>
      <c r="W563" t="str">
        <f t="shared" si="22"/>
        <v>Pas dimanche</v>
      </c>
    </row>
    <row r="564" spans="14:23">
      <c r="N564">
        <f t="shared" si="23"/>
        <v>0</v>
      </c>
      <c r="O564" t="b">
        <f t="shared" ref="O564:O600" si="24">IF(D564="ROUTINE",IF(E564&gt;1440,2,1))</f>
        <v>0</v>
      </c>
      <c r="P564" t="b">
        <f t="shared" ref="P564:P600" si="25">IF(D564="URGENT",IF(E564&gt;1440,2,1))</f>
        <v>0</v>
      </c>
      <c r="Q564" t="str">
        <f t="shared" ref="Q564:Q600" si="26">IF(C564="Lundi",N564,"Pas lundi")</f>
        <v>Pas lundi</v>
      </c>
      <c r="R564" t="str">
        <f t="shared" ref="R564:R600" si="27">IF(C564="Mardi",N564,"Pas mardi")</f>
        <v>Pas mardi</v>
      </c>
      <c r="S564" t="str">
        <f t="shared" ref="S564:S600" si="28">IF(C564="Mercredi",N564,"Pas mercredi")</f>
        <v>Pas mercredi</v>
      </c>
      <c r="T564" t="str">
        <f t="shared" ref="T564:T600" si="29">IF(C564="Jeudi",N564,"Pas jeudi")</f>
        <v>Pas jeudi</v>
      </c>
      <c r="U564" t="str">
        <f t="shared" ref="U564:U600" si="30">IF(C564="Vendredi",N564,"Pas vendredi")</f>
        <v>Pas vendredi</v>
      </c>
      <c r="V564" t="str">
        <f t="shared" ref="V564:V600" si="31">IF(C564="Samedi",N564,"Pas samedi")</f>
        <v>Pas samedi</v>
      </c>
      <c r="W564" t="str">
        <f t="shared" ref="W564:W600" si="32">IF(C564="Dimanche",N564,"Pas dimanche")</f>
        <v>Pas dimanche</v>
      </c>
    </row>
    <row r="565" spans="14:23">
      <c r="N565">
        <f t="shared" ref="N565:N600" si="33">O565+P565</f>
        <v>0</v>
      </c>
      <c r="O565" t="b">
        <f t="shared" si="24"/>
        <v>0</v>
      </c>
      <c r="P565" t="b">
        <f t="shared" si="25"/>
        <v>0</v>
      </c>
      <c r="Q565" t="str">
        <f t="shared" si="26"/>
        <v>Pas lundi</v>
      </c>
      <c r="R565" t="str">
        <f t="shared" si="27"/>
        <v>Pas mardi</v>
      </c>
      <c r="S565" t="str">
        <f t="shared" si="28"/>
        <v>Pas mercredi</v>
      </c>
      <c r="T565" t="str">
        <f t="shared" si="29"/>
        <v>Pas jeudi</v>
      </c>
      <c r="U565" t="str">
        <f t="shared" si="30"/>
        <v>Pas vendredi</v>
      </c>
      <c r="V565" t="str">
        <f t="shared" si="31"/>
        <v>Pas samedi</v>
      </c>
      <c r="W565" t="str">
        <f t="shared" si="32"/>
        <v>Pas dimanche</v>
      </c>
    </row>
    <row r="566" spans="14:23">
      <c r="N566">
        <f t="shared" si="33"/>
        <v>0</v>
      </c>
      <c r="O566" t="b">
        <f t="shared" si="24"/>
        <v>0</v>
      </c>
      <c r="P566" t="b">
        <f t="shared" si="25"/>
        <v>0</v>
      </c>
      <c r="Q566" t="str">
        <f t="shared" si="26"/>
        <v>Pas lundi</v>
      </c>
      <c r="R566" t="str">
        <f t="shared" si="27"/>
        <v>Pas mardi</v>
      </c>
      <c r="S566" t="str">
        <f t="shared" si="28"/>
        <v>Pas mercredi</v>
      </c>
      <c r="T566" t="str">
        <f t="shared" si="29"/>
        <v>Pas jeudi</v>
      </c>
      <c r="U566" t="str">
        <f t="shared" si="30"/>
        <v>Pas vendredi</v>
      </c>
      <c r="V566" t="str">
        <f t="shared" si="31"/>
        <v>Pas samedi</v>
      </c>
      <c r="W566" t="str">
        <f t="shared" si="32"/>
        <v>Pas dimanche</v>
      </c>
    </row>
    <row r="567" spans="14:23">
      <c r="N567">
        <f t="shared" si="33"/>
        <v>0</v>
      </c>
      <c r="O567" t="b">
        <f t="shared" si="24"/>
        <v>0</v>
      </c>
      <c r="P567" t="b">
        <f t="shared" si="25"/>
        <v>0</v>
      </c>
      <c r="Q567" t="str">
        <f t="shared" si="26"/>
        <v>Pas lundi</v>
      </c>
      <c r="R567" t="str">
        <f t="shared" si="27"/>
        <v>Pas mardi</v>
      </c>
      <c r="S567" t="str">
        <f t="shared" si="28"/>
        <v>Pas mercredi</v>
      </c>
      <c r="T567" t="str">
        <f t="shared" si="29"/>
        <v>Pas jeudi</v>
      </c>
      <c r="U567" t="str">
        <f t="shared" si="30"/>
        <v>Pas vendredi</v>
      </c>
      <c r="V567" t="str">
        <f t="shared" si="31"/>
        <v>Pas samedi</v>
      </c>
      <c r="W567" t="str">
        <f t="shared" si="32"/>
        <v>Pas dimanche</v>
      </c>
    </row>
    <row r="568" spans="14:23">
      <c r="N568">
        <f t="shared" si="33"/>
        <v>0</v>
      </c>
      <c r="O568" t="b">
        <f t="shared" si="24"/>
        <v>0</v>
      </c>
      <c r="P568" t="b">
        <f t="shared" si="25"/>
        <v>0</v>
      </c>
      <c r="Q568" t="str">
        <f t="shared" si="26"/>
        <v>Pas lundi</v>
      </c>
      <c r="R568" t="str">
        <f t="shared" si="27"/>
        <v>Pas mardi</v>
      </c>
      <c r="S568" t="str">
        <f t="shared" si="28"/>
        <v>Pas mercredi</v>
      </c>
      <c r="T568" t="str">
        <f t="shared" si="29"/>
        <v>Pas jeudi</v>
      </c>
      <c r="U568" t="str">
        <f t="shared" si="30"/>
        <v>Pas vendredi</v>
      </c>
      <c r="V568" t="str">
        <f t="shared" si="31"/>
        <v>Pas samedi</v>
      </c>
      <c r="W568" t="str">
        <f t="shared" si="32"/>
        <v>Pas dimanche</v>
      </c>
    </row>
    <row r="569" spans="14:23">
      <c r="N569">
        <f t="shared" si="33"/>
        <v>0</v>
      </c>
      <c r="O569" t="b">
        <f t="shared" si="24"/>
        <v>0</v>
      </c>
      <c r="P569" t="b">
        <f t="shared" si="25"/>
        <v>0</v>
      </c>
      <c r="Q569" t="str">
        <f t="shared" si="26"/>
        <v>Pas lundi</v>
      </c>
      <c r="R569" t="str">
        <f t="shared" si="27"/>
        <v>Pas mardi</v>
      </c>
      <c r="S569" t="str">
        <f t="shared" si="28"/>
        <v>Pas mercredi</v>
      </c>
      <c r="T569" t="str">
        <f t="shared" si="29"/>
        <v>Pas jeudi</v>
      </c>
      <c r="U569" t="str">
        <f t="shared" si="30"/>
        <v>Pas vendredi</v>
      </c>
      <c r="V569" t="str">
        <f t="shared" si="31"/>
        <v>Pas samedi</v>
      </c>
      <c r="W569" t="str">
        <f t="shared" si="32"/>
        <v>Pas dimanche</v>
      </c>
    </row>
    <row r="570" spans="14:23">
      <c r="N570">
        <f t="shared" si="33"/>
        <v>0</v>
      </c>
      <c r="O570" t="b">
        <f t="shared" si="24"/>
        <v>0</v>
      </c>
      <c r="P570" t="b">
        <f t="shared" si="25"/>
        <v>0</v>
      </c>
      <c r="Q570" t="str">
        <f t="shared" si="26"/>
        <v>Pas lundi</v>
      </c>
      <c r="R570" t="str">
        <f t="shared" si="27"/>
        <v>Pas mardi</v>
      </c>
      <c r="S570" t="str">
        <f t="shared" si="28"/>
        <v>Pas mercredi</v>
      </c>
      <c r="T570" t="str">
        <f t="shared" si="29"/>
        <v>Pas jeudi</v>
      </c>
      <c r="U570" t="str">
        <f t="shared" si="30"/>
        <v>Pas vendredi</v>
      </c>
      <c r="V570" t="str">
        <f t="shared" si="31"/>
        <v>Pas samedi</v>
      </c>
      <c r="W570" t="str">
        <f t="shared" si="32"/>
        <v>Pas dimanche</v>
      </c>
    </row>
    <row r="571" spans="14:23">
      <c r="N571">
        <f t="shared" si="33"/>
        <v>0</v>
      </c>
      <c r="O571" t="b">
        <f t="shared" si="24"/>
        <v>0</v>
      </c>
      <c r="P571" t="b">
        <f t="shared" si="25"/>
        <v>0</v>
      </c>
      <c r="Q571" t="str">
        <f t="shared" si="26"/>
        <v>Pas lundi</v>
      </c>
      <c r="R571" t="str">
        <f t="shared" si="27"/>
        <v>Pas mardi</v>
      </c>
      <c r="S571" t="str">
        <f t="shared" si="28"/>
        <v>Pas mercredi</v>
      </c>
      <c r="T571" t="str">
        <f t="shared" si="29"/>
        <v>Pas jeudi</v>
      </c>
      <c r="U571" t="str">
        <f t="shared" si="30"/>
        <v>Pas vendredi</v>
      </c>
      <c r="V571" t="str">
        <f t="shared" si="31"/>
        <v>Pas samedi</v>
      </c>
      <c r="W571" t="str">
        <f t="shared" si="32"/>
        <v>Pas dimanche</v>
      </c>
    </row>
    <row r="572" spans="14:23">
      <c r="N572">
        <f t="shared" si="33"/>
        <v>0</v>
      </c>
      <c r="O572" t="b">
        <f t="shared" si="24"/>
        <v>0</v>
      </c>
      <c r="P572" t="b">
        <f t="shared" si="25"/>
        <v>0</v>
      </c>
      <c r="Q572" t="str">
        <f t="shared" si="26"/>
        <v>Pas lundi</v>
      </c>
      <c r="R572" t="str">
        <f t="shared" si="27"/>
        <v>Pas mardi</v>
      </c>
      <c r="S572" t="str">
        <f t="shared" si="28"/>
        <v>Pas mercredi</v>
      </c>
      <c r="T572" t="str">
        <f t="shared" si="29"/>
        <v>Pas jeudi</v>
      </c>
      <c r="U572" t="str">
        <f t="shared" si="30"/>
        <v>Pas vendredi</v>
      </c>
      <c r="V572" t="str">
        <f t="shared" si="31"/>
        <v>Pas samedi</v>
      </c>
      <c r="W572" t="str">
        <f t="shared" si="32"/>
        <v>Pas dimanche</v>
      </c>
    </row>
    <row r="573" spans="14:23">
      <c r="N573">
        <f t="shared" si="33"/>
        <v>0</v>
      </c>
      <c r="O573" t="b">
        <f t="shared" si="24"/>
        <v>0</v>
      </c>
      <c r="P573" t="b">
        <f t="shared" si="25"/>
        <v>0</v>
      </c>
      <c r="Q573" t="str">
        <f t="shared" si="26"/>
        <v>Pas lundi</v>
      </c>
      <c r="R573" t="str">
        <f t="shared" si="27"/>
        <v>Pas mardi</v>
      </c>
      <c r="S573" t="str">
        <f t="shared" si="28"/>
        <v>Pas mercredi</v>
      </c>
      <c r="T573" t="str">
        <f t="shared" si="29"/>
        <v>Pas jeudi</v>
      </c>
      <c r="U573" t="str">
        <f t="shared" si="30"/>
        <v>Pas vendredi</v>
      </c>
      <c r="V573" t="str">
        <f t="shared" si="31"/>
        <v>Pas samedi</v>
      </c>
      <c r="W573" t="str">
        <f t="shared" si="32"/>
        <v>Pas dimanche</v>
      </c>
    </row>
    <row r="574" spans="14:23">
      <c r="N574">
        <f t="shared" si="33"/>
        <v>0</v>
      </c>
      <c r="O574" t="b">
        <f t="shared" si="24"/>
        <v>0</v>
      </c>
      <c r="P574" t="b">
        <f t="shared" si="25"/>
        <v>0</v>
      </c>
      <c r="Q574" t="str">
        <f t="shared" si="26"/>
        <v>Pas lundi</v>
      </c>
      <c r="R574" t="str">
        <f t="shared" si="27"/>
        <v>Pas mardi</v>
      </c>
      <c r="S574" t="str">
        <f t="shared" si="28"/>
        <v>Pas mercredi</v>
      </c>
      <c r="T574" t="str">
        <f t="shared" si="29"/>
        <v>Pas jeudi</v>
      </c>
      <c r="U574" t="str">
        <f t="shared" si="30"/>
        <v>Pas vendredi</v>
      </c>
      <c r="V574" t="str">
        <f t="shared" si="31"/>
        <v>Pas samedi</v>
      </c>
      <c r="W574" t="str">
        <f t="shared" si="32"/>
        <v>Pas dimanche</v>
      </c>
    </row>
    <row r="575" spans="14:23">
      <c r="N575">
        <f t="shared" si="33"/>
        <v>0</v>
      </c>
      <c r="O575" t="b">
        <f t="shared" si="24"/>
        <v>0</v>
      </c>
      <c r="P575" t="b">
        <f t="shared" si="25"/>
        <v>0</v>
      </c>
      <c r="Q575" t="str">
        <f t="shared" si="26"/>
        <v>Pas lundi</v>
      </c>
      <c r="R575" t="str">
        <f t="shared" si="27"/>
        <v>Pas mardi</v>
      </c>
      <c r="S575" t="str">
        <f t="shared" si="28"/>
        <v>Pas mercredi</v>
      </c>
      <c r="T575" t="str">
        <f t="shared" si="29"/>
        <v>Pas jeudi</v>
      </c>
      <c r="U575" t="str">
        <f t="shared" si="30"/>
        <v>Pas vendredi</v>
      </c>
      <c r="V575" t="str">
        <f t="shared" si="31"/>
        <v>Pas samedi</v>
      </c>
      <c r="W575" t="str">
        <f t="shared" si="32"/>
        <v>Pas dimanche</v>
      </c>
    </row>
    <row r="576" spans="14:23">
      <c r="N576">
        <f t="shared" si="33"/>
        <v>0</v>
      </c>
      <c r="O576" t="b">
        <f t="shared" si="24"/>
        <v>0</v>
      </c>
      <c r="P576" t="b">
        <f t="shared" si="25"/>
        <v>0</v>
      </c>
      <c r="Q576" t="str">
        <f t="shared" si="26"/>
        <v>Pas lundi</v>
      </c>
      <c r="R576" t="str">
        <f t="shared" si="27"/>
        <v>Pas mardi</v>
      </c>
      <c r="S576" t="str">
        <f t="shared" si="28"/>
        <v>Pas mercredi</v>
      </c>
      <c r="T576" t="str">
        <f t="shared" si="29"/>
        <v>Pas jeudi</v>
      </c>
      <c r="U576" t="str">
        <f t="shared" si="30"/>
        <v>Pas vendredi</v>
      </c>
      <c r="V576" t="str">
        <f t="shared" si="31"/>
        <v>Pas samedi</v>
      </c>
      <c r="W576" t="str">
        <f t="shared" si="32"/>
        <v>Pas dimanche</v>
      </c>
    </row>
    <row r="577" spans="14:23">
      <c r="N577">
        <f t="shared" si="33"/>
        <v>0</v>
      </c>
      <c r="O577" t="b">
        <f t="shared" si="24"/>
        <v>0</v>
      </c>
      <c r="P577" t="b">
        <f t="shared" si="25"/>
        <v>0</v>
      </c>
      <c r="Q577" t="str">
        <f t="shared" si="26"/>
        <v>Pas lundi</v>
      </c>
      <c r="R577" t="str">
        <f t="shared" si="27"/>
        <v>Pas mardi</v>
      </c>
      <c r="S577" t="str">
        <f t="shared" si="28"/>
        <v>Pas mercredi</v>
      </c>
      <c r="T577" t="str">
        <f t="shared" si="29"/>
        <v>Pas jeudi</v>
      </c>
      <c r="U577" t="str">
        <f t="shared" si="30"/>
        <v>Pas vendredi</v>
      </c>
      <c r="V577" t="str">
        <f t="shared" si="31"/>
        <v>Pas samedi</v>
      </c>
      <c r="W577" t="str">
        <f t="shared" si="32"/>
        <v>Pas dimanche</v>
      </c>
    </row>
    <row r="578" spans="14:23">
      <c r="N578">
        <f t="shared" si="33"/>
        <v>0</v>
      </c>
      <c r="O578" t="b">
        <f t="shared" si="24"/>
        <v>0</v>
      </c>
      <c r="P578" t="b">
        <f t="shared" si="25"/>
        <v>0</v>
      </c>
      <c r="Q578" t="str">
        <f t="shared" si="26"/>
        <v>Pas lundi</v>
      </c>
      <c r="R578" t="str">
        <f t="shared" si="27"/>
        <v>Pas mardi</v>
      </c>
      <c r="S578" t="str">
        <f t="shared" si="28"/>
        <v>Pas mercredi</v>
      </c>
      <c r="T578" t="str">
        <f t="shared" si="29"/>
        <v>Pas jeudi</v>
      </c>
      <c r="U578" t="str">
        <f t="shared" si="30"/>
        <v>Pas vendredi</v>
      </c>
      <c r="V578" t="str">
        <f t="shared" si="31"/>
        <v>Pas samedi</v>
      </c>
      <c r="W578" t="str">
        <f t="shared" si="32"/>
        <v>Pas dimanche</v>
      </c>
    </row>
    <row r="579" spans="14:23">
      <c r="N579">
        <f t="shared" si="33"/>
        <v>0</v>
      </c>
      <c r="O579" t="b">
        <f t="shared" si="24"/>
        <v>0</v>
      </c>
      <c r="P579" t="b">
        <f t="shared" si="25"/>
        <v>0</v>
      </c>
      <c r="Q579" t="str">
        <f t="shared" si="26"/>
        <v>Pas lundi</v>
      </c>
      <c r="R579" t="str">
        <f t="shared" si="27"/>
        <v>Pas mardi</v>
      </c>
      <c r="S579" t="str">
        <f t="shared" si="28"/>
        <v>Pas mercredi</v>
      </c>
      <c r="T579" t="str">
        <f t="shared" si="29"/>
        <v>Pas jeudi</v>
      </c>
      <c r="U579" t="str">
        <f t="shared" si="30"/>
        <v>Pas vendredi</v>
      </c>
      <c r="V579" t="str">
        <f t="shared" si="31"/>
        <v>Pas samedi</v>
      </c>
      <c r="W579" t="str">
        <f t="shared" si="32"/>
        <v>Pas dimanche</v>
      </c>
    </row>
    <row r="580" spans="14:23">
      <c r="N580">
        <f t="shared" si="33"/>
        <v>0</v>
      </c>
      <c r="O580" t="b">
        <f t="shared" si="24"/>
        <v>0</v>
      </c>
      <c r="P580" t="b">
        <f t="shared" si="25"/>
        <v>0</v>
      </c>
      <c r="Q580" t="str">
        <f t="shared" si="26"/>
        <v>Pas lundi</v>
      </c>
      <c r="R580" t="str">
        <f t="shared" si="27"/>
        <v>Pas mardi</v>
      </c>
      <c r="S580" t="str">
        <f t="shared" si="28"/>
        <v>Pas mercredi</v>
      </c>
      <c r="T580" t="str">
        <f t="shared" si="29"/>
        <v>Pas jeudi</v>
      </c>
      <c r="U580" t="str">
        <f t="shared" si="30"/>
        <v>Pas vendredi</v>
      </c>
      <c r="V580" t="str">
        <f t="shared" si="31"/>
        <v>Pas samedi</v>
      </c>
      <c r="W580" t="str">
        <f t="shared" si="32"/>
        <v>Pas dimanche</v>
      </c>
    </row>
    <row r="581" spans="14:23">
      <c r="N581">
        <f t="shared" si="33"/>
        <v>0</v>
      </c>
      <c r="O581" t="b">
        <f t="shared" si="24"/>
        <v>0</v>
      </c>
      <c r="P581" t="b">
        <f t="shared" si="25"/>
        <v>0</v>
      </c>
      <c r="Q581" t="str">
        <f t="shared" si="26"/>
        <v>Pas lundi</v>
      </c>
      <c r="R581" t="str">
        <f t="shared" si="27"/>
        <v>Pas mardi</v>
      </c>
      <c r="S581" t="str">
        <f t="shared" si="28"/>
        <v>Pas mercredi</v>
      </c>
      <c r="T581" t="str">
        <f t="shared" si="29"/>
        <v>Pas jeudi</v>
      </c>
      <c r="U581" t="str">
        <f t="shared" si="30"/>
        <v>Pas vendredi</v>
      </c>
      <c r="V581" t="str">
        <f t="shared" si="31"/>
        <v>Pas samedi</v>
      </c>
      <c r="W581" t="str">
        <f t="shared" si="32"/>
        <v>Pas dimanche</v>
      </c>
    </row>
    <row r="582" spans="14:23">
      <c r="N582">
        <f t="shared" si="33"/>
        <v>0</v>
      </c>
      <c r="O582" t="b">
        <f t="shared" si="24"/>
        <v>0</v>
      </c>
      <c r="P582" t="b">
        <f t="shared" si="25"/>
        <v>0</v>
      </c>
      <c r="Q582" t="str">
        <f t="shared" si="26"/>
        <v>Pas lundi</v>
      </c>
      <c r="R582" t="str">
        <f t="shared" si="27"/>
        <v>Pas mardi</v>
      </c>
      <c r="S582" t="str">
        <f t="shared" si="28"/>
        <v>Pas mercredi</v>
      </c>
      <c r="T582" t="str">
        <f t="shared" si="29"/>
        <v>Pas jeudi</v>
      </c>
      <c r="U582" t="str">
        <f t="shared" si="30"/>
        <v>Pas vendredi</v>
      </c>
      <c r="V582" t="str">
        <f t="shared" si="31"/>
        <v>Pas samedi</v>
      </c>
      <c r="W582" t="str">
        <f t="shared" si="32"/>
        <v>Pas dimanche</v>
      </c>
    </row>
    <row r="583" spans="14:23">
      <c r="N583">
        <f t="shared" si="33"/>
        <v>0</v>
      </c>
      <c r="O583" t="b">
        <f t="shared" si="24"/>
        <v>0</v>
      </c>
      <c r="P583" t="b">
        <f t="shared" si="25"/>
        <v>0</v>
      </c>
      <c r="Q583" t="str">
        <f t="shared" si="26"/>
        <v>Pas lundi</v>
      </c>
      <c r="R583" t="str">
        <f t="shared" si="27"/>
        <v>Pas mardi</v>
      </c>
      <c r="S583" t="str">
        <f t="shared" si="28"/>
        <v>Pas mercredi</v>
      </c>
      <c r="T583" t="str">
        <f t="shared" si="29"/>
        <v>Pas jeudi</v>
      </c>
      <c r="U583" t="str">
        <f t="shared" si="30"/>
        <v>Pas vendredi</v>
      </c>
      <c r="V583" t="str">
        <f t="shared" si="31"/>
        <v>Pas samedi</v>
      </c>
      <c r="W583" t="str">
        <f t="shared" si="32"/>
        <v>Pas dimanche</v>
      </c>
    </row>
    <row r="584" spans="14:23">
      <c r="N584">
        <f t="shared" si="33"/>
        <v>0</v>
      </c>
      <c r="O584" t="b">
        <f t="shared" si="24"/>
        <v>0</v>
      </c>
      <c r="P584" t="b">
        <f t="shared" si="25"/>
        <v>0</v>
      </c>
      <c r="Q584" t="str">
        <f t="shared" si="26"/>
        <v>Pas lundi</v>
      </c>
      <c r="R584" t="str">
        <f t="shared" si="27"/>
        <v>Pas mardi</v>
      </c>
      <c r="S584" t="str">
        <f t="shared" si="28"/>
        <v>Pas mercredi</v>
      </c>
      <c r="T584" t="str">
        <f t="shared" si="29"/>
        <v>Pas jeudi</v>
      </c>
      <c r="U584" t="str">
        <f t="shared" si="30"/>
        <v>Pas vendredi</v>
      </c>
      <c r="V584" t="str">
        <f t="shared" si="31"/>
        <v>Pas samedi</v>
      </c>
      <c r="W584" t="str">
        <f t="shared" si="32"/>
        <v>Pas dimanche</v>
      </c>
    </row>
    <row r="585" spans="14:23">
      <c r="N585">
        <f t="shared" si="33"/>
        <v>0</v>
      </c>
      <c r="O585" t="b">
        <f t="shared" si="24"/>
        <v>0</v>
      </c>
      <c r="P585" t="b">
        <f t="shared" si="25"/>
        <v>0</v>
      </c>
      <c r="Q585" t="str">
        <f t="shared" si="26"/>
        <v>Pas lundi</v>
      </c>
      <c r="R585" t="str">
        <f t="shared" si="27"/>
        <v>Pas mardi</v>
      </c>
      <c r="S585" t="str">
        <f t="shared" si="28"/>
        <v>Pas mercredi</v>
      </c>
      <c r="T585" t="str">
        <f t="shared" si="29"/>
        <v>Pas jeudi</v>
      </c>
      <c r="U585" t="str">
        <f t="shared" si="30"/>
        <v>Pas vendredi</v>
      </c>
      <c r="V585" t="str">
        <f t="shared" si="31"/>
        <v>Pas samedi</v>
      </c>
      <c r="W585" t="str">
        <f t="shared" si="32"/>
        <v>Pas dimanche</v>
      </c>
    </row>
    <row r="586" spans="14:23">
      <c r="N586">
        <f t="shared" si="33"/>
        <v>0</v>
      </c>
      <c r="O586" t="b">
        <f t="shared" si="24"/>
        <v>0</v>
      </c>
      <c r="P586" t="b">
        <f t="shared" si="25"/>
        <v>0</v>
      </c>
      <c r="Q586" t="str">
        <f t="shared" si="26"/>
        <v>Pas lundi</v>
      </c>
      <c r="R586" t="str">
        <f t="shared" si="27"/>
        <v>Pas mardi</v>
      </c>
      <c r="S586" t="str">
        <f t="shared" si="28"/>
        <v>Pas mercredi</v>
      </c>
      <c r="T586" t="str">
        <f t="shared" si="29"/>
        <v>Pas jeudi</v>
      </c>
      <c r="U586" t="str">
        <f t="shared" si="30"/>
        <v>Pas vendredi</v>
      </c>
      <c r="V586" t="str">
        <f t="shared" si="31"/>
        <v>Pas samedi</v>
      </c>
      <c r="W586" t="str">
        <f t="shared" si="32"/>
        <v>Pas dimanche</v>
      </c>
    </row>
    <row r="587" spans="14:23">
      <c r="N587">
        <f t="shared" si="33"/>
        <v>0</v>
      </c>
      <c r="O587" t="b">
        <f t="shared" si="24"/>
        <v>0</v>
      </c>
      <c r="P587" t="b">
        <f t="shared" si="25"/>
        <v>0</v>
      </c>
      <c r="Q587" t="str">
        <f t="shared" si="26"/>
        <v>Pas lundi</v>
      </c>
      <c r="R587" t="str">
        <f t="shared" si="27"/>
        <v>Pas mardi</v>
      </c>
      <c r="S587" t="str">
        <f t="shared" si="28"/>
        <v>Pas mercredi</v>
      </c>
      <c r="T587" t="str">
        <f t="shared" si="29"/>
        <v>Pas jeudi</v>
      </c>
      <c r="U587" t="str">
        <f t="shared" si="30"/>
        <v>Pas vendredi</v>
      </c>
      <c r="V587" t="str">
        <f t="shared" si="31"/>
        <v>Pas samedi</v>
      </c>
      <c r="W587" t="str">
        <f t="shared" si="32"/>
        <v>Pas dimanche</v>
      </c>
    </row>
    <row r="588" spans="14:23">
      <c r="N588">
        <f t="shared" si="33"/>
        <v>0</v>
      </c>
      <c r="O588" t="b">
        <f t="shared" si="24"/>
        <v>0</v>
      </c>
      <c r="P588" t="b">
        <f t="shared" si="25"/>
        <v>0</v>
      </c>
      <c r="Q588" t="str">
        <f t="shared" si="26"/>
        <v>Pas lundi</v>
      </c>
      <c r="R588" t="str">
        <f t="shared" si="27"/>
        <v>Pas mardi</v>
      </c>
      <c r="S588" t="str">
        <f t="shared" si="28"/>
        <v>Pas mercredi</v>
      </c>
      <c r="T588" t="str">
        <f t="shared" si="29"/>
        <v>Pas jeudi</v>
      </c>
      <c r="U588" t="str">
        <f t="shared" si="30"/>
        <v>Pas vendredi</v>
      </c>
      <c r="V588" t="str">
        <f t="shared" si="31"/>
        <v>Pas samedi</v>
      </c>
      <c r="W588" t="str">
        <f t="shared" si="32"/>
        <v>Pas dimanche</v>
      </c>
    </row>
    <row r="589" spans="14:23">
      <c r="N589">
        <f t="shared" si="33"/>
        <v>0</v>
      </c>
      <c r="O589" t="b">
        <f t="shared" si="24"/>
        <v>0</v>
      </c>
      <c r="P589" t="b">
        <f t="shared" si="25"/>
        <v>0</v>
      </c>
      <c r="Q589" t="str">
        <f t="shared" si="26"/>
        <v>Pas lundi</v>
      </c>
      <c r="R589" t="str">
        <f t="shared" si="27"/>
        <v>Pas mardi</v>
      </c>
      <c r="S589" t="str">
        <f t="shared" si="28"/>
        <v>Pas mercredi</v>
      </c>
      <c r="T589" t="str">
        <f t="shared" si="29"/>
        <v>Pas jeudi</v>
      </c>
      <c r="U589" t="str">
        <f t="shared" si="30"/>
        <v>Pas vendredi</v>
      </c>
      <c r="V589" t="str">
        <f t="shared" si="31"/>
        <v>Pas samedi</v>
      </c>
      <c r="W589" t="str">
        <f t="shared" si="32"/>
        <v>Pas dimanche</v>
      </c>
    </row>
    <row r="590" spans="14:23">
      <c r="N590">
        <f t="shared" si="33"/>
        <v>0</v>
      </c>
      <c r="O590" t="b">
        <f t="shared" si="24"/>
        <v>0</v>
      </c>
      <c r="P590" t="b">
        <f t="shared" si="25"/>
        <v>0</v>
      </c>
      <c r="Q590" t="str">
        <f t="shared" si="26"/>
        <v>Pas lundi</v>
      </c>
      <c r="R590" t="str">
        <f t="shared" si="27"/>
        <v>Pas mardi</v>
      </c>
      <c r="S590" t="str">
        <f t="shared" si="28"/>
        <v>Pas mercredi</v>
      </c>
      <c r="T590" t="str">
        <f t="shared" si="29"/>
        <v>Pas jeudi</v>
      </c>
      <c r="U590" t="str">
        <f t="shared" si="30"/>
        <v>Pas vendredi</v>
      </c>
      <c r="V590" t="str">
        <f t="shared" si="31"/>
        <v>Pas samedi</v>
      </c>
      <c r="W590" t="str">
        <f t="shared" si="32"/>
        <v>Pas dimanche</v>
      </c>
    </row>
    <row r="591" spans="14:23">
      <c r="N591">
        <f t="shared" si="33"/>
        <v>0</v>
      </c>
      <c r="O591" t="b">
        <f t="shared" si="24"/>
        <v>0</v>
      </c>
      <c r="P591" t="b">
        <f t="shared" si="25"/>
        <v>0</v>
      </c>
      <c r="Q591" t="str">
        <f t="shared" si="26"/>
        <v>Pas lundi</v>
      </c>
      <c r="R591" t="str">
        <f t="shared" si="27"/>
        <v>Pas mardi</v>
      </c>
      <c r="S591" t="str">
        <f t="shared" si="28"/>
        <v>Pas mercredi</v>
      </c>
      <c r="T591" t="str">
        <f t="shared" si="29"/>
        <v>Pas jeudi</v>
      </c>
      <c r="U591" t="str">
        <f t="shared" si="30"/>
        <v>Pas vendredi</v>
      </c>
      <c r="V591" t="str">
        <f t="shared" si="31"/>
        <v>Pas samedi</v>
      </c>
      <c r="W591" t="str">
        <f t="shared" si="32"/>
        <v>Pas dimanche</v>
      </c>
    </row>
    <row r="592" spans="14:23">
      <c r="N592">
        <f t="shared" si="33"/>
        <v>0</v>
      </c>
      <c r="O592" t="b">
        <f t="shared" si="24"/>
        <v>0</v>
      </c>
      <c r="P592" t="b">
        <f t="shared" si="25"/>
        <v>0</v>
      </c>
      <c r="Q592" t="str">
        <f t="shared" si="26"/>
        <v>Pas lundi</v>
      </c>
      <c r="R592" t="str">
        <f t="shared" si="27"/>
        <v>Pas mardi</v>
      </c>
      <c r="S592" t="str">
        <f t="shared" si="28"/>
        <v>Pas mercredi</v>
      </c>
      <c r="T592" t="str">
        <f t="shared" si="29"/>
        <v>Pas jeudi</v>
      </c>
      <c r="U592" t="str">
        <f t="shared" si="30"/>
        <v>Pas vendredi</v>
      </c>
      <c r="V592" t="str">
        <f t="shared" si="31"/>
        <v>Pas samedi</v>
      </c>
      <c r="W592" t="str">
        <f t="shared" si="32"/>
        <v>Pas dimanche</v>
      </c>
    </row>
    <row r="593" spans="14:24">
      <c r="N593">
        <f t="shared" si="33"/>
        <v>0</v>
      </c>
      <c r="O593" t="b">
        <f t="shared" si="24"/>
        <v>0</v>
      </c>
      <c r="P593" t="b">
        <f t="shared" si="25"/>
        <v>0</v>
      </c>
      <c r="Q593" t="str">
        <f t="shared" si="26"/>
        <v>Pas lundi</v>
      </c>
      <c r="R593" t="str">
        <f t="shared" si="27"/>
        <v>Pas mardi</v>
      </c>
      <c r="S593" t="str">
        <f t="shared" si="28"/>
        <v>Pas mercredi</v>
      </c>
      <c r="T593" t="str">
        <f t="shared" si="29"/>
        <v>Pas jeudi</v>
      </c>
      <c r="U593" t="str">
        <f t="shared" si="30"/>
        <v>Pas vendredi</v>
      </c>
      <c r="V593" t="str">
        <f t="shared" si="31"/>
        <v>Pas samedi</v>
      </c>
      <c r="W593" t="str">
        <f t="shared" si="32"/>
        <v>Pas dimanche</v>
      </c>
    </row>
    <row r="594" spans="14:24">
      <c r="N594">
        <f t="shared" si="33"/>
        <v>0</v>
      </c>
      <c r="O594" t="b">
        <f t="shared" si="24"/>
        <v>0</v>
      </c>
      <c r="P594" t="b">
        <f t="shared" si="25"/>
        <v>0</v>
      </c>
      <c r="Q594" t="str">
        <f t="shared" si="26"/>
        <v>Pas lundi</v>
      </c>
      <c r="R594" t="str">
        <f t="shared" si="27"/>
        <v>Pas mardi</v>
      </c>
      <c r="S594" t="str">
        <f t="shared" si="28"/>
        <v>Pas mercredi</v>
      </c>
      <c r="T594" t="str">
        <f t="shared" si="29"/>
        <v>Pas jeudi</v>
      </c>
      <c r="U594" t="str">
        <f t="shared" si="30"/>
        <v>Pas vendredi</v>
      </c>
      <c r="V594" t="str">
        <f t="shared" si="31"/>
        <v>Pas samedi</v>
      </c>
      <c r="W594" t="str">
        <f t="shared" si="32"/>
        <v>Pas dimanche</v>
      </c>
    </row>
    <row r="595" spans="14:24">
      <c r="N595">
        <f t="shared" si="33"/>
        <v>0</v>
      </c>
      <c r="O595" t="b">
        <f t="shared" si="24"/>
        <v>0</v>
      </c>
      <c r="P595" t="b">
        <f t="shared" si="25"/>
        <v>0</v>
      </c>
      <c r="Q595" t="str">
        <f t="shared" si="26"/>
        <v>Pas lundi</v>
      </c>
      <c r="R595" t="str">
        <f t="shared" si="27"/>
        <v>Pas mardi</v>
      </c>
      <c r="S595" t="str">
        <f t="shared" si="28"/>
        <v>Pas mercredi</v>
      </c>
      <c r="T595" t="str">
        <f t="shared" si="29"/>
        <v>Pas jeudi</v>
      </c>
      <c r="U595" t="str">
        <f t="shared" si="30"/>
        <v>Pas vendredi</v>
      </c>
      <c r="V595" t="str">
        <f t="shared" si="31"/>
        <v>Pas samedi</v>
      </c>
      <c r="W595" t="str">
        <f t="shared" si="32"/>
        <v>Pas dimanche</v>
      </c>
    </row>
    <row r="596" spans="14:24">
      <c r="N596">
        <f t="shared" si="33"/>
        <v>0</v>
      </c>
      <c r="O596" t="b">
        <f t="shared" si="24"/>
        <v>0</v>
      </c>
      <c r="P596" t="b">
        <f t="shared" si="25"/>
        <v>0</v>
      </c>
      <c r="Q596" t="str">
        <f t="shared" si="26"/>
        <v>Pas lundi</v>
      </c>
      <c r="R596" t="str">
        <f t="shared" si="27"/>
        <v>Pas mardi</v>
      </c>
      <c r="S596" t="str">
        <f t="shared" si="28"/>
        <v>Pas mercredi</v>
      </c>
      <c r="T596" t="str">
        <f t="shared" si="29"/>
        <v>Pas jeudi</v>
      </c>
      <c r="U596" t="str">
        <f t="shared" si="30"/>
        <v>Pas vendredi</v>
      </c>
      <c r="V596" t="str">
        <f t="shared" si="31"/>
        <v>Pas samedi</v>
      </c>
      <c r="W596" t="str">
        <f t="shared" si="32"/>
        <v>Pas dimanche</v>
      </c>
    </row>
    <row r="597" spans="14:24">
      <c r="N597">
        <f t="shared" si="33"/>
        <v>0</v>
      </c>
      <c r="O597" t="b">
        <f t="shared" si="24"/>
        <v>0</v>
      </c>
      <c r="P597" t="b">
        <f t="shared" si="25"/>
        <v>0</v>
      </c>
      <c r="Q597" t="str">
        <f t="shared" si="26"/>
        <v>Pas lundi</v>
      </c>
      <c r="R597" t="str">
        <f t="shared" si="27"/>
        <v>Pas mardi</v>
      </c>
      <c r="S597" t="str">
        <f t="shared" si="28"/>
        <v>Pas mercredi</v>
      </c>
      <c r="T597" t="str">
        <f t="shared" si="29"/>
        <v>Pas jeudi</v>
      </c>
      <c r="U597" t="str">
        <f t="shared" si="30"/>
        <v>Pas vendredi</v>
      </c>
      <c r="V597" t="str">
        <f t="shared" si="31"/>
        <v>Pas samedi</v>
      </c>
      <c r="W597" t="str">
        <f t="shared" si="32"/>
        <v>Pas dimanche</v>
      </c>
    </row>
    <row r="598" spans="14:24">
      <c r="N598">
        <f t="shared" si="33"/>
        <v>0</v>
      </c>
      <c r="O598" t="b">
        <f t="shared" si="24"/>
        <v>0</v>
      </c>
      <c r="P598" t="b">
        <f t="shared" si="25"/>
        <v>0</v>
      </c>
      <c r="Q598" t="str">
        <f t="shared" si="26"/>
        <v>Pas lundi</v>
      </c>
      <c r="R598" t="str">
        <f t="shared" si="27"/>
        <v>Pas mardi</v>
      </c>
      <c r="S598" t="str">
        <f t="shared" si="28"/>
        <v>Pas mercredi</v>
      </c>
      <c r="T598" t="str">
        <f t="shared" si="29"/>
        <v>Pas jeudi</v>
      </c>
      <c r="U598" t="str">
        <f t="shared" si="30"/>
        <v>Pas vendredi</v>
      </c>
      <c r="V598" t="str">
        <f t="shared" si="31"/>
        <v>Pas samedi</v>
      </c>
      <c r="W598" t="str">
        <f t="shared" si="32"/>
        <v>Pas dimanche</v>
      </c>
    </row>
    <row r="599" spans="14:24">
      <c r="N599">
        <f t="shared" si="33"/>
        <v>0</v>
      </c>
      <c r="O599" t="b">
        <f t="shared" si="24"/>
        <v>0</v>
      </c>
      <c r="P599" t="b">
        <f t="shared" si="25"/>
        <v>0</v>
      </c>
      <c r="Q599" t="str">
        <f t="shared" si="26"/>
        <v>Pas lundi</v>
      </c>
      <c r="R599" t="str">
        <f t="shared" si="27"/>
        <v>Pas mardi</v>
      </c>
      <c r="S599" t="str">
        <f t="shared" si="28"/>
        <v>Pas mercredi</v>
      </c>
      <c r="T599" t="str">
        <f t="shared" si="29"/>
        <v>Pas jeudi</v>
      </c>
      <c r="U599" t="str">
        <f t="shared" si="30"/>
        <v>Pas vendredi</v>
      </c>
      <c r="V599" t="str">
        <f t="shared" si="31"/>
        <v>Pas samedi</v>
      </c>
      <c r="W599" t="str">
        <f t="shared" si="32"/>
        <v>Pas dimanche</v>
      </c>
    </row>
    <row r="600" spans="14:24" ht="15.75" thickBot="1">
      <c r="N600">
        <f t="shared" si="33"/>
        <v>0</v>
      </c>
      <c r="O600" t="b">
        <f t="shared" si="24"/>
        <v>0</v>
      </c>
      <c r="P600" t="b">
        <f t="shared" si="25"/>
        <v>0</v>
      </c>
      <c r="Q600" t="str">
        <f t="shared" si="26"/>
        <v>Pas lundi</v>
      </c>
      <c r="R600" t="str">
        <f t="shared" si="27"/>
        <v>Pas mardi</v>
      </c>
      <c r="S600" t="str">
        <f t="shared" si="28"/>
        <v>Pas mercredi</v>
      </c>
      <c r="T600" t="str">
        <f t="shared" si="29"/>
        <v>Pas jeudi</v>
      </c>
      <c r="U600" t="str">
        <f t="shared" si="30"/>
        <v>Pas vendredi</v>
      </c>
      <c r="V600" t="str">
        <f t="shared" si="31"/>
        <v>Pas samedi</v>
      </c>
      <c r="W600" t="str">
        <f t="shared" si="32"/>
        <v>Pas dimanche</v>
      </c>
    </row>
    <row r="601" spans="14:24" ht="15.75" thickBot="1">
      <c r="Q601" s="73" t="s">
        <v>43</v>
      </c>
      <c r="R601" s="74" t="s">
        <v>44</v>
      </c>
      <c r="S601" s="74" t="s">
        <v>45</v>
      </c>
      <c r="T601" s="74" t="s">
        <v>46</v>
      </c>
      <c r="U601" s="74" t="s">
        <v>47</v>
      </c>
      <c r="V601" s="74" t="s">
        <v>48</v>
      </c>
      <c r="W601" s="75" t="s">
        <v>49</v>
      </c>
    </row>
    <row r="602" spans="14:24">
      <c r="N602" t="s">
        <v>50</v>
      </c>
      <c r="O602" s="62">
        <f>COUNTIF($O$500:$O$600,2)</f>
        <v>0</v>
      </c>
      <c r="P602" s="62">
        <f>COUNTIF($O$500:$O$600,2)</f>
        <v>0</v>
      </c>
      <c r="Q602" s="63">
        <f>COUNTIF(Q500:Q600,2)</f>
        <v>0</v>
      </c>
      <c r="R602" s="63">
        <f t="shared" ref="R602:W602" si="34">COUNTIF(R500:R600,2)</f>
        <v>0</v>
      </c>
      <c r="S602" s="63">
        <f t="shared" si="34"/>
        <v>0</v>
      </c>
      <c r="T602" s="63">
        <f t="shared" si="34"/>
        <v>0</v>
      </c>
      <c r="U602" s="63">
        <f t="shared" si="34"/>
        <v>0</v>
      </c>
      <c r="V602" s="63">
        <f t="shared" si="34"/>
        <v>0</v>
      </c>
      <c r="W602" s="63">
        <f t="shared" si="34"/>
        <v>0</v>
      </c>
    </row>
    <row r="603" spans="14:24" ht="15.75" thickBot="1">
      <c r="N603" t="s">
        <v>51</v>
      </c>
      <c r="O603" s="68">
        <f>COUNTIF($O$500:$O$600,1)</f>
        <v>4</v>
      </c>
      <c r="P603" s="68">
        <f>COUNTIF($O$500:$O$600,1)</f>
        <v>4</v>
      </c>
      <c r="Q603" s="76">
        <f>COUNTIF(Q500:Q600,1)</f>
        <v>0</v>
      </c>
      <c r="R603" s="69">
        <f t="shared" ref="R603:W603" si="35">COUNTIF(R500:R600,1)</f>
        <v>1</v>
      </c>
      <c r="S603" s="69">
        <f t="shared" si="35"/>
        <v>1</v>
      </c>
      <c r="T603" s="69">
        <f t="shared" si="35"/>
        <v>1</v>
      </c>
      <c r="U603" s="69">
        <f t="shared" si="35"/>
        <v>1</v>
      </c>
      <c r="V603" s="69">
        <f t="shared" si="35"/>
        <v>0</v>
      </c>
      <c r="W603" s="69">
        <f t="shared" si="35"/>
        <v>0</v>
      </c>
    </row>
    <row r="604" spans="14:24" ht="15.75" thickBot="1">
      <c r="N604" t="s">
        <v>52</v>
      </c>
      <c r="O604">
        <f>SUM(O602:O603)</f>
        <v>4</v>
      </c>
      <c r="P604">
        <f>SUM(P602:P603)</f>
        <v>4</v>
      </c>
      <c r="Q604" s="77">
        <f>SUM(Q602:Q603)</f>
        <v>0</v>
      </c>
      <c r="R604" s="78">
        <f t="shared" ref="R604:W604" si="36">SUM(R602:R603)</f>
        <v>1</v>
      </c>
      <c r="S604" s="78">
        <f t="shared" si="36"/>
        <v>1</v>
      </c>
      <c r="T604" s="78">
        <f t="shared" si="36"/>
        <v>1</v>
      </c>
      <c r="U604" s="78">
        <f t="shared" si="36"/>
        <v>1</v>
      </c>
      <c r="V604" s="78">
        <f t="shared" si="36"/>
        <v>0</v>
      </c>
      <c r="W604" s="79">
        <f t="shared" si="36"/>
        <v>0</v>
      </c>
    </row>
    <row r="605" spans="14:24" ht="15.75" thickBot="1">
      <c r="Q605" t="e">
        <f>(Q603*100)/Q604</f>
        <v>#DIV/0!</v>
      </c>
      <c r="R605">
        <f t="shared" ref="R605:W605" si="37">(R603*100)/R604</f>
        <v>100</v>
      </c>
      <c r="S605">
        <f t="shared" si="37"/>
        <v>100</v>
      </c>
      <c r="T605">
        <f t="shared" si="37"/>
        <v>100</v>
      </c>
      <c r="U605">
        <f t="shared" si="37"/>
        <v>100</v>
      </c>
      <c r="V605" t="e">
        <f t="shared" si="37"/>
        <v>#DIV/0!</v>
      </c>
      <c r="W605" t="e">
        <f t="shared" si="37"/>
        <v>#DIV/0!</v>
      </c>
      <c r="X605" t="s">
        <v>53</v>
      </c>
    </row>
    <row r="606" spans="14:24">
      <c r="N606" s="61" t="s">
        <v>8</v>
      </c>
      <c r="O606">
        <f>O602+P602</f>
        <v>0</v>
      </c>
    </row>
    <row r="607" spans="14:24" ht="15.75" thickBot="1">
      <c r="N607" s="67" t="s">
        <v>10</v>
      </c>
      <c r="O607">
        <f>O603+P603</f>
        <v>8</v>
      </c>
    </row>
    <row r="608" spans="14:24">
      <c r="N608" t="s">
        <v>11</v>
      </c>
      <c r="O608">
        <f>O606+O607</f>
        <v>8</v>
      </c>
    </row>
  </sheetData>
  <mergeCells count="17">
    <mergeCell ref="C222:D222"/>
    <mergeCell ref="C227:D227"/>
    <mergeCell ref="B228:D228"/>
    <mergeCell ref="C504:D504"/>
    <mergeCell ref="B505:D505"/>
    <mergeCell ref="C139:D139"/>
    <mergeCell ref="C151:D151"/>
    <mergeCell ref="C165:D165"/>
    <mergeCell ref="C180:D180"/>
    <mergeCell ref="C194:D194"/>
    <mergeCell ref="C208:D208"/>
    <mergeCell ref="C49:D49"/>
    <mergeCell ref="C64:D64"/>
    <mergeCell ref="C79:D79"/>
    <mergeCell ref="C94:D94"/>
    <mergeCell ref="C109:D109"/>
    <mergeCell ref="C124:D12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S1</vt:lpstr>
      <vt:lpstr>S2</vt:lpstr>
      <vt:lpstr>S3</vt:lpstr>
    </vt:vector>
  </TitlesOfParts>
  <Company>CHBAH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labo</dc:creator>
  <cp:lastModifiedBy>labo</cp:lastModifiedBy>
  <dcterms:created xsi:type="dcterms:W3CDTF">2023-02-22T13:28:06Z</dcterms:created>
  <dcterms:modified xsi:type="dcterms:W3CDTF">2023-02-22T14:16:13Z</dcterms:modified>
</cp:coreProperties>
</file>