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782E6670-71BA-4875-BEEE-A52F6FBDA43F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H2" i="1"/>
  <c r="H3" i="1"/>
  <c r="H4" i="1"/>
  <c r="H5" i="1"/>
  <c r="H6" i="1"/>
  <c r="E2" i="1" a="1"/>
  <c r="E2" i="1" s="1"/>
  <c r="E3" i="1" a="1"/>
  <c r="E3" i="1" s="1"/>
  <c r="E4" i="1" a="1"/>
  <c r="E4" i="1" s="1"/>
  <c r="E5" i="1" a="1"/>
  <c r="E5" i="1" s="1"/>
  <c r="E6" i="1" a="1"/>
  <c r="E6" i="1" s="1"/>
  <c r="G6" i="1"/>
  <c r="G5" i="1"/>
  <c r="G4" i="1"/>
  <c r="G3" i="1"/>
  <c r="G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<sst xmlns="http://schemas.openxmlformats.org/spreadsheetml/2006/main" count="100" uniqueCount="67">
  <si>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</si>
  <si>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</si>
  <si>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</si>
  <si>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</si>
  <si>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</si>
  <si>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</si>
  <si>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</si>
  <si>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</si>
  <si>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</si>
  <si>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</si>
  <si>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</si>
  <si>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</si>
  <si>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</si>
  <si>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</si>
  <si>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</si>
  <si>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</si>
  <si>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</si>
  <si>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</si>
  <si>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</si>
  <si>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</si>
  <si>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</si>
  <si>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</si>
  <si>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</si>
  <si>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</si>
  <si>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</si>
  <si>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</si>
  <si>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</si>
  <si>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</si>
  <si>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</si>
  <si>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</si>
  <si>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</si>
  <si>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</si>
  <si>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</si>
  <si>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</si>
  <si>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</si>
  <si>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</si>
  <si>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</si>
  <si>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</si>
  <si>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</si>
  <si>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</si>
  <si>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</si>
  <si>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</si>
  <si>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</si>
  <si>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</si>
  <si>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</si>
  <si>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</si>
  <si>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</si>
  <si>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</si>
  <si>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</si>
  <si>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</si>
  <si>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</si>
  <si>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</si>
  <si>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</si>
  <si>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</si>
  <si>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</si>
  <si>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</si>
  <si>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</si>
  <si>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TOTAL OBTENU PAR CROISIERE</t>
  </si>
  <si>
    <t>LES CELLULES AVEC un 0 à supprimer</t>
  </si>
  <si>
    <t xml:space="preserve">1500 + 200 + 100 </t>
  </si>
  <si>
    <t>700 + 100 + 100 +200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</si>
  <si>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</si>
  <si>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</si>
  <si>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</si>
  <si>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</si>
  <si>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</si>
  <si>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>A TOTALISER DANS LA LIGNE Hdans la ligne H par croisière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</si>
</sst>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1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6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7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6" totalsRowShown="0">
  <autoFilter ref="A1:I6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2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11" xr3:uid="{E85A5628-4361-452B-AAC3-D1FF0FC9C72F}" name="FORFAITS PRE PAYES"/>
    <tableColumn id="8" xr3:uid="{DE6DFD86-B9FA-49DB-85CA-F83544025328}" name="POINTS FORFAITS" dataDxfId="3">
      <calculatedColumnFormula>_xlfn.XLOOKUP(Tableau2[[#This Row],[FORFAITS PRE PAYES]],Tableau1[[FORFAITS ]],Tableau1[FORFAITS PRE PAYES],"")</calculatedColumnFormula>
    </tableColumn>
    <tableColumn id="9" xr3:uid="{486C8D93-2099-4D5B-81F8-BA2864FB6F19}" name="POINTS OBTENUS" dataDxfId="1">
      <calculatedColumnFormula>SUM(Tableau2[[#This Row],[POINTS SEJOUR]],Tableau2[[#This Row],[POINTS FORFAITS]])</calculatedColumnFormula>
    </tableColumn>
    <tableColumn id="10" xr3:uid="{E996B624-9C92-4EEE-B857-049D9594BFBA}" name="TOTAL FABIEN" dataDxfId="0">
      <calculatedColumnFormula>IF(COUNTIF(A$1:A2,Tableau2[[#This Row],[DATE CROISIERE]])&gt;1,"",ENTREES!$G$2+SUMIFS(Tableau2[POINTS SEJOUR],Tableau2[DATE CROISIERE],Tableau2[[#This Row],[DATE CROISIERE]])+SUMIFS(Tableau2[POINTS FORFAITS],Tableau2[DATE CROISIERE],Tableau2[[#This Row],[DATE CROISIERE]]))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5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M18"/>
  <sheetViews>
    <sheetView tabSelected="1" workbookViewId="0">
      <selection activeCell="I2" sqref="I2"/>
    </sheetView>
  </sheetViews>
  <sheetFormatPr baseColWidth="10" defaultRowHeight="15" x14ac:dyDescent="0.25"/>
  <cols>
    <col min="1" max="1" width="31" customWidth="1"/>
    <col min="2" max="2" width="21" customWidth="1"/>
    <col min="3" max="3" width="19.42578125" customWidth="1"/>
    <col min="4" max="4" width="31.7109375" customWidth="1"/>
    <col min="5" max="5" width="33.140625" bestFit="1" customWidth="1"/>
    <col min="6" max="6" width="21.28515625" customWidth="1"/>
    <col min="7" max="7" width="28.140625" bestFit="1" customWidth="1"/>
    <col min="8" max="8" width="20" customWidth="1"/>
    <col min="9" max="9" width="20.28515625" customWidth="1"/>
    <col min="10" max="10" width="4.140625" customWidth="1"/>
    <col min="11" max="14" width="11.7109375" customWidth="1"/>
  </cols>
  <sheetData>
    <row r="1" spans="1:10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10" x14ac:dyDescent="0.25">
      <c r="A2" t="s">
        <v>52</v>
      </c>
      <c r="B2" t="s">
        <v>9</v>
      </c>
      <c r="C2" t="s">
        <v>34</v>
      </c>
      <c r="D2" t="s">
        <v>37</v>
      </c>
      <c r="E2" cm="1">
        <f t="array" ref="E2">_xlfn.LET(_xlpm.r,_xlfn.XLOOKUP(Tableau2[[#This Row],[AMBIANCE]]&amp;Tableau2[[#This Row],[SEJOUR]],Tableau1[AMBIANCE]&amp;Tableau1[DUREE],Tableau1[points],""),IF(_xlpm.r=0,"",_xlpm.r))</f>
        <v>1500</v>
      </c>
      <c r="F2" t="s">
        <v>41</v>
      </c>
      <c r="G2" s="11">
        <f>_xlfn.XLOOKUP(Tableau2[[#This Row],[FORFAITS PRE PAYES]],Tableau1[[FORFAITS ]],Tableau1[FORFAITS PRE PAYES],"")</f>
        <v>200</v>
      </c>
      <c r="H2" s="17">
        <f>SUM(Tableau2[[#This Row],[POINTS SEJOUR]],Tableau2[[#This Row],[POINTS FORFAITS]])</f>
        <v>1700</v>
      </c>
      <c r="I2" s="1">
        <f>IF(COUNTIF(A$1:A2,Tableau2[[#This Row],[DATE CROISIERE]])&gt;1,"",ENTREES!$G$2+SUMIFS(Tableau2[POINTS SEJOUR],Tableau2[DATE CROISIERE],Tableau2[[#This Row],[DATE CROISIERE]])+SUMIFS(Tableau2[POINTS FORFAITS],Tableau2[DATE CROISIERE],Tableau2[[#This Row],[DATE CROISIERE]]))</f>
        <v>56800</v>
      </c>
      <c r="J2" s="1"/>
    </row>
    <row r="3" spans="1:10" x14ac:dyDescent="0.25">
      <c r="A3" t="s">
        <v>52</v>
      </c>
      <c r="E3" s="12" t="str" cm="1">
        <f t="array" ref="E3">_xlfn.LET(_xlpm.r,_xlfn.XLOOKUP(Tableau2[[#This Row],[AMBIANCE]]&amp;Tableau2[[#This Row],[SEJOUR]],Tableau1[AMBIANCE]&amp;Tableau1[DUREE],Tableau1[points],""),IF(_xlpm.r=0,"",_xlpm.r))</f>
        <v/>
      </c>
      <c r="F3" t="s">
        <v>43</v>
      </c>
      <c r="G3" s="11">
        <f>_xlfn.XLOOKUP(Tableau2[[#This Row],[FORFAITS PRE PAYES]],Tableau1[[FORFAITS ]],Tableau1[FORFAITS PRE PAYES],"")</f>
        <v>100</v>
      </c>
      <c r="H3" s="1">
        <f>SUM(Tableau2[[#This Row],[POINTS SEJOUR]],Tableau2[[#This Row],[POINTS FORFAITS]])</f>
        <v>100</v>
      </c>
      <c r="I3" s="1" t="str">
        <f>IF(COUNTIF(A$1:A3,Tableau2[[#This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3" s="1"/>
    </row>
    <row r="4" spans="1:10" x14ac:dyDescent="0.25">
      <c r="A4" t="s">
        <v>56</v>
      </c>
      <c r="B4" t="s">
        <v>7</v>
      </c>
      <c r="C4" t="s">
        <v>32</v>
      </c>
      <c r="D4" t="s">
        <v>37</v>
      </c>
      <c r="E4" cm="1">
        <f t="array" ref="E4">_xlfn.LET(_xlpm.r,_xlfn.XLOOKUP(Tableau2[[#This Row],[AMBIANCE]]&amp;Tableau2[[#This Row],[SEJOUR]],Tableau1[AMBIANCE]&amp;Tableau1[DUREE],Tableau1[points],""),IF(_xlpm.r=0,"",_xlpm.r))</f>
        <v>700</v>
      </c>
      <c r="F4" t="s">
        <v>47</v>
      </c>
      <c r="G4" s="15">
        <f>_xlfn.XLOOKUP(Tableau2[[#This Row],[FORFAITS PRE PAYES]],Tableau1[[FORFAITS ]],Tableau1[FORFAITS PRE PAYES],"")</f>
        <v>100</v>
      </c>
      <c r="H4" s="16">
        <f>SUM(Tableau2[[#This Row],[POINTS SEJOUR]],Tableau2[[#This Row],[POINTS FORFAITS]])</f>
        <v>800</v>
      </c>
      <c r="I4" s="1">
        <f>IF(COUNTIF(A$1:A4,Tableau2[[#This Row],[DATE CROISIERE]])&gt;1,"",ENTREES!$G$2+SUMIFS(Tableau2[POINTS SEJOUR],Tableau2[DATE CROISIERE],Tableau2[[#This Row],[DATE CROISIERE]])+SUMIFS(Tableau2[POINTS FORFAITS],Tableau2[DATE CROISIERE],Tableau2[[#This Row],[DATE CROISIERE]]))</f>
        <v>56100</v>
      </c>
      <c r="J4" s="1"/>
    </row>
    <row r="5" spans="1:10" x14ac:dyDescent="0.25">
      <c r="A5" t="s">
        <v>56</v>
      </c>
      <c r="E5" s="12" t="str" cm="1">
        <f t="array" ref="E5">_xlfn.LET(_xlpm.r,_xlfn.XLOOKUP(Tableau2[[#This Row],[AMBIANCE]]&amp;Tableau2[[#This Row],[SEJOUR]],Tableau1[AMBIANCE]&amp;Tableau1[DUREE],Tableau1[points],""),IF(_xlpm.r=0,"",_xlpm.r))</f>
        <v/>
      </c>
      <c r="F5" t="s">
        <v>42</v>
      </c>
      <c r="G5" s="15">
        <f>_xlfn.XLOOKUP(Tableau2[[#This Row],[FORFAITS PRE PAYES]],Tableau1[[FORFAITS ]],Tableau1[FORFAITS PRE PAYES],"")</f>
        <v>100</v>
      </c>
      <c r="H5" s="1">
        <f>SUM(Tableau2[[#This Row],[POINTS SEJOUR]],Tableau2[[#This Row],[POINTS FORFAITS]])</f>
        <v>100</v>
      </c>
      <c r="I5" s="1" t="str">
        <f>IF(COUNTIF(A$1:A5,Tableau2[[#This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5" s="1"/>
    </row>
    <row r="6" spans="1:10" x14ac:dyDescent="0.25">
      <c r="A6" t="s">
        <v>56</v>
      </c>
      <c r="E6" s="12" t="str" cm="1">
        <f t="array" ref="E6">_xlfn.LET(_xlpm.r,_xlfn.XLOOKUP(Tableau2[[#This Row],[AMBIANCE]]&amp;Tableau2[[#This Row],[SEJOUR]],Tableau1[AMBIANCE]&amp;Tableau1[DUREE],Tableau1[points],""),IF(_xlpm.r=0,"",_xlpm.r))</f>
        <v/>
      </c>
      <c r="F6" t="s">
        <v>41</v>
      </c>
      <c r="G6" s="15">
        <f>_xlfn.XLOOKUP(Tableau2[[#This Row],[FORFAITS PRE PAYES]],Tableau1[[FORFAITS ]],Tableau1[FORFAITS PRE PAYES],"")</f>
        <v>200</v>
      </c>
      <c r="H6" s="1">
        <f>SUM(Tableau2[[#This Row],[POINTS SEJOUR]],Tableau2[[#This Row],[POINTS FORFAITS]])</f>
        <v>200</v>
      </c>
      <c r="I6" s="1" t="str">
        <f>IF(COUNTIF(A$1:A6,Tableau2[[#This Row],[DATE CROISIERE]])&gt;1,"",ENTREES!$G$2+SUMIFS(Tableau2[POINTS SEJOUR],Tableau2[DATE CROISIERE],Tableau2[[#This Row],[DATE CROISIERE]])+SUMIFS(Tableau2[POINTS FORFAITS],Tableau2[DATE CROISIERE],Tableau2[[#This Row],[DATE CROISIERE]]))</f>
        <v/>
      </c>
      <c r="J6" s="1"/>
    </row>
    <row r="9" spans="1:10" x14ac:dyDescent="0.25">
      <c r="E9" s="12" t="s">
        <v>58</v>
      </c>
      <c r="G9" s="11" t="s">
        <v>57</v>
      </c>
      <c r="H9" s="11" t="s">
        <v>59</v>
      </c>
    </row>
    <row r="11" spans="1:10" x14ac:dyDescent="0.25">
      <c r="G11" s="15" t="s">
        <v>60</v>
      </c>
      <c r="H11" s="15"/>
    </row>
    <row r="13" spans="1:10" x14ac:dyDescent="0.25">
      <c r="G13" t="s">
        <v>66</v>
      </c>
    </row>
    <row r="15" spans="1:10" x14ac:dyDescent="0.25">
      <c r="I15" t="s">
        <v>61</v>
      </c>
    </row>
    <row r="16" spans="1:10" x14ac:dyDescent="0.25">
      <c r="I16" t="s">
        <v>62</v>
      </c>
    </row>
    <row r="17" spans="9:13" x14ac:dyDescent="0.25">
      <c r="I17" t="s">
        <v>63</v>
      </c>
      <c r="M17" t="s">
        <v>64</v>
      </c>
    </row>
    <row r="18" spans="9:13" x14ac:dyDescent="0.25">
      <c r="I18" t="s">
        <v>65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B2:B6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C2:C6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D2:D6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workbookViewId="0">
      <selection activeCell="G2" sqref="G2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-</cp:lastModifiedBy>
  <dcterms:created xsi:type="dcterms:W3CDTF">2026-01-19T13:06:23Z</dcterms:created>
  <dcterms:modified xsi:type="dcterms:W3CDTF">2026-01-19T18:01:26Z</dcterms:modified>
</cp:coreProperties>
</file>