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9E5B4D2C-1847-4DD2-A554-A5C857B1353E}" xr6:coauthVersionLast="47" xr6:coauthVersionMax="47" xr10:uidLastSave="{00000000-0000-0000-0000-000000000000}"/>
  <bookViews>
    <workbookView xWindow="-120" yWindow="-120" windowWidth="29040" windowHeight="15720" activeTab="1" xr2:uid="{8CE9F9BF-33B2-B94A-B65B-EE76A8D734C4}"/>
  </bookViews>
  <sheets>
    <sheet name="Feuille1" sheetId="1" r:id="rId1"/>
    <sheet name="Formul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2" l="1"/>
  <c r="E9" i="2"/>
  <c r="E10" i="2"/>
  <c r="E11" i="2"/>
  <c r="E7" i="2"/>
  <c r="H26" i="1"/>
  <c r="H27" i="1"/>
  <c r="H28" i="1"/>
  <c r="H29" i="1"/>
  <c r="H25" i="1"/>
  <c r="C7" i="2" a="1"/>
  <c r="C7" i="2" s="1"/>
  <c r="C8" i="2" a="1"/>
  <c r="C8" i="2" s="1"/>
  <c r="C9" i="2" a="1"/>
  <c r="C9" i="2" s="1"/>
  <c r="C10" i="2" a="1"/>
  <c r="C10" i="2" s="1"/>
  <c r="C11" i="2" a="1"/>
  <c r="C11" i="2" s="1"/>
  <c r="C3" i="1"/>
  <c r="B3" i="1"/>
  <c r="C12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<sst xmlns="http://schemas.openxmlformats.org/spreadsheetml/2006/main" count="112" uniqueCount="18">
  <si>
    <t>Date</t>
  </si>
  <si>
    <t>Matin</t>
  </si>
  <si>
    <t>Après-Midi</t>
  </si>
  <si>
    <t>Marcel</t>
  </si>
  <si>
    <t>Monique</t>
  </si>
  <si>
    <t>Permanences</t>
  </si>
  <si>
    <t>Jean</t>
  </si>
  <si>
    <t>Françoise</t>
  </si>
  <si>
    <t>Yvette</t>
  </si>
  <si>
    <t>Année :</t>
  </si>
  <si>
    <t>Mois :</t>
  </si>
  <si>
    <t>Juin</t>
  </si>
  <si>
    <t>Permanents</t>
  </si>
  <si>
    <t>Rémunération</t>
  </si>
  <si>
    <t>Indemnité :</t>
  </si>
  <si>
    <t>Prestations :</t>
  </si>
  <si>
    <t>Soit 16 prestations</t>
  </si>
  <si>
    <r>
      <t>à 50 € = 8</t>
    </r>
    <r>
      <rPr>
        <b/>
        <sz val="12"/>
        <color theme="1"/>
        <rFont val="Calibri"/>
        <family val="2"/>
        <scheme val="minor"/>
      </rPr>
      <t>00 €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</si>
</sst>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[$-80C]dddd\ d\ mmmm\ yyyy;@"/>
  </numFmts>
  <fonts count="6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Times Roman"/>
    </font>
    <font>
      <b/>
      <sz val="12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6337778862885"/>
        <bgColor theme="4" tint="0.79998168889431442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7" tint="0.59996337778862885"/>
        <bgColor theme="4" tint="0.79998168889431442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2" tint="-9.9948118533890809E-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medium">
        <color theme="0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medium">
        <color theme="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theme="0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165" fontId="0" fillId="0" borderId="5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6" xfId="0" applyBorder="1" applyProtection="1">
      <protection locked="0"/>
    </xf>
    <xf numFmtId="165" fontId="0" fillId="0" borderId="2" xfId="0" applyNumberFormat="1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 applyProtection="1">
      <alignment horizontal="left"/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65" fontId="0" fillId="0" borderId="11" xfId="0" applyNumberFormat="1" applyBorder="1" applyProtection="1">
      <protection locked="0"/>
    </xf>
    <xf numFmtId="0" fontId="0" fillId="0" borderId="12" xfId="0" applyBorder="1" applyProtection="1">
      <protection locked="0"/>
    </xf>
    <xf numFmtId="165" fontId="0" fillId="0" borderId="13" xfId="0" applyNumberFormat="1" applyBorder="1" applyProtection="1">
      <protection locked="0"/>
    </xf>
    <xf numFmtId="0" fontId="0" fillId="0" borderId="14" xfId="0" applyBorder="1" applyProtection="1">
      <protection locked="0"/>
    </xf>
    <xf numFmtId="0" fontId="3" fillId="0" borderId="0" xfId="0" applyFont="1" applyAlignment="1">
      <alignment horizontal="center"/>
    </xf>
    <xf numFmtId="14" fontId="2" fillId="0" borderId="1" xfId="0" applyNumberFormat="1" applyFont="1" applyBorder="1" applyAlignment="1">
      <alignment horizontal="left"/>
    </xf>
    <xf numFmtId="0" fontId="0" fillId="0" borderId="1" xfId="0" applyBorder="1" applyAlignment="1">
      <alignment horizontal="right"/>
    </xf>
    <xf numFmtId="164" fontId="0" fillId="0" borderId="0" xfId="0" applyNumberFormat="1" applyAlignment="1" applyProtection="1">
      <alignment horizontal="left"/>
      <protection locked="0"/>
    </xf>
    <xf numFmtId="0" fontId="0" fillId="0" borderId="10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Alignment="1">
      <alignment horizontal="right"/>
    </xf>
    <xf numFmtId="164" fontId="2" fillId="0" borderId="0" xfId="0" applyNumberFormat="1" applyFont="1" applyAlignment="1" applyProtection="1">
      <alignment horizontal="left"/>
      <protection locked="0"/>
    </xf>
    <xf numFmtId="0" fontId="4" fillId="0" borderId="0" xfId="0" quotePrefix="1" applyFont="1"/>
    <xf numFmtId="14" fontId="0" fillId="0" borderId="0" xfId="0" applyNumberFormat="1" applyAlignment="1">
      <alignment horizontal="right"/>
    </xf>
    <xf numFmtId="1" fontId="0" fillId="0" borderId="0" xfId="0" applyNumberFormat="1" applyAlignment="1">
      <alignment horizontal="left"/>
    </xf>
    <xf numFmtId="0" fontId="0" fillId="0" borderId="17" xfId="0" applyBorder="1" applyProtection="1">
      <protection locked="0"/>
    </xf>
    <xf numFmtId="0" fontId="5" fillId="2" borderId="15" xfId="0" applyFont="1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0" fillId="5" borderId="6" xfId="0" applyFill="1" applyBorder="1" applyProtection="1">
      <protection locked="0"/>
    </xf>
    <xf numFmtId="0" fontId="0" fillId="6" borderId="18" xfId="0" applyFill="1" applyBorder="1"/>
    <xf numFmtId="0" fontId="0" fillId="7" borderId="14" xfId="0" applyFill="1" applyBorder="1" applyProtection="1">
      <protection locked="0"/>
    </xf>
    <xf numFmtId="0" fontId="0" fillId="7" borderId="1" xfId="0" applyFill="1" applyBorder="1" applyProtection="1">
      <protection locked="0"/>
    </xf>
    <xf numFmtId="0" fontId="0" fillId="8" borderId="1" xfId="0" applyFill="1" applyBorder="1"/>
    <xf numFmtId="0" fontId="0" fillId="8" borderId="14" xfId="0" applyFill="1" applyBorder="1" applyProtection="1">
      <protection locked="0"/>
    </xf>
    <xf numFmtId="0" fontId="0" fillId="8" borderId="1" xfId="0" applyFill="1" applyBorder="1" applyProtection="1">
      <protection locked="0"/>
    </xf>
    <xf numFmtId="0" fontId="0" fillId="9" borderId="1" xfId="0" applyFill="1" applyBorder="1"/>
    <xf numFmtId="0" fontId="0" fillId="9" borderId="6" xfId="0" applyFill="1" applyBorder="1" applyProtection="1">
      <protection locked="0"/>
    </xf>
    <xf numFmtId="0" fontId="0" fillId="0" borderId="0" xfId="0" applyAlignment="1">
      <alignment horizontal="left"/>
    </xf>
    <xf numFmtId="0" fontId="0" fillId="0" borderId="22" xfId="0" applyBorder="1" applyAlignment="1">
      <alignment horizontal="center"/>
    </xf>
    <xf numFmtId="164" fontId="0" fillId="0" borderId="4" xfId="0" applyNumberFormat="1" applyBorder="1" applyProtection="1">
      <protection locked="0"/>
    </xf>
    <xf numFmtId="164" fontId="0" fillId="0" borderId="6" xfId="0" applyNumberFormat="1" applyBorder="1" applyProtection="1">
      <protection locked="0"/>
    </xf>
    <xf numFmtId="164" fontId="0" fillId="0" borderId="16" xfId="0" applyNumberFormat="1" applyBorder="1" applyProtection="1">
      <protection locked="0"/>
    </xf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0" xfId="0" applyBorder="1" applyAlignment="1">
      <alignment horizontal="center"/>
    </xf>
    <xf numFmtId="164" fontId="0" fillId="0" borderId="23" xfId="0" applyNumberFormat="1" applyBorder="1" applyProtection="1">
      <protection locked="0"/>
    </xf>
    <xf numFmtId="164" fontId="0" fillId="0" borderId="19" xfId="0" applyNumberFormat="1" applyBorder="1" applyProtection="1">
      <protection locked="0"/>
    </xf>
    <xf numFmtId="3" fontId="0" fillId="0" borderId="0" xfId="0" quotePrefix="1" applyNumberFormat="1" applyAlignment="1">
      <alignment horizontal="left"/>
    </xf>
    <xf numFmtId="0" fontId="0" fillId="0" borderId="1" xfId="0" applyBorder="1" applyAlignment="1">
      <alignment horizontal="center"/>
    </xf>
    <xf numFmtId="3" fontId="0" fillId="0" borderId="21" xfId="0" quotePrefix="1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Fill="1" applyBorder="1"/>
    <xf numFmtId="0" fontId="0" fillId="0" borderId="6" xfId="0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12" xfId="0" applyFill="1" applyBorder="1" applyProtection="1">
      <protection locked="0"/>
    </xf>
  </cellXfs>
  <cellStyles count="2">
    <cellStyle name="Normal" xfId="0" builtinId="0"/>
    <cellStyle name="Normal 2" xfId="1" xr:uid="{FF75A53D-FF6C-4FF8-B8D1-AFE5D3EBAC5B}"/>
  </cellStyles>
  <dxfs count="17">
    <dxf>
      <font>
        <strike val="0"/>
        <outline val="0"/>
        <shadow val="0"/>
        <u val="none"/>
        <vertAlign val="baseline"/>
        <sz val="12"/>
        <color theme="1"/>
      </font>
      <numFmt numFmtId="164" formatCode="#,##0\ &quot;€&quot;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numFmt numFmtId="164" formatCode="#,##0\ &quot;€&quot;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border diagonalUp="0" diagonalDown="0" outline="0">
        <left/>
        <right style="thin">
          <color auto="1"/>
        </right>
        <top style="thin">
          <color auto="1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  <color theme="1"/>
      </font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</font>
    </dxf>
    <dxf>
      <border outline="0"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</font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numFmt numFmtId="165" formatCode="[$-80C]dddd\ d\ mmmm\ yyyy;@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protection locked="0" hidden="0"/>
    </dxf>
    <dxf>
      <border>
        <bottom style="medium">
          <color auto="1"/>
        </bottom>
      </border>
    </dxf>
    <dxf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</dxf>
  </dxfs>
  <tableStyles count="0" defaultTableStyle="TableStyleMedium2" defaultPivotStyle="PivotStyleLight16"/>
  <colors>
    <mruColors>
      <color rgb="FF008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0C138B-C351-2D45-91F8-9C599CBCB803}" name="Données" displayName="Données" ref="B5:D49" totalsRowShown="0" headerRowDxfId="16" dataDxfId="14" headerRowBorderDxfId="15" tableBorderDxfId="13" totalsRowBorderDxfId="12">
  <sortState xmlns:xlrd2="http://schemas.microsoft.com/office/spreadsheetml/2017/richdata2" ref="B6:D30">
    <sortCondition ref="B5:B30"/>
  </sortState>
  <tableColumns count="3">
    <tableColumn id="1" xr3:uid="{AE36C57E-A5DA-E24C-8C21-680A72FB1C3B}" name="Date" dataDxfId="11"/>
    <tableColumn id="2" xr3:uid="{CAE4FE9A-665F-7B4B-ABC0-E1DF9BCA6220}" name="Matin" dataDxfId="10"/>
    <tableColumn id="3" xr3:uid="{19F74A90-D855-B04E-9C94-FAC5959B5346}" name="Après-Midi" dataDxfId="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1F7974F-0EE5-CD42-92AD-0EF8E6C42780}" name="Remunérations" displayName="Remunérations" ref="B6:C12" totalsRowCount="1" headerRowDxfId="8" dataDxfId="6" headerRowBorderDxfId="7" tableBorderDxfId="5" totalsRowBorderDxfId="4">
  <sortState xmlns:xlrd2="http://schemas.microsoft.com/office/spreadsheetml/2017/richdata2" ref="B7:C11">
    <sortCondition ref="B12:B17"/>
  </sortState>
  <tableColumns count="2">
    <tableColumn id="1" xr3:uid="{C04FA7CA-93F8-2348-9884-8A9F820D5D2F}" name="Permanents" dataDxfId="3" totalsRowDxfId="2"/>
    <tableColumn id="7" xr3:uid="{A306283E-3552-A145-B55D-656EB4DACDF3}" name="Rémunération" totalsRowFunction="custom" dataDxfId="0" totalsRowDxfId="1">
      <calculatedColumnFormula array="1">SUMPRODUCT((YEAR(Données[Date])=$C$3)*(TEXT(Données[Date],"mmmm")=$C$2)*(Données[[Matin]:[Après-Midi]]=Remunérations[[#This Row],[Permanents]])*$C$4)</calculatedColumnFormula>
      <totalsRowFormula>SUM(C7:C11)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FD25A-A746-A645-A940-28D204529131}">
  <dimension ref="B1:I49"/>
  <sheetViews>
    <sheetView showGridLines="0" zoomScale="107" zoomScaleNormal="107" workbookViewId="0">
      <pane ySplit="5" topLeftCell="A23" activePane="bottomLeft" state="frozen"/>
      <selection pane="bottomLeft" activeCell="H25" sqref="H25"/>
    </sheetView>
  </sheetViews>
  <sheetFormatPr baseColWidth="10" defaultRowHeight="15.75"/>
  <cols>
    <col min="1" max="1" width="1.875" customWidth="1"/>
    <col min="2" max="2" width="20.5" bestFit="1" customWidth="1"/>
    <col min="3" max="4" width="11" customWidth="1"/>
    <col min="6" max="6" width="11.125" bestFit="1" customWidth="1"/>
    <col min="7" max="7" width="1.125" customWidth="1"/>
  </cols>
  <sheetData>
    <row r="1" spans="2:9" ht="15.95" customHeight="1"/>
    <row r="2" spans="2:9" ht="15.95" customHeight="1">
      <c r="B2" s="55" t="s">
        <v>5</v>
      </c>
      <c r="C2" s="55"/>
      <c r="D2" s="55"/>
      <c r="G2" s="16"/>
      <c r="H2" s="16"/>
      <c r="I2" s="16"/>
    </row>
    <row r="3" spans="2:9" ht="15.95" customHeight="1">
      <c r="B3" s="25" t="str">
        <f>Formules!C2</f>
        <v>Juin</v>
      </c>
      <c r="C3" s="26">
        <f>Formules!C3</f>
        <v>2025</v>
      </c>
    </row>
    <row r="4" spans="2:9" ht="16.5" thickBot="1">
      <c r="E4" s="22"/>
      <c r="F4" s="23"/>
    </row>
    <row r="5" spans="2:9" ht="16.5" thickBot="1">
      <c r="B5" s="9" t="s">
        <v>0</v>
      </c>
      <c r="C5" s="10" t="s">
        <v>1</v>
      </c>
      <c r="D5" s="11" t="s">
        <v>2</v>
      </c>
      <c r="F5" s="22"/>
    </row>
    <row r="6" spans="2:9">
      <c r="B6" s="4">
        <v>45748</v>
      </c>
      <c r="C6" s="5" t="s">
        <v>6</v>
      </c>
      <c r="D6" s="6" t="s">
        <v>3</v>
      </c>
      <c r="F6" s="22"/>
    </row>
    <row r="7" spans="2:9">
      <c r="B7" s="1">
        <v>45751</v>
      </c>
      <c r="C7" s="2" t="s">
        <v>3</v>
      </c>
      <c r="D7" s="3" t="s">
        <v>4</v>
      </c>
      <c r="F7" s="22"/>
    </row>
    <row r="8" spans="2:9">
      <c r="B8" s="1">
        <v>45755</v>
      </c>
      <c r="C8" s="2" t="s">
        <v>7</v>
      </c>
      <c r="D8" s="3" t="s">
        <v>8</v>
      </c>
      <c r="G8" s="19"/>
    </row>
    <row r="9" spans="2:9">
      <c r="B9" s="1">
        <v>45758</v>
      </c>
      <c r="C9" s="3" t="s">
        <v>4</v>
      </c>
      <c r="D9" s="3" t="s">
        <v>3</v>
      </c>
    </row>
    <row r="10" spans="2:9">
      <c r="B10" s="1">
        <v>45762</v>
      </c>
      <c r="C10" s="2" t="s">
        <v>6</v>
      </c>
      <c r="D10" s="2" t="s">
        <v>6</v>
      </c>
      <c r="E10" s="24"/>
    </row>
    <row r="11" spans="2:9">
      <c r="B11" s="1">
        <v>45765</v>
      </c>
      <c r="C11" s="2" t="s">
        <v>6</v>
      </c>
      <c r="D11" s="2" t="s">
        <v>7</v>
      </c>
    </row>
    <row r="12" spans="2:9">
      <c r="B12" s="1">
        <v>45769</v>
      </c>
      <c r="C12" s="2" t="s">
        <v>7</v>
      </c>
      <c r="D12" s="3" t="s">
        <v>4</v>
      </c>
    </row>
    <row r="13" spans="2:9">
      <c r="B13" s="1">
        <v>45772</v>
      </c>
      <c r="C13" s="3" t="s">
        <v>3</v>
      </c>
      <c r="D13" s="2" t="s">
        <v>6</v>
      </c>
    </row>
    <row r="14" spans="2:9">
      <c r="B14" s="1">
        <v>45776</v>
      </c>
      <c r="C14" s="2" t="s">
        <v>7</v>
      </c>
      <c r="D14" s="2" t="s">
        <v>6</v>
      </c>
    </row>
    <row r="15" spans="2:9">
      <c r="B15" s="1">
        <v>45779</v>
      </c>
      <c r="C15" s="3" t="s">
        <v>4</v>
      </c>
      <c r="D15" s="3" t="s">
        <v>4</v>
      </c>
    </row>
    <row r="16" spans="2:9">
      <c r="B16" s="1">
        <v>45783</v>
      </c>
      <c r="C16" s="2" t="s">
        <v>7</v>
      </c>
      <c r="D16" s="2" t="s">
        <v>6</v>
      </c>
    </row>
    <row r="17" spans="2:8">
      <c r="B17" s="1">
        <v>45786</v>
      </c>
      <c r="C17" s="3" t="s">
        <v>3</v>
      </c>
      <c r="D17" s="3" t="s">
        <v>3</v>
      </c>
    </row>
    <row r="18" spans="2:8">
      <c r="B18" s="1">
        <v>45790</v>
      </c>
      <c r="C18" s="2" t="s">
        <v>6</v>
      </c>
      <c r="D18" s="2" t="s">
        <v>7</v>
      </c>
    </row>
    <row r="19" spans="2:8">
      <c r="B19" s="1">
        <v>45793</v>
      </c>
      <c r="C19" s="3" t="s">
        <v>8</v>
      </c>
      <c r="D19" s="3" t="s">
        <v>4</v>
      </c>
    </row>
    <row r="20" spans="2:8">
      <c r="B20" s="1">
        <v>45797</v>
      </c>
      <c r="C20" s="3" t="s">
        <v>4</v>
      </c>
      <c r="D20" s="3" t="s">
        <v>8</v>
      </c>
    </row>
    <row r="21" spans="2:8">
      <c r="B21" s="1">
        <v>45800</v>
      </c>
      <c r="C21" s="3" t="s">
        <v>8</v>
      </c>
      <c r="D21" s="3" t="s">
        <v>8</v>
      </c>
    </row>
    <row r="22" spans="2:8">
      <c r="B22" s="1">
        <v>45804</v>
      </c>
      <c r="C22" s="3" t="s">
        <v>8</v>
      </c>
      <c r="D22" s="3" t="s">
        <v>3</v>
      </c>
    </row>
    <row r="23" spans="2:8" ht="16.5" thickBot="1">
      <c r="B23" s="12">
        <v>45807</v>
      </c>
      <c r="C23" s="13" t="s">
        <v>6</v>
      </c>
      <c r="D23" s="13" t="s">
        <v>6</v>
      </c>
    </row>
    <row r="24" spans="2:8" ht="17.25" thickTop="1" thickBot="1">
      <c r="B24" s="14">
        <v>45811</v>
      </c>
      <c r="C24" s="36" t="s">
        <v>6</v>
      </c>
      <c r="D24" s="33" t="s">
        <v>7</v>
      </c>
      <c r="F24" s="28" t="s">
        <v>12</v>
      </c>
    </row>
    <row r="25" spans="2:8">
      <c r="B25" s="1">
        <v>45814</v>
      </c>
      <c r="C25" s="34" t="s">
        <v>7</v>
      </c>
      <c r="D25" s="39" t="s">
        <v>4</v>
      </c>
      <c r="F25" s="32" t="s">
        <v>7</v>
      </c>
      <c r="H25" s="40">
        <f>COUNTIF($C$24:$D$31,F25)</f>
        <v>5</v>
      </c>
    </row>
    <row r="26" spans="2:8">
      <c r="B26" s="1">
        <v>45818</v>
      </c>
      <c r="C26" s="31" t="s">
        <v>3</v>
      </c>
      <c r="D26" s="37" t="s">
        <v>6</v>
      </c>
      <c r="F26" s="35" t="s">
        <v>6</v>
      </c>
      <c r="H26" s="40">
        <f t="shared" ref="H26:H29" si="0">COUNTIF($C$24:$D$31,F26)</f>
        <v>5</v>
      </c>
    </row>
    <row r="27" spans="2:8">
      <c r="B27" s="1">
        <v>45821</v>
      </c>
      <c r="C27" s="34" t="s">
        <v>7</v>
      </c>
      <c r="D27" s="37" t="s">
        <v>6</v>
      </c>
      <c r="F27" s="30" t="s">
        <v>3</v>
      </c>
      <c r="H27" s="40">
        <f t="shared" si="0"/>
        <v>3</v>
      </c>
    </row>
    <row r="28" spans="2:8">
      <c r="B28" s="1">
        <v>45825</v>
      </c>
      <c r="C28" s="39" t="s">
        <v>4</v>
      </c>
      <c r="D28" s="39" t="s">
        <v>4</v>
      </c>
      <c r="F28" s="38" t="s">
        <v>4</v>
      </c>
      <c r="H28" s="40">
        <f t="shared" si="0"/>
        <v>3</v>
      </c>
    </row>
    <row r="29" spans="2:8">
      <c r="B29" s="1">
        <v>45828</v>
      </c>
      <c r="C29" s="34" t="s">
        <v>7</v>
      </c>
      <c r="D29" s="37" t="s">
        <v>6</v>
      </c>
      <c r="F29" s="29" t="s">
        <v>8</v>
      </c>
      <c r="H29" s="40">
        <f t="shared" si="0"/>
        <v>0</v>
      </c>
    </row>
    <row r="30" spans="2:8">
      <c r="B30" s="1">
        <v>45832</v>
      </c>
      <c r="C30" s="31" t="s">
        <v>3</v>
      </c>
      <c r="D30" s="31" t="s">
        <v>3</v>
      </c>
    </row>
    <row r="31" spans="2:8">
      <c r="B31" s="1">
        <v>45835</v>
      </c>
      <c r="C31" s="37" t="s">
        <v>6</v>
      </c>
      <c r="D31" s="34" t="s">
        <v>7</v>
      </c>
    </row>
    <row r="32" spans="2:8">
      <c r="B32" s="1">
        <v>45839</v>
      </c>
      <c r="C32" s="56" t="s">
        <v>8</v>
      </c>
      <c r="D32" s="57" t="s">
        <v>4</v>
      </c>
    </row>
    <row r="33" spans="2:4">
      <c r="B33" s="1">
        <v>45842</v>
      </c>
      <c r="C33" s="57" t="s">
        <v>4</v>
      </c>
      <c r="D33" s="56" t="s">
        <v>8</v>
      </c>
    </row>
    <row r="34" spans="2:4">
      <c r="B34" s="1">
        <v>45846</v>
      </c>
      <c r="C34" s="56" t="s">
        <v>8</v>
      </c>
      <c r="D34" s="56" t="s">
        <v>8</v>
      </c>
    </row>
    <row r="35" spans="2:4">
      <c r="B35" s="1">
        <v>45849</v>
      </c>
      <c r="C35" s="56" t="s">
        <v>8</v>
      </c>
      <c r="D35" s="57" t="s">
        <v>3</v>
      </c>
    </row>
    <row r="36" spans="2:4">
      <c r="B36" s="1">
        <v>45853</v>
      </c>
      <c r="C36" s="57" t="s">
        <v>4</v>
      </c>
      <c r="D36" s="57" t="s">
        <v>4</v>
      </c>
    </row>
    <row r="37" spans="2:4">
      <c r="B37" s="1">
        <v>45856</v>
      </c>
      <c r="C37" s="58" t="s">
        <v>7</v>
      </c>
      <c r="D37" s="58" t="s">
        <v>6</v>
      </c>
    </row>
    <row r="38" spans="2:4">
      <c r="B38" s="1">
        <v>45860</v>
      </c>
      <c r="C38" s="57" t="s">
        <v>3</v>
      </c>
      <c r="D38" s="57" t="s">
        <v>3</v>
      </c>
    </row>
    <row r="39" spans="2:4">
      <c r="B39" s="1">
        <v>45863</v>
      </c>
      <c r="C39" s="58" t="s">
        <v>6</v>
      </c>
      <c r="D39" s="58" t="s">
        <v>7</v>
      </c>
    </row>
    <row r="40" spans="2:4" ht="16.5" thickBot="1">
      <c r="B40" s="12">
        <v>45867</v>
      </c>
      <c r="C40" s="56" t="s">
        <v>8</v>
      </c>
      <c r="D40" s="59" t="s">
        <v>4</v>
      </c>
    </row>
    <row r="41" spans="2:4" ht="16.5" thickTop="1">
      <c r="B41" s="14">
        <v>45870</v>
      </c>
      <c r="C41" s="15" t="s">
        <v>4</v>
      </c>
      <c r="D41" s="15" t="s">
        <v>8</v>
      </c>
    </row>
    <row r="42" spans="2:4">
      <c r="B42" s="1">
        <v>45874</v>
      </c>
      <c r="C42" s="3" t="s">
        <v>8</v>
      </c>
      <c r="D42" s="3" t="s">
        <v>8</v>
      </c>
    </row>
    <row r="43" spans="2:4">
      <c r="B43" s="1">
        <v>45877</v>
      </c>
      <c r="C43" s="3" t="s">
        <v>8</v>
      </c>
      <c r="D43" s="3" t="s">
        <v>3</v>
      </c>
    </row>
    <row r="44" spans="2:4">
      <c r="B44" s="1">
        <v>45881</v>
      </c>
      <c r="C44" s="2" t="s">
        <v>6</v>
      </c>
      <c r="D44" s="2" t="s">
        <v>6</v>
      </c>
    </row>
    <row r="45" spans="2:4">
      <c r="B45" s="1">
        <v>45884</v>
      </c>
      <c r="C45" s="2" t="s">
        <v>6</v>
      </c>
      <c r="D45" s="2" t="s">
        <v>7</v>
      </c>
    </row>
    <row r="46" spans="2:4">
      <c r="B46" s="1">
        <v>45888</v>
      </c>
      <c r="C46" s="2" t="s">
        <v>7</v>
      </c>
      <c r="D46" s="3" t="s">
        <v>4</v>
      </c>
    </row>
    <row r="47" spans="2:4">
      <c r="B47" s="1">
        <v>45891</v>
      </c>
      <c r="C47" s="3" t="s">
        <v>3</v>
      </c>
      <c r="D47" s="2" t="s">
        <v>6</v>
      </c>
    </row>
    <row r="48" spans="2:4">
      <c r="B48" s="1">
        <v>45895</v>
      </c>
      <c r="C48" s="2" t="s">
        <v>7</v>
      </c>
      <c r="D48" s="2" t="s">
        <v>6</v>
      </c>
    </row>
    <row r="49" spans="2:4">
      <c r="B49" s="1">
        <v>45898</v>
      </c>
      <c r="C49" s="3" t="s">
        <v>4</v>
      </c>
      <c r="D49" s="3" t="s">
        <v>4</v>
      </c>
    </row>
  </sheetData>
  <sheetProtection selectLockedCells="1"/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59926-FE92-A549-B3A4-26A9D1DEF6AA}">
  <dimension ref="B2:G13"/>
  <sheetViews>
    <sheetView tabSelected="1" zoomScale="150" zoomScaleNormal="150" workbookViewId="0"/>
  </sheetViews>
  <sheetFormatPr baseColWidth="10" defaultRowHeight="15.75"/>
  <cols>
    <col min="1" max="1" width="3.375" customWidth="1"/>
    <col min="3" max="3" width="13.125" bestFit="1" customWidth="1"/>
    <col min="4" max="4" width="2.375" customWidth="1"/>
    <col min="5" max="5" width="16.625" bestFit="1" customWidth="1"/>
  </cols>
  <sheetData>
    <row r="2" spans="2:7">
      <c r="B2" s="18" t="s">
        <v>10</v>
      </c>
      <c r="C2" s="17" t="s">
        <v>11</v>
      </c>
      <c r="D2" s="45"/>
    </row>
    <row r="3" spans="2:7">
      <c r="B3" s="18" t="s">
        <v>9</v>
      </c>
      <c r="C3" s="7">
        <v>2025</v>
      </c>
      <c r="D3" s="46"/>
    </row>
    <row r="4" spans="2:7">
      <c r="B4" s="18" t="s">
        <v>14</v>
      </c>
      <c r="C4" s="8">
        <v>50</v>
      </c>
      <c r="D4" s="23"/>
    </row>
    <row r="5" spans="2:7" ht="16.5" thickBot="1"/>
    <row r="6" spans="2:7" ht="16.5" thickBot="1">
      <c r="B6" s="9" t="s">
        <v>12</v>
      </c>
      <c r="C6" s="41" t="s">
        <v>13</v>
      </c>
      <c r="D6" s="47"/>
      <c r="E6" s="54" t="s">
        <v>15</v>
      </c>
    </row>
    <row r="7" spans="2:7">
      <c r="B7" s="20" t="s">
        <v>7</v>
      </c>
      <c r="C7" s="42" cm="1">
        <f t="array" ref="C7">SUMPRODUCT((YEAR(Données[Date])=$C$3)*(TEXT(Données[Date],"mmmm")=$C$2)*(Données[[Matin]:[Après-Midi]]=Remunérations[[#This Row],[Permanents]])*$C$4)</f>
        <v>250</v>
      </c>
      <c r="D7" s="48"/>
      <c r="E7" s="51">
        <f>COUNTIF(Feuille1!$C$24:$D$31,Remunérations[[#This Row],[Permanents]])</f>
        <v>5</v>
      </c>
    </row>
    <row r="8" spans="2:7">
      <c r="B8" s="21" t="s">
        <v>6</v>
      </c>
      <c r="C8" s="43" cm="1">
        <f t="array" ref="C8">SUMPRODUCT((YEAR(Données[Date])=$C$3)*(TEXT(Données[Date],"mmmm")=$C$2)*(Données[[Matin]:[Après-Midi]]=Remunérations[[#This Row],[Permanents]])*$C$4)</f>
        <v>250</v>
      </c>
      <c r="D8" s="48"/>
      <c r="E8" s="51">
        <f>COUNTIF(Feuille1!$C$24:$D$31,Remunérations[[#This Row],[Permanents]])</f>
        <v>5</v>
      </c>
    </row>
    <row r="9" spans="2:7">
      <c r="B9" s="21" t="s">
        <v>3</v>
      </c>
      <c r="C9" s="43" cm="1">
        <f t="array" ref="C9">SUMPRODUCT((YEAR(Données[Date])=$C$3)*(TEXT(Données[Date],"mmmm")=$C$2)*(Données[[Matin]:[Après-Midi]]=Remunérations[[#This Row],[Permanents]])*$C$4)</f>
        <v>150</v>
      </c>
      <c r="D9" s="48"/>
      <c r="E9" s="51">
        <f>COUNTIF(Feuille1!$C$24:$D$31,Remunérations[[#This Row],[Permanents]])</f>
        <v>3</v>
      </c>
    </row>
    <row r="10" spans="2:7">
      <c r="B10" s="21" t="s">
        <v>4</v>
      </c>
      <c r="C10" s="43" cm="1">
        <f t="array" ref="C10">SUMPRODUCT((YEAR(Données[Date])=$C$3)*(TEXT(Données[Date],"mmmm")=$C$2)*(Données[[Matin]:[Après-Midi]]=Remunérations[[#This Row],[Permanents]])*$C$4)</f>
        <v>150</v>
      </c>
      <c r="D10" s="48"/>
      <c r="E10" s="51">
        <f>COUNTIF(Feuille1!$C$24:$D$31,Remunérations[[#This Row],[Permanents]])</f>
        <v>3</v>
      </c>
    </row>
    <row r="11" spans="2:7">
      <c r="B11" s="21" t="s">
        <v>8</v>
      </c>
      <c r="C11" s="43" cm="1">
        <f t="array" ref="C11">SUMPRODUCT((YEAR(Données[Date])=$C$3)*(TEXT(Données[Date],"mmmm")=$C$2)*(Données[[Matin]:[Après-Midi]]=Remunérations[[#This Row],[Permanents]])*$C$4)</f>
        <v>0</v>
      </c>
      <c r="D11" s="48"/>
      <c r="E11" s="51">
        <f>COUNTIF(Feuille1!$C$24:$D$31,Remunérations[[#This Row],[Permanents]])</f>
        <v>0</v>
      </c>
    </row>
    <row r="12" spans="2:7">
      <c r="B12" s="27"/>
      <c r="C12" s="44">
        <f>SUM(C7:C11)</f>
        <v>800</v>
      </c>
      <c r="D12" s="49"/>
      <c r="E12" s="52" t="s">
        <v>16</v>
      </c>
      <c r="G12" s="50"/>
    </row>
    <row r="13" spans="2:7">
      <c r="E13" s="53" t="s">
        <v>17</v>
      </c>
    </row>
  </sheetData>
  <pageMargins left="0.7" right="0.7" top="0.75" bottom="0.75" header="0.3" footer="0.3"/>
  <pageSetup orientation="portrait" horizontalDpi="0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Formules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dcterms:created xsi:type="dcterms:W3CDTF">2025-05-25T06:44:54Z</dcterms:created>
  <dcterms:modified xsi:type="dcterms:W3CDTF">2025-05-28T08:56:32Z</dcterms:modified>
</cp:coreProperties>
</file>