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F9059AC4-D121-4166-84A3-323C410B984A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Synthèse" sheetId="13" r:id="rId1"/>
    <sheet name="Facturation" sheetId="1" r:id="rId2"/>
    <sheet name="TCD1" sheetId="16" r:id="rId3"/>
    <sheet name="TCD2" sheetId="17" r:id="rId4"/>
    <sheet name="TCD3" sheetId="18" r:id="rId5"/>
    <sheet name="Avoir" sheetId="14" r:id="rId6"/>
    <sheet name="Détails" sheetId="15" r:id="rId7"/>
  </sheets>
  <definedNames>
    <definedName name="Segment_Client">#N/A</definedName>
    <definedName name="Segment_Règlement_effectué">#N/A</definedName>
  </definedNames>
  <calcPr calcId="191029"/>
  <pivotCaches>
    <pivotCache cacheId="0" r:id="rId8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8" l="1" a="1"/>
  <c r="E4" i="18" s="1"/>
  <c r="E4" i="16" a="1"/>
  <c r="E4" i="16" s="1"/>
  <c r="E4" i="17" a="1"/>
  <c r="E4" i="17" s="1"/>
  <c r="M102" i="15"/>
  <c r="M101" i="15"/>
  <c r="M100" i="15"/>
  <c r="M99" i="15"/>
  <c r="M98" i="15"/>
  <c r="M97" i="15"/>
  <c r="M96" i="15"/>
  <c r="M95" i="15"/>
  <c r="M94" i="15"/>
  <c r="M93" i="15"/>
  <c r="M92" i="15"/>
  <c r="M91" i="15"/>
  <c r="M90" i="15"/>
  <c r="M89" i="15"/>
  <c r="M88" i="15"/>
  <c r="M87" i="15"/>
  <c r="M86" i="15"/>
  <c r="M85" i="15"/>
  <c r="M84" i="15"/>
  <c r="M83" i="15"/>
  <c r="M82" i="15"/>
  <c r="M81" i="15"/>
  <c r="M80" i="15"/>
  <c r="M79" i="15"/>
  <c r="M78" i="15"/>
  <c r="M77" i="15"/>
  <c r="M76" i="15"/>
  <c r="M75" i="15"/>
  <c r="M74" i="15"/>
  <c r="M73" i="15"/>
  <c r="M72" i="15"/>
  <c r="M71" i="15"/>
  <c r="M70" i="15"/>
  <c r="M69" i="15"/>
  <c r="M68" i="15"/>
  <c r="M67" i="15"/>
  <c r="M66" i="15"/>
  <c r="M65" i="15"/>
  <c r="M64" i="15"/>
  <c r="M63" i="15"/>
  <c r="M62" i="15"/>
  <c r="M61" i="15"/>
  <c r="M60" i="15"/>
  <c r="M59" i="15"/>
  <c r="M58" i="15"/>
  <c r="M57" i="15"/>
  <c r="M56" i="15"/>
  <c r="M55" i="15"/>
  <c r="M54" i="15"/>
  <c r="M53" i="15"/>
  <c r="M52" i="15"/>
  <c r="M51" i="15"/>
  <c r="M50" i="15"/>
  <c r="M49" i="15"/>
  <c r="M48" i="15"/>
  <c r="M47" i="15"/>
  <c r="M46" i="15"/>
  <c r="M45" i="15"/>
  <c r="M44" i="15"/>
  <c r="M43" i="15"/>
  <c r="M42" i="15"/>
  <c r="M41" i="15"/>
  <c r="M40" i="15"/>
  <c r="M39" i="15"/>
  <c r="M38" i="15"/>
  <c r="M37" i="15"/>
  <c r="M36" i="15"/>
  <c r="M35" i="15"/>
  <c r="M34" i="15"/>
  <c r="M33" i="15"/>
  <c r="M32" i="15"/>
  <c r="M31" i="15"/>
  <c r="M30" i="15"/>
  <c r="M29" i="15"/>
  <c r="M28" i="15"/>
  <c r="M27" i="15"/>
  <c r="M26" i="15"/>
  <c r="M25" i="15"/>
  <c r="M24" i="15"/>
  <c r="M23" i="15"/>
  <c r="M22" i="15"/>
  <c r="M21" i="15"/>
  <c r="M20" i="15"/>
  <c r="M19" i="15"/>
  <c r="M18" i="15"/>
  <c r="M17" i="15"/>
  <c r="M16" i="15"/>
  <c r="M15" i="15"/>
  <c r="M14" i="15"/>
  <c r="M13" i="15"/>
  <c r="M12" i="15"/>
  <c r="M11" i="15"/>
  <c r="M10" i="15"/>
  <c r="M9" i="15"/>
  <c r="M8" i="15"/>
  <c r="M7" i="15"/>
  <c r="M6" i="15"/>
  <c r="M5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M83" i="1"/>
  <c r="M84" i="1"/>
  <c r="M85" i="1"/>
  <c r="M19" i="1"/>
  <c r="M50" i="1"/>
  <c r="G100" i="14"/>
  <c r="F1" i="14"/>
  <c r="G8" i="14"/>
  <c r="G7" i="14"/>
  <c r="G6" i="14"/>
  <c r="G5" i="14"/>
  <c r="G4" i="14"/>
  <c r="G9" i="14"/>
  <c r="G16" i="13" a="1"/>
  <c r="G16" i="13" s="1"/>
  <c r="E1" i="1"/>
  <c r="G17" i="13" a="1"/>
  <c r="G17" i="13" s="1"/>
  <c r="G4" i="13" a="1"/>
  <c r="G4" i="13" s="1"/>
  <c r="G5" i="13" a="1"/>
  <c r="G5" i="13" s="1"/>
  <c r="G6" i="13" a="1"/>
  <c r="G6" i="13" s="1"/>
  <c r="G7" i="13" a="1"/>
  <c r="G7" i="13" s="1"/>
  <c r="G8" i="13" a="1"/>
  <c r="G8" i="13" s="1"/>
  <c r="G9" i="13" a="1"/>
  <c r="G9" i="13" s="1"/>
  <c r="G10" i="13" a="1"/>
  <c r="G10" i="13" s="1"/>
  <c r="G11" i="13" a="1"/>
  <c r="G11" i="13" s="1"/>
  <c r="G12" i="13" a="1"/>
  <c r="G12" i="13" s="1"/>
  <c r="G13" i="13" a="1"/>
  <c r="G13" i="13" s="1"/>
  <c r="G14" i="13" a="1"/>
  <c r="G14" i="13" s="1"/>
  <c r="G3" i="13" a="1"/>
  <c r="G3" i="13" s="1"/>
  <c r="A4" i="13"/>
  <c r="G15" i="13" l="1"/>
  <c r="M47" i="1"/>
  <c r="G99" i="14"/>
  <c r="G98" i="14"/>
  <c r="G97" i="14"/>
  <c r="G96" i="14"/>
  <c r="G95" i="14"/>
  <c r="G94" i="14"/>
  <c r="G93" i="14"/>
  <c r="G92" i="14"/>
  <c r="G91" i="14"/>
  <c r="G90" i="14"/>
  <c r="G89" i="14"/>
  <c r="G88" i="14"/>
  <c r="G87" i="14"/>
  <c r="G86" i="14"/>
  <c r="G85" i="14"/>
  <c r="G84" i="14"/>
  <c r="G83" i="14"/>
  <c r="G82" i="14"/>
  <c r="G81" i="14"/>
  <c r="G80" i="14"/>
  <c r="G79" i="14"/>
  <c r="G78" i="14"/>
  <c r="G77" i="14"/>
  <c r="G76" i="14"/>
  <c r="G75" i="14"/>
  <c r="G74" i="14"/>
  <c r="G73" i="14"/>
  <c r="G72" i="14"/>
  <c r="G71" i="14"/>
  <c r="G70" i="14"/>
  <c r="G69" i="14"/>
  <c r="G68" i="14"/>
  <c r="G67" i="14"/>
  <c r="G66" i="14"/>
  <c r="G65" i="14"/>
  <c r="G64" i="14"/>
  <c r="G63" i="14"/>
  <c r="G62" i="14"/>
  <c r="G61" i="14"/>
  <c r="G60" i="14"/>
  <c r="G59" i="14"/>
  <c r="G58" i="14"/>
  <c r="G57" i="14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3" i="14"/>
  <c r="G12" i="14"/>
  <c r="G11" i="14"/>
  <c r="G10" i="14"/>
  <c r="G1" i="14" l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86" i="1"/>
  <c r="M87" i="1"/>
  <c r="M88" i="1"/>
  <c r="M89" i="1"/>
  <c r="M90" i="1"/>
  <c r="M77" i="1"/>
  <c r="M79" i="1"/>
  <c r="M78" i="1"/>
  <c r="M76" i="1"/>
  <c r="M81" i="1"/>
  <c r="M82" i="1"/>
  <c r="M75" i="1"/>
  <c r="M59" i="1"/>
  <c r="M60" i="1"/>
  <c r="M62" i="1"/>
  <c r="M61" i="1"/>
  <c r="M64" i="1"/>
  <c r="M63" i="1"/>
  <c r="M66" i="1"/>
  <c r="M67" i="1"/>
  <c r="M68" i="1"/>
  <c r="M69" i="1"/>
  <c r="M71" i="1"/>
  <c r="M70" i="1"/>
  <c r="M72" i="1"/>
  <c r="M65" i="1"/>
  <c r="M74" i="1"/>
  <c r="M80" i="1"/>
  <c r="M73" i="1"/>
  <c r="M58" i="1"/>
  <c r="M41" i="1"/>
  <c r="M43" i="1"/>
  <c r="M44" i="1"/>
  <c r="M45" i="1"/>
  <c r="M46" i="1"/>
  <c r="M48" i="1"/>
  <c r="M51" i="1"/>
  <c r="M52" i="1"/>
  <c r="M54" i="1"/>
  <c r="M49" i="1"/>
  <c r="M53" i="1"/>
  <c r="M56" i="1"/>
  <c r="M57" i="1"/>
  <c r="M55" i="1"/>
  <c r="M42" i="1"/>
  <c r="M25" i="1"/>
  <c r="M27" i="1"/>
  <c r="M28" i="1"/>
  <c r="M29" i="1"/>
  <c r="M31" i="1"/>
  <c r="M30" i="1"/>
  <c r="M32" i="1"/>
  <c r="M35" i="1"/>
  <c r="M34" i="1"/>
  <c r="M33" i="1"/>
  <c r="M36" i="1"/>
  <c r="M37" i="1"/>
  <c r="M39" i="1"/>
  <c r="M40" i="1"/>
  <c r="M38" i="1"/>
  <c r="M26" i="1" l="1"/>
  <c r="M22" i="1"/>
  <c r="M23" i="1"/>
  <c r="M24" i="1"/>
  <c r="M4" i="1"/>
  <c r="M5" i="1"/>
  <c r="M6" i="1"/>
  <c r="M7" i="1"/>
  <c r="M8" i="1"/>
  <c r="M9" i="1"/>
  <c r="M10" i="1"/>
  <c r="M15" i="1"/>
  <c r="M11" i="1"/>
  <c r="M12" i="1"/>
  <c r="M13" i="1"/>
  <c r="M14" i="1"/>
  <c r="M17" i="1"/>
  <c r="M3" i="1"/>
  <c r="M16" i="1"/>
  <c r="M18" i="1"/>
  <c r="M20" i="1"/>
  <c r="M21" i="1"/>
  <c r="A14" i="13" l="1"/>
  <c r="I14" i="13" s="1"/>
  <c r="A13" i="13"/>
  <c r="A12" i="13"/>
  <c r="D12" i="13" s="1"/>
  <c r="A11" i="13"/>
  <c r="A10" i="13"/>
  <c r="A9" i="13"/>
  <c r="A8" i="13"/>
  <c r="B8" i="13" s="1"/>
  <c r="A7" i="13"/>
  <c r="A6" i="13"/>
  <c r="A5" i="13"/>
  <c r="H4" i="13"/>
  <c r="A3" i="13"/>
  <c r="L1" i="1"/>
  <c r="K1" i="1"/>
  <c r="H1" i="1"/>
  <c r="D5" i="13" l="1"/>
  <c r="F9" i="13"/>
  <c r="B10" i="13"/>
  <c r="C13" i="13"/>
  <c r="C6" i="13"/>
  <c r="F3" i="13"/>
  <c r="F6" i="13"/>
  <c r="E6" i="13"/>
  <c r="D6" i="13"/>
  <c r="H3" i="13"/>
  <c r="F4" i="13"/>
  <c r="I13" i="13"/>
  <c r="E4" i="13"/>
  <c r="E9" i="13"/>
  <c r="D4" i="13"/>
  <c r="D9" i="13"/>
  <c r="C3" i="13"/>
  <c r="B7" i="13"/>
  <c r="I8" i="13"/>
  <c r="C5" i="13"/>
  <c r="H8" i="13"/>
  <c r="C4" i="13"/>
  <c r="F8" i="13"/>
  <c r="B6" i="13"/>
  <c r="I6" i="13"/>
  <c r="B5" i="13"/>
  <c r="H11" i="13"/>
  <c r="H6" i="13"/>
  <c r="B4" i="13"/>
  <c r="H13" i="13"/>
  <c r="E11" i="13"/>
  <c r="B14" i="13"/>
  <c r="D14" i="13"/>
  <c r="E14" i="13"/>
  <c r="D13" i="13"/>
  <c r="H10" i="13"/>
  <c r="E8" i="13"/>
  <c r="I5" i="13"/>
  <c r="C12" i="13"/>
  <c r="B13" i="13"/>
  <c r="D11" i="13"/>
  <c r="B3" i="13"/>
  <c r="E13" i="13"/>
  <c r="F14" i="13"/>
  <c r="I12" i="13"/>
  <c r="F10" i="13"/>
  <c r="D8" i="13"/>
  <c r="H5" i="13"/>
  <c r="C11" i="13"/>
  <c r="B12" i="13"/>
  <c r="I10" i="13"/>
  <c r="H14" i="13"/>
  <c r="H12" i="13"/>
  <c r="E10" i="13"/>
  <c r="I7" i="13"/>
  <c r="F5" i="13"/>
  <c r="C10" i="13"/>
  <c r="B11" i="13"/>
  <c r="C14" i="13"/>
  <c r="F13" i="13"/>
  <c r="F12" i="13"/>
  <c r="D10" i="13"/>
  <c r="H7" i="13"/>
  <c r="E5" i="13"/>
  <c r="C9" i="13"/>
  <c r="D3" i="13"/>
  <c r="E12" i="13"/>
  <c r="I9" i="13"/>
  <c r="F7" i="13"/>
  <c r="C8" i="13"/>
  <c r="B9" i="13"/>
  <c r="F11" i="13"/>
  <c r="E3" i="13"/>
  <c r="H9" i="13"/>
  <c r="E7" i="13"/>
  <c r="I4" i="13"/>
  <c r="C7" i="13"/>
  <c r="I11" i="13"/>
  <c r="D7" i="13"/>
  <c r="I1" i="1"/>
  <c r="I3" i="13" l="1"/>
  <c r="M1" i="1"/>
  <c r="H15" i="13"/>
  <c r="I16" i="13" s="1"/>
  <c r="B15" i="13"/>
  <c r="C15" i="13"/>
  <c r="E15" i="13" l="1"/>
  <c r="D15" i="13"/>
  <c r="B17" i="13" s="1"/>
  <c r="F15" i="13"/>
  <c r="I15" i="1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<sst xmlns="http://schemas.openxmlformats.org/spreadsheetml/2006/main" count="92" uniqueCount="48">
  <si>
    <t>Client</t>
  </si>
  <si>
    <t>n° client</t>
  </si>
  <si>
    <t>n° devis</t>
  </si>
  <si>
    <t>n° commande</t>
  </si>
  <si>
    <t>n° bon de livraison</t>
  </si>
  <si>
    <t>Transporteur</t>
  </si>
  <si>
    <t>n° facture</t>
  </si>
  <si>
    <t>Règlement effectué</t>
  </si>
  <si>
    <t>Montant HT</t>
  </si>
  <si>
    <t>Montant TTC</t>
  </si>
  <si>
    <t>Frais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</si>
  <si>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</si>
  <si>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</si>
  <si>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</si>
  <si>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</si>
  <si>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</si>
  <si>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</si>
  <si>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</si>
  <si>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</si>
  <si>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</si>
  <si>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</si>
  <si>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Date facture</t>
  </si>
  <si>
    <t>Date livraison</t>
  </si>
  <si>
    <t>n° avoir</t>
  </si>
  <si>
    <t>Date</t>
  </si>
  <si>
    <t>Raison</t>
  </si>
  <si>
    <t>Panier moyen</t>
  </si>
  <si>
    <t>Montants impayés H.T</t>
  </si>
  <si>
    <t>Impayées non-datées</t>
  </si>
  <si>
    <t>Impayées &gt; 2 mois</t>
  </si>
  <si>
    <t>Strasbourg</t>
  </si>
  <si>
    <t>Metz</t>
  </si>
  <si>
    <t>Lyon</t>
  </si>
  <si>
    <t>Marseille</t>
  </si>
  <si>
    <t>Paris</t>
  </si>
  <si>
    <t>Nombre de commande</t>
  </si>
  <si>
    <t>Nombre de commande par client</t>
  </si>
  <si>
    <t>Montant total des commandes pour chaque client</t>
  </si>
  <si>
    <t>Bordeaux</t>
  </si>
  <si>
    <t>Classement des plus grandes commandes (du plus grand total au plus faible)</t>
  </si>
  <si>
    <t>Étiquettes de lignes</t>
  </si>
  <si>
    <t>(vide)</t>
  </si>
  <si>
    <t>Total général</t>
  </si>
  <si>
    <t>Somme de Montant TTC</t>
  </si>
  <si>
    <t>1 - Montant total pour chaque client ayant commandé.</t>
  </si>
  <si>
    <t>3 - Classement des commandes les plus importantes (par ordre décroissant).</t>
  </si>
  <si>
    <t>2 - Nombre de commande pour chaque client (par ordre décroissant).</t>
  </si>
  <si>
    <t>Nombre de 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</si>
</sst>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mmmm"/>
  </numFmts>
  <fonts count="20">
    <font>
      <sz val="11"/>
      <color theme="1"/>
      <name val="Calibri"/>
      <family val="2"/>
      <scheme val="minor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2"/>
      <color rgb="FFFF0000"/>
      <name val="Bahnschrift"/>
      <family val="2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  <font>
      <b/>
      <sz val="12"/>
      <color theme="1"/>
      <name val="Bahnschrift"/>
      <family val="2"/>
    </font>
    <font>
      <sz val="10"/>
      <color rgb="FFFF0000"/>
      <name val="Bahnschrift"/>
      <family val="2"/>
    </font>
    <font>
      <sz val="8"/>
      <name val="Calibri"/>
      <family val="2"/>
      <scheme val="minor"/>
    </font>
    <font>
      <b/>
      <sz val="14"/>
      <color rgb="FFFF0000"/>
      <name val="Bahnschrift"/>
      <family val="2"/>
    </font>
    <font>
      <b/>
      <sz val="14"/>
      <color rgb="FF00B050"/>
      <name val="Bahnschrift"/>
      <family val="2"/>
    </font>
    <font>
      <b/>
      <sz val="11"/>
      <color theme="1"/>
      <name val="Bahnschrift"/>
      <family val="2"/>
    </font>
    <font>
      <b/>
      <sz val="8"/>
      <color theme="0"/>
      <name val="Bahnschrift"/>
      <family val="2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" fontId="4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14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5" fillId="2" borderId="12" xfId="0" applyNumberFormat="1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7" fillId="2" borderId="5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4" fontId="12" fillId="3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14" fontId="5" fillId="2" borderId="16" xfId="0" applyNumberFormat="1" applyFont="1" applyFill="1" applyBorder="1" applyAlignment="1">
      <alignment horizontal="center" vertical="center"/>
    </xf>
    <xf numFmtId="164" fontId="5" fillId="2" borderId="16" xfId="0" applyNumberFormat="1" applyFont="1" applyFill="1" applyBorder="1" applyAlignment="1">
      <alignment horizontal="center" vertical="center"/>
    </xf>
    <xf numFmtId="164" fontId="5" fillId="2" borderId="1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18" fillId="2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9" fillId="0" borderId="0" xfId="0" applyFon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44" fontId="0" fillId="0" borderId="0" xfId="0" applyNumberFormat="1"/>
    <xf numFmtId="0" fontId="7" fillId="2" borderId="5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3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859324</xdr:colOff>
      <xdr:row>0</xdr:row>
      <xdr:rowOff>48187</xdr:rowOff>
    </xdr:from>
    <xdr:to>
      <xdr:col>14</xdr:col>
      <xdr:colOff>485259</xdr:colOff>
      <xdr:row>10</xdr:row>
      <xdr:rowOff>107016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2DF4BA6B-13CB-4E92-F13B-AA92DD24A8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790333" y="48187"/>
              <a:ext cx="1860176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672399</xdr:colOff>
      <xdr:row>0</xdr:row>
      <xdr:rowOff>42583</xdr:rowOff>
    </xdr:from>
    <xdr:to>
      <xdr:col>17</xdr:col>
      <xdr:colOff>165893</xdr:colOff>
      <xdr:row>10</xdr:row>
      <xdr:rowOff>101412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Règlement effectué">
              <a:extLst>
                <a:ext uri="{FF2B5EF4-FFF2-40B4-BE49-F238E27FC236}">
                  <a16:creationId xmlns:a16="http://schemas.microsoft.com/office/drawing/2014/main" id="{33B00851-DAF9-A724-12DC-F8814E486C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ment effectu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837649" y="42583"/>
              <a:ext cx="1860177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 S" refreshedDate="45623.365440277776" createdVersion="8" refreshedVersion="8" minRefreshableVersion="3" recordCount="198" xr:uid="{656EA6BB-FA18-4844-B908-2411F050F1CE}">
  <cacheSource type="worksheet">
    <worksheetSource name="Tableau1"/>
  </cacheSource>
  <cacheFields count="13">
    <cacheField name="Client" numFmtId="0">
      <sharedItems containsBlank="1" count="7">
        <s v="Strasbourg"/>
        <s v="Metz"/>
        <s v="Lyon"/>
        <s v="Marseille"/>
        <s v="Paris"/>
        <s v="Bordeaux"/>
        <m/>
      </sharedItems>
    </cacheField>
    <cacheField name="n° client" numFmtId="0">
      <sharedItems containsString="0" containsBlank="1" containsNumber="1" containsInteger="1" minValue="1" maxValue="6"/>
    </cacheField>
    <cacheField name="n° devis" numFmtId="0">
      <sharedItems containsNonDate="0" containsString="0" containsBlank="1"/>
    </cacheField>
    <cacheField name="n° commande" numFmtId="0">
      <sharedItems containsNonDate="0" containsString="0" containsBlank="1"/>
    </cacheField>
    <cacheField name="n° bon de livraison" numFmtId="0">
      <sharedItems containsNonDate="0" containsString="0" containsBlank="1"/>
    </cacheField>
    <cacheField name="Date livraison" numFmtId="14">
      <sharedItems containsNonDate="0" containsString="0" containsBlank="1"/>
    </cacheField>
    <cacheField name="Transporteur" numFmtId="0">
      <sharedItems containsNonDate="0" containsString="0" containsBlank="1"/>
    </cacheField>
    <cacheField name="Frais" numFmtId="164">
      <sharedItems containsNonDate="0" containsString="0" containsBlank="1"/>
    </cacheField>
    <cacheField name="n° facture" numFmtId="0">
      <sharedItems containsNonDate="0" containsString="0" containsBlank="1"/>
    </cacheField>
    <cacheField name="Date facture" numFmtId="14">
      <sharedItems containsNonDate="0" containsString="0" containsBlank="1"/>
    </cacheField>
    <cacheField name="Règlement effectué" numFmtId="0">
      <sharedItems containsNonDate="0" containsString="0" containsBlank="1"/>
    </cacheField>
    <cacheField name="Montant HT" numFmtId="164">
      <sharedItems containsString="0" containsBlank="1" containsNumber="1" minValue="412.32" maxValue="14897.69"/>
    </cacheField>
    <cacheField name="Montant TTC" numFmtId="164">
      <sharedItems containsSemiMixedTypes="0" containsString="0" containsNumber="1" minValue="0" maxValue="17877.227999999999" count="12">
        <n v="884.65200000000004"/>
        <n v="1484.268"/>
        <n v="5361.6240000000007"/>
        <n v="1626"/>
        <n v="1043.2919999999999"/>
        <n v="797.18400000000008"/>
        <n v="2025.4439999999997"/>
        <n v="5378.1720000000005"/>
        <n v="6641.9520000000002"/>
        <n v="494.78399999999999"/>
        <n v="17877.227999999999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8">
  <r>
    <x v="0"/>
    <n v="1"/>
    <m/>
    <m/>
    <m/>
    <m/>
    <m/>
    <m/>
    <m/>
    <m/>
    <m/>
    <n v="737.21"/>
    <x v="0"/>
  </r>
  <r>
    <x v="1"/>
    <n v="2"/>
    <m/>
    <m/>
    <m/>
    <m/>
    <m/>
    <m/>
    <m/>
    <m/>
    <m/>
    <n v="1236.8900000000001"/>
    <x v="1"/>
  </r>
  <r>
    <x v="2"/>
    <n v="3"/>
    <m/>
    <m/>
    <m/>
    <m/>
    <m/>
    <m/>
    <m/>
    <m/>
    <m/>
    <n v="4468.0200000000004"/>
    <x v="2"/>
  </r>
  <r>
    <x v="3"/>
    <n v="4"/>
    <m/>
    <m/>
    <m/>
    <m/>
    <m/>
    <m/>
    <m/>
    <m/>
    <m/>
    <n v="1355"/>
    <x v="3"/>
  </r>
  <r>
    <x v="0"/>
    <n v="1"/>
    <m/>
    <m/>
    <m/>
    <m/>
    <m/>
    <m/>
    <m/>
    <m/>
    <m/>
    <n v="869.41"/>
    <x v="4"/>
  </r>
  <r>
    <x v="3"/>
    <n v="4"/>
    <m/>
    <m/>
    <m/>
    <m/>
    <m/>
    <m/>
    <m/>
    <m/>
    <m/>
    <n v="664.32"/>
    <x v="5"/>
  </r>
  <r>
    <x v="0"/>
    <n v="1"/>
    <m/>
    <m/>
    <m/>
    <m/>
    <m/>
    <m/>
    <m/>
    <m/>
    <m/>
    <n v="1687.87"/>
    <x v="6"/>
  </r>
  <r>
    <x v="1"/>
    <n v="2"/>
    <m/>
    <m/>
    <m/>
    <m/>
    <m/>
    <m/>
    <m/>
    <m/>
    <m/>
    <n v="4481.8100000000004"/>
    <x v="7"/>
  </r>
  <r>
    <x v="4"/>
    <n v="5"/>
    <m/>
    <m/>
    <m/>
    <m/>
    <m/>
    <m/>
    <m/>
    <m/>
    <m/>
    <n v="5534.96"/>
    <x v="8"/>
  </r>
  <r>
    <x v="0"/>
    <n v="1"/>
    <m/>
    <m/>
    <m/>
    <m/>
    <m/>
    <m/>
    <m/>
    <m/>
    <m/>
    <n v="412.32"/>
    <x v="9"/>
  </r>
  <r>
    <x v="5"/>
    <n v="6"/>
    <m/>
    <m/>
    <m/>
    <m/>
    <m/>
    <m/>
    <m/>
    <m/>
    <m/>
    <n v="14897.69"/>
    <x v="10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CF94FE-AF21-47EE-AAB0-B07198E67BE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13">
    <pivotField axis="axisRow" showAll="0">
      <items count="8">
        <item x="5"/>
        <item x="2"/>
        <item x="3"/>
        <item x="1"/>
        <item x="4"/>
        <item x="0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TTC" fld="1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93559B-DF31-4342-B731-CCFA298F7148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13">
    <pivotField axis="axisRow" dataField="1" showAll="0" sortType="descending">
      <items count="8">
        <item x="5"/>
        <item x="2"/>
        <item x="3"/>
        <item x="1"/>
        <item x="4"/>
        <item x="0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</pivotFields>
  <rowFields count="1">
    <field x="0"/>
  </rowFields>
  <rowItems count="8">
    <i>
      <x v="5"/>
    </i>
    <i>
      <x v="2"/>
    </i>
    <i>
      <x v="3"/>
    </i>
    <i>
      <x/>
    </i>
    <i>
      <x v="1"/>
    </i>
    <i>
      <x v="4"/>
    </i>
    <i>
      <x v="6"/>
    </i>
    <i t="grand">
      <x/>
    </i>
  </rowItems>
  <colItems count="1">
    <i/>
  </colItems>
  <dataFields count="1">
    <dataField name="Nombre de Commande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52EA4D-A650-41E0-AA10-5B5E28020257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9" firstHeaderRow="1" firstDataRow="1" firstDataCol="1"/>
  <pivotFields count="13">
    <pivotField axis="axisRow" showAll="0" measureFilter="1">
      <items count="8">
        <item x="5"/>
        <item x="2"/>
        <item x="3"/>
        <item x="1"/>
        <item x="4"/>
        <item x="0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 sortType="descending">
      <items count="13">
        <item x="10"/>
        <item x="8"/>
        <item x="7"/>
        <item x="2"/>
        <item x="6"/>
        <item x="3"/>
        <item x="1"/>
        <item x="4"/>
        <item x="0"/>
        <item x="5"/>
        <item x="9"/>
        <item x="11"/>
        <item t="default"/>
      </items>
    </pivotField>
  </pivotFields>
  <rowFields count="1">
    <field x="0"/>
  </rowFields>
  <rowItems count="6">
    <i>
      <x/>
    </i>
    <i>
      <x v="1"/>
    </i>
    <i>
      <x v="3"/>
    </i>
    <i>
      <x v="4"/>
    </i>
    <i>
      <x v="5"/>
    </i>
    <i t="grand">
      <x/>
    </i>
  </rowItems>
  <colItems count="1">
    <i/>
  </colItems>
  <dataFields count="1">
    <dataField name="Somme de Montant TTC" fld="12" baseField="0" baseItem="0" numFmtId="164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9D17A26-8970-4BFA-92B8-FAFB0543385A}" sourceName="Cli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ment_effectué" xr10:uid="{8B3FAB29-7C98-48ED-AEDF-83A12ACA2B76}" sourceName="Règlement effectu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74B141DF-0805-4470-837B-817A5D1ECBB3}" cache="Segment_Client" caption="Client" rowHeight="241300"/>
  <slicer name="Règlement effectué" xr10:uid="{DD5A89AE-D8D0-4EA3-AF77-150DE6BA4887}" cache="Segment_Règlement_effectué" caption="Règlement effectu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F210DA-074B-4D43-A60E-1FE6D2D7513F}" name="Tableau1" displayName="Tableau1" ref="A2:M200" headerRowBorderDxfId="33" tableBorderDxfId="32">
  <autoFilter ref="A2:M200" xr:uid="{2EF210DA-074B-4D43-A60E-1FE6D2D7513F}"/>
  <sortState xmlns:xlrd2="http://schemas.microsoft.com/office/spreadsheetml/2017/richdata2" ref="A3:M74">
    <sortCondition ref="I2:I200"/>
  </sortState>
  <tableColumns count="13">
    <tableColumn id="1" xr3:uid="{EB78B390-FDF3-4656-8322-560D046F05D4}" name="Client" totalsRowLabel="Total" dataDxfId="31"/>
    <tableColumn id="2" xr3:uid="{F7473968-C93B-457F-B732-47FD3BD3389D}" name="n° client" dataDxfId="30"/>
    <tableColumn id="3" xr3:uid="{1A33DBB3-D232-44E6-BCC5-FB968E40986E}" name="n° devis" dataDxfId="29"/>
    <tableColumn id="4" xr3:uid="{4D7CE070-7375-4BAE-8E50-104EEFB9E05A}" name="n° commande" dataDxfId="28"/>
    <tableColumn id="5" xr3:uid="{7CE0119C-45E8-48BB-A9E0-F78979F452D2}" name="n° bon de livraison" dataDxfId="27"/>
    <tableColumn id="6" xr3:uid="{DB695FBD-4A06-42EE-A190-6E92486BEBDA}" name="Date livraison" dataDxfId="26"/>
    <tableColumn id="7" xr3:uid="{038338D6-080F-4A29-9CBC-152E1222BDB5}" name="Transporteur" dataDxfId="25"/>
    <tableColumn id="8" xr3:uid="{D27493C8-EEA5-49BB-A007-350C4824984F}" name="Frais" dataDxfId="24"/>
    <tableColumn id="9" xr3:uid="{3684B340-608F-4945-8A59-A2B007769E47}" name="n° facture" dataDxfId="23"/>
    <tableColumn id="10" xr3:uid="{7E18E2DE-BC9A-44B7-860B-7A359E5E3C44}" name="Date facture" dataDxfId="22"/>
    <tableColumn id="11" xr3:uid="{5C6F3386-DD01-4C6C-B50F-2C946D00BDE1}" name="Règlement effectué" dataDxfId="21"/>
    <tableColumn id="13" xr3:uid="{72AE4FD5-285E-4FE2-8B06-7717C5C4B037}" name="Montant HT" dataDxfId="20"/>
    <tableColumn id="14" xr3:uid="{09DBF1FA-71E9-4D2E-817C-AE93B3036652}" name="Montant TTC" totalsRowFunction="sum" dataDxfId="19">
      <calculatedColumnFormula>(L3+H3)*1.2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dimension ref="A1:I18"/>
  <sheetViews>
    <sheetView workbookViewId="0">
      <selection activeCell="E4" sqref="E4"/>
    </sheetView>
  </sheetViews>
  <sheetFormatPr baseColWidth="10" defaultColWidth="11.5703125" defaultRowHeight="14.25"/>
  <cols>
    <col min="1" max="9" width="20.7109375" style="10" customWidth="1"/>
    <col min="10" max="16384" width="11.5703125" style="10"/>
  </cols>
  <sheetData>
    <row r="1" spans="1:9" ht="19.899999999999999" customHeight="1">
      <c r="A1" s="71">
        <v>2024</v>
      </c>
      <c r="B1" s="70" t="s">
        <v>19</v>
      </c>
      <c r="C1" s="70"/>
      <c r="D1" s="73" t="s">
        <v>11</v>
      </c>
      <c r="E1" s="74"/>
      <c r="F1" s="74"/>
      <c r="G1" s="75"/>
      <c r="H1" s="70" t="s">
        <v>15</v>
      </c>
      <c r="I1" s="70"/>
    </row>
    <row r="2" spans="1:9" ht="19.899999999999999" customHeight="1">
      <c r="A2" s="72"/>
      <c r="B2" s="11" t="s">
        <v>20</v>
      </c>
      <c r="C2" s="11" t="s">
        <v>10</v>
      </c>
      <c r="D2" s="11" t="s">
        <v>12</v>
      </c>
      <c r="E2" s="11" t="s">
        <v>13</v>
      </c>
      <c r="F2" s="11" t="s">
        <v>14</v>
      </c>
      <c r="G2" s="11" t="s">
        <v>27</v>
      </c>
      <c r="H2" s="11" t="s">
        <v>17</v>
      </c>
      <c r="I2" s="11" t="s">
        <v>16</v>
      </c>
    </row>
    <row r="3" spans="1:9" ht="19.899999999999999" customHeight="1">
      <c r="A3" s="37">
        <f>DATE($A$1,ROW()-2,1)</f>
        <v>45292</v>
      </c>
      <c r="B3" s="12">
        <f>COUNTIFS(Tableau1[n° bon de livraison],"&lt;&gt;",Tableau1[Date livraison],"&gt;="&amp;Synthèse!$A3,Tableau1[Date livraison],"&lt;"&amp;Synthèse!$A4)</f>
        <v>0</v>
      </c>
      <c r="C3" s="13">
        <f>SUMIFS(Tableau1[Frais],Tableau1[Date livraison],"&gt;="&amp;Synthèse!$A3,Tableau1[Date livraison],"&lt;"&amp;Synthèse!$A4)</f>
        <v>0</v>
      </c>
      <c r="D3" s="13">
        <f>COUNTIFS(Tableau1[Date facture],"&gt;="&amp;Synthèse!$A3,Tableau1[Date facture],"&lt;"&amp;Synthèse!$A4)</f>
        <v>0</v>
      </c>
      <c r="E3" s="13">
        <f>COUNTIFS(Tableau1[Date facture],"&gt;="&amp;Synthèse!$A3,Tableau1[Date facture],"&lt;"&amp;Synthèse!$A4,Tableau1[Règlement effectué],"Oui")</f>
        <v>0</v>
      </c>
      <c r="F3" s="13">
        <f>COUNTIFS(Tableau1[Date facture],"&gt;="&amp;Synthèse!$A3,Tableau1[Date facture],"&lt;"&amp;Synthèse!$A4,Tableau1[Règlement effectué],"")</f>
        <v>0</v>
      </c>
      <c r="G3" s="54" cm="1">
        <f t="array" ref="G3">SUMPRODUCT((Tableau1[Montant HT])*(Tableau1[Règlement effectué]&lt;&gt;"Oui")*(Tableau1[Date facture]&lt;&gt;"")*(MONTH(Tableau1[Date facture])=MONTH(A3)))</f>
        <v>0</v>
      </c>
      <c r="H3" s="13">
        <f>SUMIFS(Tableau1[Montant HT],Tableau1[Date facture],"&gt;="&amp;Synthèse!$A3,Tableau1[Date facture],"&lt;"&amp;Synthèse!$A4)</f>
        <v>0</v>
      </c>
      <c r="I3" s="13">
        <f>SUMIFS(Tableau1[Montant TTC],Tableau1[Date facture],"&gt;="&amp;Synthèse!$A3,Tableau1[Date facture],"&lt;"&amp;Synthèse!$A4)</f>
        <v>0</v>
      </c>
    </row>
    <row r="4" spans="1:9" ht="19.899999999999999" customHeight="1">
      <c r="A4" s="37">
        <f t="shared" ref="A4:A14" si="0">DATE($A$1,ROW()-2,1)</f>
        <v>45323</v>
      </c>
      <c r="B4" s="12">
        <f>COUNTIFS(Tableau1[n° bon de livraison],"&lt;&gt;",Tableau1[Date livraison],"&gt;="&amp;Synthèse!$A4,Tableau1[Date livraison],"&lt;"&amp;Synthèse!$A5)</f>
        <v>0</v>
      </c>
      <c r="C4" s="13">
        <f>SUMIFS(Tableau1[Frais],Tableau1[Date livraison],"&gt;="&amp;Synthèse!$A4,Tableau1[Date livraison],"&lt;"&amp;Synthèse!$A5)</f>
        <v>0</v>
      </c>
      <c r="D4" s="13">
        <f>COUNTIFS(Tableau1[Date facture],"&gt;="&amp;Synthèse!$A4,Tableau1[Date facture],"&lt;"&amp;Synthèse!$A5)</f>
        <v>0</v>
      </c>
      <c r="E4" s="13">
        <f>COUNTIFS(Tableau1[Date facture],"&gt;="&amp;Synthèse!$A4,Tableau1[Date facture],"&lt;"&amp;Synthèse!$A5,Tableau1[Règlement effectué],"Oui")</f>
        <v>0</v>
      </c>
      <c r="F4" s="13">
        <f>COUNTIFS(Tableau1[Date facture],"&gt;="&amp;Synthèse!$A4,Tableau1[Date facture],"&lt;"&amp;Synthèse!$A5,Tableau1[Règlement effectué],"")</f>
        <v>0</v>
      </c>
      <c r="G4" s="54" cm="1">
        <f t="array" ref="G4">SUMPRODUCT((Tableau1[Montant HT])*(Tableau1[Règlement effectué]&lt;&gt;"Oui")*(Tableau1[Date facture]&lt;&gt;"")*(MONTH(Tableau1[Date facture])=MONTH(A4)))</f>
        <v>0</v>
      </c>
      <c r="H4" s="13">
        <f>SUMIFS(Tableau1[Montant HT],Tableau1[Date facture],"&gt;="&amp;Synthèse!$A4,Tableau1[Date facture],"&lt;"&amp;Synthèse!$A5)</f>
        <v>0</v>
      </c>
      <c r="I4" s="13">
        <f>SUMIFS(Tableau1[Montant TTC],Tableau1[Date facture],"&gt;="&amp;Synthèse!$A4,Tableau1[Date facture],"&lt;"&amp;Synthèse!$A5)</f>
        <v>0</v>
      </c>
    </row>
    <row r="5" spans="1:9" ht="19.899999999999999" customHeight="1">
      <c r="A5" s="37">
        <f t="shared" si="0"/>
        <v>45352</v>
      </c>
      <c r="B5" s="12">
        <f>COUNTIFS(Tableau1[n° bon de livraison],"&lt;&gt;",Tableau1[Date livraison],"&gt;="&amp;Synthèse!$A5,Tableau1[Date livraison],"&lt;"&amp;Synthèse!$A6)</f>
        <v>0</v>
      </c>
      <c r="C5" s="13">
        <f>SUMIFS(Tableau1[Frais],Tableau1[Date livraison],"&gt;="&amp;Synthèse!$A5,Tableau1[Date livraison],"&lt;"&amp;Synthèse!$A6)</f>
        <v>0</v>
      </c>
      <c r="D5" s="13">
        <f>COUNTIFS(Tableau1[Date facture],"&gt;="&amp;Synthèse!$A5,Tableau1[Date facture],"&lt;"&amp;Synthèse!$A6)</f>
        <v>0</v>
      </c>
      <c r="E5" s="13">
        <f>COUNTIFS(Tableau1[Date facture],"&gt;="&amp;Synthèse!$A5,Tableau1[Date facture],"&lt;"&amp;Synthèse!$A6,Tableau1[Règlement effectué],"Oui")</f>
        <v>0</v>
      </c>
      <c r="F5" s="13">
        <f>COUNTIFS(Tableau1[Date facture],"&gt;="&amp;Synthèse!$A5,Tableau1[Date facture],"&lt;"&amp;Synthèse!$A6,Tableau1[Règlement effectué],"")</f>
        <v>0</v>
      </c>
      <c r="G5" s="54" cm="1">
        <f t="array" ref="G5">SUMPRODUCT((Tableau1[Montant HT])*(Tableau1[Règlement effectué]&lt;&gt;"Oui")*(Tableau1[Date facture]&lt;&gt;"")*(MONTH(Tableau1[Date facture])=MONTH(A5)))</f>
        <v>0</v>
      </c>
      <c r="H5" s="13">
        <f>SUMIFS(Tableau1[Montant HT],Tableau1[Date facture],"&gt;="&amp;Synthèse!$A5,Tableau1[Date facture],"&lt;"&amp;Synthèse!$A6)</f>
        <v>0</v>
      </c>
      <c r="I5" s="13">
        <f>SUMIFS(Tableau1[Montant TTC],Tableau1[Date facture],"&gt;="&amp;Synthèse!$A5,Tableau1[Date facture],"&lt;"&amp;Synthèse!$A6)</f>
        <v>0</v>
      </c>
    </row>
    <row r="6" spans="1:9" ht="19.899999999999999" customHeight="1">
      <c r="A6" s="37">
        <f t="shared" si="0"/>
        <v>45383</v>
      </c>
      <c r="B6" s="12">
        <f>COUNTIFS(Tableau1[n° bon de livraison],"&lt;&gt;",Tableau1[Date livraison],"&gt;="&amp;Synthèse!$A6,Tableau1[Date livraison],"&lt;"&amp;Synthèse!$A7)</f>
        <v>0</v>
      </c>
      <c r="C6" s="13">
        <f>SUMIFS(Tableau1[Frais],Tableau1[Date livraison],"&gt;="&amp;Synthèse!$A6,Tableau1[Date livraison],"&lt;"&amp;Synthèse!$A7)</f>
        <v>0</v>
      </c>
      <c r="D6" s="13">
        <f>COUNTIFS(Tableau1[Date facture],"&gt;="&amp;Synthèse!$A6,Tableau1[Date facture],"&lt;"&amp;Synthèse!$A7)</f>
        <v>0</v>
      </c>
      <c r="E6" s="13">
        <f>COUNTIFS(Tableau1[Date facture],"&gt;="&amp;Synthèse!$A6,Tableau1[Date facture],"&lt;"&amp;Synthèse!$A7,Tableau1[Règlement effectué],"Oui")</f>
        <v>0</v>
      </c>
      <c r="F6" s="13">
        <f>COUNTIFS(Tableau1[Date facture],"&gt;="&amp;Synthèse!$A6,Tableau1[Date facture],"&lt;"&amp;Synthèse!$A7,Tableau1[Règlement effectué],"")</f>
        <v>0</v>
      </c>
      <c r="G6" s="54" cm="1">
        <f t="array" ref="G6">SUMPRODUCT((Tableau1[Montant HT])*(Tableau1[Règlement effectué]&lt;&gt;"Oui")*(Tableau1[Date facture]&lt;&gt;"")*(MONTH(Tableau1[Date facture])=MONTH(A6)))</f>
        <v>0</v>
      </c>
      <c r="H6" s="13">
        <f>SUMIFS(Tableau1[Montant HT],Tableau1[Date facture],"&gt;="&amp;Synthèse!$A6,Tableau1[Date facture],"&lt;"&amp;Synthèse!$A7)</f>
        <v>0</v>
      </c>
      <c r="I6" s="13">
        <f>SUMIFS(Tableau1[Montant TTC],Tableau1[Date facture],"&gt;="&amp;Synthèse!$A6,Tableau1[Date facture],"&lt;"&amp;Synthèse!$A7)</f>
        <v>0</v>
      </c>
    </row>
    <row r="7" spans="1:9" ht="19.899999999999999" customHeight="1">
      <c r="A7" s="37">
        <f t="shared" si="0"/>
        <v>45413</v>
      </c>
      <c r="B7" s="12">
        <f>COUNTIFS(Tableau1[n° bon de livraison],"&lt;&gt;",Tableau1[Date livraison],"&gt;="&amp;Synthèse!$A7,Tableau1[Date livraison],"&lt;"&amp;Synthèse!$A8)</f>
        <v>0</v>
      </c>
      <c r="C7" s="13">
        <f>SUMIFS(Tableau1[Frais],Tableau1[Date livraison],"&gt;="&amp;Synthèse!$A7,Tableau1[Date livraison],"&lt;"&amp;Synthèse!$A8)</f>
        <v>0</v>
      </c>
      <c r="D7" s="13">
        <f>COUNTIFS(Tableau1[Date facture],"&gt;="&amp;Synthèse!$A7,Tableau1[Date facture],"&lt;"&amp;Synthèse!$A8)</f>
        <v>0</v>
      </c>
      <c r="E7" s="13">
        <f>COUNTIFS(Tableau1[Date facture],"&gt;="&amp;Synthèse!$A7,Tableau1[Date facture],"&lt;"&amp;Synthèse!$A8,Tableau1[Règlement effectué],"Oui")</f>
        <v>0</v>
      </c>
      <c r="F7" s="13">
        <f>COUNTIFS(Tableau1[Date facture],"&gt;="&amp;Synthèse!$A7,Tableau1[Date facture],"&lt;"&amp;Synthèse!$A8,Tableau1[Règlement effectué],"")</f>
        <v>0</v>
      </c>
      <c r="G7" s="54" cm="1">
        <f t="array" ref="G7">SUMPRODUCT((Tableau1[Montant HT])*(Tableau1[Règlement effectué]&lt;&gt;"Oui")*(Tableau1[Date facture]&lt;&gt;"")*(MONTH(Tableau1[Date facture])=MONTH(A7)))</f>
        <v>0</v>
      </c>
      <c r="H7" s="13">
        <f>SUMIFS(Tableau1[Montant HT],Tableau1[Date facture],"&gt;="&amp;Synthèse!$A7,Tableau1[Date facture],"&lt;"&amp;Synthèse!$A8)</f>
        <v>0</v>
      </c>
      <c r="I7" s="13">
        <f>SUMIFS(Tableau1[Montant TTC],Tableau1[Date facture],"&gt;="&amp;Synthèse!$A7,Tableau1[Date facture],"&lt;"&amp;Synthèse!$A8)</f>
        <v>0</v>
      </c>
    </row>
    <row r="8" spans="1:9" ht="19.899999999999999" customHeight="1">
      <c r="A8" s="37">
        <f t="shared" si="0"/>
        <v>45444</v>
      </c>
      <c r="B8" s="12">
        <f>COUNTIFS(Tableau1[n° bon de livraison],"&lt;&gt;",Tableau1[Date livraison],"&gt;="&amp;Synthèse!$A8,Tableau1[Date livraison],"&lt;"&amp;Synthèse!$A9)</f>
        <v>0</v>
      </c>
      <c r="C8" s="13">
        <f>SUMIFS(Tableau1[Frais],Tableau1[Date livraison],"&gt;="&amp;Synthèse!$A8,Tableau1[Date livraison],"&lt;"&amp;Synthèse!$A9)</f>
        <v>0</v>
      </c>
      <c r="D8" s="13">
        <f>COUNTIFS(Tableau1[Date facture],"&gt;="&amp;Synthèse!$A8,Tableau1[Date facture],"&lt;"&amp;Synthèse!$A9)</f>
        <v>0</v>
      </c>
      <c r="E8" s="13">
        <f>COUNTIFS(Tableau1[Date facture],"&gt;="&amp;Synthèse!$A8,Tableau1[Date facture],"&lt;"&amp;Synthèse!$A9,Tableau1[Règlement effectué],"Oui")</f>
        <v>0</v>
      </c>
      <c r="F8" s="13">
        <f>COUNTIFS(Tableau1[Date facture],"&gt;="&amp;Synthèse!$A8,Tableau1[Date facture],"&lt;"&amp;Synthèse!$A9,Tableau1[Règlement effectué],"")</f>
        <v>0</v>
      </c>
      <c r="G8" s="54" cm="1">
        <f t="array" ref="G8">SUMPRODUCT((Tableau1[Montant HT])*(Tableau1[Règlement effectué]&lt;&gt;"Oui")*(Tableau1[Date facture]&lt;&gt;"")*(MONTH(Tableau1[Date facture])=MONTH(A8)))</f>
        <v>0</v>
      </c>
      <c r="H8" s="13">
        <f>SUMIFS(Tableau1[Montant HT],Tableau1[Date facture],"&gt;="&amp;Synthèse!$A8,Tableau1[Date facture],"&lt;"&amp;Synthèse!$A9)</f>
        <v>0</v>
      </c>
      <c r="I8" s="13">
        <f>SUMIFS(Tableau1[Montant TTC],Tableau1[Date facture],"&gt;="&amp;Synthèse!$A8,Tableau1[Date facture],"&lt;"&amp;Synthèse!$A9)</f>
        <v>0</v>
      </c>
    </row>
    <row r="9" spans="1:9" ht="19.899999999999999" customHeight="1">
      <c r="A9" s="37">
        <f t="shared" si="0"/>
        <v>45474</v>
      </c>
      <c r="B9" s="12">
        <f>COUNTIFS(Tableau1[n° bon de livraison],"&lt;&gt;",Tableau1[Date livraison],"&gt;="&amp;Synthèse!$A9,Tableau1[Date livraison],"&lt;"&amp;Synthèse!$A10)</f>
        <v>0</v>
      </c>
      <c r="C9" s="13">
        <f>SUMIFS(Tableau1[Frais],Tableau1[Date livraison],"&gt;="&amp;Synthèse!$A9,Tableau1[Date livraison],"&lt;"&amp;Synthèse!$A10)</f>
        <v>0</v>
      </c>
      <c r="D9" s="13">
        <f>COUNTIFS(Tableau1[Date facture],"&gt;="&amp;Synthèse!$A9,Tableau1[Date facture],"&lt;"&amp;Synthèse!$A10)</f>
        <v>0</v>
      </c>
      <c r="E9" s="13">
        <f>COUNTIFS(Tableau1[Date facture],"&gt;="&amp;Synthèse!$A9,Tableau1[Date facture],"&lt;"&amp;Synthèse!$A10,Tableau1[Règlement effectué],"Oui")</f>
        <v>0</v>
      </c>
      <c r="F9" s="13">
        <f>COUNTIFS(Tableau1[Date facture],"&gt;="&amp;Synthèse!$A9,Tableau1[Date facture],"&lt;"&amp;Synthèse!$A10,Tableau1[Règlement effectué],"")</f>
        <v>0</v>
      </c>
      <c r="G9" s="54" cm="1">
        <f t="array" ref="G9">SUMPRODUCT((Tableau1[Montant HT])*(Tableau1[Règlement effectué]&lt;&gt;"Oui")*(Tableau1[Date facture]&lt;&gt;"")*(MONTH(Tableau1[Date facture])=MONTH(A9)))</f>
        <v>0</v>
      </c>
      <c r="H9" s="13">
        <f>SUMIFS(Tableau1[Montant HT],Tableau1[Date facture],"&gt;="&amp;Synthèse!$A9,Tableau1[Date facture],"&lt;"&amp;Synthèse!$A10)</f>
        <v>0</v>
      </c>
      <c r="I9" s="13">
        <f>SUMIFS(Tableau1[Montant TTC],Tableau1[Date facture],"&gt;="&amp;Synthèse!$A9,Tableau1[Date facture],"&lt;"&amp;Synthèse!$A10)</f>
        <v>0</v>
      </c>
    </row>
    <row r="10" spans="1:9" ht="19.899999999999999" customHeight="1">
      <c r="A10" s="37">
        <f t="shared" si="0"/>
        <v>45505</v>
      </c>
      <c r="B10" s="12">
        <f>COUNTIFS(Tableau1[n° bon de livraison],"&lt;&gt;",Tableau1[Date livraison],"&gt;="&amp;Synthèse!$A10,Tableau1[Date livraison],"&lt;"&amp;Synthèse!$A11)</f>
        <v>0</v>
      </c>
      <c r="C10" s="13">
        <f>SUMIFS(Tableau1[Frais],Tableau1[Date livraison],"&gt;="&amp;Synthèse!$A10,Tableau1[Date livraison],"&lt;"&amp;Synthèse!$A11)</f>
        <v>0</v>
      </c>
      <c r="D10" s="13">
        <f>COUNTIFS(Tableau1[Date facture],"&gt;="&amp;Synthèse!$A10,Tableau1[Date facture],"&lt;"&amp;Synthèse!$A11)</f>
        <v>0</v>
      </c>
      <c r="E10" s="13">
        <f>COUNTIFS(Tableau1[Date facture],"&gt;="&amp;Synthèse!$A10,Tableau1[Date facture],"&lt;"&amp;Synthèse!$A11,Tableau1[Règlement effectué],"Oui")</f>
        <v>0</v>
      </c>
      <c r="F10" s="13">
        <f>COUNTIFS(Tableau1[Date facture],"&gt;="&amp;Synthèse!$A10,Tableau1[Date facture],"&lt;"&amp;Synthèse!$A11,Tableau1[Règlement effectué],"")</f>
        <v>0</v>
      </c>
      <c r="G10" s="54" cm="1">
        <f t="array" ref="G10">SUMPRODUCT((Tableau1[Montant HT])*(Tableau1[Règlement effectué]&lt;&gt;"Oui")*(Tableau1[Date facture]&lt;&gt;"")*(MONTH(Tableau1[Date facture])=MONTH(A10)))</f>
        <v>0</v>
      </c>
      <c r="H10" s="13">
        <f>SUMIFS(Tableau1[Montant HT],Tableau1[Date facture],"&gt;="&amp;Synthèse!$A10,Tableau1[Date facture],"&lt;"&amp;Synthèse!$A11)</f>
        <v>0</v>
      </c>
      <c r="I10" s="13">
        <f>SUMIFS(Tableau1[Montant TTC],Tableau1[Date facture],"&gt;="&amp;Synthèse!$A10,Tableau1[Date facture],"&lt;"&amp;Synthèse!$A11)</f>
        <v>0</v>
      </c>
    </row>
    <row r="11" spans="1:9" ht="19.899999999999999" customHeight="1">
      <c r="A11" s="37">
        <f t="shared" si="0"/>
        <v>45536</v>
      </c>
      <c r="B11" s="12">
        <f>COUNTIFS(Tableau1[n° bon de livraison],"&lt;&gt;",Tableau1[Date livraison],"&gt;="&amp;Synthèse!$A11,Tableau1[Date livraison],"&lt;"&amp;Synthèse!$A12)</f>
        <v>0</v>
      </c>
      <c r="C11" s="13">
        <f>SUMIFS(Tableau1[Frais],Tableau1[Date livraison],"&gt;="&amp;Synthèse!$A11,Tableau1[Date livraison],"&lt;"&amp;Synthèse!$A12)</f>
        <v>0</v>
      </c>
      <c r="D11" s="13">
        <f>COUNTIFS(Tableau1[Date facture],"&gt;="&amp;Synthèse!$A11,Tableau1[Date facture],"&lt;"&amp;Synthèse!$A12)</f>
        <v>0</v>
      </c>
      <c r="E11" s="13">
        <f>COUNTIFS(Tableau1[Date facture],"&gt;="&amp;Synthèse!$A11,Tableau1[Date facture],"&lt;"&amp;Synthèse!$A12,Tableau1[Règlement effectué],"Oui")</f>
        <v>0</v>
      </c>
      <c r="F11" s="13">
        <f>COUNTIFS(Tableau1[Date facture],"&gt;="&amp;Synthèse!$A11,Tableau1[Date facture],"&lt;"&amp;Synthèse!$A12,Tableau1[Règlement effectué],"")</f>
        <v>0</v>
      </c>
      <c r="G11" s="54" cm="1">
        <f t="array" ref="G11">SUMPRODUCT((Tableau1[Montant HT])*(Tableau1[Règlement effectué]&lt;&gt;"Oui")*(Tableau1[Date facture]&lt;&gt;"")*(MONTH(Tableau1[Date facture])=MONTH(A11)))</f>
        <v>0</v>
      </c>
      <c r="H11" s="13">
        <f>SUMIFS(Tableau1[Montant HT],Tableau1[Date facture],"&gt;="&amp;Synthèse!$A11,Tableau1[Date facture],"&lt;"&amp;Synthèse!$A12)</f>
        <v>0</v>
      </c>
      <c r="I11" s="13">
        <f>SUMIFS(Tableau1[Montant TTC],Tableau1[Date facture],"&gt;="&amp;Synthèse!$A11,Tableau1[Date facture],"&lt;"&amp;Synthèse!$A12)</f>
        <v>0</v>
      </c>
    </row>
    <row r="12" spans="1:9" ht="19.899999999999999" customHeight="1">
      <c r="A12" s="37">
        <f t="shared" si="0"/>
        <v>45566</v>
      </c>
      <c r="B12" s="12">
        <f>COUNTIFS(Tableau1[n° bon de livraison],"&lt;&gt;",Tableau1[Date livraison],"&gt;="&amp;Synthèse!$A12,Tableau1[Date livraison],"&lt;"&amp;Synthèse!$A13)</f>
        <v>0</v>
      </c>
      <c r="C12" s="13">
        <f>SUMIFS(Tableau1[Frais],Tableau1[Date livraison],"&gt;="&amp;Synthèse!$A12,Tableau1[Date livraison],"&lt;"&amp;Synthèse!$A13)</f>
        <v>0</v>
      </c>
      <c r="D12" s="13">
        <f>COUNTIFS(Tableau1[Date facture],"&gt;="&amp;Synthèse!$A12,Tableau1[Date facture],"&lt;"&amp;Synthèse!$A13)</f>
        <v>0</v>
      </c>
      <c r="E12" s="13">
        <f>COUNTIFS(Tableau1[Date facture],"&gt;="&amp;Synthèse!$A12,Tableau1[Date facture],"&lt;"&amp;Synthèse!$A13,Tableau1[Règlement effectué],"Oui")</f>
        <v>0</v>
      </c>
      <c r="F12" s="13">
        <f>COUNTIFS(Tableau1[Date facture],"&gt;="&amp;Synthèse!$A12,Tableau1[Date facture],"&lt;"&amp;Synthèse!$A13,Tableau1[Règlement effectué],"")</f>
        <v>0</v>
      </c>
      <c r="G12" s="54" cm="1">
        <f t="array" ref="G12">SUMPRODUCT((Tableau1[Montant HT])*(Tableau1[Règlement effectué]&lt;&gt;"Oui")*(Tableau1[Date facture]&lt;&gt;"")*(MONTH(Tableau1[Date facture])=MONTH(A12)))</f>
        <v>0</v>
      </c>
      <c r="H12" s="13">
        <f>SUMIFS(Tableau1[Montant HT],Tableau1[Date facture],"&gt;="&amp;Synthèse!$A12,Tableau1[Date facture],"&lt;"&amp;Synthèse!$A13)</f>
        <v>0</v>
      </c>
      <c r="I12" s="13">
        <f>SUMIFS(Tableau1[Montant TTC],Tableau1[Date facture],"&gt;="&amp;Synthèse!$A12,Tableau1[Date facture],"&lt;"&amp;Synthèse!$A13)</f>
        <v>0</v>
      </c>
    </row>
    <row r="13" spans="1:9" ht="19.899999999999999" customHeight="1">
      <c r="A13" s="37">
        <f t="shared" si="0"/>
        <v>45597</v>
      </c>
      <c r="B13" s="12">
        <f>COUNTIFS(Tableau1[n° bon de livraison],"&lt;&gt;",Tableau1[Date livraison],"&gt;="&amp;Synthèse!$A13,Tableau1[Date livraison],"&lt;"&amp;Synthèse!$A14)</f>
        <v>0</v>
      </c>
      <c r="C13" s="13">
        <f>SUMIFS(Tableau1[Frais],Tableau1[Date livraison],"&gt;="&amp;Synthèse!$A13,Tableau1[Date livraison],"&lt;"&amp;Synthèse!$A14)</f>
        <v>0</v>
      </c>
      <c r="D13" s="13">
        <f>COUNTIFS(Tableau1[Date facture],"&gt;="&amp;Synthèse!$A13,Tableau1[Date facture],"&lt;"&amp;Synthèse!$A14)</f>
        <v>0</v>
      </c>
      <c r="E13" s="13">
        <f>COUNTIFS(Tableau1[Date facture],"&gt;="&amp;Synthèse!$A13,Tableau1[Date facture],"&lt;"&amp;Synthèse!$A14,Tableau1[Règlement effectué],"Oui")</f>
        <v>0</v>
      </c>
      <c r="F13" s="13">
        <f>COUNTIFS(Tableau1[Date facture],"&gt;="&amp;Synthèse!$A13,Tableau1[Date facture],"&lt;"&amp;Synthèse!$A14,Tableau1[Règlement effectué],"")</f>
        <v>0</v>
      </c>
      <c r="G13" s="54" cm="1">
        <f t="array" ref="G13">SUMPRODUCT((Tableau1[Montant HT])*(Tableau1[Règlement effectué]&lt;&gt;"Oui")*(Tableau1[Date facture]&lt;&gt;"")*(MONTH(Tableau1[Date facture])=MONTH(A13)))</f>
        <v>0</v>
      </c>
      <c r="H13" s="13">
        <f>SUMIFS(Tableau1[Montant HT],Tableau1[Date facture],"&gt;="&amp;Synthèse!$A13,Tableau1[Date facture],"&lt;"&amp;Synthèse!$A14)</f>
        <v>0</v>
      </c>
      <c r="I13" s="13">
        <f>SUMIFS(Tableau1[Montant TTC],Tableau1[Date facture],"&gt;="&amp;Synthèse!$A13,Tableau1[Date facture],"&lt;"&amp;Synthèse!$A14)</f>
        <v>0</v>
      </c>
    </row>
    <row r="14" spans="1:9" ht="19.899999999999999" customHeight="1">
      <c r="A14" s="37">
        <f t="shared" si="0"/>
        <v>45627</v>
      </c>
      <c r="B14" s="14">
        <f>COUNTIFS(Tableau1[n° bon de livraison],"&lt;&gt;",Tableau1[Date livraison],"&gt;="&amp;Synthèse!$A14)</f>
        <v>0</v>
      </c>
      <c r="C14" s="15">
        <f>SUMIFS(Tableau1[Frais],Tableau1[Date livraison],"&gt;="&amp;Synthèse!$A14)</f>
        <v>0</v>
      </c>
      <c r="D14" s="13">
        <f>COUNTIFS(Tableau1[Date facture],"&gt;="&amp;Synthèse!$A14)</f>
        <v>0</v>
      </c>
      <c r="E14" s="13">
        <f>COUNTIFS(Tableau1[Date facture],"&gt;="&amp;Synthèse!$A14,Tableau1[Règlement effectué],"Oui")</f>
        <v>0</v>
      </c>
      <c r="F14" s="13">
        <f>COUNTIFS(Tableau1[Date facture],"&gt;="&amp;Synthèse!$A14,Tableau1[Règlement effectué],"")</f>
        <v>0</v>
      </c>
      <c r="G14" s="54" cm="1">
        <f t="array" ref="G14">SUMPRODUCT((Tableau1[Montant HT])*(Tableau1[Règlement effectué]&lt;&gt;"Oui")*(Tableau1[Date facture]&lt;&gt;"")*(MONTH(Tableau1[Date facture])=MONTH(A14)))</f>
        <v>0</v>
      </c>
      <c r="H14" s="13">
        <f>SUMIFS(Tableau1[Montant HT],Tableau1[Date facture],"&gt;="&amp;Synthèse!$A14)</f>
        <v>0</v>
      </c>
      <c r="I14" s="13">
        <f>SUMIFS(Tableau1[Montant TTC],Tableau1[Date facture],"&gt;="&amp;Synthèse!$A14)</f>
        <v>0</v>
      </c>
    </row>
    <row r="15" spans="1:9" ht="19.899999999999999" customHeight="1">
      <c r="A15" s="19" t="s">
        <v>18</v>
      </c>
      <c r="B15" s="16">
        <f>SUM(B3:B14)</f>
        <v>0</v>
      </c>
      <c r="C15" s="17">
        <f t="shared" ref="C15:I15" si="1">SUM(C3:C14)</f>
        <v>0</v>
      </c>
      <c r="D15" s="18">
        <f t="shared" si="1"/>
        <v>0</v>
      </c>
      <c r="E15" s="18">
        <f t="shared" si="1"/>
        <v>0</v>
      </c>
      <c r="F15" s="18">
        <f t="shared" si="1"/>
        <v>0</v>
      </c>
      <c r="G15" s="55">
        <f>SUM(G3:G14)</f>
        <v>0</v>
      </c>
      <c r="H15" s="17">
        <f t="shared" si="1"/>
        <v>0</v>
      </c>
      <c r="I15" s="17">
        <f t="shared" si="1"/>
        <v>0</v>
      </c>
    </row>
    <row r="16" spans="1:9" ht="19.899999999999999" customHeight="1">
      <c r="F16" s="59" t="s">
        <v>29</v>
      </c>
      <c r="G16" s="55" cm="1">
        <f t="array" aca="1" ref="G16" ca="1">SUMPRODUCT((Tableau1[Montant HT])*(Tableau1[Règlement effectué]&lt;&gt;"Oui")*(Tableau1[Date facture]&lt;&gt;"")*(MONTH(Tableau1[Date facture])&lt;=MONTH(TODAY())-2))</f>
        <v>0</v>
      </c>
      <c r="H16" s="59" t="s">
        <v>13</v>
      </c>
      <c r="I16" s="57">
        <f>SUM(H15-G15)</f>
        <v>0</v>
      </c>
    </row>
    <row r="17" spans="1:8" ht="19.899999999999999" customHeight="1">
      <c r="A17" s="53" t="s">
        <v>26</v>
      </c>
      <c r="B17" s="17" t="e">
        <f>H15/D15</f>
        <v>#DIV/0!</v>
      </c>
      <c r="F17" s="59" t="s">
        <v>28</v>
      </c>
      <c r="G17" s="55" cm="1">
        <f t="array" ref="G17">SUMPRODUCT((Tableau1[Montant HT])*(Tableau1[Règlement effectué]&lt;&gt;"Oui")*(Tableau1[Date facture]=""))</f>
        <v>36345.5</v>
      </c>
      <c r="H17" s="56"/>
    </row>
    <row r="18" spans="1:8" ht="19.899999999999999" customHeight="1"/>
  </sheetData>
  <mergeCells count="4">
    <mergeCell ref="H1:I1"/>
    <mergeCell ref="B1:C1"/>
    <mergeCell ref="A1:A2"/>
    <mergeCell ref="D1:G1"/>
  </mergeCells>
  <conditionalFormatting sqref="F3:G14 F15">
    <cfRule type="cellIs" dxfId="18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0"/>
  <sheetViews>
    <sheetView zoomScale="74" zoomScaleNormal="85" workbookViewId="0">
      <pane ySplit="11" topLeftCell="A175" activePane="bottomLeft" state="frozen"/>
      <selection pane="bottomLeft" activeCell="L173" sqref="L173"/>
    </sheetView>
  </sheetViews>
  <sheetFormatPr baseColWidth="10" defaultColWidth="11.5703125" defaultRowHeight="12.75"/>
  <cols>
    <col min="1" max="1" width="30.7109375" style="1" customWidth="1"/>
    <col min="2" max="4" width="18.7109375" style="1" customWidth="1"/>
    <col min="5" max="5" width="18.85546875" style="1" customWidth="1"/>
    <col min="6" max="6" width="15.7109375" style="1" customWidth="1"/>
    <col min="7" max="7" width="18.7109375" style="1" customWidth="1"/>
    <col min="8" max="8" width="14.7109375" style="5" customWidth="1"/>
    <col min="9" max="9" width="18.7109375" style="1" customWidth="1"/>
    <col min="10" max="10" width="19.42578125" style="6" bestFit="1" customWidth="1"/>
    <col min="11" max="11" width="19.140625" style="1" customWidth="1"/>
    <col min="12" max="12" width="20" style="5" bestFit="1" customWidth="1"/>
    <col min="13" max="13" width="21.42578125" style="5" bestFit="1" customWidth="1"/>
    <col min="14" max="16384" width="11.5703125" style="8"/>
  </cols>
  <sheetData>
    <row r="1" spans="1:13" ht="19.899999999999999" customHeight="1">
      <c r="A1" s="7"/>
      <c r="B1" s="7"/>
      <c r="C1" s="7"/>
      <c r="D1" s="7"/>
      <c r="E1" s="36">
        <f>COUNTA(E3:E200)</f>
        <v>0</v>
      </c>
      <c r="G1" s="7"/>
      <c r="H1" s="35">
        <f>SUM(Tableau1[Frais])</f>
        <v>0</v>
      </c>
      <c r="I1" s="36">
        <f>COUNTA(Tableau1[n° facture])</f>
        <v>0</v>
      </c>
      <c r="J1" s="9"/>
      <c r="K1" s="36">
        <f>COUNTIF(Tableau1[Règlement effectué],"Oui")</f>
        <v>0</v>
      </c>
      <c r="L1" s="35">
        <f>SUM(Tableau1[Montant HT])</f>
        <v>36345.5</v>
      </c>
      <c r="M1" s="35">
        <f>SUM(Tableau1[Montant TTC])</f>
        <v>43614.6</v>
      </c>
    </row>
    <row r="2" spans="1:13" ht="19.899999999999999" customHeight="1">
      <c r="A2" s="24" t="s">
        <v>0</v>
      </c>
      <c r="B2" s="25" t="s">
        <v>1</v>
      </c>
      <c r="C2" s="25" t="s">
        <v>2</v>
      </c>
      <c r="D2" s="25" t="s">
        <v>3</v>
      </c>
      <c r="E2" s="25" t="s">
        <v>4</v>
      </c>
      <c r="F2" s="25" t="s">
        <v>22</v>
      </c>
      <c r="G2" s="25" t="s">
        <v>5</v>
      </c>
      <c r="H2" s="26" t="s">
        <v>10</v>
      </c>
      <c r="I2" s="25" t="s">
        <v>6</v>
      </c>
      <c r="J2" s="27" t="s">
        <v>21</v>
      </c>
      <c r="K2" s="28" t="s">
        <v>7</v>
      </c>
      <c r="L2" s="26" t="s">
        <v>8</v>
      </c>
      <c r="M2" s="29" t="s">
        <v>9</v>
      </c>
    </row>
    <row r="3" spans="1:13" ht="19.899999999999999" customHeight="1">
      <c r="A3" s="21" t="s">
        <v>30</v>
      </c>
      <c r="B3" s="2">
        <v>1</v>
      </c>
      <c r="C3" s="2"/>
      <c r="D3" s="2"/>
      <c r="E3" s="2"/>
      <c r="F3" s="4"/>
      <c r="G3" s="2"/>
      <c r="H3" s="3"/>
      <c r="I3" s="2"/>
      <c r="J3" s="4"/>
      <c r="K3" s="22"/>
      <c r="L3" s="3">
        <v>737.21</v>
      </c>
      <c r="M3" s="23">
        <f t="shared" ref="M3:M35" si="0">(L3+H3)*1.2</f>
        <v>884.65200000000004</v>
      </c>
    </row>
    <row r="4" spans="1:13" ht="19.899999999999999" customHeight="1">
      <c r="A4" s="21" t="s">
        <v>31</v>
      </c>
      <c r="B4" s="2">
        <v>2</v>
      </c>
      <c r="C4" s="2"/>
      <c r="D4" s="2"/>
      <c r="E4" s="2"/>
      <c r="F4" s="4"/>
      <c r="G4" s="2"/>
      <c r="H4" s="3"/>
      <c r="I4" s="2"/>
      <c r="J4" s="4"/>
      <c r="K4" s="22"/>
      <c r="L4" s="3">
        <v>1236.8900000000001</v>
      </c>
      <c r="M4" s="23">
        <f t="shared" si="0"/>
        <v>1484.268</v>
      </c>
    </row>
    <row r="5" spans="1:13" ht="19.899999999999999" customHeight="1">
      <c r="A5" s="21" t="s">
        <v>32</v>
      </c>
      <c r="B5" s="2">
        <v>3</v>
      </c>
      <c r="C5" s="2"/>
      <c r="D5" s="2"/>
      <c r="E5" s="2"/>
      <c r="F5" s="4"/>
      <c r="G5" s="2"/>
      <c r="H5" s="3"/>
      <c r="I5" s="2"/>
      <c r="J5" s="4"/>
      <c r="K5" s="22"/>
      <c r="L5" s="3">
        <v>4468.0200000000004</v>
      </c>
      <c r="M5" s="23">
        <f t="shared" si="0"/>
        <v>5361.6240000000007</v>
      </c>
    </row>
    <row r="6" spans="1:13" ht="19.899999999999999" customHeight="1">
      <c r="A6" s="21" t="s">
        <v>33</v>
      </c>
      <c r="B6" s="2">
        <v>4</v>
      </c>
      <c r="D6" s="2"/>
      <c r="E6" s="2"/>
      <c r="F6" s="4"/>
      <c r="G6" s="2"/>
      <c r="H6" s="3"/>
      <c r="I6" s="2"/>
      <c r="J6" s="4"/>
      <c r="K6" s="22"/>
      <c r="L6" s="3">
        <v>1355</v>
      </c>
      <c r="M6" s="23">
        <f t="shared" si="0"/>
        <v>1626</v>
      </c>
    </row>
    <row r="7" spans="1:13" ht="19.899999999999999" customHeight="1">
      <c r="A7" s="21" t="s">
        <v>30</v>
      </c>
      <c r="B7" s="2">
        <v>1</v>
      </c>
      <c r="C7" s="46"/>
      <c r="D7" s="2"/>
      <c r="E7" s="2"/>
      <c r="F7" s="4"/>
      <c r="G7" s="2"/>
      <c r="H7" s="3"/>
      <c r="I7" s="2"/>
      <c r="J7" s="4"/>
      <c r="K7" s="22"/>
      <c r="L7" s="3">
        <v>869.41</v>
      </c>
      <c r="M7" s="23">
        <f t="shared" si="0"/>
        <v>1043.2919999999999</v>
      </c>
    </row>
    <row r="8" spans="1:13" ht="19.899999999999999" customHeight="1">
      <c r="A8" s="21" t="s">
        <v>33</v>
      </c>
      <c r="B8" s="2">
        <v>4</v>
      </c>
      <c r="C8" s="2"/>
      <c r="D8" s="2"/>
      <c r="E8" s="2"/>
      <c r="F8" s="4"/>
      <c r="G8" s="2"/>
      <c r="H8" s="3"/>
      <c r="I8" s="2"/>
      <c r="J8" s="4"/>
      <c r="K8" s="22"/>
      <c r="L8" s="3">
        <v>664.32</v>
      </c>
      <c r="M8" s="23">
        <f t="shared" si="0"/>
        <v>797.18400000000008</v>
      </c>
    </row>
    <row r="9" spans="1:13" ht="19.899999999999999" customHeight="1">
      <c r="A9" s="21" t="s">
        <v>30</v>
      </c>
      <c r="B9" s="2">
        <v>1</v>
      </c>
      <c r="C9" s="2"/>
      <c r="D9" s="2"/>
      <c r="E9" s="2"/>
      <c r="F9" s="4"/>
      <c r="G9" s="2"/>
      <c r="H9" s="3"/>
      <c r="I9" s="2"/>
      <c r="J9" s="4"/>
      <c r="K9" s="22"/>
      <c r="L9" s="3">
        <v>1687.87</v>
      </c>
      <c r="M9" s="23">
        <f t="shared" si="0"/>
        <v>2025.4439999999997</v>
      </c>
    </row>
    <row r="10" spans="1:13" ht="19.899999999999999" customHeight="1">
      <c r="A10" s="21" t="s">
        <v>31</v>
      </c>
      <c r="B10" s="2">
        <v>2</v>
      </c>
      <c r="C10" s="2"/>
      <c r="D10" s="2"/>
      <c r="E10" s="2"/>
      <c r="F10" s="4"/>
      <c r="G10" s="2"/>
      <c r="H10" s="3"/>
      <c r="I10" s="2"/>
      <c r="J10" s="4"/>
      <c r="K10" s="22"/>
      <c r="L10" s="3">
        <v>4481.8100000000004</v>
      </c>
      <c r="M10" s="23">
        <f t="shared" si="0"/>
        <v>5378.1720000000005</v>
      </c>
    </row>
    <row r="11" spans="1:13" ht="19.899999999999999" customHeight="1">
      <c r="A11" s="21" t="s">
        <v>34</v>
      </c>
      <c r="B11" s="2">
        <v>5</v>
      </c>
      <c r="C11" s="2"/>
      <c r="D11" s="2"/>
      <c r="E11" s="2"/>
      <c r="F11" s="4"/>
      <c r="G11" s="2"/>
      <c r="H11" s="3"/>
      <c r="I11" s="2"/>
      <c r="J11" s="4"/>
      <c r="K11" s="20"/>
      <c r="L11" s="3">
        <v>5534.96</v>
      </c>
      <c r="M11" s="23">
        <f t="shared" si="0"/>
        <v>6641.9520000000002</v>
      </c>
    </row>
    <row r="12" spans="1:13" ht="19.899999999999999" customHeight="1">
      <c r="A12" s="21" t="s">
        <v>30</v>
      </c>
      <c r="B12" s="2">
        <v>1</v>
      </c>
      <c r="C12" s="2"/>
      <c r="D12" s="2"/>
      <c r="E12" s="2"/>
      <c r="F12" s="4"/>
      <c r="G12" s="2"/>
      <c r="H12" s="3"/>
      <c r="I12" s="2"/>
      <c r="J12" s="4"/>
      <c r="K12" s="22"/>
      <c r="L12" s="3">
        <v>412.32</v>
      </c>
      <c r="M12" s="23">
        <f t="shared" si="0"/>
        <v>494.78399999999999</v>
      </c>
    </row>
    <row r="13" spans="1:13" ht="19.899999999999999" customHeight="1">
      <c r="A13" s="21" t="s">
        <v>38</v>
      </c>
      <c r="B13" s="2">
        <v>6</v>
      </c>
      <c r="C13" s="2"/>
      <c r="D13" s="2"/>
      <c r="E13" s="2"/>
      <c r="F13" s="4"/>
      <c r="G13" s="2"/>
      <c r="H13" s="3"/>
      <c r="I13" s="2"/>
      <c r="J13" s="4"/>
      <c r="K13" s="22"/>
      <c r="L13" s="3">
        <v>14897.69</v>
      </c>
      <c r="M13" s="23">
        <f t="shared" si="0"/>
        <v>17877.227999999999</v>
      </c>
    </row>
    <row r="14" spans="1:13" ht="19.899999999999999" customHeight="1">
      <c r="A14" s="21"/>
      <c r="B14" s="2"/>
      <c r="C14" s="2"/>
      <c r="D14" s="2"/>
      <c r="E14" s="2"/>
      <c r="F14" s="4"/>
      <c r="G14" s="2"/>
      <c r="H14" s="3"/>
      <c r="I14" s="2"/>
      <c r="J14" s="4"/>
      <c r="K14" s="22"/>
      <c r="L14" s="3"/>
      <c r="M14" s="23">
        <f t="shared" si="0"/>
        <v>0</v>
      </c>
    </row>
    <row r="15" spans="1:13" ht="19.899999999999999" customHeight="1">
      <c r="A15" s="21"/>
      <c r="B15" s="2"/>
      <c r="C15" s="2"/>
      <c r="D15" s="2"/>
      <c r="E15" s="2"/>
      <c r="F15" s="4"/>
      <c r="G15" s="2"/>
      <c r="H15" s="3"/>
      <c r="I15" s="2"/>
      <c r="J15" s="4"/>
      <c r="K15" s="22"/>
      <c r="L15" s="3"/>
      <c r="M15" s="23">
        <f t="shared" si="0"/>
        <v>0</v>
      </c>
    </row>
    <row r="16" spans="1:13" ht="19.899999999999999" customHeight="1">
      <c r="A16" s="21"/>
      <c r="B16" s="2"/>
      <c r="C16" s="2"/>
      <c r="D16" s="2"/>
      <c r="E16" s="2"/>
      <c r="F16" s="4"/>
      <c r="G16" s="2"/>
      <c r="H16" s="3"/>
      <c r="I16" s="2"/>
      <c r="J16" s="4"/>
      <c r="K16" s="22"/>
      <c r="L16" s="3"/>
      <c r="M16" s="23">
        <f t="shared" si="0"/>
        <v>0</v>
      </c>
    </row>
    <row r="17" spans="1:13" ht="19.899999999999999" customHeight="1">
      <c r="A17" s="21"/>
      <c r="B17" s="2"/>
      <c r="C17" s="2"/>
      <c r="D17" s="2"/>
      <c r="E17" s="2"/>
      <c r="F17" s="4"/>
      <c r="G17" s="2"/>
      <c r="H17" s="3"/>
      <c r="I17" s="2"/>
      <c r="J17" s="4"/>
      <c r="K17" s="20"/>
      <c r="L17" s="3"/>
      <c r="M17" s="23">
        <f t="shared" si="0"/>
        <v>0</v>
      </c>
    </row>
    <row r="18" spans="1:13" ht="19.899999999999999" customHeight="1">
      <c r="A18" s="21"/>
      <c r="B18" s="2"/>
      <c r="C18" s="2"/>
      <c r="D18" s="2"/>
      <c r="E18" s="2"/>
      <c r="F18" s="4"/>
      <c r="G18" s="2"/>
      <c r="H18" s="3"/>
      <c r="I18" s="2"/>
      <c r="J18" s="4"/>
      <c r="K18" s="22"/>
      <c r="L18" s="3"/>
      <c r="M18" s="23">
        <f t="shared" si="0"/>
        <v>0</v>
      </c>
    </row>
    <row r="19" spans="1:13" ht="19.899999999999999" customHeight="1">
      <c r="A19" s="21"/>
      <c r="B19" s="2"/>
      <c r="C19" s="2"/>
      <c r="D19" s="2"/>
      <c r="E19" s="2"/>
      <c r="F19" s="4"/>
      <c r="G19" s="2"/>
      <c r="H19" s="3"/>
      <c r="I19" s="2"/>
      <c r="J19" s="4"/>
      <c r="K19" s="22"/>
      <c r="L19" s="3"/>
      <c r="M19" s="23">
        <f>(L19+H19)*1.2</f>
        <v>0</v>
      </c>
    </row>
    <row r="20" spans="1:13" ht="19.899999999999999" customHeight="1">
      <c r="A20" s="30"/>
      <c r="B20" s="31"/>
      <c r="C20" s="31"/>
      <c r="D20" s="31"/>
      <c r="E20" s="31"/>
      <c r="F20" s="32"/>
      <c r="G20" s="31"/>
      <c r="H20" s="33"/>
      <c r="I20" s="31"/>
      <c r="J20" s="32"/>
      <c r="K20" s="22"/>
      <c r="L20" s="33"/>
      <c r="M20" s="34">
        <f t="shared" si="0"/>
        <v>0</v>
      </c>
    </row>
    <row r="21" spans="1:13" ht="19.899999999999999" customHeight="1">
      <c r="A21" s="30"/>
      <c r="B21" s="31"/>
      <c r="C21" s="31"/>
      <c r="D21" s="31"/>
      <c r="E21" s="31"/>
      <c r="F21" s="32"/>
      <c r="G21" s="31"/>
      <c r="H21" s="33"/>
      <c r="I21" s="31"/>
      <c r="J21" s="32"/>
      <c r="K21" s="22"/>
      <c r="L21" s="33"/>
      <c r="M21" s="34">
        <f t="shared" si="0"/>
        <v>0</v>
      </c>
    </row>
    <row r="22" spans="1:13" ht="19.899999999999999" customHeight="1">
      <c r="A22" s="21"/>
      <c r="B22" s="2"/>
      <c r="C22" s="2"/>
      <c r="D22" s="2"/>
      <c r="E22" s="2"/>
      <c r="F22" s="4"/>
      <c r="G22" s="2"/>
      <c r="H22" s="3"/>
      <c r="I22" s="2"/>
      <c r="J22" s="4"/>
      <c r="K22" s="22"/>
      <c r="L22" s="3"/>
      <c r="M22" s="23">
        <f t="shared" si="0"/>
        <v>0</v>
      </c>
    </row>
    <row r="23" spans="1:13" ht="19.899999999999999" customHeight="1">
      <c r="A23" s="21"/>
      <c r="B23" s="2"/>
      <c r="C23" s="2"/>
      <c r="D23" s="2"/>
      <c r="E23" s="2"/>
      <c r="F23" s="4"/>
      <c r="G23" s="2"/>
      <c r="H23" s="3"/>
      <c r="I23" s="2"/>
      <c r="J23" s="4"/>
      <c r="K23" s="20"/>
      <c r="L23" s="3"/>
      <c r="M23" s="23">
        <f t="shared" si="0"/>
        <v>0</v>
      </c>
    </row>
    <row r="24" spans="1:13" ht="19.899999999999999" customHeight="1">
      <c r="A24" s="21"/>
      <c r="B24" s="2"/>
      <c r="C24" s="2"/>
      <c r="D24" s="2"/>
      <c r="E24" s="2"/>
      <c r="F24" s="4"/>
      <c r="G24" s="2"/>
      <c r="H24" s="3"/>
      <c r="I24" s="2"/>
      <c r="J24" s="4"/>
      <c r="K24" s="22"/>
      <c r="L24" s="3"/>
      <c r="M24" s="23">
        <f t="shared" si="0"/>
        <v>0</v>
      </c>
    </row>
    <row r="25" spans="1:13" ht="19.899999999999999" customHeight="1">
      <c r="A25" s="30"/>
      <c r="B25" s="31"/>
      <c r="C25" s="31"/>
      <c r="D25" s="31"/>
      <c r="E25" s="31"/>
      <c r="F25" s="32"/>
      <c r="G25" s="31"/>
      <c r="H25" s="33"/>
      <c r="I25" s="31"/>
      <c r="J25" s="32"/>
      <c r="K25" s="38"/>
      <c r="L25" s="33"/>
      <c r="M25" s="34">
        <f t="shared" si="0"/>
        <v>0</v>
      </c>
    </row>
    <row r="26" spans="1:13" ht="19.899999999999999" customHeight="1">
      <c r="A26" s="21"/>
      <c r="B26" s="2"/>
      <c r="C26" s="2"/>
      <c r="D26" s="2"/>
      <c r="E26" s="2"/>
      <c r="F26" s="4"/>
      <c r="G26" s="2"/>
      <c r="H26" s="3"/>
      <c r="I26" s="2"/>
      <c r="J26" s="4"/>
      <c r="K26" s="22"/>
      <c r="L26" s="3"/>
      <c r="M26" s="23">
        <f t="shared" si="0"/>
        <v>0</v>
      </c>
    </row>
    <row r="27" spans="1:13" ht="19.899999999999999" customHeight="1">
      <c r="A27" s="21"/>
      <c r="B27" s="2"/>
      <c r="C27" s="2"/>
      <c r="D27" s="2"/>
      <c r="E27" s="2"/>
      <c r="F27" s="4"/>
      <c r="G27" s="2"/>
      <c r="H27" s="3"/>
      <c r="I27" s="2"/>
      <c r="J27" s="4"/>
      <c r="K27" s="22"/>
      <c r="L27" s="3"/>
      <c r="M27" s="23">
        <f t="shared" si="0"/>
        <v>0</v>
      </c>
    </row>
    <row r="28" spans="1:13" ht="19.899999999999999" customHeight="1">
      <c r="A28" s="21"/>
      <c r="B28" s="2"/>
      <c r="C28" s="2"/>
      <c r="D28" s="2"/>
      <c r="E28" s="2"/>
      <c r="F28" s="4"/>
      <c r="G28" s="2"/>
      <c r="H28" s="3"/>
      <c r="I28" s="2"/>
      <c r="J28" s="4"/>
      <c r="K28" s="20"/>
      <c r="L28" s="3"/>
      <c r="M28" s="23">
        <f t="shared" si="0"/>
        <v>0</v>
      </c>
    </row>
    <row r="29" spans="1:13" ht="19.899999999999999" customHeight="1">
      <c r="A29" s="21"/>
      <c r="B29" s="2"/>
      <c r="C29" s="2"/>
      <c r="D29" s="2"/>
      <c r="E29" s="2"/>
      <c r="F29" s="4"/>
      <c r="G29" s="2"/>
      <c r="H29" s="3"/>
      <c r="I29" s="2"/>
      <c r="J29" s="4"/>
      <c r="K29" s="22"/>
      <c r="L29" s="3"/>
      <c r="M29" s="23">
        <f t="shared" si="0"/>
        <v>0</v>
      </c>
    </row>
    <row r="30" spans="1:13" ht="19.899999999999999" customHeight="1">
      <c r="A30" s="21"/>
      <c r="B30" s="2"/>
      <c r="C30" s="2"/>
      <c r="D30" s="2"/>
      <c r="E30" s="2"/>
      <c r="F30" s="4"/>
      <c r="G30" s="2"/>
      <c r="H30" s="3"/>
      <c r="I30" s="2"/>
      <c r="J30" s="4"/>
      <c r="K30" s="22"/>
      <c r="L30" s="3"/>
      <c r="M30" s="23">
        <f t="shared" si="0"/>
        <v>0</v>
      </c>
    </row>
    <row r="31" spans="1:13" ht="19.899999999999999" customHeight="1">
      <c r="A31" s="21"/>
      <c r="B31" s="2"/>
      <c r="C31" s="2"/>
      <c r="D31" s="2"/>
      <c r="E31" s="2"/>
      <c r="F31" s="4"/>
      <c r="G31" s="2"/>
      <c r="H31" s="3"/>
      <c r="I31" s="2"/>
      <c r="J31" s="4"/>
      <c r="K31" s="20"/>
      <c r="L31" s="3"/>
      <c r="M31" s="23">
        <f t="shared" si="0"/>
        <v>0</v>
      </c>
    </row>
    <row r="32" spans="1:13" ht="19.899999999999999" customHeight="1">
      <c r="A32" s="21"/>
      <c r="B32" s="2"/>
      <c r="C32" s="2"/>
      <c r="D32" s="2"/>
      <c r="E32" s="2"/>
      <c r="F32" s="4"/>
      <c r="G32" s="2"/>
      <c r="H32" s="3"/>
      <c r="I32" s="2"/>
      <c r="J32" s="4"/>
      <c r="K32" s="22"/>
      <c r="L32" s="3"/>
      <c r="M32" s="23">
        <f t="shared" si="0"/>
        <v>0</v>
      </c>
    </row>
    <row r="33" spans="1:13" ht="19.899999999999999" customHeight="1">
      <c r="A33" s="21"/>
      <c r="B33" s="2"/>
      <c r="C33" s="2"/>
      <c r="D33" s="2"/>
      <c r="E33" s="2"/>
      <c r="F33" s="4"/>
      <c r="G33" s="2"/>
      <c r="H33" s="3"/>
      <c r="I33" s="2"/>
      <c r="J33" s="4"/>
      <c r="K33" s="22"/>
      <c r="L33" s="3"/>
      <c r="M33" s="23">
        <f t="shared" si="0"/>
        <v>0</v>
      </c>
    </row>
    <row r="34" spans="1:13" ht="19.899999999999999" customHeight="1">
      <c r="A34" s="21"/>
      <c r="B34" s="2"/>
      <c r="C34" s="2"/>
      <c r="D34" s="2"/>
      <c r="E34" s="2"/>
      <c r="F34" s="4"/>
      <c r="G34" s="2"/>
      <c r="H34" s="3"/>
      <c r="I34" s="2"/>
      <c r="J34" s="4"/>
      <c r="K34" s="22"/>
      <c r="L34" s="3"/>
      <c r="M34" s="23">
        <f t="shared" si="0"/>
        <v>0</v>
      </c>
    </row>
    <row r="35" spans="1:13" ht="19.899999999999999" customHeight="1">
      <c r="A35" s="21"/>
      <c r="B35" s="2"/>
      <c r="C35" s="2"/>
      <c r="D35" s="2"/>
      <c r="E35" s="2"/>
      <c r="F35" s="4"/>
      <c r="G35" s="2"/>
      <c r="H35" s="3"/>
      <c r="I35" s="2"/>
      <c r="J35" s="4"/>
      <c r="K35" s="22"/>
      <c r="L35" s="3"/>
      <c r="M35" s="23">
        <f t="shared" si="0"/>
        <v>0</v>
      </c>
    </row>
    <row r="36" spans="1:13" ht="19.899999999999999" customHeight="1">
      <c r="A36" s="21"/>
      <c r="B36" s="2"/>
      <c r="C36" s="2"/>
      <c r="D36" s="2"/>
      <c r="E36" s="2"/>
      <c r="F36" s="4"/>
      <c r="G36" s="2"/>
      <c r="H36" s="3"/>
      <c r="I36" s="2"/>
      <c r="J36" s="4"/>
      <c r="K36" s="22"/>
      <c r="L36" s="3"/>
      <c r="M36" s="23">
        <f t="shared" ref="M36:M69" si="1">(L36+H36)*1.2</f>
        <v>0</v>
      </c>
    </row>
    <row r="37" spans="1:13" ht="19.899999999999999" customHeight="1">
      <c r="A37" s="21"/>
      <c r="B37" s="2"/>
      <c r="C37" s="2"/>
      <c r="D37" s="2"/>
      <c r="E37" s="2"/>
      <c r="F37" s="4"/>
      <c r="G37" s="2"/>
      <c r="H37" s="3"/>
      <c r="I37" s="2"/>
      <c r="J37" s="4"/>
      <c r="K37" s="22"/>
      <c r="L37" s="3"/>
      <c r="M37" s="23">
        <f t="shared" si="1"/>
        <v>0</v>
      </c>
    </row>
    <row r="38" spans="1:13" ht="19.899999999999999" customHeight="1">
      <c r="A38" s="21"/>
      <c r="B38" s="2"/>
      <c r="C38" s="2"/>
      <c r="D38" s="2"/>
      <c r="E38" s="2"/>
      <c r="F38" s="4"/>
      <c r="G38" s="2"/>
      <c r="H38" s="3"/>
      <c r="I38" s="2"/>
      <c r="J38" s="4"/>
      <c r="K38" s="22"/>
      <c r="L38" s="3"/>
      <c r="M38" s="23">
        <f t="shared" si="1"/>
        <v>0</v>
      </c>
    </row>
    <row r="39" spans="1:13" ht="19.899999999999999" customHeight="1">
      <c r="A39" s="21"/>
      <c r="B39" s="2"/>
      <c r="C39" s="2"/>
      <c r="D39" s="2"/>
      <c r="E39" s="2"/>
      <c r="F39" s="4"/>
      <c r="G39" s="2"/>
      <c r="H39" s="3"/>
      <c r="I39" s="2"/>
      <c r="J39" s="4"/>
      <c r="K39" s="22"/>
      <c r="L39" s="3"/>
      <c r="M39" s="23">
        <f t="shared" si="1"/>
        <v>0</v>
      </c>
    </row>
    <row r="40" spans="1:13" ht="19.899999999999999" customHeight="1">
      <c r="A40" s="21"/>
      <c r="B40" s="2"/>
      <c r="C40" s="2"/>
      <c r="D40" s="2"/>
      <c r="E40" s="2"/>
      <c r="F40" s="4"/>
      <c r="G40" s="2"/>
      <c r="H40" s="3"/>
      <c r="I40" s="2"/>
      <c r="J40" s="4"/>
      <c r="K40" s="20"/>
      <c r="L40" s="3"/>
      <c r="M40" s="23">
        <f t="shared" si="1"/>
        <v>0</v>
      </c>
    </row>
    <row r="41" spans="1:13" ht="19.899999999999999" customHeight="1">
      <c r="A41" s="30"/>
      <c r="B41" s="31"/>
      <c r="C41" s="31"/>
      <c r="D41" s="31"/>
      <c r="E41" s="31"/>
      <c r="F41" s="32"/>
      <c r="G41" s="31"/>
      <c r="H41" s="33"/>
      <c r="I41" s="31"/>
      <c r="J41" s="32"/>
      <c r="K41" s="45"/>
      <c r="L41" s="33"/>
      <c r="M41" s="34">
        <f t="shared" si="1"/>
        <v>0</v>
      </c>
    </row>
    <row r="42" spans="1:13" ht="19.899999999999999" customHeight="1">
      <c r="A42" s="21"/>
      <c r="B42" s="2"/>
      <c r="C42" s="2"/>
      <c r="D42" s="2"/>
      <c r="E42" s="2"/>
      <c r="F42" s="4"/>
      <c r="G42" s="2"/>
      <c r="H42" s="3"/>
      <c r="I42" s="2"/>
      <c r="J42" s="4"/>
      <c r="K42" s="22"/>
      <c r="L42" s="3"/>
      <c r="M42" s="23">
        <f t="shared" si="1"/>
        <v>0</v>
      </c>
    </row>
    <row r="43" spans="1:13" ht="19.899999999999999" customHeight="1">
      <c r="A43" s="21"/>
      <c r="B43" s="2"/>
      <c r="C43" s="2"/>
      <c r="D43" s="2"/>
      <c r="E43" s="2"/>
      <c r="F43" s="4"/>
      <c r="G43" s="2"/>
      <c r="H43" s="3"/>
      <c r="I43" s="2"/>
      <c r="J43" s="4"/>
      <c r="K43" s="22"/>
      <c r="L43" s="3"/>
      <c r="M43" s="23">
        <f t="shared" si="1"/>
        <v>0</v>
      </c>
    </row>
    <row r="44" spans="1:13" ht="19.899999999999999" customHeight="1">
      <c r="A44" s="21"/>
      <c r="B44" s="2"/>
      <c r="C44" s="2"/>
      <c r="D44" s="2"/>
      <c r="E44" s="2"/>
      <c r="F44" s="4"/>
      <c r="G44" s="2"/>
      <c r="H44" s="3"/>
      <c r="I44" s="2"/>
      <c r="J44" s="4"/>
      <c r="K44" s="20"/>
      <c r="L44" s="3"/>
      <c r="M44" s="23">
        <f t="shared" si="1"/>
        <v>0</v>
      </c>
    </row>
    <row r="45" spans="1:13" ht="19.899999999999999" customHeight="1">
      <c r="A45" s="21"/>
      <c r="B45" s="2"/>
      <c r="C45" s="2"/>
      <c r="D45" s="2"/>
      <c r="E45" s="2"/>
      <c r="F45" s="4"/>
      <c r="G45" s="2"/>
      <c r="H45" s="3"/>
      <c r="I45" s="2"/>
      <c r="J45" s="4"/>
      <c r="K45" s="22"/>
      <c r="L45" s="3"/>
      <c r="M45" s="23">
        <f t="shared" si="1"/>
        <v>0</v>
      </c>
    </row>
    <row r="46" spans="1:13" ht="19.899999999999999" customHeight="1">
      <c r="A46" s="21"/>
      <c r="B46" s="2"/>
      <c r="C46" s="2"/>
      <c r="D46" s="2"/>
      <c r="E46" s="2"/>
      <c r="F46" s="4"/>
      <c r="G46" s="2"/>
      <c r="H46" s="3"/>
      <c r="I46" s="2"/>
      <c r="J46" s="4"/>
      <c r="K46" s="22"/>
      <c r="L46" s="3"/>
      <c r="M46" s="23">
        <f t="shared" si="1"/>
        <v>0</v>
      </c>
    </row>
    <row r="47" spans="1:13" ht="19.899999999999999" customHeight="1">
      <c r="A47" s="21"/>
      <c r="B47" s="2"/>
      <c r="C47" s="2"/>
      <c r="D47" s="2"/>
      <c r="E47" s="2"/>
      <c r="F47" s="4"/>
      <c r="G47" s="2"/>
      <c r="H47" s="3"/>
      <c r="I47" s="2"/>
      <c r="J47" s="4"/>
      <c r="K47" s="22"/>
      <c r="L47" s="3"/>
      <c r="M47" s="23">
        <f>(L47+H47)*1.2</f>
        <v>0</v>
      </c>
    </row>
    <row r="48" spans="1:13" ht="19.899999999999999" customHeight="1">
      <c r="A48" s="21"/>
      <c r="B48" s="2"/>
      <c r="C48" s="2"/>
      <c r="D48" s="2"/>
      <c r="E48" s="2"/>
      <c r="F48" s="4"/>
      <c r="G48" s="2"/>
      <c r="H48" s="3"/>
      <c r="I48" s="2"/>
      <c r="J48" s="4"/>
      <c r="K48" s="20"/>
      <c r="L48" s="3"/>
      <c r="M48" s="23">
        <f t="shared" si="1"/>
        <v>0</v>
      </c>
    </row>
    <row r="49" spans="1:13" ht="19.899999999999999" customHeight="1">
      <c r="A49" s="21"/>
      <c r="B49" s="2"/>
      <c r="C49" s="2"/>
      <c r="D49" s="2"/>
      <c r="E49" s="2"/>
      <c r="F49" s="4"/>
      <c r="G49" s="2"/>
      <c r="H49" s="3"/>
      <c r="I49" s="2"/>
      <c r="J49" s="4"/>
      <c r="K49" s="22"/>
      <c r="L49" s="3"/>
      <c r="M49" s="23">
        <f t="shared" si="1"/>
        <v>0</v>
      </c>
    </row>
    <row r="50" spans="1:13" ht="19.899999999999999" customHeight="1">
      <c r="A50" s="21"/>
      <c r="B50" s="2"/>
      <c r="C50" s="2"/>
      <c r="D50" s="2"/>
      <c r="E50" s="2"/>
      <c r="F50" s="4"/>
      <c r="G50" s="2"/>
      <c r="H50" s="3"/>
      <c r="I50" s="2"/>
      <c r="J50" s="4"/>
      <c r="K50" s="22"/>
      <c r="L50" s="3"/>
      <c r="M50" s="23">
        <f>(L50+H50)*1.2</f>
        <v>0</v>
      </c>
    </row>
    <row r="51" spans="1:13" ht="19.899999999999999" customHeight="1">
      <c r="A51" s="21"/>
      <c r="B51" s="2"/>
      <c r="C51" s="2"/>
      <c r="D51" s="2"/>
      <c r="E51" s="2"/>
      <c r="F51" s="4"/>
      <c r="G51" s="2"/>
      <c r="H51" s="3"/>
      <c r="I51" s="2"/>
      <c r="J51" s="4"/>
      <c r="K51" s="22"/>
      <c r="L51" s="3"/>
      <c r="M51" s="23">
        <f t="shared" si="1"/>
        <v>0</v>
      </c>
    </row>
    <row r="52" spans="1:13" ht="19.899999999999999" customHeight="1">
      <c r="A52" s="21"/>
      <c r="B52" s="2"/>
      <c r="C52" s="2"/>
      <c r="D52" s="2"/>
      <c r="E52" s="2"/>
      <c r="F52" s="4"/>
      <c r="G52" s="2"/>
      <c r="H52" s="3"/>
      <c r="I52" s="2"/>
      <c r="J52" s="4"/>
      <c r="K52" s="22"/>
      <c r="L52" s="3"/>
      <c r="M52" s="23">
        <f t="shared" si="1"/>
        <v>0</v>
      </c>
    </row>
    <row r="53" spans="1:13" ht="19.899999999999999" customHeight="1">
      <c r="A53" s="21"/>
      <c r="B53" s="2"/>
      <c r="C53" s="2"/>
      <c r="D53" s="2"/>
      <c r="E53" s="2"/>
      <c r="F53" s="4"/>
      <c r="G53" s="2"/>
      <c r="H53" s="3"/>
      <c r="I53" s="2"/>
      <c r="J53" s="4"/>
      <c r="K53" s="22"/>
      <c r="L53" s="3"/>
      <c r="M53" s="23">
        <f t="shared" si="1"/>
        <v>0</v>
      </c>
    </row>
    <row r="54" spans="1:13" ht="19.899999999999999" customHeight="1">
      <c r="A54" s="21"/>
      <c r="B54" s="2"/>
      <c r="C54" s="2"/>
      <c r="D54" s="2"/>
      <c r="E54" s="2"/>
      <c r="F54" s="4"/>
      <c r="G54" s="2"/>
      <c r="H54" s="3"/>
      <c r="I54" s="2"/>
      <c r="J54" s="4"/>
      <c r="K54" s="20"/>
      <c r="L54" s="3"/>
      <c r="M54" s="23">
        <f t="shared" si="1"/>
        <v>0</v>
      </c>
    </row>
    <row r="55" spans="1:13" ht="19.899999999999999" customHeight="1">
      <c r="A55" s="21"/>
      <c r="B55" s="2"/>
      <c r="C55" s="2"/>
      <c r="D55" s="2"/>
      <c r="E55" s="2"/>
      <c r="F55" s="4"/>
      <c r="G55" s="2"/>
      <c r="H55" s="3"/>
      <c r="I55" s="2"/>
      <c r="J55" s="4"/>
      <c r="K55" s="22"/>
      <c r="L55" s="3"/>
      <c r="M55" s="23">
        <f t="shared" si="1"/>
        <v>0</v>
      </c>
    </row>
    <row r="56" spans="1:13" ht="19.899999999999999" customHeight="1">
      <c r="A56" s="21"/>
      <c r="B56" s="2"/>
      <c r="C56" s="2"/>
      <c r="D56" s="2"/>
      <c r="E56" s="2"/>
      <c r="F56" s="4"/>
      <c r="G56" s="2"/>
      <c r="H56" s="3"/>
      <c r="I56" s="2"/>
      <c r="J56" s="4"/>
      <c r="K56" s="20"/>
      <c r="L56" s="3"/>
      <c r="M56" s="23">
        <f t="shared" si="1"/>
        <v>0</v>
      </c>
    </row>
    <row r="57" spans="1:13" ht="19.899999999999999" customHeight="1">
      <c r="A57" s="21"/>
      <c r="B57" s="2"/>
      <c r="C57" s="2"/>
      <c r="D57" s="2"/>
      <c r="E57" s="2"/>
      <c r="F57" s="4"/>
      <c r="G57" s="2"/>
      <c r="H57" s="3"/>
      <c r="I57" s="2"/>
      <c r="J57" s="4"/>
      <c r="K57" s="22"/>
      <c r="L57" s="3"/>
      <c r="M57" s="23">
        <f t="shared" si="1"/>
        <v>0</v>
      </c>
    </row>
    <row r="58" spans="1:13" ht="19.899999999999999" customHeight="1">
      <c r="A58" s="21"/>
      <c r="B58" s="2"/>
      <c r="C58" s="2"/>
      <c r="D58" s="2"/>
      <c r="E58" s="2"/>
      <c r="F58" s="4"/>
      <c r="G58" s="2"/>
      <c r="H58" s="3"/>
      <c r="I58" s="2"/>
      <c r="J58" s="4"/>
      <c r="K58" s="22"/>
      <c r="L58" s="3"/>
      <c r="M58" s="23">
        <f t="shared" si="1"/>
        <v>0</v>
      </c>
    </row>
    <row r="59" spans="1:13" ht="19.899999999999999" customHeight="1">
      <c r="A59" s="30"/>
      <c r="B59" s="31"/>
      <c r="C59" s="31"/>
      <c r="D59" s="31"/>
      <c r="E59" s="31"/>
      <c r="F59" s="32"/>
      <c r="G59" s="31"/>
      <c r="H59" s="33"/>
      <c r="I59" s="31"/>
      <c r="J59" s="32"/>
      <c r="K59" s="22"/>
      <c r="L59" s="33"/>
      <c r="M59" s="34">
        <f t="shared" si="1"/>
        <v>0</v>
      </c>
    </row>
    <row r="60" spans="1:13" ht="19.899999999999999" customHeight="1">
      <c r="A60" s="21"/>
      <c r="B60" s="2"/>
      <c r="C60" s="2"/>
      <c r="D60" s="2"/>
      <c r="E60" s="2"/>
      <c r="F60" s="4"/>
      <c r="G60" s="2"/>
      <c r="H60" s="3"/>
      <c r="I60" s="2"/>
      <c r="J60" s="4"/>
      <c r="K60" s="22"/>
      <c r="L60" s="3"/>
      <c r="M60" s="23">
        <f t="shared" si="1"/>
        <v>0</v>
      </c>
    </row>
    <row r="61" spans="1:13" ht="19.899999999999999" customHeight="1">
      <c r="A61" s="21"/>
      <c r="B61" s="2"/>
      <c r="C61" s="2"/>
      <c r="D61" s="2"/>
      <c r="E61" s="2"/>
      <c r="F61" s="4"/>
      <c r="G61" s="2"/>
      <c r="H61" s="3"/>
      <c r="I61" s="2"/>
      <c r="J61" s="4"/>
      <c r="K61" s="22"/>
      <c r="L61" s="3"/>
      <c r="M61" s="23">
        <f t="shared" si="1"/>
        <v>0</v>
      </c>
    </row>
    <row r="62" spans="1:13" ht="19.899999999999999" customHeight="1">
      <c r="A62" s="21"/>
      <c r="B62" s="2"/>
      <c r="C62" s="2"/>
      <c r="D62" s="2"/>
      <c r="E62" s="2"/>
      <c r="F62" s="4"/>
      <c r="G62" s="2"/>
      <c r="H62" s="3"/>
      <c r="I62" s="2"/>
      <c r="J62" s="4"/>
      <c r="K62" s="20"/>
      <c r="L62" s="3"/>
      <c r="M62" s="23">
        <f t="shared" si="1"/>
        <v>0</v>
      </c>
    </row>
    <row r="63" spans="1:13" ht="19.899999999999999" customHeight="1">
      <c r="A63" s="21"/>
      <c r="B63" s="2"/>
      <c r="C63" s="2"/>
      <c r="D63" s="2"/>
      <c r="E63" s="2"/>
      <c r="F63" s="4"/>
      <c r="G63" s="2"/>
      <c r="H63" s="3"/>
      <c r="I63" s="2"/>
      <c r="J63" s="4"/>
      <c r="K63" s="22"/>
      <c r="L63" s="3"/>
      <c r="M63" s="23">
        <f t="shared" si="1"/>
        <v>0</v>
      </c>
    </row>
    <row r="64" spans="1:13" ht="19.899999999999999" customHeight="1">
      <c r="A64" s="21"/>
      <c r="B64" s="2"/>
      <c r="C64" s="2"/>
      <c r="D64" s="2"/>
      <c r="E64" s="2"/>
      <c r="F64" s="4"/>
      <c r="G64" s="2"/>
      <c r="H64" s="3"/>
      <c r="I64" s="2"/>
      <c r="J64" s="4"/>
      <c r="K64" s="20"/>
      <c r="L64" s="3"/>
      <c r="M64" s="23">
        <f t="shared" si="1"/>
        <v>0</v>
      </c>
    </row>
    <row r="65" spans="1:13" ht="19.899999999999999" customHeight="1">
      <c r="A65" s="21"/>
      <c r="B65" s="2"/>
      <c r="C65" s="2"/>
      <c r="D65" s="2"/>
      <c r="E65" s="2"/>
      <c r="F65" s="4"/>
      <c r="G65" s="2"/>
      <c r="H65" s="3"/>
      <c r="I65" s="2"/>
      <c r="J65" s="4"/>
      <c r="K65" s="22"/>
      <c r="L65" s="3"/>
      <c r="M65" s="23">
        <f t="shared" si="1"/>
        <v>0</v>
      </c>
    </row>
    <row r="66" spans="1:13" ht="19.899999999999999" customHeight="1">
      <c r="A66" s="21"/>
      <c r="B66" s="2"/>
      <c r="C66" s="2"/>
      <c r="D66" s="2"/>
      <c r="E66" s="2"/>
      <c r="F66" s="4"/>
      <c r="G66" s="2"/>
      <c r="H66" s="3"/>
      <c r="I66" s="2"/>
      <c r="J66" s="4"/>
      <c r="K66" s="20"/>
      <c r="L66" s="3"/>
      <c r="M66" s="23">
        <f t="shared" si="1"/>
        <v>0</v>
      </c>
    </row>
    <row r="67" spans="1:13" ht="19.899999999999999" customHeight="1">
      <c r="A67" s="21"/>
      <c r="B67" s="2"/>
      <c r="C67" s="2"/>
      <c r="D67" s="2"/>
      <c r="E67" s="2"/>
      <c r="F67" s="4"/>
      <c r="G67" s="2"/>
      <c r="H67" s="3"/>
      <c r="I67" s="2"/>
      <c r="J67" s="4"/>
      <c r="K67" s="20"/>
      <c r="L67" s="3"/>
      <c r="M67" s="23">
        <f t="shared" si="1"/>
        <v>0</v>
      </c>
    </row>
    <row r="68" spans="1:13" ht="19.899999999999999" customHeight="1">
      <c r="A68" s="21"/>
      <c r="B68" s="2"/>
      <c r="C68" s="2"/>
      <c r="D68" s="2"/>
      <c r="E68" s="2"/>
      <c r="F68" s="4"/>
      <c r="G68" s="2"/>
      <c r="H68" s="3"/>
      <c r="I68" s="2"/>
      <c r="J68" s="4"/>
      <c r="K68" s="20"/>
      <c r="L68" s="3"/>
      <c r="M68" s="23">
        <f t="shared" si="1"/>
        <v>0</v>
      </c>
    </row>
    <row r="69" spans="1:13" ht="19.899999999999999" customHeight="1">
      <c r="A69" s="21"/>
      <c r="B69" s="2"/>
      <c r="C69" s="2"/>
      <c r="D69" s="2"/>
      <c r="E69" s="2"/>
      <c r="F69" s="4"/>
      <c r="G69" s="2"/>
      <c r="H69" s="3"/>
      <c r="I69" s="2"/>
      <c r="J69" s="4"/>
      <c r="K69" s="20"/>
      <c r="L69" s="3"/>
      <c r="M69" s="23">
        <f t="shared" si="1"/>
        <v>0</v>
      </c>
    </row>
    <row r="70" spans="1:13" ht="19.899999999999999" customHeight="1">
      <c r="A70" s="21"/>
      <c r="B70" s="2"/>
      <c r="C70" s="2"/>
      <c r="D70" s="2"/>
      <c r="E70" s="2"/>
      <c r="F70" s="4"/>
      <c r="G70" s="2"/>
      <c r="H70" s="3"/>
      <c r="I70" s="2"/>
      <c r="J70" s="4"/>
      <c r="K70" s="20"/>
      <c r="L70" s="3"/>
      <c r="M70" s="23">
        <f t="shared" ref="M70:M74" si="2">(L70+H70)*1.2</f>
        <v>0</v>
      </c>
    </row>
    <row r="71" spans="1:13" ht="19.899999999999999" customHeight="1">
      <c r="A71" s="21"/>
      <c r="B71" s="2"/>
      <c r="C71" s="2"/>
      <c r="D71" s="2"/>
      <c r="E71" s="2"/>
      <c r="F71" s="4"/>
      <c r="G71" s="2"/>
      <c r="H71" s="3"/>
      <c r="I71" s="2"/>
      <c r="J71" s="4"/>
      <c r="K71" s="20"/>
      <c r="L71" s="3"/>
      <c r="M71" s="23">
        <f t="shared" si="2"/>
        <v>0</v>
      </c>
    </row>
    <row r="72" spans="1:13" ht="19.899999999999999" customHeight="1">
      <c r="A72" s="21"/>
      <c r="B72" s="2"/>
      <c r="C72" s="2"/>
      <c r="D72" s="2"/>
      <c r="E72" s="2"/>
      <c r="F72" s="4"/>
      <c r="G72" s="2"/>
      <c r="H72" s="3"/>
      <c r="I72" s="2"/>
      <c r="J72" s="4"/>
      <c r="K72" s="20"/>
      <c r="L72" s="3"/>
      <c r="M72" s="23">
        <f t="shared" si="2"/>
        <v>0</v>
      </c>
    </row>
    <row r="73" spans="1:13" ht="19.899999999999999" customHeight="1">
      <c r="A73" s="21"/>
      <c r="B73" s="2"/>
      <c r="C73" s="2"/>
      <c r="D73" s="2"/>
      <c r="E73" s="2"/>
      <c r="F73" s="4"/>
      <c r="G73" s="2"/>
      <c r="H73" s="3"/>
      <c r="I73" s="2"/>
      <c r="J73" s="4"/>
      <c r="K73" s="22"/>
      <c r="L73" s="3"/>
      <c r="M73" s="23">
        <f t="shared" si="2"/>
        <v>0</v>
      </c>
    </row>
    <row r="74" spans="1:13" ht="19.899999999999999" customHeight="1">
      <c r="A74" s="21"/>
      <c r="B74" s="2"/>
      <c r="C74" s="2"/>
      <c r="D74" s="2"/>
      <c r="E74" s="2"/>
      <c r="F74" s="4"/>
      <c r="G74" s="2"/>
      <c r="H74" s="3"/>
      <c r="I74" s="2"/>
      <c r="J74" s="4"/>
      <c r="K74" s="20"/>
      <c r="L74" s="3"/>
      <c r="M74" s="23">
        <f t="shared" si="2"/>
        <v>0</v>
      </c>
    </row>
    <row r="75" spans="1:13" ht="19.899999999999999" customHeight="1">
      <c r="A75" s="30"/>
      <c r="B75" s="31"/>
      <c r="C75" s="31"/>
      <c r="D75" s="31"/>
      <c r="E75" s="31"/>
      <c r="F75" s="32"/>
      <c r="G75" s="31"/>
      <c r="H75" s="33"/>
      <c r="I75" s="31"/>
      <c r="J75" s="32"/>
      <c r="K75" s="38"/>
      <c r="L75" s="33"/>
      <c r="M75" s="34">
        <f t="shared" ref="M75:M85" si="3">(L75+H75)*1.2</f>
        <v>0</v>
      </c>
    </row>
    <row r="76" spans="1:13" ht="19.899999999999999" customHeight="1">
      <c r="A76" s="21"/>
      <c r="B76" s="2"/>
      <c r="C76" s="2"/>
      <c r="D76" s="2"/>
      <c r="E76" s="2"/>
      <c r="F76" s="4"/>
      <c r="G76" s="2"/>
      <c r="H76" s="3"/>
      <c r="I76" s="2"/>
      <c r="J76" s="4"/>
      <c r="K76" s="20"/>
      <c r="L76" s="3"/>
      <c r="M76" s="23">
        <f t="shared" si="3"/>
        <v>0</v>
      </c>
    </row>
    <row r="77" spans="1:13" ht="19.899999999999999" customHeight="1">
      <c r="A77" s="21"/>
      <c r="B77" s="2"/>
      <c r="C77" s="2"/>
      <c r="D77" s="2"/>
      <c r="E77" s="2"/>
      <c r="F77" s="4"/>
      <c r="G77" s="2"/>
      <c r="H77" s="3"/>
      <c r="I77" s="2"/>
      <c r="J77" s="4"/>
      <c r="K77" s="20"/>
      <c r="L77" s="3"/>
      <c r="M77" s="23">
        <f t="shared" si="3"/>
        <v>0</v>
      </c>
    </row>
    <row r="78" spans="1:13" ht="19.899999999999999" customHeight="1">
      <c r="A78" s="21"/>
      <c r="B78" s="2"/>
      <c r="C78" s="2"/>
      <c r="D78" s="2"/>
      <c r="E78" s="2"/>
      <c r="F78" s="4"/>
      <c r="G78" s="2"/>
      <c r="H78" s="3"/>
      <c r="I78" s="2"/>
      <c r="J78" s="4"/>
      <c r="K78" s="20"/>
      <c r="L78" s="3"/>
      <c r="M78" s="23">
        <f t="shared" si="3"/>
        <v>0</v>
      </c>
    </row>
    <row r="79" spans="1:13" ht="19.899999999999999" customHeight="1">
      <c r="A79" s="21"/>
      <c r="B79" s="2"/>
      <c r="C79" s="2"/>
      <c r="D79" s="2"/>
      <c r="E79" s="2"/>
      <c r="F79" s="4"/>
      <c r="G79" s="2"/>
      <c r="H79" s="3"/>
      <c r="I79" s="2"/>
      <c r="J79" s="4"/>
      <c r="K79" s="20"/>
      <c r="L79" s="3"/>
      <c r="M79" s="23">
        <f t="shared" si="3"/>
        <v>0</v>
      </c>
    </row>
    <row r="80" spans="1:13" ht="19.899999999999999" customHeight="1">
      <c r="A80" s="21"/>
      <c r="B80" s="2"/>
      <c r="C80" s="2"/>
      <c r="D80" s="2"/>
      <c r="E80" s="2"/>
      <c r="F80" s="4"/>
      <c r="G80" s="2"/>
      <c r="H80" s="3"/>
      <c r="I80" s="2"/>
      <c r="J80" s="4"/>
      <c r="K80" s="20"/>
      <c r="L80" s="3"/>
      <c r="M80" s="23">
        <f t="shared" si="3"/>
        <v>0</v>
      </c>
    </row>
    <row r="81" spans="1:13" ht="19.899999999999999" customHeight="1">
      <c r="A81" s="21"/>
      <c r="B81" s="2"/>
      <c r="C81" s="2"/>
      <c r="D81" s="2"/>
      <c r="E81" s="2"/>
      <c r="F81" s="4"/>
      <c r="G81" s="2"/>
      <c r="H81" s="3"/>
      <c r="I81" s="2"/>
      <c r="J81" s="4"/>
      <c r="K81" s="20"/>
      <c r="L81" s="3"/>
      <c r="M81" s="23">
        <f t="shared" si="3"/>
        <v>0</v>
      </c>
    </row>
    <row r="82" spans="1:13" ht="19.899999999999999" customHeight="1">
      <c r="A82" s="21"/>
      <c r="B82" s="2"/>
      <c r="C82" s="2"/>
      <c r="D82" s="2"/>
      <c r="E82" s="2"/>
      <c r="F82" s="4"/>
      <c r="G82" s="2"/>
      <c r="H82" s="3"/>
      <c r="I82" s="2"/>
      <c r="J82" s="4"/>
      <c r="K82" s="20"/>
      <c r="L82" s="3"/>
      <c r="M82" s="23">
        <f t="shared" si="3"/>
        <v>0</v>
      </c>
    </row>
    <row r="83" spans="1:13" ht="19.899999999999999" customHeight="1">
      <c r="A83" s="30"/>
      <c r="B83" s="31"/>
      <c r="C83" s="31"/>
      <c r="D83" s="31"/>
      <c r="E83" s="31"/>
      <c r="F83" s="32"/>
      <c r="G83" s="31"/>
      <c r="H83" s="33"/>
      <c r="I83" s="31"/>
      <c r="J83" s="4"/>
      <c r="K83" s="38"/>
      <c r="L83" s="33"/>
      <c r="M83" s="23">
        <f t="shared" si="3"/>
        <v>0</v>
      </c>
    </row>
    <row r="84" spans="1:13" ht="19.899999999999999" customHeight="1">
      <c r="A84" s="21"/>
      <c r="B84" s="2"/>
      <c r="C84" s="2"/>
      <c r="D84" s="2"/>
      <c r="E84" s="2"/>
      <c r="F84" s="4"/>
      <c r="G84" s="2"/>
      <c r="H84" s="3"/>
      <c r="I84" s="2"/>
      <c r="J84" s="4"/>
      <c r="K84" s="20"/>
      <c r="L84" s="3"/>
      <c r="M84" s="23">
        <f t="shared" si="3"/>
        <v>0</v>
      </c>
    </row>
    <row r="85" spans="1:13" ht="19.899999999999999" customHeight="1">
      <c r="A85" s="30"/>
      <c r="B85" s="31"/>
      <c r="C85" s="31"/>
      <c r="D85" s="31"/>
      <c r="E85" s="31"/>
      <c r="F85" s="32"/>
      <c r="G85" s="2"/>
      <c r="H85" s="33"/>
      <c r="I85" s="31"/>
      <c r="J85" s="32"/>
      <c r="K85" s="38"/>
      <c r="L85" s="33"/>
      <c r="M85" s="23">
        <f t="shared" si="3"/>
        <v>0</v>
      </c>
    </row>
    <row r="86" spans="1:13" ht="19.899999999999999" customHeight="1">
      <c r="A86" s="21"/>
      <c r="B86" s="2"/>
      <c r="C86" s="2"/>
      <c r="D86" s="2"/>
      <c r="E86" s="2"/>
      <c r="F86" s="4"/>
      <c r="G86" s="2"/>
      <c r="H86" s="3"/>
      <c r="I86" s="2"/>
      <c r="J86" s="4"/>
      <c r="K86" s="20"/>
      <c r="L86" s="3"/>
      <c r="M86" s="23">
        <f t="shared" ref="M86:M115" si="4">(L86+H86)*1.2</f>
        <v>0</v>
      </c>
    </row>
    <row r="87" spans="1:13" ht="19.899999999999999" customHeight="1">
      <c r="A87" s="21"/>
      <c r="B87" s="2"/>
      <c r="C87" s="2"/>
      <c r="D87" s="2"/>
      <c r="E87" s="2"/>
      <c r="F87" s="4"/>
      <c r="G87" s="2"/>
      <c r="H87" s="3"/>
      <c r="I87" s="2"/>
      <c r="J87" s="4"/>
      <c r="K87" s="20"/>
      <c r="L87" s="3"/>
      <c r="M87" s="23">
        <f t="shared" si="4"/>
        <v>0</v>
      </c>
    </row>
    <row r="88" spans="1:13" ht="19.899999999999999" customHeight="1">
      <c r="A88" s="21"/>
      <c r="B88" s="2"/>
      <c r="C88" s="2"/>
      <c r="D88" s="2"/>
      <c r="E88" s="2"/>
      <c r="F88" s="4"/>
      <c r="G88" s="2"/>
      <c r="H88" s="3"/>
      <c r="I88" s="2"/>
      <c r="J88" s="4"/>
      <c r="K88" s="20"/>
      <c r="L88" s="3"/>
      <c r="M88" s="23">
        <f t="shared" si="4"/>
        <v>0</v>
      </c>
    </row>
    <row r="89" spans="1:13" ht="19.899999999999999" customHeight="1">
      <c r="A89" s="21"/>
      <c r="B89" s="2"/>
      <c r="C89" s="2"/>
      <c r="D89" s="2"/>
      <c r="E89" s="2"/>
      <c r="F89" s="4"/>
      <c r="G89" s="2"/>
      <c r="H89" s="3"/>
      <c r="I89" s="2"/>
      <c r="J89" s="4"/>
      <c r="K89" s="20"/>
      <c r="L89" s="3"/>
      <c r="M89" s="23">
        <f t="shared" si="4"/>
        <v>0</v>
      </c>
    </row>
    <row r="90" spans="1:13" ht="19.899999999999999" customHeight="1">
      <c r="A90" s="30"/>
      <c r="B90" s="31"/>
      <c r="C90" s="31"/>
      <c r="D90" s="31"/>
      <c r="E90" s="31"/>
      <c r="F90" s="32"/>
      <c r="G90" s="31"/>
      <c r="H90" s="33"/>
      <c r="I90" s="31"/>
      <c r="J90" s="32"/>
      <c r="K90" s="38"/>
      <c r="L90" s="33"/>
      <c r="M90" s="34">
        <f t="shared" si="4"/>
        <v>0</v>
      </c>
    </row>
    <row r="91" spans="1:13" ht="19.899999999999999" customHeight="1">
      <c r="A91" s="21"/>
      <c r="B91" s="2"/>
      <c r="C91" s="2"/>
      <c r="D91" s="2"/>
      <c r="E91" s="2"/>
      <c r="F91" s="4"/>
      <c r="G91" s="31"/>
      <c r="H91" s="3"/>
      <c r="I91" s="2"/>
      <c r="J91" s="4"/>
      <c r="K91" s="20"/>
      <c r="L91" s="3"/>
      <c r="M91" s="23">
        <f t="shared" si="4"/>
        <v>0</v>
      </c>
    </row>
    <row r="92" spans="1:13" ht="19.899999999999999" customHeight="1">
      <c r="A92" s="21"/>
      <c r="B92" s="2"/>
      <c r="C92" s="2"/>
      <c r="D92" s="2"/>
      <c r="E92" s="2"/>
      <c r="F92" s="4"/>
      <c r="G92" s="31"/>
      <c r="H92" s="3"/>
      <c r="I92" s="2"/>
      <c r="J92" s="4"/>
      <c r="K92" s="20"/>
      <c r="L92" s="3"/>
      <c r="M92" s="23">
        <f t="shared" si="4"/>
        <v>0</v>
      </c>
    </row>
    <row r="93" spans="1:13" ht="19.899999999999999" customHeight="1">
      <c r="A93" s="21"/>
      <c r="B93" s="2"/>
      <c r="C93" s="2"/>
      <c r="D93" s="2"/>
      <c r="E93" s="2"/>
      <c r="F93" s="4"/>
      <c r="G93" s="31"/>
      <c r="H93" s="3"/>
      <c r="I93" s="2"/>
      <c r="J93" s="4"/>
      <c r="K93" s="20"/>
      <c r="L93" s="3"/>
      <c r="M93" s="23">
        <f t="shared" si="4"/>
        <v>0</v>
      </c>
    </row>
    <row r="94" spans="1:13" ht="19.899999999999999" customHeight="1">
      <c r="A94" s="21"/>
      <c r="B94" s="2"/>
      <c r="C94" s="2"/>
      <c r="D94" s="2"/>
      <c r="E94" s="2"/>
      <c r="F94" s="4"/>
      <c r="G94" s="31"/>
      <c r="H94" s="3"/>
      <c r="I94" s="2"/>
      <c r="J94" s="4"/>
      <c r="K94" s="20"/>
      <c r="L94" s="3"/>
      <c r="M94" s="23">
        <f t="shared" si="4"/>
        <v>0</v>
      </c>
    </row>
    <row r="95" spans="1:13" ht="19.899999999999999" customHeight="1">
      <c r="A95" s="21"/>
      <c r="B95" s="2"/>
      <c r="C95" s="2"/>
      <c r="D95" s="2"/>
      <c r="E95" s="2"/>
      <c r="F95" s="4"/>
      <c r="G95" s="31"/>
      <c r="H95" s="3"/>
      <c r="I95" s="2"/>
      <c r="J95" s="4"/>
      <c r="K95" s="20"/>
      <c r="L95" s="3"/>
      <c r="M95" s="23">
        <f t="shared" si="4"/>
        <v>0</v>
      </c>
    </row>
    <row r="96" spans="1:13" ht="19.899999999999999" customHeight="1">
      <c r="A96" s="21"/>
      <c r="B96" s="2"/>
      <c r="C96" s="2"/>
      <c r="D96" s="2"/>
      <c r="E96" s="2"/>
      <c r="F96" s="4"/>
      <c r="G96" s="31"/>
      <c r="H96" s="3"/>
      <c r="I96" s="2"/>
      <c r="J96" s="4"/>
      <c r="K96" s="20"/>
      <c r="L96" s="3"/>
      <c r="M96" s="23">
        <f t="shared" si="4"/>
        <v>0</v>
      </c>
    </row>
    <row r="97" spans="1:13" ht="19.899999999999999" customHeight="1">
      <c r="A97" s="21"/>
      <c r="B97" s="2"/>
      <c r="C97" s="2"/>
      <c r="D97" s="2"/>
      <c r="E97" s="2"/>
      <c r="F97" s="4"/>
      <c r="G97" s="31"/>
      <c r="H97" s="3"/>
      <c r="I97" s="2"/>
      <c r="J97" s="4"/>
      <c r="K97" s="20"/>
      <c r="L97" s="3"/>
      <c r="M97" s="23">
        <f t="shared" si="4"/>
        <v>0</v>
      </c>
    </row>
    <row r="98" spans="1:13" ht="19.899999999999999" customHeight="1">
      <c r="A98" s="21"/>
      <c r="B98" s="2"/>
      <c r="C98" s="2"/>
      <c r="D98" s="2"/>
      <c r="E98" s="2"/>
      <c r="F98" s="4"/>
      <c r="G98" s="31"/>
      <c r="H98" s="3"/>
      <c r="I98" s="2"/>
      <c r="J98" s="4"/>
      <c r="K98" s="20"/>
      <c r="L98" s="3"/>
      <c r="M98" s="23">
        <f t="shared" si="4"/>
        <v>0</v>
      </c>
    </row>
    <row r="99" spans="1:13" ht="19.899999999999999" customHeight="1">
      <c r="A99" s="21"/>
      <c r="B99" s="2"/>
      <c r="C99" s="2"/>
      <c r="D99" s="2"/>
      <c r="E99" s="2"/>
      <c r="F99" s="4"/>
      <c r="G99" s="31"/>
      <c r="H99" s="3"/>
      <c r="I99" s="2"/>
      <c r="J99" s="4"/>
      <c r="K99" s="20"/>
      <c r="L99" s="3"/>
      <c r="M99" s="23">
        <f t="shared" si="4"/>
        <v>0</v>
      </c>
    </row>
    <row r="100" spans="1:13" ht="19.899999999999999" customHeight="1">
      <c r="A100" s="21"/>
      <c r="B100" s="2"/>
      <c r="C100" s="2"/>
      <c r="D100" s="2"/>
      <c r="E100" s="2"/>
      <c r="F100" s="4"/>
      <c r="G100" s="31"/>
      <c r="H100" s="3"/>
      <c r="I100" s="2"/>
      <c r="J100" s="4"/>
      <c r="K100" s="20"/>
      <c r="L100" s="3"/>
      <c r="M100" s="23">
        <f t="shared" si="4"/>
        <v>0</v>
      </c>
    </row>
    <row r="101" spans="1:13" ht="19.899999999999999" customHeight="1">
      <c r="A101" s="21"/>
      <c r="B101" s="2"/>
      <c r="C101" s="2"/>
      <c r="D101" s="2"/>
      <c r="E101" s="2"/>
      <c r="F101" s="4"/>
      <c r="G101" s="2"/>
      <c r="H101" s="3"/>
      <c r="I101" s="2"/>
      <c r="J101" s="4"/>
      <c r="K101" s="20"/>
      <c r="L101" s="3"/>
      <c r="M101" s="23">
        <f t="shared" si="4"/>
        <v>0</v>
      </c>
    </row>
    <row r="102" spans="1:13" ht="19.899999999999999" customHeight="1">
      <c r="A102" s="21"/>
      <c r="B102" s="2"/>
      <c r="C102" s="2"/>
      <c r="D102" s="2"/>
      <c r="E102" s="2"/>
      <c r="F102" s="4"/>
      <c r="G102" s="51"/>
      <c r="H102" s="3"/>
      <c r="I102" s="2"/>
      <c r="J102" s="4"/>
      <c r="K102" s="20"/>
      <c r="L102" s="3"/>
      <c r="M102" s="23">
        <f t="shared" si="4"/>
        <v>0</v>
      </c>
    </row>
    <row r="103" spans="1:13" ht="19.899999999999999" customHeight="1">
      <c r="A103" s="21"/>
      <c r="B103" s="2"/>
      <c r="C103" s="2"/>
      <c r="D103" s="2"/>
      <c r="E103" s="2"/>
      <c r="F103" s="4"/>
      <c r="G103" s="52"/>
      <c r="H103" s="3"/>
      <c r="I103" s="2"/>
      <c r="J103" s="4"/>
      <c r="K103" s="20"/>
      <c r="L103" s="3"/>
      <c r="M103" s="23">
        <f t="shared" si="4"/>
        <v>0</v>
      </c>
    </row>
    <row r="104" spans="1:13" ht="19.899999999999999" customHeight="1">
      <c r="A104" s="21"/>
      <c r="B104" s="2"/>
      <c r="C104" s="2"/>
      <c r="D104" s="2"/>
      <c r="E104" s="2"/>
      <c r="F104" s="4"/>
      <c r="G104" s="31"/>
      <c r="H104" s="3"/>
      <c r="I104" s="2"/>
      <c r="J104" s="4"/>
      <c r="K104" s="20"/>
      <c r="L104" s="3"/>
      <c r="M104" s="23">
        <f t="shared" si="4"/>
        <v>0</v>
      </c>
    </row>
    <row r="105" spans="1:13" ht="19.899999999999999" customHeight="1">
      <c r="A105" s="21"/>
      <c r="B105" s="2"/>
      <c r="C105" s="2"/>
      <c r="D105" s="2"/>
      <c r="E105" s="2"/>
      <c r="F105" s="4"/>
      <c r="G105" s="31"/>
      <c r="H105" s="3"/>
      <c r="I105" s="2"/>
      <c r="J105" s="4"/>
      <c r="K105" s="20"/>
      <c r="L105" s="3"/>
      <c r="M105" s="23">
        <f t="shared" si="4"/>
        <v>0</v>
      </c>
    </row>
    <row r="106" spans="1:13" ht="19.899999999999999" customHeight="1">
      <c r="A106" s="21"/>
      <c r="B106" s="2"/>
      <c r="C106" s="2"/>
      <c r="D106" s="2"/>
      <c r="E106" s="2"/>
      <c r="F106" s="4"/>
      <c r="G106" s="31"/>
      <c r="H106" s="3"/>
      <c r="I106" s="2"/>
      <c r="J106" s="4"/>
      <c r="K106" s="20"/>
      <c r="L106" s="3"/>
      <c r="M106" s="23">
        <f t="shared" si="4"/>
        <v>0</v>
      </c>
    </row>
    <row r="107" spans="1:13" ht="19.899999999999999" customHeight="1">
      <c r="A107" s="21"/>
      <c r="B107" s="2"/>
      <c r="C107" s="2"/>
      <c r="D107" s="2"/>
      <c r="E107" s="2"/>
      <c r="F107" s="4"/>
      <c r="G107" s="31"/>
      <c r="H107" s="3"/>
      <c r="I107" s="2"/>
      <c r="J107" s="4"/>
      <c r="K107" s="20"/>
      <c r="L107" s="3"/>
      <c r="M107" s="23">
        <f t="shared" si="4"/>
        <v>0</v>
      </c>
    </row>
    <row r="108" spans="1:13" ht="19.899999999999999" customHeight="1">
      <c r="A108" s="21"/>
      <c r="B108" s="2"/>
      <c r="C108" s="2"/>
      <c r="D108" s="2"/>
      <c r="E108" s="2"/>
      <c r="F108" s="4"/>
      <c r="G108" s="2"/>
      <c r="H108" s="3"/>
      <c r="I108" s="2"/>
      <c r="J108" s="4"/>
      <c r="K108" s="20"/>
      <c r="L108" s="3"/>
      <c r="M108" s="23">
        <f t="shared" si="4"/>
        <v>0</v>
      </c>
    </row>
    <row r="109" spans="1:13" ht="19.899999999999999" customHeight="1">
      <c r="A109" s="21"/>
      <c r="B109" s="2"/>
      <c r="C109" s="2"/>
      <c r="D109" s="2"/>
      <c r="E109" s="2"/>
      <c r="F109" s="4"/>
      <c r="G109" s="51"/>
      <c r="H109" s="3"/>
      <c r="I109" s="2"/>
      <c r="J109" s="4"/>
      <c r="K109" s="20"/>
      <c r="L109" s="3"/>
      <c r="M109" s="23">
        <f t="shared" si="4"/>
        <v>0</v>
      </c>
    </row>
    <row r="110" spans="1:13" ht="19.899999999999999" customHeight="1">
      <c r="A110" s="21"/>
      <c r="B110" s="2"/>
      <c r="C110" s="2"/>
      <c r="D110" s="2"/>
      <c r="E110" s="2"/>
      <c r="F110" s="4"/>
      <c r="G110" s="51"/>
      <c r="H110" s="3"/>
      <c r="I110" s="2"/>
      <c r="J110" s="4"/>
      <c r="K110" s="20"/>
      <c r="L110" s="3"/>
      <c r="M110" s="23">
        <f t="shared" si="4"/>
        <v>0</v>
      </c>
    </row>
    <row r="111" spans="1:13" ht="19.899999999999999" customHeight="1">
      <c r="A111" s="21"/>
      <c r="B111" s="2"/>
      <c r="C111" s="2"/>
      <c r="D111" s="2"/>
      <c r="E111" s="2"/>
      <c r="F111" s="4"/>
      <c r="G111" s="51"/>
      <c r="H111" s="3"/>
      <c r="I111" s="2"/>
      <c r="J111" s="4"/>
      <c r="K111" s="20"/>
      <c r="L111" s="3"/>
      <c r="M111" s="23">
        <f t="shared" si="4"/>
        <v>0</v>
      </c>
    </row>
    <row r="112" spans="1:13" ht="19.899999999999999" customHeight="1">
      <c r="A112" s="21"/>
      <c r="B112" s="2"/>
      <c r="C112" s="2"/>
      <c r="D112" s="2"/>
      <c r="E112" s="2"/>
      <c r="F112" s="4"/>
      <c r="G112" s="2"/>
      <c r="H112" s="3"/>
      <c r="I112" s="2"/>
      <c r="J112" s="4"/>
      <c r="K112" s="20"/>
      <c r="L112" s="3"/>
      <c r="M112" s="23">
        <f t="shared" si="4"/>
        <v>0</v>
      </c>
    </row>
    <row r="113" spans="1:13" ht="19.899999999999999" customHeight="1">
      <c r="A113" s="21"/>
      <c r="B113" s="2"/>
      <c r="C113" s="2"/>
      <c r="D113" s="2"/>
      <c r="E113" s="2"/>
      <c r="F113" s="4"/>
      <c r="G113" s="51"/>
      <c r="H113" s="3"/>
      <c r="I113" s="2"/>
      <c r="J113" s="4"/>
      <c r="K113" s="20"/>
      <c r="L113" s="3"/>
      <c r="M113" s="23">
        <f t="shared" si="4"/>
        <v>0</v>
      </c>
    </row>
    <row r="114" spans="1:13" ht="19.899999999999999" customHeight="1">
      <c r="A114" s="21"/>
      <c r="B114" s="2"/>
      <c r="C114" s="2"/>
      <c r="D114" s="2"/>
      <c r="E114" s="2"/>
      <c r="F114" s="4"/>
      <c r="G114" s="2"/>
      <c r="H114" s="3"/>
      <c r="I114" s="2"/>
      <c r="J114" s="4"/>
      <c r="K114" s="20"/>
      <c r="L114" s="3"/>
      <c r="M114" s="23">
        <f t="shared" si="4"/>
        <v>0</v>
      </c>
    </row>
    <row r="115" spans="1:13" ht="19.899999999999999" customHeight="1">
      <c r="A115" s="21"/>
      <c r="B115" s="2"/>
      <c r="C115" s="2"/>
      <c r="D115" s="2"/>
      <c r="E115" s="2"/>
      <c r="F115" s="4"/>
      <c r="G115" s="2"/>
      <c r="H115" s="3"/>
      <c r="I115" s="2"/>
      <c r="J115" s="4"/>
      <c r="K115" s="20"/>
      <c r="L115" s="3"/>
      <c r="M115" s="23">
        <f t="shared" si="4"/>
        <v>0</v>
      </c>
    </row>
    <row r="116" spans="1:13" ht="19.899999999999999" customHeight="1">
      <c r="A116" s="21"/>
      <c r="B116" s="2"/>
      <c r="C116" s="2"/>
      <c r="D116" s="2"/>
      <c r="E116" s="2"/>
      <c r="F116" s="4"/>
      <c r="G116" s="2"/>
      <c r="H116" s="3"/>
      <c r="I116" s="2"/>
      <c r="J116" s="4"/>
      <c r="K116" s="20"/>
      <c r="L116" s="3"/>
      <c r="M116" s="23">
        <f t="shared" ref="M116:M147" si="5">(L116+H116)*1.2</f>
        <v>0</v>
      </c>
    </row>
    <row r="117" spans="1:13" ht="19.899999999999999" customHeight="1">
      <c r="A117" s="21"/>
      <c r="B117" s="2"/>
      <c r="C117" s="2"/>
      <c r="D117" s="2"/>
      <c r="E117" s="2"/>
      <c r="F117" s="4"/>
      <c r="G117" s="2"/>
      <c r="H117" s="3"/>
      <c r="I117" s="2"/>
      <c r="J117" s="4"/>
      <c r="K117" s="20"/>
      <c r="L117" s="3"/>
      <c r="M117" s="23">
        <f t="shared" si="5"/>
        <v>0</v>
      </c>
    </row>
    <row r="118" spans="1:13" ht="19.899999999999999" customHeight="1">
      <c r="A118" s="21"/>
      <c r="B118" s="2"/>
      <c r="C118" s="2"/>
      <c r="D118" s="2"/>
      <c r="E118" s="2"/>
      <c r="F118" s="4"/>
      <c r="G118" s="2"/>
      <c r="H118" s="3"/>
      <c r="I118" s="2"/>
      <c r="J118" s="4"/>
      <c r="K118" s="20"/>
      <c r="L118" s="3"/>
      <c r="M118" s="23">
        <f t="shared" si="5"/>
        <v>0</v>
      </c>
    </row>
    <row r="119" spans="1:13" ht="19.899999999999999" customHeight="1">
      <c r="A119" s="21"/>
      <c r="B119" s="2"/>
      <c r="C119" s="2"/>
      <c r="D119" s="2"/>
      <c r="E119" s="2"/>
      <c r="F119" s="4"/>
      <c r="G119" s="2"/>
      <c r="H119" s="3"/>
      <c r="I119" s="2"/>
      <c r="J119" s="4"/>
      <c r="K119" s="20"/>
      <c r="L119" s="3"/>
      <c r="M119" s="23">
        <f t="shared" si="5"/>
        <v>0</v>
      </c>
    </row>
    <row r="120" spans="1:13" ht="19.899999999999999" customHeight="1">
      <c r="A120" s="21"/>
      <c r="B120" s="2"/>
      <c r="C120" s="2"/>
      <c r="D120" s="2"/>
      <c r="E120" s="2"/>
      <c r="F120" s="4"/>
      <c r="G120" s="2"/>
      <c r="H120" s="3"/>
      <c r="I120" s="2"/>
      <c r="J120" s="4"/>
      <c r="K120" s="20"/>
      <c r="L120" s="3"/>
      <c r="M120" s="23">
        <f t="shared" si="5"/>
        <v>0</v>
      </c>
    </row>
    <row r="121" spans="1:13" ht="19.899999999999999" customHeight="1">
      <c r="A121" s="21"/>
      <c r="B121" s="2"/>
      <c r="C121" s="2"/>
      <c r="D121" s="2"/>
      <c r="E121" s="2"/>
      <c r="F121" s="4"/>
      <c r="G121" s="2"/>
      <c r="H121" s="3"/>
      <c r="I121" s="2"/>
      <c r="J121" s="4"/>
      <c r="K121" s="20"/>
      <c r="L121" s="3"/>
      <c r="M121" s="23">
        <f t="shared" si="5"/>
        <v>0</v>
      </c>
    </row>
    <row r="122" spans="1:13" ht="19.899999999999999" customHeight="1">
      <c r="A122" s="21"/>
      <c r="B122" s="2"/>
      <c r="C122" s="2"/>
      <c r="D122" s="2"/>
      <c r="E122" s="2"/>
      <c r="F122" s="4"/>
      <c r="G122" s="2"/>
      <c r="H122" s="3"/>
      <c r="I122" s="2"/>
      <c r="J122" s="4"/>
      <c r="K122" s="20"/>
      <c r="L122" s="3"/>
      <c r="M122" s="23">
        <f t="shared" si="5"/>
        <v>0</v>
      </c>
    </row>
    <row r="123" spans="1:13" ht="19.899999999999999" customHeight="1">
      <c r="A123" s="21"/>
      <c r="B123" s="2"/>
      <c r="C123" s="2"/>
      <c r="D123" s="2"/>
      <c r="E123" s="2"/>
      <c r="F123" s="4"/>
      <c r="G123" s="2"/>
      <c r="H123" s="3"/>
      <c r="I123" s="2"/>
      <c r="J123" s="4"/>
      <c r="K123" s="20"/>
      <c r="L123" s="3"/>
      <c r="M123" s="23">
        <f t="shared" si="5"/>
        <v>0</v>
      </c>
    </row>
    <row r="124" spans="1:13" ht="19.899999999999999" customHeight="1">
      <c r="A124" s="21"/>
      <c r="B124" s="2"/>
      <c r="C124" s="2"/>
      <c r="D124" s="2"/>
      <c r="E124" s="2"/>
      <c r="F124" s="4"/>
      <c r="G124" s="2"/>
      <c r="H124" s="3"/>
      <c r="I124" s="2"/>
      <c r="J124" s="4"/>
      <c r="K124" s="20"/>
      <c r="L124" s="3"/>
      <c r="M124" s="23">
        <f t="shared" si="5"/>
        <v>0</v>
      </c>
    </row>
    <row r="125" spans="1:13" ht="19.899999999999999" customHeight="1">
      <c r="A125" s="21"/>
      <c r="B125" s="2"/>
      <c r="C125" s="2"/>
      <c r="D125" s="2"/>
      <c r="E125" s="2"/>
      <c r="F125" s="4"/>
      <c r="G125" s="2"/>
      <c r="H125" s="3"/>
      <c r="I125" s="2"/>
      <c r="J125" s="4"/>
      <c r="K125" s="20"/>
      <c r="L125" s="3"/>
      <c r="M125" s="23">
        <f t="shared" si="5"/>
        <v>0</v>
      </c>
    </row>
    <row r="126" spans="1:13" ht="19.899999999999999" customHeight="1">
      <c r="A126" s="21"/>
      <c r="B126" s="2"/>
      <c r="C126" s="2"/>
      <c r="D126" s="2"/>
      <c r="E126" s="2"/>
      <c r="F126" s="4"/>
      <c r="G126" s="2"/>
      <c r="H126" s="3"/>
      <c r="I126" s="2"/>
      <c r="J126" s="4"/>
      <c r="K126" s="20"/>
      <c r="L126" s="3"/>
      <c r="M126" s="23">
        <f t="shared" si="5"/>
        <v>0</v>
      </c>
    </row>
    <row r="127" spans="1:13" ht="19.899999999999999" customHeight="1">
      <c r="A127" s="21"/>
      <c r="B127" s="2"/>
      <c r="C127" s="2"/>
      <c r="D127" s="2"/>
      <c r="E127" s="2"/>
      <c r="F127" s="4"/>
      <c r="G127" s="2"/>
      <c r="H127" s="3"/>
      <c r="I127" s="2"/>
      <c r="J127" s="4"/>
      <c r="K127" s="20"/>
      <c r="L127" s="3"/>
      <c r="M127" s="23">
        <f t="shared" si="5"/>
        <v>0</v>
      </c>
    </row>
    <row r="128" spans="1:13" ht="19.899999999999999" customHeight="1">
      <c r="A128" s="21"/>
      <c r="B128" s="2"/>
      <c r="C128" s="2"/>
      <c r="D128" s="2"/>
      <c r="E128" s="2"/>
      <c r="F128" s="4"/>
      <c r="G128" s="2"/>
      <c r="H128" s="3"/>
      <c r="I128" s="2"/>
      <c r="J128" s="4"/>
      <c r="K128" s="20"/>
      <c r="L128" s="3"/>
      <c r="M128" s="23">
        <f t="shared" si="5"/>
        <v>0</v>
      </c>
    </row>
    <row r="129" spans="1:13" ht="19.899999999999999" customHeight="1">
      <c r="A129" s="21"/>
      <c r="B129" s="2"/>
      <c r="C129" s="2"/>
      <c r="D129" s="2"/>
      <c r="E129" s="2"/>
      <c r="F129" s="4"/>
      <c r="G129" s="2"/>
      <c r="H129" s="3"/>
      <c r="I129" s="2"/>
      <c r="J129" s="4"/>
      <c r="K129" s="20"/>
      <c r="L129" s="3"/>
      <c r="M129" s="23">
        <f t="shared" si="5"/>
        <v>0</v>
      </c>
    </row>
    <row r="130" spans="1:13" ht="19.899999999999999" customHeight="1">
      <c r="A130" s="21"/>
      <c r="B130" s="2"/>
      <c r="C130" s="2"/>
      <c r="D130" s="2"/>
      <c r="E130" s="2"/>
      <c r="F130" s="4"/>
      <c r="G130" s="2"/>
      <c r="H130" s="3"/>
      <c r="I130" s="2"/>
      <c r="J130" s="4"/>
      <c r="K130" s="20"/>
      <c r="L130" s="3"/>
      <c r="M130" s="23">
        <f t="shared" si="5"/>
        <v>0</v>
      </c>
    </row>
    <row r="131" spans="1:13" ht="19.899999999999999" customHeight="1">
      <c r="A131" s="21"/>
      <c r="B131" s="2"/>
      <c r="C131" s="2"/>
      <c r="D131" s="2"/>
      <c r="E131" s="2"/>
      <c r="F131" s="4"/>
      <c r="G131" s="2"/>
      <c r="H131" s="3"/>
      <c r="I131" s="2"/>
      <c r="J131" s="4"/>
      <c r="K131" s="20"/>
      <c r="L131" s="3"/>
      <c r="M131" s="23">
        <f t="shared" si="5"/>
        <v>0</v>
      </c>
    </row>
    <row r="132" spans="1:13" ht="19.899999999999999" customHeight="1">
      <c r="A132" s="21"/>
      <c r="B132" s="2"/>
      <c r="C132" s="2"/>
      <c r="D132" s="2"/>
      <c r="E132" s="2"/>
      <c r="F132" s="4"/>
      <c r="G132" s="2"/>
      <c r="H132" s="3"/>
      <c r="I132" s="2"/>
      <c r="J132" s="4"/>
      <c r="K132" s="20"/>
      <c r="L132" s="3"/>
      <c r="M132" s="23">
        <f t="shared" si="5"/>
        <v>0</v>
      </c>
    </row>
    <row r="133" spans="1:13" ht="19.899999999999999" customHeight="1">
      <c r="A133" s="21"/>
      <c r="B133" s="2"/>
      <c r="C133" s="2"/>
      <c r="D133" s="2"/>
      <c r="E133" s="2"/>
      <c r="F133" s="4"/>
      <c r="G133" s="2"/>
      <c r="H133" s="3"/>
      <c r="I133" s="2"/>
      <c r="J133" s="4"/>
      <c r="K133" s="20"/>
      <c r="L133" s="3"/>
      <c r="M133" s="23">
        <f t="shared" si="5"/>
        <v>0</v>
      </c>
    </row>
    <row r="134" spans="1:13" ht="19.899999999999999" customHeight="1">
      <c r="A134" s="21"/>
      <c r="B134" s="2"/>
      <c r="C134" s="2"/>
      <c r="D134" s="2"/>
      <c r="E134" s="2"/>
      <c r="F134" s="4"/>
      <c r="G134" s="2"/>
      <c r="H134" s="3"/>
      <c r="I134" s="2"/>
      <c r="J134" s="4"/>
      <c r="K134" s="20"/>
      <c r="L134" s="3"/>
      <c r="M134" s="23">
        <f t="shared" si="5"/>
        <v>0</v>
      </c>
    </row>
    <row r="135" spans="1:13" ht="19.899999999999999" customHeight="1">
      <c r="A135" s="21"/>
      <c r="B135" s="2"/>
      <c r="C135" s="2"/>
      <c r="D135" s="2"/>
      <c r="E135" s="2"/>
      <c r="F135" s="4"/>
      <c r="G135" s="2"/>
      <c r="H135" s="3"/>
      <c r="I135" s="2"/>
      <c r="J135" s="4"/>
      <c r="K135" s="20"/>
      <c r="L135" s="3"/>
      <c r="M135" s="23">
        <f t="shared" si="5"/>
        <v>0</v>
      </c>
    </row>
    <row r="136" spans="1:13" ht="19.899999999999999" customHeight="1">
      <c r="A136" s="21"/>
      <c r="B136" s="2"/>
      <c r="C136" s="2"/>
      <c r="D136" s="2"/>
      <c r="E136" s="2"/>
      <c r="F136" s="4"/>
      <c r="G136" s="2"/>
      <c r="H136" s="3"/>
      <c r="I136" s="2"/>
      <c r="J136" s="4"/>
      <c r="K136" s="20"/>
      <c r="L136" s="3"/>
      <c r="M136" s="23">
        <f t="shared" si="5"/>
        <v>0</v>
      </c>
    </row>
    <row r="137" spans="1:13" ht="19.899999999999999" customHeight="1">
      <c r="A137" s="21"/>
      <c r="B137" s="2"/>
      <c r="C137" s="2"/>
      <c r="D137" s="2"/>
      <c r="E137" s="2"/>
      <c r="F137" s="4"/>
      <c r="G137" s="2"/>
      <c r="H137" s="3"/>
      <c r="I137" s="2"/>
      <c r="J137" s="4"/>
      <c r="K137" s="20"/>
      <c r="L137" s="3"/>
      <c r="M137" s="23">
        <f t="shared" si="5"/>
        <v>0</v>
      </c>
    </row>
    <row r="138" spans="1:13" ht="19.899999999999999" customHeight="1">
      <c r="A138" s="21"/>
      <c r="B138" s="2"/>
      <c r="C138" s="2"/>
      <c r="D138" s="2"/>
      <c r="E138" s="2"/>
      <c r="F138" s="4"/>
      <c r="G138" s="2"/>
      <c r="H138" s="3"/>
      <c r="I138" s="2"/>
      <c r="J138" s="4"/>
      <c r="K138" s="20"/>
      <c r="L138" s="3"/>
      <c r="M138" s="23">
        <f t="shared" si="5"/>
        <v>0</v>
      </c>
    </row>
    <row r="139" spans="1:13" ht="19.899999999999999" customHeight="1">
      <c r="A139" s="21"/>
      <c r="B139" s="2"/>
      <c r="C139" s="2"/>
      <c r="D139" s="2"/>
      <c r="E139" s="2"/>
      <c r="F139" s="4"/>
      <c r="G139" s="2"/>
      <c r="H139" s="3"/>
      <c r="I139" s="2"/>
      <c r="J139" s="4"/>
      <c r="K139" s="20"/>
      <c r="L139" s="3"/>
      <c r="M139" s="23">
        <f t="shared" si="5"/>
        <v>0</v>
      </c>
    </row>
    <row r="140" spans="1:13" ht="19.899999999999999" customHeight="1">
      <c r="A140" s="21"/>
      <c r="B140" s="2"/>
      <c r="C140" s="2"/>
      <c r="D140" s="2"/>
      <c r="E140" s="2"/>
      <c r="F140" s="4"/>
      <c r="G140" s="2"/>
      <c r="H140" s="3"/>
      <c r="I140" s="2"/>
      <c r="J140" s="4"/>
      <c r="K140" s="20"/>
      <c r="L140" s="3"/>
      <c r="M140" s="23">
        <f t="shared" si="5"/>
        <v>0</v>
      </c>
    </row>
    <row r="141" spans="1:13" ht="19.899999999999999" customHeight="1">
      <c r="A141" s="21"/>
      <c r="B141" s="2"/>
      <c r="C141" s="2"/>
      <c r="D141" s="2"/>
      <c r="E141" s="2"/>
      <c r="F141" s="4"/>
      <c r="G141" s="2"/>
      <c r="H141" s="3"/>
      <c r="I141" s="2"/>
      <c r="J141" s="4"/>
      <c r="K141" s="20"/>
      <c r="L141" s="3"/>
      <c r="M141" s="23">
        <f t="shared" si="5"/>
        <v>0</v>
      </c>
    </row>
    <row r="142" spans="1:13" ht="19.899999999999999" customHeight="1">
      <c r="A142" s="21"/>
      <c r="B142" s="2"/>
      <c r="C142" s="2"/>
      <c r="D142" s="2"/>
      <c r="E142" s="2"/>
      <c r="F142" s="4"/>
      <c r="G142" s="2"/>
      <c r="H142" s="3"/>
      <c r="I142" s="2"/>
      <c r="J142" s="4"/>
      <c r="K142" s="20"/>
      <c r="L142" s="3"/>
      <c r="M142" s="23">
        <f t="shared" si="5"/>
        <v>0</v>
      </c>
    </row>
    <row r="143" spans="1:13" ht="19.899999999999999" customHeight="1">
      <c r="A143" s="21"/>
      <c r="B143" s="2"/>
      <c r="C143" s="2"/>
      <c r="D143" s="2"/>
      <c r="E143" s="2"/>
      <c r="F143" s="4"/>
      <c r="G143" s="2"/>
      <c r="H143" s="3"/>
      <c r="I143" s="2"/>
      <c r="J143" s="4"/>
      <c r="K143" s="20"/>
      <c r="L143" s="3"/>
      <c r="M143" s="23">
        <f t="shared" si="5"/>
        <v>0</v>
      </c>
    </row>
    <row r="144" spans="1:13" ht="19.899999999999999" customHeight="1">
      <c r="A144" s="21"/>
      <c r="B144" s="2"/>
      <c r="C144" s="2"/>
      <c r="D144" s="2"/>
      <c r="E144" s="2"/>
      <c r="F144" s="4"/>
      <c r="G144" s="2"/>
      <c r="H144" s="3"/>
      <c r="I144" s="2"/>
      <c r="J144" s="4"/>
      <c r="K144" s="20"/>
      <c r="L144" s="3"/>
      <c r="M144" s="23">
        <f t="shared" si="5"/>
        <v>0</v>
      </c>
    </row>
    <row r="145" spans="1:13" ht="19.899999999999999" customHeight="1">
      <c r="A145" s="21"/>
      <c r="B145" s="2"/>
      <c r="C145" s="2"/>
      <c r="D145" s="2"/>
      <c r="E145" s="2"/>
      <c r="F145" s="4"/>
      <c r="G145" s="2"/>
      <c r="H145" s="3"/>
      <c r="I145" s="2"/>
      <c r="J145" s="4"/>
      <c r="K145" s="20"/>
      <c r="L145" s="3"/>
      <c r="M145" s="23">
        <f t="shared" si="5"/>
        <v>0</v>
      </c>
    </row>
    <row r="146" spans="1:13" ht="19.899999999999999" customHeight="1">
      <c r="A146" s="21"/>
      <c r="B146" s="2"/>
      <c r="C146" s="2"/>
      <c r="D146" s="2"/>
      <c r="E146" s="2"/>
      <c r="F146" s="4"/>
      <c r="G146" s="2"/>
      <c r="H146" s="3"/>
      <c r="I146" s="2"/>
      <c r="J146" s="4"/>
      <c r="K146" s="20"/>
      <c r="L146" s="3"/>
      <c r="M146" s="23">
        <f t="shared" si="5"/>
        <v>0</v>
      </c>
    </row>
    <row r="147" spans="1:13" ht="19.899999999999999" customHeight="1">
      <c r="A147" s="21"/>
      <c r="B147" s="2"/>
      <c r="C147" s="2"/>
      <c r="D147" s="2"/>
      <c r="E147" s="2"/>
      <c r="F147" s="4"/>
      <c r="G147" s="2"/>
      <c r="H147" s="3"/>
      <c r="I147" s="2"/>
      <c r="J147" s="4"/>
      <c r="K147" s="20"/>
      <c r="L147" s="3"/>
      <c r="M147" s="23">
        <f t="shared" si="5"/>
        <v>0</v>
      </c>
    </row>
    <row r="148" spans="1:13" ht="19.899999999999999" customHeight="1">
      <c r="A148" s="21"/>
      <c r="B148" s="2"/>
      <c r="C148" s="2"/>
      <c r="D148" s="2"/>
      <c r="E148" s="2"/>
      <c r="F148" s="4"/>
      <c r="G148" s="2"/>
      <c r="H148" s="3"/>
      <c r="I148" s="2"/>
      <c r="J148" s="4"/>
      <c r="K148" s="20"/>
      <c r="L148" s="3"/>
      <c r="M148" s="23">
        <f t="shared" ref="M148:M179" si="6">(L148+H148)*1.2</f>
        <v>0</v>
      </c>
    </row>
    <row r="149" spans="1:13" ht="19.899999999999999" customHeight="1">
      <c r="A149" s="21"/>
      <c r="B149" s="2"/>
      <c r="C149" s="2"/>
      <c r="D149" s="2"/>
      <c r="E149" s="2"/>
      <c r="F149" s="4"/>
      <c r="G149" s="2"/>
      <c r="H149" s="3"/>
      <c r="I149" s="2"/>
      <c r="J149" s="4"/>
      <c r="K149" s="20"/>
      <c r="L149" s="3"/>
      <c r="M149" s="23">
        <f t="shared" si="6"/>
        <v>0</v>
      </c>
    </row>
    <row r="150" spans="1:13" ht="19.899999999999999" customHeight="1">
      <c r="A150" s="21"/>
      <c r="B150" s="2"/>
      <c r="C150" s="2"/>
      <c r="D150" s="2"/>
      <c r="E150" s="2"/>
      <c r="F150" s="4"/>
      <c r="G150" s="2"/>
      <c r="H150" s="3"/>
      <c r="I150" s="2"/>
      <c r="J150" s="4"/>
      <c r="K150" s="20"/>
      <c r="L150" s="3"/>
      <c r="M150" s="23">
        <f t="shared" si="6"/>
        <v>0</v>
      </c>
    </row>
    <row r="151" spans="1:13" ht="19.899999999999999" customHeight="1">
      <c r="A151" s="21"/>
      <c r="B151" s="2"/>
      <c r="C151" s="2"/>
      <c r="D151" s="2"/>
      <c r="E151" s="2"/>
      <c r="F151" s="4"/>
      <c r="G151" s="2"/>
      <c r="H151" s="3"/>
      <c r="I151" s="2"/>
      <c r="J151" s="4"/>
      <c r="K151" s="20"/>
      <c r="L151" s="3"/>
      <c r="M151" s="23">
        <f t="shared" si="6"/>
        <v>0</v>
      </c>
    </row>
    <row r="152" spans="1:13" ht="19.899999999999999" customHeight="1">
      <c r="A152" s="21"/>
      <c r="B152" s="2"/>
      <c r="C152" s="2"/>
      <c r="D152" s="2"/>
      <c r="E152" s="2"/>
      <c r="F152" s="4"/>
      <c r="G152" s="2"/>
      <c r="H152" s="3"/>
      <c r="I152" s="2"/>
      <c r="J152" s="4"/>
      <c r="K152" s="20"/>
      <c r="L152" s="3"/>
      <c r="M152" s="23">
        <f t="shared" si="6"/>
        <v>0</v>
      </c>
    </row>
    <row r="153" spans="1:13" ht="19.899999999999999" customHeight="1">
      <c r="A153" s="21"/>
      <c r="B153" s="2"/>
      <c r="C153" s="2"/>
      <c r="D153" s="2"/>
      <c r="E153" s="2"/>
      <c r="F153" s="4"/>
      <c r="G153" s="2"/>
      <c r="H153" s="3"/>
      <c r="I153" s="2"/>
      <c r="J153" s="4"/>
      <c r="K153" s="20"/>
      <c r="L153" s="3"/>
      <c r="M153" s="23">
        <f t="shared" si="6"/>
        <v>0</v>
      </c>
    </row>
    <row r="154" spans="1:13" ht="19.899999999999999" customHeight="1">
      <c r="A154" s="21"/>
      <c r="B154" s="2"/>
      <c r="C154" s="2"/>
      <c r="D154" s="2"/>
      <c r="E154" s="2"/>
      <c r="F154" s="4"/>
      <c r="G154" s="2"/>
      <c r="H154" s="3"/>
      <c r="I154" s="2"/>
      <c r="J154" s="4"/>
      <c r="K154" s="20"/>
      <c r="L154" s="3"/>
      <c r="M154" s="23">
        <f t="shared" si="6"/>
        <v>0</v>
      </c>
    </row>
    <row r="155" spans="1:13" ht="19.899999999999999" customHeight="1">
      <c r="A155" s="21"/>
      <c r="B155" s="2"/>
      <c r="C155" s="2"/>
      <c r="D155" s="2"/>
      <c r="E155" s="2"/>
      <c r="F155" s="4"/>
      <c r="G155" s="2"/>
      <c r="H155" s="3"/>
      <c r="I155" s="2"/>
      <c r="J155" s="4"/>
      <c r="K155" s="20"/>
      <c r="L155" s="3"/>
      <c r="M155" s="23">
        <f t="shared" si="6"/>
        <v>0</v>
      </c>
    </row>
    <row r="156" spans="1:13" ht="19.899999999999999" customHeight="1">
      <c r="A156" s="21"/>
      <c r="B156" s="2"/>
      <c r="C156" s="2"/>
      <c r="D156" s="2"/>
      <c r="E156" s="2"/>
      <c r="F156" s="4"/>
      <c r="G156" s="2"/>
      <c r="H156" s="3"/>
      <c r="I156" s="2"/>
      <c r="J156" s="4"/>
      <c r="K156" s="20"/>
      <c r="L156" s="3"/>
      <c r="M156" s="23">
        <f t="shared" si="6"/>
        <v>0</v>
      </c>
    </row>
    <row r="157" spans="1:13" ht="19.899999999999999" customHeight="1">
      <c r="A157" s="21"/>
      <c r="B157" s="2"/>
      <c r="C157" s="2"/>
      <c r="D157" s="2"/>
      <c r="E157" s="2"/>
      <c r="F157" s="4"/>
      <c r="G157" s="2"/>
      <c r="H157" s="3"/>
      <c r="I157" s="2"/>
      <c r="J157" s="4"/>
      <c r="K157" s="20"/>
      <c r="L157" s="3"/>
      <c r="M157" s="23">
        <f t="shared" si="6"/>
        <v>0</v>
      </c>
    </row>
    <row r="158" spans="1:13" ht="19.899999999999999" customHeight="1">
      <c r="A158" s="21"/>
      <c r="B158" s="2"/>
      <c r="C158" s="2"/>
      <c r="D158" s="2"/>
      <c r="E158" s="2"/>
      <c r="F158" s="4"/>
      <c r="G158" s="2"/>
      <c r="H158" s="3"/>
      <c r="I158" s="2"/>
      <c r="J158" s="4"/>
      <c r="K158" s="20"/>
      <c r="L158" s="3"/>
      <c r="M158" s="23">
        <f t="shared" si="6"/>
        <v>0</v>
      </c>
    </row>
    <row r="159" spans="1:13" ht="19.899999999999999" customHeight="1">
      <c r="A159" s="21"/>
      <c r="B159" s="2"/>
      <c r="C159" s="2"/>
      <c r="D159" s="2"/>
      <c r="E159" s="2"/>
      <c r="F159" s="4"/>
      <c r="G159" s="2"/>
      <c r="H159" s="3"/>
      <c r="I159" s="2"/>
      <c r="J159" s="4"/>
      <c r="K159" s="20"/>
      <c r="L159" s="3"/>
      <c r="M159" s="23">
        <f t="shared" si="6"/>
        <v>0</v>
      </c>
    </row>
    <row r="160" spans="1:13" ht="19.899999999999999" customHeight="1">
      <c r="A160" s="21"/>
      <c r="B160" s="2"/>
      <c r="C160" s="2"/>
      <c r="D160" s="2"/>
      <c r="E160" s="2"/>
      <c r="F160" s="4"/>
      <c r="G160" s="2"/>
      <c r="H160" s="3"/>
      <c r="I160" s="2"/>
      <c r="J160" s="4"/>
      <c r="K160" s="20"/>
      <c r="L160" s="3"/>
      <c r="M160" s="23">
        <f t="shared" si="6"/>
        <v>0</v>
      </c>
    </row>
    <row r="161" spans="1:13" ht="19.899999999999999" customHeight="1">
      <c r="A161" s="21"/>
      <c r="B161" s="2"/>
      <c r="C161" s="2"/>
      <c r="D161" s="2"/>
      <c r="E161" s="2"/>
      <c r="F161" s="4"/>
      <c r="G161" s="2"/>
      <c r="H161" s="3"/>
      <c r="I161" s="2"/>
      <c r="J161" s="4"/>
      <c r="K161" s="20"/>
      <c r="L161" s="3"/>
      <c r="M161" s="23">
        <f t="shared" si="6"/>
        <v>0</v>
      </c>
    </row>
    <row r="162" spans="1:13" ht="19.899999999999999" customHeight="1">
      <c r="A162" s="21"/>
      <c r="B162" s="2"/>
      <c r="C162" s="2"/>
      <c r="D162" s="2"/>
      <c r="E162" s="2"/>
      <c r="F162" s="4"/>
      <c r="G162" s="2"/>
      <c r="H162" s="3"/>
      <c r="I162" s="2"/>
      <c r="J162" s="4"/>
      <c r="K162" s="20"/>
      <c r="L162" s="3"/>
      <c r="M162" s="23">
        <f t="shared" si="6"/>
        <v>0</v>
      </c>
    </row>
    <row r="163" spans="1:13" ht="19.899999999999999" customHeight="1">
      <c r="A163" s="21"/>
      <c r="B163" s="2"/>
      <c r="C163" s="2"/>
      <c r="D163" s="2"/>
      <c r="E163" s="2"/>
      <c r="F163" s="4"/>
      <c r="G163" s="2"/>
      <c r="H163" s="3"/>
      <c r="I163" s="2"/>
      <c r="J163" s="4"/>
      <c r="K163" s="20"/>
      <c r="L163" s="3"/>
      <c r="M163" s="23">
        <f t="shared" si="6"/>
        <v>0</v>
      </c>
    </row>
    <row r="164" spans="1:13" ht="19.899999999999999" customHeight="1">
      <c r="A164" s="21"/>
      <c r="B164" s="2"/>
      <c r="C164" s="2"/>
      <c r="D164" s="2"/>
      <c r="E164" s="2"/>
      <c r="F164" s="4"/>
      <c r="G164" s="2"/>
      <c r="H164" s="3"/>
      <c r="I164" s="2"/>
      <c r="J164" s="4"/>
      <c r="K164" s="20"/>
      <c r="L164" s="3"/>
      <c r="M164" s="23">
        <f t="shared" si="6"/>
        <v>0</v>
      </c>
    </row>
    <row r="165" spans="1:13" ht="19.899999999999999" customHeight="1">
      <c r="A165" s="21"/>
      <c r="B165" s="2"/>
      <c r="C165" s="2"/>
      <c r="D165" s="2"/>
      <c r="E165" s="2"/>
      <c r="F165" s="4"/>
      <c r="G165" s="2"/>
      <c r="H165" s="3"/>
      <c r="I165" s="2"/>
      <c r="J165" s="4"/>
      <c r="K165" s="20"/>
      <c r="L165" s="3"/>
      <c r="M165" s="23">
        <f t="shared" si="6"/>
        <v>0</v>
      </c>
    </row>
    <row r="166" spans="1:13" ht="19.899999999999999" customHeight="1">
      <c r="A166" s="21"/>
      <c r="B166" s="2"/>
      <c r="C166" s="2"/>
      <c r="D166" s="2"/>
      <c r="E166" s="2"/>
      <c r="F166" s="4"/>
      <c r="G166" s="2"/>
      <c r="H166" s="3"/>
      <c r="I166" s="2"/>
      <c r="J166" s="4"/>
      <c r="K166" s="20"/>
      <c r="L166" s="3"/>
      <c r="M166" s="23">
        <f t="shared" si="6"/>
        <v>0</v>
      </c>
    </row>
    <row r="167" spans="1:13" ht="19.899999999999999" customHeight="1">
      <c r="A167" s="21"/>
      <c r="B167" s="2"/>
      <c r="C167" s="2"/>
      <c r="D167" s="2"/>
      <c r="E167" s="2"/>
      <c r="F167" s="4"/>
      <c r="G167" s="2"/>
      <c r="H167" s="3"/>
      <c r="I167" s="2"/>
      <c r="J167" s="4"/>
      <c r="K167" s="20"/>
      <c r="L167" s="3"/>
      <c r="M167" s="23">
        <f t="shared" si="6"/>
        <v>0</v>
      </c>
    </row>
    <row r="168" spans="1:13" ht="19.899999999999999" customHeight="1">
      <c r="A168" s="21"/>
      <c r="B168" s="2"/>
      <c r="C168" s="2"/>
      <c r="D168" s="2"/>
      <c r="E168" s="2"/>
      <c r="F168" s="4"/>
      <c r="G168" s="2"/>
      <c r="H168" s="3"/>
      <c r="I168" s="2"/>
      <c r="J168" s="4"/>
      <c r="K168" s="20"/>
      <c r="L168" s="3"/>
      <c r="M168" s="23">
        <f t="shared" si="6"/>
        <v>0</v>
      </c>
    </row>
    <row r="169" spans="1:13" ht="19.899999999999999" customHeight="1">
      <c r="A169" s="21"/>
      <c r="B169" s="2"/>
      <c r="C169" s="2"/>
      <c r="D169" s="2"/>
      <c r="E169" s="2"/>
      <c r="F169" s="4"/>
      <c r="G169" s="2"/>
      <c r="H169" s="3"/>
      <c r="I169" s="2"/>
      <c r="J169" s="4"/>
      <c r="K169" s="20"/>
      <c r="L169" s="3"/>
      <c r="M169" s="23">
        <f t="shared" si="6"/>
        <v>0</v>
      </c>
    </row>
    <row r="170" spans="1:13" ht="19.899999999999999" customHeight="1">
      <c r="A170" s="21"/>
      <c r="B170" s="2"/>
      <c r="C170" s="2"/>
      <c r="D170" s="2"/>
      <c r="E170" s="2"/>
      <c r="F170" s="4"/>
      <c r="G170" s="2"/>
      <c r="H170" s="3"/>
      <c r="I170" s="2"/>
      <c r="J170" s="4"/>
      <c r="K170" s="20"/>
      <c r="L170" s="3"/>
      <c r="M170" s="23">
        <f t="shared" si="6"/>
        <v>0</v>
      </c>
    </row>
    <row r="171" spans="1:13" ht="19.899999999999999" customHeight="1">
      <c r="A171" s="21"/>
      <c r="B171" s="2"/>
      <c r="C171" s="2"/>
      <c r="D171" s="2"/>
      <c r="E171" s="2"/>
      <c r="F171" s="4"/>
      <c r="G171" s="2"/>
      <c r="H171" s="3"/>
      <c r="I171" s="2"/>
      <c r="J171" s="4"/>
      <c r="K171" s="20"/>
      <c r="L171" s="3"/>
      <c r="M171" s="23">
        <f t="shared" si="6"/>
        <v>0</v>
      </c>
    </row>
    <row r="172" spans="1:13" ht="19.899999999999999" customHeight="1">
      <c r="A172" s="21"/>
      <c r="B172" s="2"/>
      <c r="C172" s="2"/>
      <c r="D172" s="2"/>
      <c r="E172" s="2"/>
      <c r="F172" s="4"/>
      <c r="G172" s="2"/>
      <c r="H172" s="3"/>
      <c r="I172" s="2"/>
      <c r="J172" s="4"/>
      <c r="K172" s="20"/>
      <c r="L172" s="3"/>
      <c r="M172" s="23">
        <f t="shared" si="6"/>
        <v>0</v>
      </c>
    </row>
    <row r="173" spans="1:13" ht="19.899999999999999" customHeight="1">
      <c r="A173" s="21"/>
      <c r="B173" s="2"/>
      <c r="C173" s="2"/>
      <c r="D173" s="2"/>
      <c r="E173" s="2"/>
      <c r="F173" s="4"/>
      <c r="G173" s="2"/>
      <c r="H173" s="3"/>
      <c r="I173" s="2"/>
      <c r="J173" s="4"/>
      <c r="K173" s="20"/>
      <c r="L173" s="3"/>
      <c r="M173" s="23">
        <f t="shared" si="6"/>
        <v>0</v>
      </c>
    </row>
    <row r="174" spans="1:13" ht="19.899999999999999" customHeight="1">
      <c r="A174" s="21"/>
      <c r="B174" s="2"/>
      <c r="C174" s="2"/>
      <c r="D174" s="2"/>
      <c r="E174" s="2"/>
      <c r="F174" s="4"/>
      <c r="G174" s="2"/>
      <c r="H174" s="3"/>
      <c r="I174" s="2"/>
      <c r="J174" s="4"/>
      <c r="K174" s="20"/>
      <c r="L174" s="3"/>
      <c r="M174" s="23">
        <f t="shared" si="6"/>
        <v>0</v>
      </c>
    </row>
    <row r="175" spans="1:13" ht="19.899999999999999" customHeight="1">
      <c r="A175" s="21"/>
      <c r="B175" s="2"/>
      <c r="C175" s="2"/>
      <c r="D175" s="2"/>
      <c r="E175" s="2"/>
      <c r="F175" s="4"/>
      <c r="G175" s="2"/>
      <c r="H175" s="3"/>
      <c r="I175" s="2"/>
      <c r="J175" s="4"/>
      <c r="K175" s="20"/>
      <c r="L175" s="3"/>
      <c r="M175" s="23">
        <f t="shared" si="6"/>
        <v>0</v>
      </c>
    </row>
    <row r="176" spans="1:13" ht="19.899999999999999" customHeight="1">
      <c r="A176" s="21"/>
      <c r="B176" s="2"/>
      <c r="C176" s="2"/>
      <c r="D176" s="2"/>
      <c r="E176" s="2"/>
      <c r="F176" s="4"/>
      <c r="G176" s="2"/>
      <c r="H176" s="3"/>
      <c r="I176" s="2"/>
      <c r="J176" s="4"/>
      <c r="K176" s="20"/>
      <c r="L176" s="3"/>
      <c r="M176" s="23">
        <f t="shared" si="6"/>
        <v>0</v>
      </c>
    </row>
    <row r="177" spans="1:13" ht="19.899999999999999" customHeight="1">
      <c r="A177" s="21"/>
      <c r="B177" s="2"/>
      <c r="C177" s="2"/>
      <c r="D177" s="2"/>
      <c r="E177" s="2"/>
      <c r="F177" s="4"/>
      <c r="G177" s="2"/>
      <c r="H177" s="3"/>
      <c r="I177" s="2"/>
      <c r="J177" s="4"/>
      <c r="K177" s="20"/>
      <c r="L177" s="3"/>
      <c r="M177" s="23">
        <f t="shared" si="6"/>
        <v>0</v>
      </c>
    </row>
    <row r="178" spans="1:13" ht="19.899999999999999" customHeight="1">
      <c r="A178" s="21"/>
      <c r="B178" s="2"/>
      <c r="C178" s="2"/>
      <c r="D178" s="2"/>
      <c r="E178" s="2"/>
      <c r="F178" s="4"/>
      <c r="G178" s="2"/>
      <c r="H178" s="3"/>
      <c r="I178" s="2"/>
      <c r="J178" s="4"/>
      <c r="K178" s="20"/>
      <c r="L178" s="3"/>
      <c r="M178" s="23">
        <f t="shared" si="6"/>
        <v>0</v>
      </c>
    </row>
    <row r="179" spans="1:13" ht="19.899999999999999" customHeight="1">
      <c r="A179" s="21"/>
      <c r="B179" s="2"/>
      <c r="C179" s="2"/>
      <c r="D179" s="2"/>
      <c r="E179" s="2"/>
      <c r="F179" s="4"/>
      <c r="G179" s="2"/>
      <c r="H179" s="3"/>
      <c r="I179" s="2"/>
      <c r="J179" s="4"/>
      <c r="K179" s="20"/>
      <c r="L179" s="3"/>
      <c r="M179" s="23">
        <f t="shared" si="6"/>
        <v>0</v>
      </c>
    </row>
    <row r="180" spans="1:13" ht="19.899999999999999" customHeight="1">
      <c r="A180" s="21"/>
      <c r="B180" s="2"/>
      <c r="C180" s="2"/>
      <c r="D180" s="2"/>
      <c r="E180" s="2"/>
      <c r="F180" s="4"/>
      <c r="G180" s="2"/>
      <c r="H180" s="3"/>
      <c r="I180" s="2"/>
      <c r="J180" s="4"/>
      <c r="K180" s="20"/>
      <c r="L180" s="3"/>
      <c r="M180" s="23">
        <f t="shared" ref="M180:M200" si="7">(L180+H180)*1.2</f>
        <v>0</v>
      </c>
    </row>
    <row r="181" spans="1:13" ht="19.899999999999999" customHeight="1">
      <c r="A181" s="21"/>
      <c r="B181" s="2"/>
      <c r="C181" s="2"/>
      <c r="D181" s="2"/>
      <c r="E181" s="2"/>
      <c r="F181" s="4"/>
      <c r="G181" s="2"/>
      <c r="H181" s="3"/>
      <c r="I181" s="2"/>
      <c r="J181" s="4"/>
      <c r="K181" s="20"/>
      <c r="L181" s="3"/>
      <c r="M181" s="23">
        <f t="shared" si="7"/>
        <v>0</v>
      </c>
    </row>
    <row r="182" spans="1:13" ht="19.899999999999999" customHeight="1">
      <c r="A182" s="21"/>
      <c r="B182" s="2"/>
      <c r="C182" s="2"/>
      <c r="D182" s="2"/>
      <c r="E182" s="2"/>
      <c r="F182" s="4"/>
      <c r="G182" s="2"/>
      <c r="H182" s="3"/>
      <c r="I182" s="2"/>
      <c r="J182" s="4"/>
      <c r="K182" s="20"/>
      <c r="L182" s="3"/>
      <c r="M182" s="23">
        <f t="shared" si="7"/>
        <v>0</v>
      </c>
    </row>
    <row r="183" spans="1:13" ht="19.899999999999999" customHeight="1">
      <c r="A183" s="21"/>
      <c r="B183" s="2"/>
      <c r="C183" s="2"/>
      <c r="D183" s="2"/>
      <c r="E183" s="2"/>
      <c r="F183" s="4"/>
      <c r="G183" s="2"/>
      <c r="H183" s="3"/>
      <c r="I183" s="2"/>
      <c r="J183" s="4"/>
      <c r="K183" s="20"/>
      <c r="L183" s="3"/>
      <c r="M183" s="23">
        <f t="shared" si="7"/>
        <v>0</v>
      </c>
    </row>
    <row r="184" spans="1:13" ht="19.899999999999999" customHeight="1">
      <c r="A184" s="21"/>
      <c r="B184" s="2"/>
      <c r="C184" s="2"/>
      <c r="D184" s="2"/>
      <c r="E184" s="2"/>
      <c r="F184" s="4"/>
      <c r="G184" s="2"/>
      <c r="H184" s="3"/>
      <c r="I184" s="2"/>
      <c r="J184" s="4"/>
      <c r="K184" s="20"/>
      <c r="L184" s="3"/>
      <c r="M184" s="23">
        <f t="shared" si="7"/>
        <v>0</v>
      </c>
    </row>
    <row r="185" spans="1:13" ht="19.899999999999999" customHeight="1">
      <c r="A185" s="21"/>
      <c r="B185" s="2"/>
      <c r="C185" s="2"/>
      <c r="D185" s="2"/>
      <c r="E185" s="2"/>
      <c r="F185" s="4"/>
      <c r="G185" s="2"/>
      <c r="H185" s="3"/>
      <c r="I185" s="2"/>
      <c r="J185" s="4"/>
      <c r="K185" s="20"/>
      <c r="L185" s="3"/>
      <c r="M185" s="23">
        <f t="shared" si="7"/>
        <v>0</v>
      </c>
    </row>
    <row r="186" spans="1:13" ht="19.899999999999999" customHeight="1">
      <c r="A186" s="21"/>
      <c r="B186" s="2"/>
      <c r="C186" s="2"/>
      <c r="D186" s="2"/>
      <c r="E186" s="2"/>
      <c r="F186" s="4"/>
      <c r="G186" s="2"/>
      <c r="H186" s="3"/>
      <c r="I186" s="2"/>
      <c r="J186" s="4"/>
      <c r="K186" s="20"/>
      <c r="L186" s="3"/>
      <c r="M186" s="23">
        <f t="shared" si="7"/>
        <v>0</v>
      </c>
    </row>
    <row r="187" spans="1:13" ht="19.899999999999999" customHeight="1">
      <c r="A187" s="21"/>
      <c r="B187" s="2"/>
      <c r="C187" s="2"/>
      <c r="D187" s="2"/>
      <c r="E187" s="2"/>
      <c r="F187" s="4"/>
      <c r="G187" s="2"/>
      <c r="H187" s="3"/>
      <c r="I187" s="2"/>
      <c r="J187" s="4"/>
      <c r="K187" s="20"/>
      <c r="L187" s="3"/>
      <c r="M187" s="23">
        <f t="shared" si="7"/>
        <v>0</v>
      </c>
    </row>
    <row r="188" spans="1:13" ht="19.899999999999999" customHeight="1">
      <c r="A188" s="21"/>
      <c r="B188" s="2"/>
      <c r="C188" s="2"/>
      <c r="D188" s="2"/>
      <c r="E188" s="2"/>
      <c r="F188" s="4"/>
      <c r="G188" s="2"/>
      <c r="H188" s="3"/>
      <c r="I188" s="2"/>
      <c r="J188" s="4"/>
      <c r="K188" s="20"/>
      <c r="L188" s="3"/>
      <c r="M188" s="23">
        <f t="shared" si="7"/>
        <v>0</v>
      </c>
    </row>
    <row r="189" spans="1:13" ht="19.899999999999999" customHeight="1">
      <c r="A189" s="21"/>
      <c r="B189" s="2"/>
      <c r="C189" s="2"/>
      <c r="D189" s="2"/>
      <c r="E189" s="2"/>
      <c r="F189" s="4"/>
      <c r="G189" s="2"/>
      <c r="H189" s="3"/>
      <c r="I189" s="2"/>
      <c r="J189" s="4"/>
      <c r="K189" s="20"/>
      <c r="L189" s="3"/>
      <c r="M189" s="23">
        <f t="shared" si="7"/>
        <v>0</v>
      </c>
    </row>
    <row r="190" spans="1:13" ht="19.899999999999999" customHeight="1">
      <c r="A190" s="21"/>
      <c r="B190" s="2"/>
      <c r="C190" s="2"/>
      <c r="D190" s="2"/>
      <c r="E190" s="2"/>
      <c r="F190" s="4"/>
      <c r="G190" s="2"/>
      <c r="H190" s="3"/>
      <c r="I190" s="2"/>
      <c r="J190" s="4"/>
      <c r="K190" s="20"/>
      <c r="L190" s="3"/>
      <c r="M190" s="23">
        <f t="shared" si="7"/>
        <v>0</v>
      </c>
    </row>
    <row r="191" spans="1:13" ht="19.899999999999999" customHeight="1">
      <c r="A191" s="21"/>
      <c r="B191" s="2"/>
      <c r="C191" s="2"/>
      <c r="D191" s="2"/>
      <c r="E191" s="2"/>
      <c r="F191" s="4"/>
      <c r="G191" s="2"/>
      <c r="H191" s="3"/>
      <c r="I191" s="2"/>
      <c r="J191" s="4"/>
      <c r="K191" s="20"/>
      <c r="L191" s="3"/>
      <c r="M191" s="23">
        <f t="shared" si="7"/>
        <v>0</v>
      </c>
    </row>
    <row r="192" spans="1:13" ht="19.899999999999999" customHeight="1">
      <c r="A192" s="21"/>
      <c r="B192" s="2"/>
      <c r="C192" s="2"/>
      <c r="D192" s="2"/>
      <c r="E192" s="2"/>
      <c r="F192" s="4"/>
      <c r="G192" s="2"/>
      <c r="H192" s="3"/>
      <c r="I192" s="2"/>
      <c r="J192" s="4"/>
      <c r="K192" s="20"/>
      <c r="L192" s="3"/>
      <c r="M192" s="23">
        <f t="shared" si="7"/>
        <v>0</v>
      </c>
    </row>
    <row r="193" spans="1:13" ht="19.899999999999999" customHeight="1">
      <c r="A193" s="21"/>
      <c r="B193" s="2"/>
      <c r="C193" s="2"/>
      <c r="D193" s="2"/>
      <c r="E193" s="2"/>
      <c r="F193" s="4"/>
      <c r="G193" s="2"/>
      <c r="H193" s="3"/>
      <c r="I193" s="2"/>
      <c r="J193" s="4"/>
      <c r="K193" s="20"/>
      <c r="L193" s="3"/>
      <c r="M193" s="23">
        <f t="shared" si="7"/>
        <v>0</v>
      </c>
    </row>
    <row r="194" spans="1:13" ht="19.899999999999999" customHeight="1">
      <c r="A194" s="21"/>
      <c r="B194" s="2"/>
      <c r="C194" s="2"/>
      <c r="D194" s="2"/>
      <c r="E194" s="2"/>
      <c r="F194" s="4"/>
      <c r="G194" s="2"/>
      <c r="H194" s="3"/>
      <c r="I194" s="2"/>
      <c r="J194" s="4"/>
      <c r="K194" s="20"/>
      <c r="L194" s="3"/>
      <c r="M194" s="23">
        <f t="shared" si="7"/>
        <v>0</v>
      </c>
    </row>
    <row r="195" spans="1:13" ht="19.899999999999999" customHeight="1">
      <c r="A195" s="21"/>
      <c r="B195" s="2"/>
      <c r="C195" s="2"/>
      <c r="D195" s="2"/>
      <c r="E195" s="2"/>
      <c r="F195" s="4"/>
      <c r="G195" s="2"/>
      <c r="H195" s="3"/>
      <c r="I195" s="2"/>
      <c r="J195" s="4"/>
      <c r="K195" s="20"/>
      <c r="L195" s="3"/>
      <c r="M195" s="23">
        <f t="shared" si="7"/>
        <v>0</v>
      </c>
    </row>
    <row r="196" spans="1:13" ht="19.899999999999999" customHeight="1">
      <c r="A196" s="21"/>
      <c r="B196" s="2"/>
      <c r="C196" s="2"/>
      <c r="D196" s="2"/>
      <c r="E196" s="2"/>
      <c r="F196" s="4"/>
      <c r="G196" s="2"/>
      <c r="H196" s="3"/>
      <c r="I196" s="2"/>
      <c r="J196" s="4"/>
      <c r="K196" s="20"/>
      <c r="L196" s="3"/>
      <c r="M196" s="23">
        <f t="shared" si="7"/>
        <v>0</v>
      </c>
    </row>
    <row r="197" spans="1:13" ht="19.899999999999999" customHeight="1">
      <c r="A197" s="21"/>
      <c r="B197" s="2"/>
      <c r="C197" s="2"/>
      <c r="D197" s="2"/>
      <c r="E197" s="2"/>
      <c r="F197" s="4"/>
      <c r="G197" s="2"/>
      <c r="H197" s="3"/>
      <c r="I197" s="2"/>
      <c r="J197" s="4"/>
      <c r="K197" s="20"/>
      <c r="L197" s="3"/>
      <c r="M197" s="23">
        <f t="shared" si="7"/>
        <v>0</v>
      </c>
    </row>
    <row r="198" spans="1:13" ht="19.899999999999999" customHeight="1">
      <c r="A198" s="21"/>
      <c r="B198" s="2"/>
      <c r="C198" s="2"/>
      <c r="D198" s="2"/>
      <c r="E198" s="2"/>
      <c r="F198" s="4"/>
      <c r="G198" s="2"/>
      <c r="H198" s="3"/>
      <c r="I198" s="2"/>
      <c r="J198" s="4"/>
      <c r="K198" s="20"/>
      <c r="L198" s="3"/>
      <c r="M198" s="23">
        <f t="shared" si="7"/>
        <v>0</v>
      </c>
    </row>
    <row r="199" spans="1:13" ht="19.899999999999999" customHeight="1">
      <c r="A199" s="21"/>
      <c r="B199" s="2"/>
      <c r="C199" s="2"/>
      <c r="D199" s="2"/>
      <c r="E199" s="2"/>
      <c r="F199" s="4"/>
      <c r="G199" s="2"/>
      <c r="H199" s="3"/>
      <c r="I199" s="2"/>
      <c r="J199" s="4"/>
      <c r="K199" s="20"/>
      <c r="L199" s="3"/>
      <c r="M199" s="23">
        <f t="shared" si="7"/>
        <v>0</v>
      </c>
    </row>
    <row r="200" spans="1:13" ht="19.899999999999999" customHeight="1">
      <c r="A200" s="30"/>
      <c r="B200" s="31"/>
      <c r="C200" s="31"/>
      <c r="D200" s="31"/>
      <c r="E200" s="31"/>
      <c r="F200" s="32"/>
      <c r="G200" s="31"/>
      <c r="H200" s="33"/>
      <c r="I200" s="31"/>
      <c r="J200" s="32"/>
      <c r="K200" s="38"/>
      <c r="L200" s="33"/>
      <c r="M200" s="34">
        <f t="shared" si="7"/>
        <v>0</v>
      </c>
    </row>
  </sheetData>
  <phoneticPr fontId="14" type="noConversion"/>
  <conditionalFormatting sqref="A3:M1055">
    <cfRule type="expression" dxfId="17" priority="2">
      <formula>AND($J3="",$E3&gt;0)</formula>
    </cfRule>
    <cfRule type="expression" dxfId="16" priority="3">
      <formula>AND($K3="Oui")</formula>
    </cfRule>
  </conditionalFormatting>
  <conditionalFormatting sqref="J3:J1055">
    <cfRule type="expression" dxfId="15" priority="1">
      <formula>IFERROR(AND($K3&lt;1,$J3&lt;EDATE(TODAY(),-2)),"")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A7BD9-665E-4F1F-903C-9882B77110FC}">
  <dimension ref="A1:F11"/>
  <sheetViews>
    <sheetView tabSelected="1" workbookViewId="0">
      <selection activeCell="E4" sqref="E4"/>
    </sheetView>
  </sheetViews>
  <sheetFormatPr baseColWidth="10" defaultRowHeight="15"/>
  <cols>
    <col min="1" max="1" width="21" bestFit="1" customWidth="1"/>
    <col min="2" max="2" width="22.42578125" bestFit="1" customWidth="1"/>
    <col min="6" max="6" width="11.85546875" bestFit="1" customWidth="1"/>
  </cols>
  <sheetData>
    <row r="1" spans="1:6">
      <c r="A1" t="s">
        <v>44</v>
      </c>
    </row>
    <row r="3" spans="1:6">
      <c r="A3" s="66" t="s">
        <v>40</v>
      </c>
      <c r="B3" t="s">
        <v>43</v>
      </c>
    </row>
    <row r="4" spans="1:6">
      <c r="A4" s="67" t="s">
        <v>38</v>
      </c>
      <c r="B4" s="68">
        <v>17877.227999999999</v>
      </c>
      <c r="E4" t="str" cm="1">
        <f t="array" ref="E4:F11">_xlfn.GROUPBY(Tableau1[Client],Tableau1[Montant TTC],_xleta.SUM)</f>
        <v>Bordeaux</v>
      </c>
      <c r="F4" s="69">
        <v>17877.227999999999</v>
      </c>
    </row>
    <row r="5" spans="1:6">
      <c r="A5" s="67" t="s">
        <v>32</v>
      </c>
      <c r="B5" s="68">
        <v>5361.6240000000007</v>
      </c>
      <c r="E5" t="str">
        <v>Lyon</v>
      </c>
      <c r="F5" s="69">
        <v>5361.6240000000007</v>
      </c>
    </row>
    <row r="6" spans="1:6">
      <c r="A6" s="67" t="s">
        <v>33</v>
      </c>
      <c r="B6" s="68">
        <v>2423.1840000000002</v>
      </c>
      <c r="E6" t="str">
        <v>Marseille</v>
      </c>
      <c r="F6" s="69">
        <v>2423.1840000000002</v>
      </c>
    </row>
    <row r="7" spans="1:6">
      <c r="A7" s="67" t="s">
        <v>31</v>
      </c>
      <c r="B7" s="68">
        <v>6862.4400000000005</v>
      </c>
      <c r="E7" t="str">
        <v>Metz</v>
      </c>
      <c r="F7" s="69">
        <v>6862.4400000000005</v>
      </c>
    </row>
    <row r="8" spans="1:6">
      <c r="A8" s="67" t="s">
        <v>34</v>
      </c>
      <c r="B8" s="68">
        <v>6641.9520000000002</v>
      </c>
      <c r="E8" t="str">
        <v>Paris</v>
      </c>
      <c r="F8" s="69">
        <v>6641.9520000000002</v>
      </c>
    </row>
    <row r="9" spans="1:6">
      <c r="A9" s="67" t="s">
        <v>30</v>
      </c>
      <c r="B9" s="68">
        <v>4448.1719999999996</v>
      </c>
      <c r="E9" t="str">
        <v>Strasbourg</v>
      </c>
      <c r="F9" s="69">
        <v>4448.1719999999996</v>
      </c>
    </row>
    <row r="10" spans="1:6">
      <c r="A10" s="67" t="s">
        <v>41</v>
      </c>
      <c r="B10" s="68">
        <v>0</v>
      </c>
      <c r="E10">
        <v>0</v>
      </c>
      <c r="F10" s="69">
        <v>0</v>
      </c>
    </row>
    <row r="11" spans="1:6">
      <c r="A11" s="67" t="s">
        <v>42</v>
      </c>
      <c r="B11" s="68">
        <v>43614.6</v>
      </c>
      <c r="E11" t="str">
        <v>Total</v>
      </c>
      <c r="F11" s="69">
        <v>43614.6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ED071-5CA4-4F37-8B67-8D442AE70F56}">
  <dimension ref="A1:F11"/>
  <sheetViews>
    <sheetView workbookViewId="0">
      <selection activeCell="C37" sqref="C37"/>
    </sheetView>
  </sheetViews>
  <sheetFormatPr baseColWidth="10" defaultRowHeight="15"/>
  <cols>
    <col min="1" max="1" width="21" bestFit="1" customWidth="1"/>
    <col min="2" max="2" width="22.7109375" bestFit="1" customWidth="1"/>
  </cols>
  <sheetData>
    <row r="1" spans="1:6">
      <c r="A1" t="s">
        <v>46</v>
      </c>
    </row>
    <row r="3" spans="1:6">
      <c r="A3" s="66" t="s">
        <v>40</v>
      </c>
      <c r="B3" t="s">
        <v>47</v>
      </c>
    </row>
    <row r="4" spans="1:6">
      <c r="A4" s="67" t="s">
        <v>30</v>
      </c>
      <c r="B4">
        <v>4</v>
      </c>
      <c r="E4" t="str" cm="1">
        <f t="array" ref="E4:F11">_xlfn.GROUPBY(Tableau1[Client],Tableau1[Montant TTC],_xleta.COUNT,,,-1)</f>
        <v>Strasbourg</v>
      </c>
      <c r="F4">
        <v>4</v>
      </c>
    </row>
    <row r="5" spans="1:6">
      <c r="A5" s="67" t="s">
        <v>33</v>
      </c>
      <c r="B5">
        <v>2</v>
      </c>
      <c r="E5" t="str">
        <v>Paris</v>
      </c>
      <c r="F5">
        <v>1</v>
      </c>
    </row>
    <row r="6" spans="1:6">
      <c r="A6" s="67" t="s">
        <v>31</v>
      </c>
      <c r="B6">
        <v>2</v>
      </c>
      <c r="E6" t="str">
        <v>Metz</v>
      </c>
      <c r="F6">
        <v>2</v>
      </c>
    </row>
    <row r="7" spans="1:6">
      <c r="A7" s="67" t="s">
        <v>38</v>
      </c>
      <c r="B7">
        <v>1</v>
      </c>
      <c r="E7" t="str">
        <v>Marseille</v>
      </c>
      <c r="F7">
        <v>2</v>
      </c>
    </row>
    <row r="8" spans="1:6">
      <c r="A8" s="67" t="s">
        <v>32</v>
      </c>
      <c r="B8">
        <v>1</v>
      </c>
      <c r="E8" t="str">
        <v>Lyon</v>
      </c>
      <c r="F8">
        <v>1</v>
      </c>
    </row>
    <row r="9" spans="1:6">
      <c r="A9" s="67" t="s">
        <v>34</v>
      </c>
      <c r="B9">
        <v>1</v>
      </c>
      <c r="E9" t="str">
        <v>Bordeaux</v>
      </c>
      <c r="F9">
        <v>1</v>
      </c>
    </row>
    <row r="10" spans="1:6">
      <c r="A10" s="67" t="s">
        <v>41</v>
      </c>
      <c r="E10">
        <v>0</v>
      </c>
      <c r="F10">
        <v>187</v>
      </c>
    </row>
    <row r="11" spans="1:6">
      <c r="A11" s="67" t="s">
        <v>42</v>
      </c>
      <c r="B11">
        <v>11</v>
      </c>
      <c r="E11" t="str">
        <v>Total</v>
      </c>
      <c r="F11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DF63A-0ECB-424B-AB53-52313E0258AC}">
  <dimension ref="A1:F10"/>
  <sheetViews>
    <sheetView workbookViewId="0"/>
  </sheetViews>
  <sheetFormatPr baseColWidth="10" defaultRowHeight="15"/>
  <cols>
    <col min="1" max="1" width="21" bestFit="1" customWidth="1"/>
    <col min="2" max="2" width="22.42578125" bestFit="1" customWidth="1"/>
    <col min="6" max="6" width="11.85546875" bestFit="1" customWidth="1"/>
  </cols>
  <sheetData>
    <row r="1" spans="1:6">
      <c r="A1" t="s">
        <v>45</v>
      </c>
    </row>
    <row r="3" spans="1:6">
      <c r="A3" s="66" t="s">
        <v>40</v>
      </c>
      <c r="B3" t="s">
        <v>43</v>
      </c>
    </row>
    <row r="4" spans="1:6">
      <c r="A4" s="67" t="s">
        <v>38</v>
      </c>
      <c r="B4" s="68">
        <v>17877.227999999999</v>
      </c>
      <c r="E4" t="str" cm="1">
        <f t="array" ref="E4:F10">_xlfn.GROUPBY(Tableau1[Client],Tableau1[Montant TTC],_xleta.SUM,,0,-2)</f>
        <v>Bordeaux</v>
      </c>
      <c r="F4" s="69">
        <v>17877.227999999999</v>
      </c>
    </row>
    <row r="5" spans="1:6">
      <c r="A5" s="67" t="s">
        <v>32</v>
      </c>
      <c r="B5" s="68">
        <v>5361.6240000000007</v>
      </c>
      <c r="E5" t="str">
        <v>Metz</v>
      </c>
      <c r="F5" s="69">
        <v>6862.4400000000005</v>
      </c>
    </row>
    <row r="6" spans="1:6">
      <c r="A6" s="67" t="s">
        <v>31</v>
      </c>
      <c r="B6" s="68">
        <v>6862.4400000000005</v>
      </c>
      <c r="E6" t="str">
        <v>Paris</v>
      </c>
      <c r="F6" s="69">
        <v>6641.9520000000002</v>
      </c>
    </row>
    <row r="7" spans="1:6">
      <c r="A7" s="67" t="s">
        <v>34</v>
      </c>
      <c r="B7" s="68">
        <v>6641.9520000000002</v>
      </c>
      <c r="E7" t="str">
        <v>Lyon</v>
      </c>
      <c r="F7" s="69">
        <v>5361.6240000000007</v>
      </c>
    </row>
    <row r="8" spans="1:6">
      <c r="A8" s="67" t="s">
        <v>30</v>
      </c>
      <c r="B8" s="68">
        <v>4448.1719999999996</v>
      </c>
      <c r="E8" t="str">
        <v>Strasbourg</v>
      </c>
      <c r="F8" s="69">
        <v>4448.1719999999996</v>
      </c>
    </row>
    <row r="9" spans="1:6">
      <c r="A9" s="67" t="s">
        <v>42</v>
      </c>
      <c r="B9" s="68">
        <v>41191.415999999997</v>
      </c>
      <c r="E9" t="str">
        <v>Marseille</v>
      </c>
      <c r="F9" s="69">
        <v>2423.1840000000002</v>
      </c>
    </row>
    <row r="10" spans="1:6">
      <c r="E10">
        <v>0</v>
      </c>
      <c r="F10" s="6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64BDB-8E40-4C79-8EB3-EBA60B3F8423}">
  <dimension ref="A1:G100"/>
  <sheetViews>
    <sheetView workbookViewId="0">
      <selection activeCell="A3" sqref="A3"/>
    </sheetView>
  </sheetViews>
  <sheetFormatPr baseColWidth="10" defaultRowHeight="15"/>
  <cols>
    <col min="1" max="1" width="30.7109375" style="1" customWidth="1"/>
    <col min="2" max="3" width="18.7109375" style="1" customWidth="1"/>
    <col min="4" max="4" width="12.7109375" style="6" customWidth="1"/>
    <col min="5" max="5" width="18.7109375" style="50" customWidth="1"/>
    <col min="6" max="7" width="14.7109375" style="5" customWidth="1"/>
  </cols>
  <sheetData>
    <row r="1" spans="1:7" ht="19.899999999999999" customHeight="1">
      <c r="A1" s="7"/>
      <c r="B1" s="7"/>
      <c r="C1" s="7"/>
      <c r="D1" s="9"/>
      <c r="E1" s="48"/>
      <c r="F1" s="39">
        <f>SUM(F3:F99)</f>
        <v>0</v>
      </c>
      <c r="G1" s="39">
        <f>SUM(G3:G99)</f>
        <v>0</v>
      </c>
    </row>
    <row r="2" spans="1:7" ht="19.899999999999999" customHeight="1">
      <c r="A2" s="40" t="s">
        <v>0</v>
      </c>
      <c r="B2" s="41" t="s">
        <v>1</v>
      </c>
      <c r="C2" s="41" t="s">
        <v>23</v>
      </c>
      <c r="D2" s="42" t="s">
        <v>24</v>
      </c>
      <c r="E2" s="49" t="s">
        <v>25</v>
      </c>
      <c r="F2" s="43" t="s">
        <v>8</v>
      </c>
      <c r="G2" s="44" t="s">
        <v>9</v>
      </c>
    </row>
    <row r="3" spans="1:7" ht="19.899999999999999" customHeight="1">
      <c r="A3" s="60"/>
      <c r="B3" s="60"/>
      <c r="C3" s="60"/>
      <c r="D3" s="61"/>
      <c r="E3" s="58"/>
      <c r="F3" s="62"/>
      <c r="G3" s="3">
        <f>F3*1.2</f>
        <v>0</v>
      </c>
    </row>
    <row r="4" spans="1:7" ht="19.899999999999999" customHeight="1">
      <c r="A4" s="60"/>
      <c r="B4" s="60"/>
      <c r="C4" s="60"/>
      <c r="D4" s="61"/>
      <c r="E4" s="58"/>
      <c r="F4" s="62"/>
      <c r="G4" s="3">
        <f t="shared" ref="G4:G8" si="0">F4*1.2</f>
        <v>0</v>
      </c>
    </row>
    <row r="5" spans="1:7" ht="19.899999999999999" customHeight="1">
      <c r="A5" s="60"/>
      <c r="B5" s="60"/>
      <c r="C5" s="60"/>
      <c r="D5" s="61"/>
      <c r="E5" s="58"/>
      <c r="F5" s="62"/>
      <c r="G5" s="3">
        <f t="shared" si="0"/>
        <v>0</v>
      </c>
    </row>
    <row r="6" spans="1:7" ht="19.899999999999999" customHeight="1">
      <c r="A6" s="60"/>
      <c r="B6" s="60"/>
      <c r="C6" s="60"/>
      <c r="D6" s="61"/>
      <c r="E6" s="58"/>
      <c r="F6" s="62"/>
      <c r="G6" s="3">
        <f t="shared" si="0"/>
        <v>0</v>
      </c>
    </row>
    <row r="7" spans="1:7" ht="19.899999999999999" customHeight="1">
      <c r="A7" s="60"/>
      <c r="B7" s="60"/>
      <c r="C7" s="60"/>
      <c r="D7" s="61"/>
      <c r="E7" s="58"/>
      <c r="F7" s="62"/>
      <c r="G7" s="3">
        <f t="shared" si="0"/>
        <v>0</v>
      </c>
    </row>
    <row r="8" spans="1:7" ht="19.899999999999999" customHeight="1">
      <c r="A8" s="60"/>
      <c r="B8" s="60"/>
      <c r="C8" s="60"/>
      <c r="D8" s="61"/>
      <c r="E8" s="58"/>
      <c r="F8" s="62"/>
      <c r="G8" s="3">
        <f t="shared" si="0"/>
        <v>0</v>
      </c>
    </row>
    <row r="9" spans="1:7" ht="19.899999999999999" customHeight="1">
      <c r="A9" s="60"/>
      <c r="B9" s="60"/>
      <c r="C9" s="60"/>
      <c r="D9" s="61"/>
      <c r="E9" s="58"/>
      <c r="F9" s="62"/>
      <c r="G9" s="3">
        <f t="shared" ref="G9" si="1">F9*1.2</f>
        <v>0</v>
      </c>
    </row>
    <row r="10" spans="1:7" ht="19.899999999999999" customHeight="1">
      <c r="A10" s="60"/>
      <c r="B10" s="60"/>
      <c r="C10" s="60"/>
      <c r="D10" s="61"/>
      <c r="E10" s="58"/>
      <c r="F10" s="62"/>
      <c r="G10" s="62">
        <f>F10*1.2</f>
        <v>0</v>
      </c>
    </row>
    <row r="11" spans="1:7" ht="19.899999999999999" customHeight="1">
      <c r="A11" s="60"/>
      <c r="B11" s="60"/>
      <c r="C11" s="60"/>
      <c r="D11" s="61"/>
      <c r="E11" s="58"/>
      <c r="F11" s="62"/>
      <c r="G11" s="62">
        <f t="shared" ref="G11:G73" si="2">F11*1.2</f>
        <v>0</v>
      </c>
    </row>
    <row r="12" spans="1:7" ht="19.899999999999999" customHeight="1">
      <c r="A12" s="60"/>
      <c r="B12" s="60"/>
      <c r="C12" s="60"/>
      <c r="D12" s="61"/>
      <c r="E12" s="58"/>
      <c r="F12" s="62"/>
      <c r="G12" s="3">
        <f t="shared" si="2"/>
        <v>0</v>
      </c>
    </row>
    <row r="13" spans="1:7" ht="19.899999999999999" customHeight="1">
      <c r="A13" s="2"/>
      <c r="B13" s="2"/>
      <c r="C13" s="2"/>
      <c r="D13" s="4"/>
      <c r="E13" s="47"/>
      <c r="F13" s="3"/>
      <c r="G13" s="3">
        <f t="shared" si="2"/>
        <v>0</v>
      </c>
    </row>
    <row r="14" spans="1:7" ht="19.899999999999999" customHeight="1">
      <c r="A14" s="2"/>
      <c r="B14" s="2"/>
      <c r="C14" s="2"/>
      <c r="D14" s="4"/>
      <c r="E14" s="47"/>
      <c r="F14" s="3"/>
      <c r="G14" s="3">
        <f t="shared" si="2"/>
        <v>0</v>
      </c>
    </row>
    <row r="15" spans="1:7" ht="19.899999999999999" customHeight="1">
      <c r="A15" s="2"/>
      <c r="B15" s="2"/>
      <c r="C15" s="2"/>
      <c r="D15" s="4"/>
      <c r="E15" s="47"/>
      <c r="F15" s="3"/>
      <c r="G15" s="3">
        <f t="shared" si="2"/>
        <v>0</v>
      </c>
    </row>
    <row r="16" spans="1:7" ht="19.899999999999999" customHeight="1">
      <c r="A16" s="2"/>
      <c r="B16" s="2"/>
      <c r="C16" s="2"/>
      <c r="D16" s="4"/>
      <c r="E16" s="47"/>
      <c r="F16" s="3"/>
      <c r="G16" s="3">
        <f t="shared" si="2"/>
        <v>0</v>
      </c>
    </row>
    <row r="17" spans="1:7" ht="19.899999999999999" customHeight="1">
      <c r="A17" s="2"/>
      <c r="B17" s="2"/>
      <c r="C17" s="2"/>
      <c r="D17" s="4"/>
      <c r="E17" s="47"/>
      <c r="F17" s="3"/>
      <c r="G17" s="3">
        <f t="shared" si="2"/>
        <v>0</v>
      </c>
    </row>
    <row r="18" spans="1:7" ht="19.899999999999999" customHeight="1">
      <c r="A18" s="2"/>
      <c r="B18" s="2"/>
      <c r="C18" s="2"/>
      <c r="D18" s="4"/>
      <c r="E18" s="47"/>
      <c r="F18" s="3"/>
      <c r="G18" s="3">
        <f t="shared" si="2"/>
        <v>0</v>
      </c>
    </row>
    <row r="19" spans="1:7" ht="19.899999999999999" customHeight="1">
      <c r="A19" s="2"/>
      <c r="B19" s="2"/>
      <c r="C19" s="2"/>
      <c r="D19" s="4"/>
      <c r="E19" s="47"/>
      <c r="F19" s="3"/>
      <c r="G19" s="3">
        <f t="shared" si="2"/>
        <v>0</v>
      </c>
    </row>
    <row r="20" spans="1:7" ht="19.899999999999999" customHeight="1">
      <c r="A20" s="2"/>
      <c r="B20" s="2"/>
      <c r="C20" s="2"/>
      <c r="D20" s="4"/>
      <c r="E20" s="47"/>
      <c r="F20" s="3"/>
      <c r="G20" s="3">
        <f t="shared" si="2"/>
        <v>0</v>
      </c>
    </row>
    <row r="21" spans="1:7" ht="19.899999999999999" customHeight="1">
      <c r="A21" s="2"/>
      <c r="B21" s="2"/>
      <c r="C21" s="2"/>
      <c r="D21" s="4"/>
      <c r="E21" s="47"/>
      <c r="F21" s="3"/>
      <c r="G21" s="3">
        <f t="shared" si="2"/>
        <v>0</v>
      </c>
    </row>
    <row r="22" spans="1:7" ht="19.899999999999999" customHeight="1">
      <c r="A22" s="2"/>
      <c r="B22" s="2"/>
      <c r="C22" s="2"/>
      <c r="D22" s="4"/>
      <c r="E22" s="47"/>
      <c r="F22" s="3"/>
      <c r="G22" s="3">
        <f t="shared" si="2"/>
        <v>0</v>
      </c>
    </row>
    <row r="23" spans="1:7" ht="19.899999999999999" customHeight="1">
      <c r="A23" s="2"/>
      <c r="B23" s="2"/>
      <c r="C23" s="2"/>
      <c r="D23" s="4"/>
      <c r="E23" s="47"/>
      <c r="F23" s="3"/>
      <c r="G23" s="3">
        <f t="shared" si="2"/>
        <v>0</v>
      </c>
    </row>
    <row r="24" spans="1:7" ht="19.899999999999999" customHeight="1">
      <c r="A24" s="2"/>
      <c r="B24" s="2"/>
      <c r="C24" s="2"/>
      <c r="D24" s="4"/>
      <c r="E24" s="47"/>
      <c r="F24" s="3"/>
      <c r="G24" s="3">
        <f t="shared" si="2"/>
        <v>0</v>
      </c>
    </row>
    <row r="25" spans="1:7" ht="19.899999999999999" customHeight="1">
      <c r="A25" s="2"/>
      <c r="B25" s="2"/>
      <c r="C25" s="2"/>
      <c r="D25" s="4"/>
      <c r="E25" s="47"/>
      <c r="F25" s="3"/>
      <c r="G25" s="3">
        <f t="shared" si="2"/>
        <v>0</v>
      </c>
    </row>
    <row r="26" spans="1:7" ht="19.899999999999999" customHeight="1">
      <c r="A26" s="2"/>
      <c r="B26" s="2"/>
      <c r="C26" s="2"/>
      <c r="D26" s="4"/>
      <c r="E26" s="47"/>
      <c r="F26" s="3"/>
      <c r="G26" s="3">
        <f t="shared" si="2"/>
        <v>0</v>
      </c>
    </row>
    <row r="27" spans="1:7" ht="19.899999999999999" customHeight="1">
      <c r="A27" s="2"/>
      <c r="B27" s="2"/>
      <c r="C27" s="2"/>
      <c r="D27" s="4"/>
      <c r="E27" s="47"/>
      <c r="F27" s="3"/>
      <c r="G27" s="3">
        <f t="shared" si="2"/>
        <v>0</v>
      </c>
    </row>
    <row r="28" spans="1:7" ht="19.899999999999999" customHeight="1">
      <c r="A28" s="2"/>
      <c r="B28" s="2"/>
      <c r="C28" s="2"/>
      <c r="D28" s="4"/>
      <c r="E28" s="47"/>
      <c r="F28" s="3"/>
      <c r="G28" s="3">
        <f t="shared" si="2"/>
        <v>0</v>
      </c>
    </row>
    <row r="29" spans="1:7" ht="19.899999999999999" customHeight="1">
      <c r="A29" s="2"/>
      <c r="B29" s="2"/>
      <c r="C29" s="2"/>
      <c r="D29" s="4"/>
      <c r="E29" s="47"/>
      <c r="F29" s="3"/>
      <c r="G29" s="3">
        <f t="shared" si="2"/>
        <v>0</v>
      </c>
    </row>
    <row r="30" spans="1:7" ht="19.899999999999999" customHeight="1">
      <c r="A30" s="2"/>
      <c r="B30" s="2"/>
      <c r="C30" s="2"/>
      <c r="D30" s="4"/>
      <c r="E30" s="47"/>
      <c r="F30" s="3"/>
      <c r="G30" s="3">
        <f t="shared" si="2"/>
        <v>0</v>
      </c>
    </row>
    <row r="31" spans="1:7" ht="19.899999999999999" customHeight="1">
      <c r="A31" s="2"/>
      <c r="B31" s="2"/>
      <c r="C31" s="2"/>
      <c r="D31" s="4"/>
      <c r="E31" s="47"/>
      <c r="F31" s="3"/>
      <c r="G31" s="3">
        <f t="shared" si="2"/>
        <v>0</v>
      </c>
    </row>
    <row r="32" spans="1:7" ht="19.899999999999999" customHeight="1">
      <c r="A32" s="2"/>
      <c r="B32" s="2"/>
      <c r="C32" s="2"/>
      <c r="D32" s="4"/>
      <c r="E32" s="47"/>
      <c r="F32" s="3"/>
      <c r="G32" s="3">
        <f t="shared" si="2"/>
        <v>0</v>
      </c>
    </row>
    <row r="33" spans="1:7" ht="19.899999999999999" customHeight="1">
      <c r="A33" s="2"/>
      <c r="B33" s="2"/>
      <c r="C33" s="2"/>
      <c r="D33" s="4"/>
      <c r="E33" s="47"/>
      <c r="F33" s="3"/>
      <c r="G33" s="3">
        <f t="shared" si="2"/>
        <v>0</v>
      </c>
    </row>
    <row r="34" spans="1:7" ht="19.899999999999999" customHeight="1">
      <c r="A34" s="2"/>
      <c r="B34" s="2"/>
      <c r="C34" s="2"/>
      <c r="D34" s="4"/>
      <c r="E34" s="47"/>
      <c r="F34" s="3"/>
      <c r="G34" s="3">
        <f t="shared" si="2"/>
        <v>0</v>
      </c>
    </row>
    <row r="35" spans="1:7" ht="19.899999999999999" customHeight="1">
      <c r="A35" s="2"/>
      <c r="B35" s="2"/>
      <c r="C35" s="2"/>
      <c r="D35" s="4"/>
      <c r="E35" s="47"/>
      <c r="F35" s="3"/>
      <c r="G35" s="3">
        <f t="shared" si="2"/>
        <v>0</v>
      </c>
    </row>
    <row r="36" spans="1:7" ht="19.899999999999999" customHeight="1">
      <c r="A36" s="2"/>
      <c r="B36" s="2"/>
      <c r="C36" s="2"/>
      <c r="D36" s="4"/>
      <c r="E36" s="47"/>
      <c r="F36" s="3"/>
      <c r="G36" s="3">
        <f t="shared" si="2"/>
        <v>0</v>
      </c>
    </row>
    <row r="37" spans="1:7" ht="19.899999999999999" customHeight="1">
      <c r="A37" s="2"/>
      <c r="B37" s="2"/>
      <c r="C37" s="2"/>
      <c r="D37" s="4"/>
      <c r="E37" s="47"/>
      <c r="F37" s="3"/>
      <c r="G37" s="3">
        <f t="shared" si="2"/>
        <v>0</v>
      </c>
    </row>
    <row r="38" spans="1:7" ht="19.899999999999999" customHeight="1">
      <c r="A38" s="2"/>
      <c r="B38" s="2"/>
      <c r="C38" s="2"/>
      <c r="D38" s="4"/>
      <c r="E38" s="47"/>
      <c r="F38" s="3"/>
      <c r="G38" s="3">
        <f t="shared" si="2"/>
        <v>0</v>
      </c>
    </row>
    <row r="39" spans="1:7" ht="19.899999999999999" customHeight="1">
      <c r="A39" s="2"/>
      <c r="B39" s="2"/>
      <c r="C39" s="2"/>
      <c r="D39" s="4"/>
      <c r="E39" s="47"/>
      <c r="F39" s="3"/>
      <c r="G39" s="3">
        <f t="shared" si="2"/>
        <v>0</v>
      </c>
    </row>
    <row r="40" spans="1:7" ht="19.899999999999999" customHeight="1">
      <c r="A40" s="2"/>
      <c r="B40" s="2"/>
      <c r="C40" s="2"/>
      <c r="D40" s="4"/>
      <c r="E40" s="47"/>
      <c r="F40" s="3"/>
      <c r="G40" s="3">
        <f t="shared" si="2"/>
        <v>0</v>
      </c>
    </row>
    <row r="41" spans="1:7" ht="19.899999999999999" customHeight="1">
      <c r="A41" s="2"/>
      <c r="B41" s="2"/>
      <c r="C41" s="2"/>
      <c r="D41" s="4"/>
      <c r="E41" s="47"/>
      <c r="F41" s="3"/>
      <c r="G41" s="3">
        <f t="shared" si="2"/>
        <v>0</v>
      </c>
    </row>
    <row r="42" spans="1:7" ht="19.899999999999999" customHeight="1">
      <c r="A42" s="2"/>
      <c r="B42" s="2"/>
      <c r="C42" s="2"/>
      <c r="D42" s="4"/>
      <c r="E42" s="47"/>
      <c r="F42" s="3"/>
      <c r="G42" s="3">
        <f t="shared" si="2"/>
        <v>0</v>
      </c>
    </row>
    <row r="43" spans="1:7" ht="19.899999999999999" customHeight="1">
      <c r="A43" s="2"/>
      <c r="B43" s="2"/>
      <c r="C43" s="2"/>
      <c r="D43" s="4"/>
      <c r="E43" s="47"/>
      <c r="F43" s="3"/>
      <c r="G43" s="3">
        <f t="shared" si="2"/>
        <v>0</v>
      </c>
    </row>
    <row r="44" spans="1:7" ht="19.899999999999999" customHeight="1">
      <c r="A44" s="2"/>
      <c r="B44" s="2"/>
      <c r="C44" s="2"/>
      <c r="D44" s="4"/>
      <c r="E44" s="47"/>
      <c r="F44" s="3"/>
      <c r="G44" s="3">
        <f t="shared" si="2"/>
        <v>0</v>
      </c>
    </row>
    <row r="45" spans="1:7" ht="19.899999999999999" customHeight="1">
      <c r="A45" s="2"/>
      <c r="B45" s="2"/>
      <c r="C45" s="2"/>
      <c r="D45" s="4"/>
      <c r="E45" s="47"/>
      <c r="F45" s="3"/>
      <c r="G45" s="3">
        <f t="shared" si="2"/>
        <v>0</v>
      </c>
    </row>
    <row r="46" spans="1:7" ht="19.899999999999999" customHeight="1">
      <c r="A46" s="2"/>
      <c r="B46" s="2"/>
      <c r="C46" s="2"/>
      <c r="D46" s="4"/>
      <c r="E46" s="47"/>
      <c r="F46" s="3"/>
      <c r="G46" s="3">
        <f t="shared" si="2"/>
        <v>0</v>
      </c>
    </row>
    <row r="47" spans="1:7" ht="19.899999999999999" customHeight="1">
      <c r="A47" s="2"/>
      <c r="B47" s="2"/>
      <c r="C47" s="2"/>
      <c r="D47" s="4"/>
      <c r="E47" s="47"/>
      <c r="F47" s="3"/>
      <c r="G47" s="3">
        <f t="shared" si="2"/>
        <v>0</v>
      </c>
    </row>
    <row r="48" spans="1:7" ht="19.899999999999999" customHeight="1">
      <c r="A48" s="2"/>
      <c r="B48" s="2"/>
      <c r="C48" s="2"/>
      <c r="D48" s="4"/>
      <c r="E48" s="47"/>
      <c r="F48" s="3"/>
      <c r="G48" s="3">
        <f t="shared" si="2"/>
        <v>0</v>
      </c>
    </row>
    <row r="49" spans="1:7" ht="19.899999999999999" customHeight="1">
      <c r="A49" s="2"/>
      <c r="B49" s="2"/>
      <c r="C49" s="2"/>
      <c r="D49" s="4"/>
      <c r="E49" s="47"/>
      <c r="F49" s="3"/>
      <c r="G49" s="3">
        <f t="shared" si="2"/>
        <v>0</v>
      </c>
    </row>
    <row r="50" spans="1:7" ht="19.899999999999999" customHeight="1">
      <c r="A50" s="2"/>
      <c r="B50" s="2"/>
      <c r="C50" s="2"/>
      <c r="D50" s="4"/>
      <c r="E50" s="47"/>
      <c r="F50" s="3"/>
      <c r="G50" s="3">
        <f t="shared" si="2"/>
        <v>0</v>
      </c>
    </row>
    <row r="51" spans="1:7" ht="19.899999999999999" customHeight="1">
      <c r="A51" s="2"/>
      <c r="B51" s="2"/>
      <c r="C51" s="2"/>
      <c r="D51" s="4"/>
      <c r="E51" s="47"/>
      <c r="F51" s="3"/>
      <c r="G51" s="3">
        <f t="shared" si="2"/>
        <v>0</v>
      </c>
    </row>
    <row r="52" spans="1:7" ht="19.899999999999999" customHeight="1">
      <c r="A52" s="2"/>
      <c r="B52" s="2"/>
      <c r="C52" s="2"/>
      <c r="D52" s="4"/>
      <c r="E52" s="47"/>
      <c r="F52" s="3"/>
      <c r="G52" s="3">
        <f t="shared" si="2"/>
        <v>0</v>
      </c>
    </row>
    <row r="53" spans="1:7" ht="19.899999999999999" customHeight="1">
      <c r="A53" s="2"/>
      <c r="B53" s="2"/>
      <c r="C53" s="2"/>
      <c r="D53" s="4"/>
      <c r="E53" s="47"/>
      <c r="F53" s="3"/>
      <c r="G53" s="3">
        <f t="shared" si="2"/>
        <v>0</v>
      </c>
    </row>
    <row r="54" spans="1:7" ht="19.899999999999999" customHeight="1">
      <c r="A54" s="2"/>
      <c r="B54" s="2"/>
      <c r="C54" s="2"/>
      <c r="D54" s="4"/>
      <c r="E54" s="47"/>
      <c r="F54" s="3"/>
      <c r="G54" s="3">
        <f t="shared" si="2"/>
        <v>0</v>
      </c>
    </row>
    <row r="55" spans="1:7" ht="19.899999999999999" customHeight="1">
      <c r="A55" s="2"/>
      <c r="B55" s="2"/>
      <c r="C55" s="2"/>
      <c r="D55" s="4"/>
      <c r="E55" s="47"/>
      <c r="F55" s="3"/>
      <c r="G55" s="3">
        <f t="shared" si="2"/>
        <v>0</v>
      </c>
    </row>
    <row r="56" spans="1:7" ht="19.899999999999999" customHeight="1">
      <c r="A56" s="2"/>
      <c r="B56" s="2"/>
      <c r="C56" s="2"/>
      <c r="D56" s="4"/>
      <c r="E56" s="47"/>
      <c r="F56" s="3"/>
      <c r="G56" s="3">
        <f t="shared" si="2"/>
        <v>0</v>
      </c>
    </row>
    <row r="57" spans="1:7" ht="19.899999999999999" customHeight="1">
      <c r="A57" s="2"/>
      <c r="B57" s="2"/>
      <c r="C57" s="2"/>
      <c r="D57" s="4"/>
      <c r="E57" s="47"/>
      <c r="F57" s="3"/>
      <c r="G57" s="3">
        <f t="shared" si="2"/>
        <v>0</v>
      </c>
    </row>
    <row r="58" spans="1:7" ht="19.899999999999999" customHeight="1">
      <c r="A58" s="2"/>
      <c r="B58" s="2"/>
      <c r="C58" s="2"/>
      <c r="D58" s="4"/>
      <c r="E58" s="47"/>
      <c r="F58" s="3"/>
      <c r="G58" s="3">
        <f t="shared" si="2"/>
        <v>0</v>
      </c>
    </row>
    <row r="59" spans="1:7" ht="19.899999999999999" customHeight="1">
      <c r="A59" s="2"/>
      <c r="B59" s="2"/>
      <c r="C59" s="2"/>
      <c r="D59" s="4"/>
      <c r="E59" s="47"/>
      <c r="F59" s="3"/>
      <c r="G59" s="3">
        <f t="shared" si="2"/>
        <v>0</v>
      </c>
    </row>
    <row r="60" spans="1:7" ht="19.899999999999999" customHeight="1">
      <c r="A60" s="2"/>
      <c r="B60" s="2"/>
      <c r="C60" s="2"/>
      <c r="D60" s="4"/>
      <c r="E60" s="47"/>
      <c r="F60" s="3"/>
      <c r="G60" s="3">
        <f t="shared" si="2"/>
        <v>0</v>
      </c>
    </row>
    <row r="61" spans="1:7" ht="19.899999999999999" customHeight="1">
      <c r="A61" s="2"/>
      <c r="B61" s="2"/>
      <c r="C61" s="2"/>
      <c r="D61" s="4"/>
      <c r="E61" s="47"/>
      <c r="F61" s="3"/>
      <c r="G61" s="3">
        <f t="shared" si="2"/>
        <v>0</v>
      </c>
    </row>
    <row r="62" spans="1:7" ht="19.899999999999999" customHeight="1">
      <c r="A62" s="2"/>
      <c r="B62" s="2"/>
      <c r="C62" s="2"/>
      <c r="D62" s="4"/>
      <c r="E62" s="47"/>
      <c r="F62" s="3"/>
      <c r="G62" s="3">
        <f t="shared" si="2"/>
        <v>0</v>
      </c>
    </row>
    <row r="63" spans="1:7" ht="19.899999999999999" customHeight="1">
      <c r="A63" s="2"/>
      <c r="B63" s="2"/>
      <c r="C63" s="2"/>
      <c r="D63" s="4"/>
      <c r="E63" s="47"/>
      <c r="F63" s="3"/>
      <c r="G63" s="3">
        <f t="shared" si="2"/>
        <v>0</v>
      </c>
    </row>
    <row r="64" spans="1:7" ht="19.899999999999999" customHeight="1">
      <c r="A64" s="2"/>
      <c r="B64" s="2"/>
      <c r="C64" s="2"/>
      <c r="D64" s="4"/>
      <c r="E64" s="47"/>
      <c r="F64" s="3"/>
      <c r="G64" s="3">
        <f t="shared" si="2"/>
        <v>0</v>
      </c>
    </row>
    <row r="65" spans="1:7" ht="19.899999999999999" customHeight="1">
      <c r="A65" s="2"/>
      <c r="B65" s="2"/>
      <c r="C65" s="2"/>
      <c r="D65" s="4"/>
      <c r="E65" s="47"/>
      <c r="F65" s="3"/>
      <c r="G65" s="3">
        <f t="shared" si="2"/>
        <v>0</v>
      </c>
    </row>
    <row r="66" spans="1:7" ht="19.899999999999999" customHeight="1">
      <c r="A66" s="2"/>
      <c r="B66" s="2"/>
      <c r="C66" s="2"/>
      <c r="D66" s="4"/>
      <c r="E66" s="47"/>
      <c r="F66" s="3"/>
      <c r="G66" s="3">
        <f t="shared" si="2"/>
        <v>0</v>
      </c>
    </row>
    <row r="67" spans="1:7" ht="19.899999999999999" customHeight="1">
      <c r="A67" s="2"/>
      <c r="B67" s="2"/>
      <c r="C67" s="2"/>
      <c r="D67" s="4"/>
      <c r="E67" s="47"/>
      <c r="F67" s="3"/>
      <c r="G67" s="3">
        <f t="shared" si="2"/>
        <v>0</v>
      </c>
    </row>
    <row r="68" spans="1:7" ht="19.899999999999999" customHeight="1">
      <c r="A68" s="2"/>
      <c r="B68" s="2"/>
      <c r="C68" s="2"/>
      <c r="D68" s="4"/>
      <c r="E68" s="47"/>
      <c r="F68" s="3"/>
      <c r="G68" s="3">
        <f t="shared" si="2"/>
        <v>0</v>
      </c>
    </row>
    <row r="69" spans="1:7" ht="19.899999999999999" customHeight="1">
      <c r="A69" s="2"/>
      <c r="B69" s="2"/>
      <c r="C69" s="2"/>
      <c r="D69" s="4"/>
      <c r="E69" s="47"/>
      <c r="F69" s="3"/>
      <c r="G69" s="3">
        <f t="shared" si="2"/>
        <v>0</v>
      </c>
    </row>
    <row r="70" spans="1:7" ht="19.899999999999999" customHeight="1">
      <c r="A70" s="2"/>
      <c r="B70" s="2"/>
      <c r="C70" s="2"/>
      <c r="D70" s="4"/>
      <c r="E70" s="47"/>
      <c r="F70" s="3"/>
      <c r="G70" s="3">
        <f t="shared" si="2"/>
        <v>0</v>
      </c>
    </row>
    <row r="71" spans="1:7" ht="19.899999999999999" customHeight="1">
      <c r="A71" s="2"/>
      <c r="B71" s="2"/>
      <c r="C71" s="2"/>
      <c r="D71" s="4"/>
      <c r="E71" s="47"/>
      <c r="F71" s="3"/>
      <c r="G71" s="3">
        <f t="shared" si="2"/>
        <v>0</v>
      </c>
    </row>
    <row r="72" spans="1:7" ht="19.899999999999999" customHeight="1">
      <c r="A72" s="2"/>
      <c r="B72" s="2"/>
      <c r="C72" s="2"/>
      <c r="D72" s="4"/>
      <c r="E72" s="47"/>
      <c r="F72" s="3"/>
      <c r="G72" s="3">
        <f t="shared" si="2"/>
        <v>0</v>
      </c>
    </row>
    <row r="73" spans="1:7" ht="19.899999999999999" customHeight="1">
      <c r="A73" s="2"/>
      <c r="B73" s="2"/>
      <c r="C73" s="2"/>
      <c r="D73" s="4"/>
      <c r="E73" s="47"/>
      <c r="F73" s="3"/>
      <c r="G73" s="3">
        <f t="shared" si="2"/>
        <v>0</v>
      </c>
    </row>
    <row r="74" spans="1:7" ht="19.899999999999999" customHeight="1">
      <c r="A74" s="2"/>
      <c r="B74" s="2"/>
      <c r="C74" s="2"/>
      <c r="D74" s="4"/>
      <c r="E74" s="47"/>
      <c r="F74" s="3"/>
      <c r="G74" s="3">
        <f t="shared" ref="G74:G99" si="3">F74*1.2</f>
        <v>0</v>
      </c>
    </row>
    <row r="75" spans="1:7" ht="19.899999999999999" customHeight="1">
      <c r="A75" s="2"/>
      <c r="B75" s="2"/>
      <c r="C75" s="2"/>
      <c r="D75" s="4"/>
      <c r="E75" s="47"/>
      <c r="F75" s="3"/>
      <c r="G75" s="3">
        <f t="shared" si="3"/>
        <v>0</v>
      </c>
    </row>
    <row r="76" spans="1:7" ht="19.899999999999999" customHeight="1">
      <c r="A76" s="2"/>
      <c r="B76" s="2"/>
      <c r="C76" s="2"/>
      <c r="D76" s="4"/>
      <c r="E76" s="47"/>
      <c r="F76" s="3"/>
      <c r="G76" s="3">
        <f t="shared" si="3"/>
        <v>0</v>
      </c>
    </row>
    <row r="77" spans="1:7" ht="19.899999999999999" customHeight="1">
      <c r="A77" s="2"/>
      <c r="B77" s="2"/>
      <c r="C77" s="2"/>
      <c r="D77" s="4"/>
      <c r="E77" s="47"/>
      <c r="F77" s="3"/>
      <c r="G77" s="3">
        <f t="shared" si="3"/>
        <v>0</v>
      </c>
    </row>
    <row r="78" spans="1:7" ht="19.899999999999999" customHeight="1">
      <c r="A78" s="2"/>
      <c r="B78" s="2"/>
      <c r="C78" s="2"/>
      <c r="D78" s="4"/>
      <c r="E78" s="47"/>
      <c r="F78" s="3"/>
      <c r="G78" s="3">
        <f t="shared" si="3"/>
        <v>0</v>
      </c>
    </row>
    <row r="79" spans="1:7" ht="19.899999999999999" customHeight="1">
      <c r="A79" s="2"/>
      <c r="B79" s="2"/>
      <c r="C79" s="2"/>
      <c r="D79" s="4"/>
      <c r="E79" s="47"/>
      <c r="F79" s="3"/>
      <c r="G79" s="3">
        <f t="shared" si="3"/>
        <v>0</v>
      </c>
    </row>
    <row r="80" spans="1:7" ht="19.899999999999999" customHeight="1">
      <c r="A80" s="2"/>
      <c r="B80" s="2"/>
      <c r="C80" s="2"/>
      <c r="D80" s="4"/>
      <c r="E80" s="47"/>
      <c r="F80" s="3"/>
      <c r="G80" s="3">
        <f t="shared" si="3"/>
        <v>0</v>
      </c>
    </row>
    <row r="81" spans="1:7" ht="19.899999999999999" customHeight="1">
      <c r="A81" s="2"/>
      <c r="B81" s="2"/>
      <c r="C81" s="2"/>
      <c r="D81" s="4"/>
      <c r="E81" s="47"/>
      <c r="F81" s="3"/>
      <c r="G81" s="3">
        <f t="shared" si="3"/>
        <v>0</v>
      </c>
    </row>
    <row r="82" spans="1:7" ht="19.899999999999999" customHeight="1">
      <c r="A82" s="2"/>
      <c r="B82" s="2"/>
      <c r="C82" s="2"/>
      <c r="D82" s="4"/>
      <c r="E82" s="47"/>
      <c r="F82" s="3"/>
      <c r="G82" s="3">
        <f t="shared" si="3"/>
        <v>0</v>
      </c>
    </row>
    <row r="83" spans="1:7" ht="19.899999999999999" customHeight="1">
      <c r="A83" s="2"/>
      <c r="B83" s="2"/>
      <c r="C83" s="2"/>
      <c r="D83" s="4"/>
      <c r="E83" s="47"/>
      <c r="F83" s="3"/>
      <c r="G83" s="3">
        <f t="shared" si="3"/>
        <v>0</v>
      </c>
    </row>
    <row r="84" spans="1:7" ht="19.899999999999999" customHeight="1">
      <c r="A84" s="2"/>
      <c r="B84" s="2"/>
      <c r="C84" s="2"/>
      <c r="D84" s="4"/>
      <c r="E84" s="47"/>
      <c r="F84" s="3"/>
      <c r="G84" s="3">
        <f t="shared" si="3"/>
        <v>0</v>
      </c>
    </row>
    <row r="85" spans="1:7" ht="19.899999999999999" customHeight="1">
      <c r="A85" s="2"/>
      <c r="B85" s="2"/>
      <c r="C85" s="2"/>
      <c r="D85" s="4"/>
      <c r="E85" s="47"/>
      <c r="F85" s="3"/>
      <c r="G85" s="3">
        <f t="shared" si="3"/>
        <v>0</v>
      </c>
    </row>
    <row r="86" spans="1:7" ht="19.899999999999999" customHeight="1">
      <c r="A86" s="2"/>
      <c r="B86" s="2"/>
      <c r="C86" s="2"/>
      <c r="D86" s="4"/>
      <c r="E86" s="47"/>
      <c r="F86" s="3"/>
      <c r="G86" s="3">
        <f t="shared" si="3"/>
        <v>0</v>
      </c>
    </row>
    <row r="87" spans="1:7" ht="19.899999999999999" customHeight="1">
      <c r="A87" s="2"/>
      <c r="B87" s="2"/>
      <c r="C87" s="2"/>
      <c r="D87" s="4"/>
      <c r="E87" s="47"/>
      <c r="F87" s="3"/>
      <c r="G87" s="3">
        <f t="shared" si="3"/>
        <v>0</v>
      </c>
    </row>
    <row r="88" spans="1:7" ht="19.899999999999999" customHeight="1">
      <c r="A88" s="2"/>
      <c r="B88" s="2"/>
      <c r="C88" s="2"/>
      <c r="D88" s="4"/>
      <c r="E88" s="47"/>
      <c r="F88" s="3"/>
      <c r="G88" s="3">
        <f t="shared" si="3"/>
        <v>0</v>
      </c>
    </row>
    <row r="89" spans="1:7" ht="19.899999999999999" customHeight="1">
      <c r="A89" s="2"/>
      <c r="B89" s="2"/>
      <c r="C89" s="2"/>
      <c r="D89" s="4"/>
      <c r="E89" s="47"/>
      <c r="F89" s="3"/>
      <c r="G89" s="3">
        <f t="shared" si="3"/>
        <v>0</v>
      </c>
    </row>
    <row r="90" spans="1:7" ht="19.899999999999999" customHeight="1">
      <c r="A90" s="2"/>
      <c r="B90" s="2"/>
      <c r="C90" s="2"/>
      <c r="D90" s="4"/>
      <c r="E90" s="47"/>
      <c r="F90" s="3"/>
      <c r="G90" s="3">
        <f t="shared" si="3"/>
        <v>0</v>
      </c>
    </row>
    <row r="91" spans="1:7" ht="19.899999999999999" customHeight="1">
      <c r="A91" s="2"/>
      <c r="B91" s="2"/>
      <c r="C91" s="2"/>
      <c r="D91" s="4"/>
      <c r="E91" s="47"/>
      <c r="F91" s="3"/>
      <c r="G91" s="3">
        <f t="shared" si="3"/>
        <v>0</v>
      </c>
    </row>
    <row r="92" spans="1:7" ht="19.899999999999999" customHeight="1">
      <c r="A92" s="2"/>
      <c r="B92" s="2"/>
      <c r="C92" s="2"/>
      <c r="D92" s="4"/>
      <c r="E92" s="47"/>
      <c r="F92" s="3"/>
      <c r="G92" s="3">
        <f t="shared" si="3"/>
        <v>0</v>
      </c>
    </row>
    <row r="93" spans="1:7" ht="19.899999999999999" customHeight="1">
      <c r="A93" s="2"/>
      <c r="B93" s="2"/>
      <c r="C93" s="2"/>
      <c r="D93" s="4"/>
      <c r="E93" s="47"/>
      <c r="F93" s="3"/>
      <c r="G93" s="3">
        <f t="shared" si="3"/>
        <v>0</v>
      </c>
    </row>
    <row r="94" spans="1:7" ht="19.899999999999999" customHeight="1">
      <c r="A94" s="2"/>
      <c r="B94" s="2"/>
      <c r="C94" s="2"/>
      <c r="D94" s="4"/>
      <c r="E94" s="47"/>
      <c r="F94" s="3"/>
      <c r="G94" s="3">
        <f t="shared" si="3"/>
        <v>0</v>
      </c>
    </row>
    <row r="95" spans="1:7" ht="19.899999999999999" customHeight="1">
      <c r="A95" s="2"/>
      <c r="B95" s="2"/>
      <c r="C95" s="2"/>
      <c r="D95" s="4"/>
      <c r="E95" s="47"/>
      <c r="F95" s="3"/>
      <c r="G95" s="3">
        <f t="shared" si="3"/>
        <v>0</v>
      </c>
    </row>
    <row r="96" spans="1:7" ht="19.899999999999999" customHeight="1">
      <c r="A96" s="2"/>
      <c r="B96" s="2"/>
      <c r="C96" s="2"/>
      <c r="D96" s="4"/>
      <c r="E96" s="47"/>
      <c r="F96" s="3"/>
      <c r="G96" s="3">
        <f t="shared" si="3"/>
        <v>0</v>
      </c>
    </row>
    <row r="97" spans="1:7" ht="19.899999999999999" customHeight="1">
      <c r="A97" s="2"/>
      <c r="B97" s="2"/>
      <c r="C97" s="2"/>
      <c r="D97" s="4"/>
      <c r="E97" s="47"/>
      <c r="F97" s="3"/>
      <c r="G97" s="3">
        <f t="shared" si="3"/>
        <v>0</v>
      </c>
    </row>
    <row r="98" spans="1:7" ht="19.899999999999999" customHeight="1">
      <c r="A98" s="2"/>
      <c r="B98" s="2"/>
      <c r="C98" s="2"/>
      <c r="D98" s="4"/>
      <c r="E98" s="47"/>
      <c r="F98" s="3"/>
      <c r="G98" s="3">
        <f t="shared" si="3"/>
        <v>0</v>
      </c>
    </row>
    <row r="99" spans="1:7" ht="19.899999999999999" customHeight="1">
      <c r="A99" s="2"/>
      <c r="B99" s="2"/>
      <c r="C99" s="2"/>
      <c r="D99" s="4"/>
      <c r="E99" s="47"/>
      <c r="F99" s="3"/>
      <c r="G99" s="3">
        <f t="shared" si="3"/>
        <v>0</v>
      </c>
    </row>
    <row r="100" spans="1:7" ht="19.899999999999999" customHeight="1">
      <c r="A100" s="2"/>
      <c r="B100" s="2"/>
      <c r="C100" s="2"/>
      <c r="D100" s="4"/>
      <c r="E100" s="47"/>
      <c r="F100" s="3"/>
      <c r="G100" s="3">
        <f t="shared" ref="G100" si="4">F100*1.2</f>
        <v>0</v>
      </c>
    </row>
  </sheetData>
  <phoneticPr fontId="14" type="noConversion"/>
  <conditionalFormatting sqref="A3:B3 D3:G3 A10:G99">
    <cfRule type="expression" dxfId="14" priority="7">
      <formula>AND(#REF!="Oui")</formula>
    </cfRule>
  </conditionalFormatting>
  <conditionalFormatting sqref="A4:B8 D4:G8">
    <cfRule type="expression" dxfId="13" priority="3">
      <formula>AND(#REF!="Oui")</formula>
    </cfRule>
  </conditionalFormatting>
  <conditionalFormatting sqref="A100:G100">
    <cfRule type="expression" dxfId="12" priority="1">
      <formula>AND(#REF!="Oui")</formula>
    </cfRule>
  </conditionalFormatting>
  <conditionalFormatting sqref="C3:C8 A9:G9">
    <cfRule type="expression" dxfId="11" priority="5">
      <formula>AND(#REF!="Oui")</formula>
    </cfRule>
  </conditionalFormatting>
  <conditionalFormatting sqref="D3:D100">
    <cfRule type="expression" dxfId="10" priority="8">
      <formula>IFERROR(AND(#REF!&lt;1,$D3&lt;EDATE(TODAY(),-2)),"")</formula>
    </cfRule>
  </conditionalFormatting>
  <conditionalFormatting sqref="D3:E3 D10:E99">
    <cfRule type="expression" dxfId="9" priority="9">
      <formula>AND($D3="",#REF!&gt;0)</formula>
    </cfRule>
  </conditionalFormatting>
  <conditionalFormatting sqref="D4:E8">
    <cfRule type="expression" dxfId="8" priority="4">
      <formula>AND($D4="",#REF!&gt;0)</formula>
    </cfRule>
  </conditionalFormatting>
  <conditionalFormatting sqref="D9:E9">
    <cfRule type="expression" dxfId="7" priority="6">
      <formula>AND($D9="",#REF!&gt;0)</formula>
    </cfRule>
  </conditionalFormatting>
  <conditionalFormatting sqref="D100:E100">
    <cfRule type="expression" dxfId="6" priority="2">
      <formula>AND($D100="",#REF!&gt;0)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2D457-6816-47F3-BF2A-DA0F372736F1}">
  <dimension ref="A1:M102"/>
  <sheetViews>
    <sheetView workbookViewId="0">
      <selection activeCell="A20" sqref="A20"/>
    </sheetView>
  </sheetViews>
  <sheetFormatPr baseColWidth="10" defaultRowHeight="15"/>
  <cols>
    <col min="1" max="1" width="30.7109375" style="1" customWidth="1"/>
    <col min="2" max="2" width="18.7109375" style="1" customWidth="1"/>
    <col min="3" max="4" width="14.7109375" style="5" customWidth="1"/>
    <col min="6" max="6" width="30.7109375" style="1" customWidth="1"/>
    <col min="7" max="7" width="18.7109375" style="1" customWidth="1"/>
    <col min="8" max="8" width="14.7109375" style="5" customWidth="1"/>
    <col min="10" max="10" width="30.7109375" style="1" customWidth="1"/>
    <col min="11" max="11" width="18.7109375" style="1" customWidth="1"/>
    <col min="12" max="13" width="14.7109375" style="5" customWidth="1"/>
  </cols>
  <sheetData>
    <row r="1" spans="1:13" s="64" customFormat="1" ht="15.6" customHeight="1">
      <c r="A1" s="76" t="s">
        <v>37</v>
      </c>
      <c r="B1" s="76"/>
      <c r="C1" s="76"/>
      <c r="D1" s="76"/>
      <c r="E1" s="65"/>
      <c r="F1" s="76" t="s">
        <v>36</v>
      </c>
      <c r="G1" s="76"/>
      <c r="H1" s="76"/>
      <c r="I1" s="65"/>
      <c r="J1" s="76" t="s">
        <v>39</v>
      </c>
      <c r="K1" s="76"/>
      <c r="L1" s="76"/>
      <c r="M1" s="76"/>
    </row>
    <row r="2" spans="1:13" s="64" customFormat="1" ht="15.75">
      <c r="A2" s="76"/>
      <c r="B2" s="76"/>
      <c r="C2" s="76"/>
      <c r="D2" s="76"/>
      <c r="E2" s="65"/>
      <c r="F2" s="76"/>
      <c r="G2" s="76"/>
      <c r="H2" s="76"/>
      <c r="I2" s="65"/>
      <c r="J2" s="76"/>
      <c r="K2" s="76"/>
      <c r="L2" s="76"/>
      <c r="M2" s="76"/>
    </row>
    <row r="3" spans="1:13" s="64" customFormat="1" ht="15.75">
      <c r="A3" s="77"/>
      <c r="B3" s="77"/>
      <c r="C3" s="77"/>
      <c r="D3" s="77"/>
      <c r="E3" s="65"/>
      <c r="F3" s="77"/>
      <c r="G3" s="77"/>
      <c r="H3" s="77"/>
      <c r="I3" s="65"/>
      <c r="J3" s="77"/>
      <c r="K3" s="77"/>
      <c r="L3" s="77"/>
      <c r="M3" s="77"/>
    </row>
    <row r="4" spans="1:13" ht="19.899999999999999" customHeight="1">
      <c r="A4" s="40" t="s">
        <v>0</v>
      </c>
      <c r="B4" s="41" t="s">
        <v>1</v>
      </c>
      <c r="C4" s="43" t="s">
        <v>8</v>
      </c>
      <c r="D4" s="44" t="s">
        <v>9</v>
      </c>
      <c r="F4" s="40" t="s">
        <v>0</v>
      </c>
      <c r="G4" s="41" t="s">
        <v>1</v>
      </c>
      <c r="H4" s="63" t="s">
        <v>35</v>
      </c>
      <c r="J4" s="40" t="s">
        <v>0</v>
      </c>
      <c r="K4" s="41" t="s">
        <v>1</v>
      </c>
      <c r="L4" s="43" t="s">
        <v>8</v>
      </c>
      <c r="M4" s="44" t="s">
        <v>9</v>
      </c>
    </row>
    <row r="5" spans="1:13" ht="19.899999999999999" customHeight="1">
      <c r="A5" s="60"/>
      <c r="B5" s="60"/>
      <c r="C5" s="62"/>
      <c r="D5" s="3">
        <f>C5*1.2</f>
        <v>0</v>
      </c>
      <c r="F5" s="60"/>
      <c r="G5" s="60"/>
      <c r="H5" s="62"/>
      <c r="J5" s="60"/>
      <c r="K5" s="60"/>
      <c r="L5" s="62"/>
      <c r="M5" s="3">
        <f>L5*1.2</f>
        <v>0</v>
      </c>
    </row>
    <row r="6" spans="1:13" ht="19.899999999999999" customHeight="1">
      <c r="A6" s="60"/>
      <c r="B6" s="60"/>
      <c r="C6" s="62"/>
      <c r="D6" s="3">
        <f t="shared" ref="D6:D11" si="0">C6*1.2</f>
        <v>0</v>
      </c>
      <c r="F6" s="60"/>
      <c r="G6" s="60"/>
      <c r="H6" s="62"/>
      <c r="J6" s="60"/>
      <c r="K6" s="60"/>
      <c r="L6" s="62"/>
      <c r="M6" s="3">
        <f t="shared" ref="M6:M11" si="1">L6*1.2</f>
        <v>0</v>
      </c>
    </row>
    <row r="7" spans="1:13" ht="19.899999999999999" customHeight="1">
      <c r="A7" s="60"/>
      <c r="B7" s="60"/>
      <c r="C7" s="62"/>
      <c r="D7" s="3">
        <f t="shared" si="0"/>
        <v>0</v>
      </c>
      <c r="F7" s="60"/>
      <c r="G7" s="60"/>
      <c r="H7" s="62"/>
      <c r="J7" s="60"/>
      <c r="K7" s="60"/>
      <c r="L7" s="62"/>
      <c r="M7" s="3">
        <f t="shared" si="1"/>
        <v>0</v>
      </c>
    </row>
    <row r="8" spans="1:13" ht="19.899999999999999" customHeight="1">
      <c r="A8" s="60"/>
      <c r="B8" s="60"/>
      <c r="C8" s="62"/>
      <c r="D8" s="3">
        <f t="shared" si="0"/>
        <v>0</v>
      </c>
      <c r="F8" s="60"/>
      <c r="G8" s="60"/>
      <c r="H8" s="62"/>
      <c r="J8" s="60"/>
      <c r="K8" s="60"/>
      <c r="L8" s="62"/>
      <c r="M8" s="3">
        <f t="shared" si="1"/>
        <v>0</v>
      </c>
    </row>
    <row r="9" spans="1:13" ht="19.899999999999999" customHeight="1">
      <c r="A9" s="60"/>
      <c r="B9" s="60"/>
      <c r="C9" s="62"/>
      <c r="D9" s="3">
        <f t="shared" si="0"/>
        <v>0</v>
      </c>
      <c r="F9" s="60"/>
      <c r="G9" s="60"/>
      <c r="H9" s="62"/>
      <c r="J9" s="60"/>
      <c r="K9" s="60"/>
      <c r="L9" s="62"/>
      <c r="M9" s="3">
        <f t="shared" si="1"/>
        <v>0</v>
      </c>
    </row>
    <row r="10" spans="1:13" ht="19.899999999999999" customHeight="1">
      <c r="A10" s="60"/>
      <c r="B10" s="60"/>
      <c r="C10" s="62"/>
      <c r="D10" s="3">
        <f t="shared" si="0"/>
        <v>0</v>
      </c>
      <c r="F10" s="60"/>
      <c r="G10" s="60"/>
      <c r="H10" s="62"/>
      <c r="J10" s="60"/>
      <c r="K10" s="60"/>
      <c r="L10" s="62"/>
      <c r="M10" s="3">
        <f t="shared" si="1"/>
        <v>0</v>
      </c>
    </row>
    <row r="11" spans="1:13" ht="19.899999999999999" customHeight="1">
      <c r="A11" s="60"/>
      <c r="B11" s="60"/>
      <c r="C11" s="62"/>
      <c r="D11" s="3">
        <f t="shared" si="0"/>
        <v>0</v>
      </c>
      <c r="F11" s="60"/>
      <c r="G11" s="60"/>
      <c r="H11" s="62"/>
      <c r="J11" s="60"/>
      <c r="K11" s="60"/>
      <c r="L11" s="62"/>
      <c r="M11" s="3">
        <f t="shared" si="1"/>
        <v>0</v>
      </c>
    </row>
    <row r="12" spans="1:13" ht="19.899999999999999" customHeight="1">
      <c r="A12" s="60"/>
      <c r="B12" s="60"/>
      <c r="C12" s="62"/>
      <c r="D12" s="62">
        <f>C12*1.2</f>
        <v>0</v>
      </c>
      <c r="F12" s="60"/>
      <c r="G12" s="60"/>
      <c r="H12" s="62"/>
      <c r="J12" s="60"/>
      <c r="K12" s="60"/>
      <c r="L12" s="62"/>
      <c r="M12" s="62">
        <f>L12*1.2</f>
        <v>0</v>
      </c>
    </row>
    <row r="13" spans="1:13" ht="19.899999999999999" customHeight="1">
      <c r="A13" s="60"/>
      <c r="B13" s="60"/>
      <c r="C13" s="62"/>
      <c r="D13" s="62">
        <f t="shared" ref="D13:D76" si="2">C13*1.2</f>
        <v>0</v>
      </c>
      <c r="F13" s="60"/>
      <c r="G13" s="60"/>
      <c r="H13" s="62"/>
      <c r="J13" s="60"/>
      <c r="K13" s="60"/>
      <c r="L13" s="62"/>
      <c r="M13" s="62">
        <f t="shared" ref="M13:M76" si="3">L13*1.2</f>
        <v>0</v>
      </c>
    </row>
    <row r="14" spans="1:13" ht="19.899999999999999" customHeight="1">
      <c r="A14" s="60"/>
      <c r="B14" s="60"/>
      <c r="C14" s="62"/>
      <c r="D14" s="3">
        <f t="shared" si="2"/>
        <v>0</v>
      </c>
      <c r="F14" s="60"/>
      <c r="G14" s="60"/>
      <c r="H14" s="62"/>
      <c r="J14" s="60"/>
      <c r="K14" s="60"/>
      <c r="L14" s="62"/>
      <c r="M14" s="3">
        <f t="shared" si="3"/>
        <v>0</v>
      </c>
    </row>
    <row r="15" spans="1:13" ht="19.899999999999999" customHeight="1">
      <c r="A15" s="2"/>
      <c r="B15" s="2"/>
      <c r="C15" s="3"/>
      <c r="D15" s="3">
        <f t="shared" si="2"/>
        <v>0</v>
      </c>
      <c r="F15" s="2"/>
      <c r="G15" s="2"/>
      <c r="H15" s="3"/>
      <c r="J15" s="2"/>
      <c r="K15" s="2"/>
      <c r="L15" s="3"/>
      <c r="M15" s="3">
        <f t="shared" si="3"/>
        <v>0</v>
      </c>
    </row>
    <row r="16" spans="1:13" ht="19.899999999999999" customHeight="1">
      <c r="A16" s="2"/>
      <c r="B16" s="2"/>
      <c r="C16" s="3"/>
      <c r="D16" s="3">
        <f t="shared" si="2"/>
        <v>0</v>
      </c>
      <c r="F16" s="2"/>
      <c r="G16" s="2"/>
      <c r="H16" s="3"/>
      <c r="J16" s="2"/>
      <c r="K16" s="2"/>
      <c r="L16" s="3"/>
      <c r="M16" s="3">
        <f t="shared" si="3"/>
        <v>0</v>
      </c>
    </row>
    <row r="17" spans="1:13" ht="19.899999999999999" customHeight="1">
      <c r="A17" s="2"/>
      <c r="B17" s="2"/>
      <c r="C17" s="3"/>
      <c r="D17" s="3">
        <f t="shared" si="2"/>
        <v>0</v>
      </c>
      <c r="F17" s="2"/>
      <c r="G17" s="2"/>
      <c r="H17" s="3"/>
      <c r="J17" s="2"/>
      <c r="K17" s="2"/>
      <c r="L17" s="3"/>
      <c r="M17" s="3">
        <f t="shared" si="3"/>
        <v>0</v>
      </c>
    </row>
    <row r="18" spans="1:13" ht="19.899999999999999" customHeight="1">
      <c r="A18" s="2"/>
      <c r="B18" s="2"/>
      <c r="C18" s="3"/>
      <c r="D18" s="3">
        <f t="shared" si="2"/>
        <v>0</v>
      </c>
      <c r="F18" s="2"/>
      <c r="G18" s="2"/>
      <c r="H18" s="3"/>
      <c r="J18" s="2"/>
      <c r="K18" s="2"/>
      <c r="L18" s="3"/>
      <c r="M18" s="3">
        <f t="shared" si="3"/>
        <v>0</v>
      </c>
    </row>
    <row r="19" spans="1:13" ht="19.899999999999999" customHeight="1">
      <c r="A19" s="2"/>
      <c r="B19" s="2"/>
      <c r="C19" s="3"/>
      <c r="D19" s="3">
        <f t="shared" si="2"/>
        <v>0</v>
      </c>
      <c r="F19" s="2"/>
      <c r="G19" s="2"/>
      <c r="H19" s="3"/>
      <c r="J19" s="2"/>
      <c r="K19" s="2"/>
      <c r="L19" s="3"/>
      <c r="M19" s="3">
        <f t="shared" si="3"/>
        <v>0</v>
      </c>
    </row>
    <row r="20" spans="1:13" ht="19.899999999999999" customHeight="1">
      <c r="A20" s="2"/>
      <c r="B20" s="2"/>
      <c r="C20" s="3"/>
      <c r="D20" s="3">
        <f t="shared" si="2"/>
        <v>0</v>
      </c>
      <c r="F20" s="2"/>
      <c r="G20" s="2"/>
      <c r="H20" s="3"/>
      <c r="J20" s="2"/>
      <c r="K20" s="2"/>
      <c r="L20" s="3"/>
      <c r="M20" s="3">
        <f t="shared" si="3"/>
        <v>0</v>
      </c>
    </row>
    <row r="21" spans="1:13" ht="19.899999999999999" customHeight="1">
      <c r="A21" s="2"/>
      <c r="B21" s="2"/>
      <c r="C21" s="3"/>
      <c r="D21" s="3">
        <f t="shared" si="2"/>
        <v>0</v>
      </c>
      <c r="F21" s="2"/>
      <c r="G21" s="2"/>
      <c r="H21" s="3"/>
      <c r="J21" s="2"/>
      <c r="K21" s="2"/>
      <c r="L21" s="3"/>
      <c r="M21" s="3">
        <f t="shared" si="3"/>
        <v>0</v>
      </c>
    </row>
    <row r="22" spans="1:13" ht="19.899999999999999" customHeight="1">
      <c r="A22" s="2"/>
      <c r="B22" s="2"/>
      <c r="C22" s="3"/>
      <c r="D22" s="3">
        <f t="shared" si="2"/>
        <v>0</v>
      </c>
      <c r="F22" s="2"/>
      <c r="G22" s="2"/>
      <c r="H22" s="3"/>
      <c r="J22" s="2"/>
      <c r="K22" s="2"/>
      <c r="L22" s="3"/>
      <c r="M22" s="3">
        <f t="shared" si="3"/>
        <v>0</v>
      </c>
    </row>
    <row r="23" spans="1:13" ht="19.899999999999999" customHeight="1">
      <c r="A23" s="2"/>
      <c r="B23" s="2"/>
      <c r="C23" s="3"/>
      <c r="D23" s="3">
        <f t="shared" si="2"/>
        <v>0</v>
      </c>
      <c r="F23" s="2"/>
      <c r="G23" s="2"/>
      <c r="H23" s="3"/>
      <c r="J23" s="2"/>
      <c r="K23" s="2"/>
      <c r="L23" s="3"/>
      <c r="M23" s="3">
        <f t="shared" si="3"/>
        <v>0</v>
      </c>
    </row>
    <row r="24" spans="1:13" ht="19.899999999999999" customHeight="1">
      <c r="A24" s="2"/>
      <c r="B24" s="2"/>
      <c r="C24" s="3"/>
      <c r="D24" s="3">
        <f t="shared" si="2"/>
        <v>0</v>
      </c>
      <c r="F24" s="2"/>
      <c r="G24" s="2"/>
      <c r="H24" s="3"/>
      <c r="J24" s="2"/>
      <c r="K24" s="2"/>
      <c r="L24" s="3"/>
      <c r="M24" s="3">
        <f t="shared" si="3"/>
        <v>0</v>
      </c>
    </row>
    <row r="25" spans="1:13" ht="19.899999999999999" customHeight="1">
      <c r="A25" s="2"/>
      <c r="B25" s="2"/>
      <c r="C25" s="3"/>
      <c r="D25" s="3">
        <f t="shared" si="2"/>
        <v>0</v>
      </c>
      <c r="F25" s="2"/>
      <c r="G25" s="2"/>
      <c r="H25" s="3"/>
      <c r="J25" s="2"/>
      <c r="K25" s="2"/>
      <c r="L25" s="3"/>
      <c r="M25" s="3">
        <f t="shared" si="3"/>
        <v>0</v>
      </c>
    </row>
    <row r="26" spans="1:13" ht="19.899999999999999" customHeight="1">
      <c r="A26" s="2"/>
      <c r="B26" s="2"/>
      <c r="C26" s="3"/>
      <c r="D26" s="3">
        <f t="shared" si="2"/>
        <v>0</v>
      </c>
      <c r="F26" s="2"/>
      <c r="G26" s="2"/>
      <c r="H26" s="3"/>
      <c r="J26" s="2"/>
      <c r="K26" s="2"/>
      <c r="L26" s="3"/>
      <c r="M26" s="3">
        <f t="shared" si="3"/>
        <v>0</v>
      </c>
    </row>
    <row r="27" spans="1:13" ht="19.899999999999999" customHeight="1">
      <c r="A27" s="2"/>
      <c r="B27" s="2"/>
      <c r="C27" s="3"/>
      <c r="D27" s="3">
        <f t="shared" si="2"/>
        <v>0</v>
      </c>
      <c r="F27" s="2"/>
      <c r="G27" s="2"/>
      <c r="H27" s="3"/>
      <c r="J27" s="2"/>
      <c r="K27" s="2"/>
      <c r="L27" s="3"/>
      <c r="M27" s="3">
        <f t="shared" si="3"/>
        <v>0</v>
      </c>
    </row>
    <row r="28" spans="1:13" ht="19.899999999999999" customHeight="1">
      <c r="A28" s="2"/>
      <c r="B28" s="2"/>
      <c r="C28" s="3"/>
      <c r="D28" s="3">
        <f t="shared" si="2"/>
        <v>0</v>
      </c>
      <c r="F28" s="2"/>
      <c r="G28" s="2"/>
      <c r="H28" s="3"/>
      <c r="J28" s="2"/>
      <c r="K28" s="2"/>
      <c r="L28" s="3"/>
      <c r="M28" s="3">
        <f t="shared" si="3"/>
        <v>0</v>
      </c>
    </row>
    <row r="29" spans="1:13" ht="19.899999999999999" customHeight="1">
      <c r="A29" s="2"/>
      <c r="B29" s="2"/>
      <c r="C29" s="3"/>
      <c r="D29" s="3">
        <f t="shared" si="2"/>
        <v>0</v>
      </c>
      <c r="F29" s="2"/>
      <c r="G29" s="2"/>
      <c r="H29" s="3"/>
      <c r="J29" s="2"/>
      <c r="K29" s="2"/>
      <c r="L29" s="3"/>
      <c r="M29" s="3">
        <f t="shared" si="3"/>
        <v>0</v>
      </c>
    </row>
    <row r="30" spans="1:13" ht="19.899999999999999" customHeight="1">
      <c r="A30" s="2"/>
      <c r="B30" s="2"/>
      <c r="C30" s="3"/>
      <c r="D30" s="3">
        <f t="shared" si="2"/>
        <v>0</v>
      </c>
      <c r="F30" s="2"/>
      <c r="G30" s="2"/>
      <c r="H30" s="3"/>
      <c r="J30" s="2"/>
      <c r="K30" s="2"/>
      <c r="L30" s="3"/>
      <c r="M30" s="3">
        <f t="shared" si="3"/>
        <v>0</v>
      </c>
    </row>
    <row r="31" spans="1:13" ht="19.899999999999999" customHeight="1">
      <c r="A31" s="2"/>
      <c r="B31" s="2"/>
      <c r="C31" s="3"/>
      <c r="D31" s="3">
        <f t="shared" si="2"/>
        <v>0</v>
      </c>
      <c r="F31" s="2"/>
      <c r="G31" s="2"/>
      <c r="H31" s="3"/>
      <c r="J31" s="2"/>
      <c r="K31" s="2"/>
      <c r="L31" s="3"/>
      <c r="M31" s="3">
        <f t="shared" si="3"/>
        <v>0</v>
      </c>
    </row>
    <row r="32" spans="1:13" ht="19.899999999999999" customHeight="1">
      <c r="A32" s="2"/>
      <c r="B32" s="2"/>
      <c r="C32" s="3"/>
      <c r="D32" s="3">
        <f t="shared" si="2"/>
        <v>0</v>
      </c>
      <c r="F32" s="2"/>
      <c r="G32" s="2"/>
      <c r="H32" s="3"/>
      <c r="J32" s="2"/>
      <c r="K32" s="2"/>
      <c r="L32" s="3"/>
      <c r="M32" s="3">
        <f t="shared" si="3"/>
        <v>0</v>
      </c>
    </row>
    <row r="33" spans="1:13" ht="19.899999999999999" customHeight="1">
      <c r="A33" s="2"/>
      <c r="B33" s="2"/>
      <c r="C33" s="3"/>
      <c r="D33" s="3">
        <f t="shared" si="2"/>
        <v>0</v>
      </c>
      <c r="F33" s="2"/>
      <c r="G33" s="2"/>
      <c r="H33" s="3"/>
      <c r="J33" s="2"/>
      <c r="K33" s="2"/>
      <c r="L33" s="3"/>
      <c r="M33" s="3">
        <f t="shared" si="3"/>
        <v>0</v>
      </c>
    </row>
    <row r="34" spans="1:13" ht="19.899999999999999" customHeight="1">
      <c r="A34" s="2"/>
      <c r="B34" s="2"/>
      <c r="C34" s="3"/>
      <c r="D34" s="3">
        <f t="shared" si="2"/>
        <v>0</v>
      </c>
      <c r="F34" s="2"/>
      <c r="G34" s="2"/>
      <c r="H34" s="3"/>
      <c r="J34" s="2"/>
      <c r="K34" s="2"/>
      <c r="L34" s="3"/>
      <c r="M34" s="3">
        <f t="shared" si="3"/>
        <v>0</v>
      </c>
    </row>
    <row r="35" spans="1:13" ht="19.899999999999999" customHeight="1">
      <c r="A35" s="2"/>
      <c r="B35" s="2"/>
      <c r="C35" s="3"/>
      <c r="D35" s="3">
        <f t="shared" si="2"/>
        <v>0</v>
      </c>
      <c r="F35" s="2"/>
      <c r="G35" s="2"/>
      <c r="H35" s="3"/>
      <c r="J35" s="2"/>
      <c r="K35" s="2"/>
      <c r="L35" s="3"/>
      <c r="M35" s="3">
        <f t="shared" si="3"/>
        <v>0</v>
      </c>
    </row>
    <row r="36" spans="1:13" ht="19.899999999999999" customHeight="1">
      <c r="A36" s="2"/>
      <c r="B36" s="2"/>
      <c r="C36" s="3"/>
      <c r="D36" s="3">
        <f t="shared" si="2"/>
        <v>0</v>
      </c>
      <c r="F36" s="2"/>
      <c r="G36" s="2"/>
      <c r="H36" s="3"/>
      <c r="J36" s="2"/>
      <c r="K36" s="2"/>
      <c r="L36" s="3"/>
      <c r="M36" s="3">
        <f t="shared" si="3"/>
        <v>0</v>
      </c>
    </row>
    <row r="37" spans="1:13" ht="19.899999999999999" customHeight="1">
      <c r="A37" s="2"/>
      <c r="B37" s="2"/>
      <c r="C37" s="3"/>
      <c r="D37" s="3">
        <f t="shared" si="2"/>
        <v>0</v>
      </c>
      <c r="F37" s="2"/>
      <c r="G37" s="2"/>
      <c r="H37" s="3"/>
      <c r="J37" s="2"/>
      <c r="K37" s="2"/>
      <c r="L37" s="3"/>
      <c r="M37" s="3">
        <f t="shared" si="3"/>
        <v>0</v>
      </c>
    </row>
    <row r="38" spans="1:13" ht="19.899999999999999" customHeight="1">
      <c r="A38" s="2"/>
      <c r="B38" s="2"/>
      <c r="C38" s="3"/>
      <c r="D38" s="3">
        <f t="shared" si="2"/>
        <v>0</v>
      </c>
      <c r="F38" s="2"/>
      <c r="G38" s="2"/>
      <c r="H38" s="3"/>
      <c r="J38" s="2"/>
      <c r="K38" s="2"/>
      <c r="L38" s="3"/>
      <c r="M38" s="3">
        <f t="shared" si="3"/>
        <v>0</v>
      </c>
    </row>
    <row r="39" spans="1:13" ht="19.899999999999999" customHeight="1">
      <c r="A39" s="2"/>
      <c r="B39" s="2"/>
      <c r="C39" s="3"/>
      <c r="D39" s="3">
        <f t="shared" si="2"/>
        <v>0</v>
      </c>
      <c r="F39" s="2"/>
      <c r="G39" s="2"/>
      <c r="H39" s="3"/>
      <c r="J39" s="2"/>
      <c r="K39" s="2"/>
      <c r="L39" s="3"/>
      <c r="M39" s="3">
        <f t="shared" si="3"/>
        <v>0</v>
      </c>
    </row>
    <row r="40" spans="1:13" ht="19.899999999999999" customHeight="1">
      <c r="A40" s="2"/>
      <c r="B40" s="2"/>
      <c r="C40" s="3"/>
      <c r="D40" s="3">
        <f t="shared" si="2"/>
        <v>0</v>
      </c>
      <c r="F40" s="2"/>
      <c r="G40" s="2"/>
      <c r="H40" s="3"/>
      <c r="J40" s="2"/>
      <c r="K40" s="2"/>
      <c r="L40" s="3"/>
      <c r="M40" s="3">
        <f t="shared" si="3"/>
        <v>0</v>
      </c>
    </row>
    <row r="41" spans="1:13" ht="19.899999999999999" customHeight="1">
      <c r="A41" s="2"/>
      <c r="B41" s="2"/>
      <c r="C41" s="3"/>
      <c r="D41" s="3">
        <f t="shared" si="2"/>
        <v>0</v>
      </c>
      <c r="F41" s="2"/>
      <c r="G41" s="2"/>
      <c r="H41" s="3"/>
      <c r="J41" s="2"/>
      <c r="K41" s="2"/>
      <c r="L41" s="3"/>
      <c r="M41" s="3">
        <f t="shared" si="3"/>
        <v>0</v>
      </c>
    </row>
    <row r="42" spans="1:13" ht="19.899999999999999" customHeight="1">
      <c r="A42" s="2"/>
      <c r="B42" s="2"/>
      <c r="C42" s="3"/>
      <c r="D42" s="3">
        <f t="shared" si="2"/>
        <v>0</v>
      </c>
      <c r="F42" s="2"/>
      <c r="G42" s="2"/>
      <c r="H42" s="3"/>
      <c r="J42" s="2"/>
      <c r="K42" s="2"/>
      <c r="L42" s="3"/>
      <c r="M42" s="3">
        <f t="shared" si="3"/>
        <v>0</v>
      </c>
    </row>
    <row r="43" spans="1:13" ht="19.899999999999999" customHeight="1">
      <c r="A43" s="2"/>
      <c r="B43" s="2"/>
      <c r="C43" s="3"/>
      <c r="D43" s="3">
        <f t="shared" si="2"/>
        <v>0</v>
      </c>
      <c r="F43" s="2"/>
      <c r="G43" s="2"/>
      <c r="H43" s="3"/>
      <c r="J43" s="2"/>
      <c r="K43" s="2"/>
      <c r="L43" s="3"/>
      <c r="M43" s="3">
        <f t="shared" si="3"/>
        <v>0</v>
      </c>
    </row>
    <row r="44" spans="1:13" ht="19.899999999999999" customHeight="1">
      <c r="A44" s="2"/>
      <c r="B44" s="2"/>
      <c r="C44" s="3"/>
      <c r="D44" s="3">
        <f t="shared" si="2"/>
        <v>0</v>
      </c>
      <c r="F44" s="2"/>
      <c r="G44" s="2"/>
      <c r="H44" s="3"/>
      <c r="J44" s="2"/>
      <c r="K44" s="2"/>
      <c r="L44" s="3"/>
      <c r="M44" s="3">
        <f t="shared" si="3"/>
        <v>0</v>
      </c>
    </row>
    <row r="45" spans="1:13" ht="19.899999999999999" customHeight="1">
      <c r="A45" s="2"/>
      <c r="B45" s="2"/>
      <c r="C45" s="3"/>
      <c r="D45" s="3">
        <f t="shared" si="2"/>
        <v>0</v>
      </c>
      <c r="F45" s="2"/>
      <c r="G45" s="2"/>
      <c r="H45" s="3"/>
      <c r="J45" s="2"/>
      <c r="K45" s="2"/>
      <c r="L45" s="3"/>
      <c r="M45" s="3">
        <f t="shared" si="3"/>
        <v>0</v>
      </c>
    </row>
    <row r="46" spans="1:13" ht="19.899999999999999" customHeight="1">
      <c r="A46" s="2"/>
      <c r="B46" s="2"/>
      <c r="C46" s="3"/>
      <c r="D46" s="3">
        <f t="shared" si="2"/>
        <v>0</v>
      </c>
      <c r="F46" s="2"/>
      <c r="G46" s="2"/>
      <c r="H46" s="3"/>
      <c r="J46" s="2"/>
      <c r="K46" s="2"/>
      <c r="L46" s="3"/>
      <c r="M46" s="3">
        <f t="shared" si="3"/>
        <v>0</v>
      </c>
    </row>
    <row r="47" spans="1:13" ht="19.899999999999999" customHeight="1">
      <c r="A47" s="2"/>
      <c r="B47" s="2"/>
      <c r="C47" s="3"/>
      <c r="D47" s="3">
        <f t="shared" si="2"/>
        <v>0</v>
      </c>
      <c r="F47" s="2"/>
      <c r="G47" s="2"/>
      <c r="H47" s="3"/>
      <c r="J47" s="2"/>
      <c r="K47" s="2"/>
      <c r="L47" s="3"/>
      <c r="M47" s="3">
        <f t="shared" si="3"/>
        <v>0</v>
      </c>
    </row>
    <row r="48" spans="1:13" ht="19.899999999999999" customHeight="1">
      <c r="A48" s="2"/>
      <c r="B48" s="2"/>
      <c r="C48" s="3"/>
      <c r="D48" s="3">
        <f t="shared" si="2"/>
        <v>0</v>
      </c>
      <c r="F48" s="2"/>
      <c r="G48" s="2"/>
      <c r="H48" s="3"/>
      <c r="J48" s="2"/>
      <c r="K48" s="2"/>
      <c r="L48" s="3"/>
      <c r="M48" s="3">
        <f t="shared" si="3"/>
        <v>0</v>
      </c>
    </row>
    <row r="49" spans="1:13" ht="19.899999999999999" customHeight="1">
      <c r="A49" s="2"/>
      <c r="B49" s="2"/>
      <c r="C49" s="3"/>
      <c r="D49" s="3">
        <f t="shared" si="2"/>
        <v>0</v>
      </c>
      <c r="F49" s="2"/>
      <c r="G49" s="2"/>
      <c r="H49" s="3"/>
      <c r="J49" s="2"/>
      <c r="K49" s="2"/>
      <c r="L49" s="3"/>
      <c r="M49" s="3">
        <f t="shared" si="3"/>
        <v>0</v>
      </c>
    </row>
    <row r="50" spans="1:13" ht="19.899999999999999" customHeight="1">
      <c r="A50" s="2"/>
      <c r="B50" s="2"/>
      <c r="C50" s="3"/>
      <c r="D50" s="3">
        <f t="shared" si="2"/>
        <v>0</v>
      </c>
      <c r="F50" s="2"/>
      <c r="G50" s="2"/>
      <c r="H50" s="3"/>
      <c r="J50" s="2"/>
      <c r="K50" s="2"/>
      <c r="L50" s="3"/>
      <c r="M50" s="3">
        <f t="shared" si="3"/>
        <v>0</v>
      </c>
    </row>
    <row r="51" spans="1:13" ht="19.899999999999999" customHeight="1">
      <c r="A51" s="2"/>
      <c r="B51" s="2"/>
      <c r="C51" s="3"/>
      <c r="D51" s="3">
        <f t="shared" si="2"/>
        <v>0</v>
      </c>
      <c r="F51" s="2"/>
      <c r="G51" s="2"/>
      <c r="H51" s="3"/>
      <c r="J51" s="2"/>
      <c r="K51" s="2"/>
      <c r="L51" s="3"/>
      <c r="M51" s="3">
        <f t="shared" si="3"/>
        <v>0</v>
      </c>
    </row>
    <row r="52" spans="1:13" ht="19.899999999999999" customHeight="1">
      <c r="A52" s="2"/>
      <c r="B52" s="2"/>
      <c r="C52" s="3"/>
      <c r="D52" s="3">
        <f t="shared" si="2"/>
        <v>0</v>
      </c>
      <c r="F52" s="2"/>
      <c r="G52" s="2"/>
      <c r="H52" s="3"/>
      <c r="J52" s="2"/>
      <c r="K52" s="2"/>
      <c r="L52" s="3"/>
      <c r="M52" s="3">
        <f t="shared" si="3"/>
        <v>0</v>
      </c>
    </row>
    <row r="53" spans="1:13" ht="19.899999999999999" customHeight="1">
      <c r="A53" s="2"/>
      <c r="B53" s="2"/>
      <c r="C53" s="3"/>
      <c r="D53" s="3">
        <f t="shared" si="2"/>
        <v>0</v>
      </c>
      <c r="F53" s="2"/>
      <c r="G53" s="2"/>
      <c r="H53" s="3"/>
      <c r="J53" s="2"/>
      <c r="K53" s="2"/>
      <c r="L53" s="3"/>
      <c r="M53" s="3">
        <f t="shared" si="3"/>
        <v>0</v>
      </c>
    </row>
    <row r="54" spans="1:13" ht="19.899999999999999" customHeight="1">
      <c r="A54" s="2"/>
      <c r="B54" s="2"/>
      <c r="C54" s="3"/>
      <c r="D54" s="3">
        <f t="shared" si="2"/>
        <v>0</v>
      </c>
      <c r="F54" s="2"/>
      <c r="G54" s="2"/>
      <c r="H54" s="3"/>
      <c r="J54" s="2"/>
      <c r="K54" s="2"/>
      <c r="L54" s="3"/>
      <c r="M54" s="3">
        <f t="shared" si="3"/>
        <v>0</v>
      </c>
    </row>
    <row r="55" spans="1:13" ht="19.899999999999999" customHeight="1">
      <c r="A55" s="2"/>
      <c r="B55" s="2"/>
      <c r="C55" s="3"/>
      <c r="D55" s="3">
        <f t="shared" si="2"/>
        <v>0</v>
      </c>
      <c r="F55" s="2"/>
      <c r="G55" s="2"/>
      <c r="H55" s="3"/>
      <c r="J55" s="2"/>
      <c r="K55" s="2"/>
      <c r="L55" s="3"/>
      <c r="M55" s="3">
        <f t="shared" si="3"/>
        <v>0</v>
      </c>
    </row>
    <row r="56" spans="1:13" ht="19.899999999999999" customHeight="1">
      <c r="A56" s="2"/>
      <c r="B56" s="2"/>
      <c r="C56" s="3"/>
      <c r="D56" s="3">
        <f t="shared" si="2"/>
        <v>0</v>
      </c>
      <c r="F56" s="2"/>
      <c r="G56" s="2"/>
      <c r="H56" s="3"/>
      <c r="J56" s="2"/>
      <c r="K56" s="2"/>
      <c r="L56" s="3"/>
      <c r="M56" s="3">
        <f t="shared" si="3"/>
        <v>0</v>
      </c>
    </row>
    <row r="57" spans="1:13" ht="19.899999999999999" customHeight="1">
      <c r="A57" s="2"/>
      <c r="B57" s="2"/>
      <c r="C57" s="3"/>
      <c r="D57" s="3">
        <f t="shared" si="2"/>
        <v>0</v>
      </c>
      <c r="F57" s="2"/>
      <c r="G57" s="2"/>
      <c r="H57" s="3"/>
      <c r="J57" s="2"/>
      <c r="K57" s="2"/>
      <c r="L57" s="3"/>
      <c r="M57" s="3">
        <f t="shared" si="3"/>
        <v>0</v>
      </c>
    </row>
    <row r="58" spans="1:13" ht="19.899999999999999" customHeight="1">
      <c r="A58" s="2"/>
      <c r="B58" s="2"/>
      <c r="C58" s="3"/>
      <c r="D58" s="3">
        <f t="shared" si="2"/>
        <v>0</v>
      </c>
      <c r="F58" s="2"/>
      <c r="G58" s="2"/>
      <c r="H58" s="3"/>
      <c r="J58" s="2"/>
      <c r="K58" s="2"/>
      <c r="L58" s="3"/>
      <c r="M58" s="3">
        <f t="shared" si="3"/>
        <v>0</v>
      </c>
    </row>
    <row r="59" spans="1:13" ht="19.899999999999999" customHeight="1">
      <c r="A59" s="2"/>
      <c r="B59" s="2"/>
      <c r="C59" s="3"/>
      <c r="D59" s="3">
        <f t="shared" si="2"/>
        <v>0</v>
      </c>
      <c r="F59" s="2"/>
      <c r="G59" s="2"/>
      <c r="H59" s="3"/>
      <c r="J59" s="2"/>
      <c r="K59" s="2"/>
      <c r="L59" s="3"/>
      <c r="M59" s="3">
        <f t="shared" si="3"/>
        <v>0</v>
      </c>
    </row>
    <row r="60" spans="1:13" ht="19.899999999999999" customHeight="1">
      <c r="A60" s="2"/>
      <c r="B60" s="2"/>
      <c r="C60" s="3"/>
      <c r="D60" s="3">
        <f t="shared" si="2"/>
        <v>0</v>
      </c>
      <c r="F60" s="2"/>
      <c r="G60" s="2"/>
      <c r="H60" s="3"/>
      <c r="J60" s="2"/>
      <c r="K60" s="2"/>
      <c r="L60" s="3"/>
      <c r="M60" s="3">
        <f t="shared" si="3"/>
        <v>0</v>
      </c>
    </row>
    <row r="61" spans="1:13" ht="19.899999999999999" customHeight="1">
      <c r="A61" s="2"/>
      <c r="B61" s="2"/>
      <c r="C61" s="3"/>
      <c r="D61" s="3">
        <f t="shared" si="2"/>
        <v>0</v>
      </c>
      <c r="F61" s="2"/>
      <c r="G61" s="2"/>
      <c r="H61" s="3"/>
      <c r="J61" s="2"/>
      <c r="K61" s="2"/>
      <c r="L61" s="3"/>
      <c r="M61" s="3">
        <f t="shared" si="3"/>
        <v>0</v>
      </c>
    </row>
    <row r="62" spans="1:13" ht="19.899999999999999" customHeight="1">
      <c r="A62" s="2"/>
      <c r="B62" s="2"/>
      <c r="C62" s="3"/>
      <c r="D62" s="3">
        <f t="shared" si="2"/>
        <v>0</v>
      </c>
      <c r="F62" s="2"/>
      <c r="G62" s="2"/>
      <c r="H62" s="3"/>
      <c r="J62" s="2"/>
      <c r="K62" s="2"/>
      <c r="L62" s="3"/>
      <c r="M62" s="3">
        <f t="shared" si="3"/>
        <v>0</v>
      </c>
    </row>
    <row r="63" spans="1:13" ht="19.899999999999999" customHeight="1">
      <c r="A63" s="2"/>
      <c r="B63" s="2"/>
      <c r="C63" s="3"/>
      <c r="D63" s="3">
        <f t="shared" si="2"/>
        <v>0</v>
      </c>
      <c r="F63" s="2"/>
      <c r="G63" s="2"/>
      <c r="H63" s="3"/>
      <c r="J63" s="2"/>
      <c r="K63" s="2"/>
      <c r="L63" s="3"/>
      <c r="M63" s="3">
        <f t="shared" si="3"/>
        <v>0</v>
      </c>
    </row>
    <row r="64" spans="1:13" ht="19.899999999999999" customHeight="1">
      <c r="A64" s="2"/>
      <c r="B64" s="2"/>
      <c r="C64" s="3"/>
      <c r="D64" s="3">
        <f t="shared" si="2"/>
        <v>0</v>
      </c>
      <c r="F64" s="2"/>
      <c r="G64" s="2"/>
      <c r="H64" s="3"/>
      <c r="J64" s="2"/>
      <c r="K64" s="2"/>
      <c r="L64" s="3"/>
      <c r="M64" s="3">
        <f t="shared" si="3"/>
        <v>0</v>
      </c>
    </row>
    <row r="65" spans="1:13" ht="19.899999999999999" customHeight="1">
      <c r="A65" s="2"/>
      <c r="B65" s="2"/>
      <c r="C65" s="3"/>
      <c r="D65" s="3">
        <f t="shared" si="2"/>
        <v>0</v>
      </c>
      <c r="F65" s="2"/>
      <c r="G65" s="2"/>
      <c r="H65" s="3"/>
      <c r="J65" s="2"/>
      <c r="K65" s="2"/>
      <c r="L65" s="3"/>
      <c r="M65" s="3">
        <f t="shared" si="3"/>
        <v>0</v>
      </c>
    </row>
    <row r="66" spans="1:13" ht="19.899999999999999" customHeight="1">
      <c r="A66" s="2"/>
      <c r="B66" s="2"/>
      <c r="C66" s="3"/>
      <c r="D66" s="3">
        <f t="shared" si="2"/>
        <v>0</v>
      </c>
      <c r="F66" s="2"/>
      <c r="G66" s="2"/>
      <c r="H66" s="3"/>
      <c r="J66" s="2"/>
      <c r="K66" s="2"/>
      <c r="L66" s="3"/>
      <c r="M66" s="3">
        <f t="shared" si="3"/>
        <v>0</v>
      </c>
    </row>
    <row r="67" spans="1:13" ht="19.899999999999999" customHeight="1">
      <c r="A67" s="2"/>
      <c r="B67" s="2"/>
      <c r="C67" s="3"/>
      <c r="D67" s="3">
        <f t="shared" si="2"/>
        <v>0</v>
      </c>
      <c r="F67" s="2"/>
      <c r="G67" s="2"/>
      <c r="H67" s="3"/>
      <c r="J67" s="2"/>
      <c r="K67" s="2"/>
      <c r="L67" s="3"/>
      <c r="M67" s="3">
        <f t="shared" si="3"/>
        <v>0</v>
      </c>
    </row>
    <row r="68" spans="1:13" ht="19.899999999999999" customHeight="1">
      <c r="A68" s="2"/>
      <c r="B68" s="2"/>
      <c r="C68" s="3"/>
      <c r="D68" s="3">
        <f t="shared" si="2"/>
        <v>0</v>
      </c>
      <c r="F68" s="2"/>
      <c r="G68" s="2"/>
      <c r="H68" s="3"/>
      <c r="J68" s="2"/>
      <c r="K68" s="2"/>
      <c r="L68" s="3"/>
      <c r="M68" s="3">
        <f t="shared" si="3"/>
        <v>0</v>
      </c>
    </row>
    <row r="69" spans="1:13" ht="19.899999999999999" customHeight="1">
      <c r="A69" s="2"/>
      <c r="B69" s="2"/>
      <c r="C69" s="3"/>
      <c r="D69" s="3">
        <f t="shared" si="2"/>
        <v>0</v>
      </c>
      <c r="F69" s="2"/>
      <c r="G69" s="2"/>
      <c r="H69" s="3"/>
      <c r="J69" s="2"/>
      <c r="K69" s="2"/>
      <c r="L69" s="3"/>
      <c r="M69" s="3">
        <f t="shared" si="3"/>
        <v>0</v>
      </c>
    </row>
    <row r="70" spans="1:13" ht="19.899999999999999" customHeight="1">
      <c r="A70" s="2"/>
      <c r="B70" s="2"/>
      <c r="C70" s="3"/>
      <c r="D70" s="3">
        <f t="shared" si="2"/>
        <v>0</v>
      </c>
      <c r="F70" s="2"/>
      <c r="G70" s="2"/>
      <c r="H70" s="3"/>
      <c r="J70" s="2"/>
      <c r="K70" s="2"/>
      <c r="L70" s="3"/>
      <c r="M70" s="3">
        <f t="shared" si="3"/>
        <v>0</v>
      </c>
    </row>
    <row r="71" spans="1:13" ht="19.899999999999999" customHeight="1">
      <c r="A71" s="2"/>
      <c r="B71" s="2"/>
      <c r="C71" s="3"/>
      <c r="D71" s="3">
        <f t="shared" si="2"/>
        <v>0</v>
      </c>
      <c r="F71" s="2"/>
      <c r="G71" s="2"/>
      <c r="H71" s="3"/>
      <c r="J71" s="2"/>
      <c r="K71" s="2"/>
      <c r="L71" s="3"/>
      <c r="M71" s="3">
        <f t="shared" si="3"/>
        <v>0</v>
      </c>
    </row>
    <row r="72" spans="1:13" ht="19.899999999999999" customHeight="1">
      <c r="A72" s="2"/>
      <c r="B72" s="2"/>
      <c r="C72" s="3"/>
      <c r="D72" s="3">
        <f t="shared" si="2"/>
        <v>0</v>
      </c>
      <c r="F72" s="2"/>
      <c r="G72" s="2"/>
      <c r="H72" s="3"/>
      <c r="J72" s="2"/>
      <c r="K72" s="2"/>
      <c r="L72" s="3"/>
      <c r="M72" s="3">
        <f t="shared" si="3"/>
        <v>0</v>
      </c>
    </row>
    <row r="73" spans="1:13" ht="19.899999999999999" customHeight="1">
      <c r="A73" s="2"/>
      <c r="B73" s="2"/>
      <c r="C73" s="3"/>
      <c r="D73" s="3">
        <f t="shared" si="2"/>
        <v>0</v>
      </c>
      <c r="F73" s="2"/>
      <c r="G73" s="2"/>
      <c r="H73" s="3"/>
      <c r="J73" s="2"/>
      <c r="K73" s="2"/>
      <c r="L73" s="3"/>
      <c r="M73" s="3">
        <f t="shared" si="3"/>
        <v>0</v>
      </c>
    </row>
    <row r="74" spans="1:13" ht="19.899999999999999" customHeight="1">
      <c r="A74" s="2"/>
      <c r="B74" s="2"/>
      <c r="C74" s="3"/>
      <c r="D74" s="3">
        <f t="shared" si="2"/>
        <v>0</v>
      </c>
      <c r="F74" s="2"/>
      <c r="G74" s="2"/>
      <c r="H74" s="3"/>
      <c r="J74" s="2"/>
      <c r="K74" s="2"/>
      <c r="L74" s="3"/>
      <c r="M74" s="3">
        <f t="shared" si="3"/>
        <v>0</v>
      </c>
    </row>
    <row r="75" spans="1:13" ht="19.899999999999999" customHeight="1">
      <c r="A75" s="2"/>
      <c r="B75" s="2"/>
      <c r="C75" s="3"/>
      <c r="D75" s="3">
        <f t="shared" si="2"/>
        <v>0</v>
      </c>
      <c r="F75" s="2"/>
      <c r="G75" s="2"/>
      <c r="H75" s="3"/>
      <c r="J75" s="2"/>
      <c r="K75" s="2"/>
      <c r="L75" s="3"/>
      <c r="M75" s="3">
        <f t="shared" si="3"/>
        <v>0</v>
      </c>
    </row>
    <row r="76" spans="1:13" ht="19.899999999999999" customHeight="1">
      <c r="A76" s="2"/>
      <c r="B76" s="2"/>
      <c r="C76" s="3"/>
      <c r="D76" s="3">
        <f t="shared" si="2"/>
        <v>0</v>
      </c>
      <c r="F76" s="2"/>
      <c r="G76" s="2"/>
      <c r="H76" s="3"/>
      <c r="J76" s="2"/>
      <c r="K76" s="2"/>
      <c r="L76" s="3"/>
      <c r="M76" s="3">
        <f t="shared" si="3"/>
        <v>0</v>
      </c>
    </row>
    <row r="77" spans="1:13" ht="19.899999999999999" customHeight="1">
      <c r="A77" s="2"/>
      <c r="B77" s="2"/>
      <c r="C77" s="3"/>
      <c r="D77" s="3">
        <f t="shared" ref="D77:D102" si="4">C77*1.2</f>
        <v>0</v>
      </c>
      <c r="F77" s="2"/>
      <c r="G77" s="2"/>
      <c r="H77" s="3"/>
      <c r="J77" s="2"/>
      <c r="K77" s="2"/>
      <c r="L77" s="3"/>
      <c r="M77" s="3">
        <f t="shared" ref="M77:M102" si="5">L77*1.2</f>
        <v>0</v>
      </c>
    </row>
    <row r="78" spans="1:13" ht="19.899999999999999" customHeight="1">
      <c r="A78" s="2"/>
      <c r="B78" s="2"/>
      <c r="C78" s="3"/>
      <c r="D78" s="3">
        <f t="shared" si="4"/>
        <v>0</v>
      </c>
      <c r="F78" s="2"/>
      <c r="G78" s="2"/>
      <c r="H78" s="3"/>
      <c r="J78" s="2"/>
      <c r="K78" s="2"/>
      <c r="L78" s="3"/>
      <c r="M78" s="3">
        <f t="shared" si="5"/>
        <v>0</v>
      </c>
    </row>
    <row r="79" spans="1:13" ht="19.899999999999999" customHeight="1">
      <c r="A79" s="2"/>
      <c r="B79" s="2"/>
      <c r="C79" s="3"/>
      <c r="D79" s="3">
        <f t="shared" si="4"/>
        <v>0</v>
      </c>
      <c r="F79" s="2"/>
      <c r="G79" s="2"/>
      <c r="H79" s="3"/>
      <c r="J79" s="2"/>
      <c r="K79" s="2"/>
      <c r="L79" s="3"/>
      <c r="M79" s="3">
        <f t="shared" si="5"/>
        <v>0</v>
      </c>
    </row>
    <row r="80" spans="1:13" ht="19.899999999999999" customHeight="1">
      <c r="A80" s="2"/>
      <c r="B80" s="2"/>
      <c r="C80" s="3"/>
      <c r="D80" s="3">
        <f t="shared" si="4"/>
        <v>0</v>
      </c>
      <c r="F80" s="2"/>
      <c r="G80" s="2"/>
      <c r="H80" s="3"/>
      <c r="J80" s="2"/>
      <c r="K80" s="2"/>
      <c r="L80" s="3"/>
      <c r="M80" s="3">
        <f t="shared" si="5"/>
        <v>0</v>
      </c>
    </row>
    <row r="81" spans="1:13" ht="19.899999999999999" customHeight="1">
      <c r="A81" s="2"/>
      <c r="B81" s="2"/>
      <c r="C81" s="3"/>
      <c r="D81" s="3">
        <f t="shared" si="4"/>
        <v>0</v>
      </c>
      <c r="F81" s="2"/>
      <c r="G81" s="2"/>
      <c r="H81" s="3"/>
      <c r="J81" s="2"/>
      <c r="K81" s="2"/>
      <c r="L81" s="3"/>
      <c r="M81" s="3">
        <f t="shared" si="5"/>
        <v>0</v>
      </c>
    </row>
    <row r="82" spans="1:13" ht="19.899999999999999" customHeight="1">
      <c r="A82" s="2"/>
      <c r="B82" s="2"/>
      <c r="C82" s="3"/>
      <c r="D82" s="3">
        <f t="shared" si="4"/>
        <v>0</v>
      </c>
      <c r="F82" s="2"/>
      <c r="G82" s="2"/>
      <c r="H82" s="3"/>
      <c r="J82" s="2"/>
      <c r="K82" s="2"/>
      <c r="L82" s="3"/>
      <c r="M82" s="3">
        <f t="shared" si="5"/>
        <v>0</v>
      </c>
    </row>
    <row r="83" spans="1:13" ht="19.899999999999999" customHeight="1">
      <c r="A83" s="2"/>
      <c r="B83" s="2"/>
      <c r="C83" s="3"/>
      <c r="D83" s="3">
        <f t="shared" si="4"/>
        <v>0</v>
      </c>
      <c r="F83" s="2"/>
      <c r="G83" s="2"/>
      <c r="H83" s="3"/>
      <c r="J83" s="2"/>
      <c r="K83" s="2"/>
      <c r="L83" s="3"/>
      <c r="M83" s="3">
        <f t="shared" si="5"/>
        <v>0</v>
      </c>
    </row>
    <row r="84" spans="1:13" ht="19.899999999999999" customHeight="1">
      <c r="A84" s="2"/>
      <c r="B84" s="2"/>
      <c r="C84" s="3"/>
      <c r="D84" s="3">
        <f t="shared" si="4"/>
        <v>0</v>
      </c>
      <c r="F84" s="2"/>
      <c r="G84" s="2"/>
      <c r="H84" s="3"/>
      <c r="J84" s="2"/>
      <c r="K84" s="2"/>
      <c r="L84" s="3"/>
      <c r="M84" s="3">
        <f t="shared" si="5"/>
        <v>0</v>
      </c>
    </row>
    <row r="85" spans="1:13" ht="19.899999999999999" customHeight="1">
      <c r="A85" s="2"/>
      <c r="B85" s="2"/>
      <c r="C85" s="3"/>
      <c r="D85" s="3">
        <f t="shared" si="4"/>
        <v>0</v>
      </c>
      <c r="F85" s="2"/>
      <c r="G85" s="2"/>
      <c r="H85" s="3"/>
      <c r="J85" s="2"/>
      <c r="K85" s="2"/>
      <c r="L85" s="3"/>
      <c r="M85" s="3">
        <f t="shared" si="5"/>
        <v>0</v>
      </c>
    </row>
    <row r="86" spans="1:13" ht="19.899999999999999" customHeight="1">
      <c r="A86" s="2"/>
      <c r="B86" s="2"/>
      <c r="C86" s="3"/>
      <c r="D86" s="3">
        <f t="shared" si="4"/>
        <v>0</v>
      </c>
      <c r="F86" s="2"/>
      <c r="G86" s="2"/>
      <c r="H86" s="3"/>
      <c r="J86" s="2"/>
      <c r="K86" s="2"/>
      <c r="L86" s="3"/>
      <c r="M86" s="3">
        <f t="shared" si="5"/>
        <v>0</v>
      </c>
    </row>
    <row r="87" spans="1:13" ht="19.899999999999999" customHeight="1">
      <c r="A87" s="2"/>
      <c r="B87" s="2"/>
      <c r="C87" s="3"/>
      <c r="D87" s="3">
        <f t="shared" si="4"/>
        <v>0</v>
      </c>
      <c r="F87" s="2"/>
      <c r="G87" s="2"/>
      <c r="H87" s="3"/>
      <c r="J87" s="2"/>
      <c r="K87" s="2"/>
      <c r="L87" s="3"/>
      <c r="M87" s="3">
        <f t="shared" si="5"/>
        <v>0</v>
      </c>
    </row>
    <row r="88" spans="1:13" ht="19.899999999999999" customHeight="1">
      <c r="A88" s="2"/>
      <c r="B88" s="2"/>
      <c r="C88" s="3"/>
      <c r="D88" s="3">
        <f t="shared" si="4"/>
        <v>0</v>
      </c>
      <c r="F88" s="2"/>
      <c r="G88" s="2"/>
      <c r="H88" s="3"/>
      <c r="J88" s="2"/>
      <c r="K88" s="2"/>
      <c r="L88" s="3"/>
      <c r="M88" s="3">
        <f t="shared" si="5"/>
        <v>0</v>
      </c>
    </row>
    <row r="89" spans="1:13" ht="19.899999999999999" customHeight="1">
      <c r="A89" s="2"/>
      <c r="B89" s="2"/>
      <c r="C89" s="3"/>
      <c r="D89" s="3">
        <f t="shared" si="4"/>
        <v>0</v>
      </c>
      <c r="F89" s="2"/>
      <c r="G89" s="2"/>
      <c r="H89" s="3"/>
      <c r="J89" s="2"/>
      <c r="K89" s="2"/>
      <c r="L89" s="3"/>
      <c r="M89" s="3">
        <f t="shared" si="5"/>
        <v>0</v>
      </c>
    </row>
    <row r="90" spans="1:13" ht="19.899999999999999" customHeight="1">
      <c r="A90" s="2"/>
      <c r="B90" s="2"/>
      <c r="C90" s="3"/>
      <c r="D90" s="3">
        <f t="shared" si="4"/>
        <v>0</v>
      </c>
      <c r="F90" s="2"/>
      <c r="G90" s="2"/>
      <c r="H90" s="3"/>
      <c r="J90" s="2"/>
      <c r="K90" s="2"/>
      <c r="L90" s="3"/>
      <c r="M90" s="3">
        <f t="shared" si="5"/>
        <v>0</v>
      </c>
    </row>
    <row r="91" spans="1:13" ht="19.899999999999999" customHeight="1">
      <c r="A91" s="2"/>
      <c r="B91" s="2"/>
      <c r="C91" s="3"/>
      <c r="D91" s="3">
        <f t="shared" si="4"/>
        <v>0</v>
      </c>
      <c r="F91" s="2"/>
      <c r="G91" s="2"/>
      <c r="H91" s="3"/>
      <c r="J91" s="2"/>
      <c r="K91" s="2"/>
      <c r="L91" s="3"/>
      <c r="M91" s="3">
        <f t="shared" si="5"/>
        <v>0</v>
      </c>
    </row>
    <row r="92" spans="1:13" ht="19.899999999999999" customHeight="1">
      <c r="A92" s="2"/>
      <c r="B92" s="2"/>
      <c r="C92" s="3"/>
      <c r="D92" s="3">
        <f t="shared" si="4"/>
        <v>0</v>
      </c>
      <c r="F92" s="2"/>
      <c r="G92" s="2"/>
      <c r="H92" s="3"/>
      <c r="J92" s="2"/>
      <c r="K92" s="2"/>
      <c r="L92" s="3"/>
      <c r="M92" s="3">
        <f t="shared" si="5"/>
        <v>0</v>
      </c>
    </row>
    <row r="93" spans="1:13" ht="19.899999999999999" customHeight="1">
      <c r="A93" s="2"/>
      <c r="B93" s="2"/>
      <c r="C93" s="3"/>
      <c r="D93" s="3">
        <f t="shared" si="4"/>
        <v>0</v>
      </c>
      <c r="F93" s="2"/>
      <c r="G93" s="2"/>
      <c r="H93" s="3"/>
      <c r="J93" s="2"/>
      <c r="K93" s="2"/>
      <c r="L93" s="3"/>
      <c r="M93" s="3">
        <f t="shared" si="5"/>
        <v>0</v>
      </c>
    </row>
    <row r="94" spans="1:13" ht="19.899999999999999" customHeight="1">
      <c r="A94" s="2"/>
      <c r="B94" s="2"/>
      <c r="C94" s="3"/>
      <c r="D94" s="3">
        <f t="shared" si="4"/>
        <v>0</v>
      </c>
      <c r="F94" s="2"/>
      <c r="G94" s="2"/>
      <c r="H94" s="3"/>
      <c r="J94" s="2"/>
      <c r="K94" s="2"/>
      <c r="L94" s="3"/>
      <c r="M94" s="3">
        <f t="shared" si="5"/>
        <v>0</v>
      </c>
    </row>
    <row r="95" spans="1:13" ht="19.899999999999999" customHeight="1">
      <c r="A95" s="2"/>
      <c r="B95" s="2"/>
      <c r="C95" s="3"/>
      <c r="D95" s="3">
        <f t="shared" si="4"/>
        <v>0</v>
      </c>
      <c r="F95" s="2"/>
      <c r="G95" s="2"/>
      <c r="H95" s="3"/>
      <c r="J95" s="2"/>
      <c r="K95" s="2"/>
      <c r="L95" s="3"/>
      <c r="M95" s="3">
        <f t="shared" si="5"/>
        <v>0</v>
      </c>
    </row>
    <row r="96" spans="1:13" ht="19.899999999999999" customHeight="1">
      <c r="A96" s="2"/>
      <c r="B96" s="2"/>
      <c r="C96" s="3"/>
      <c r="D96" s="3">
        <f t="shared" si="4"/>
        <v>0</v>
      </c>
      <c r="F96" s="2"/>
      <c r="G96" s="2"/>
      <c r="H96" s="3"/>
      <c r="J96" s="2"/>
      <c r="K96" s="2"/>
      <c r="L96" s="3"/>
      <c r="M96" s="3">
        <f t="shared" si="5"/>
        <v>0</v>
      </c>
    </row>
    <row r="97" spans="1:13" ht="19.899999999999999" customHeight="1">
      <c r="A97" s="2"/>
      <c r="B97" s="2"/>
      <c r="C97" s="3"/>
      <c r="D97" s="3">
        <f t="shared" si="4"/>
        <v>0</v>
      </c>
      <c r="F97" s="2"/>
      <c r="G97" s="2"/>
      <c r="H97" s="3"/>
      <c r="J97" s="2"/>
      <c r="K97" s="2"/>
      <c r="L97" s="3"/>
      <c r="M97" s="3">
        <f t="shared" si="5"/>
        <v>0</v>
      </c>
    </row>
    <row r="98" spans="1:13" ht="19.899999999999999" customHeight="1">
      <c r="A98" s="2"/>
      <c r="B98" s="2"/>
      <c r="C98" s="3"/>
      <c r="D98" s="3">
        <f t="shared" si="4"/>
        <v>0</v>
      </c>
      <c r="F98" s="2"/>
      <c r="G98" s="2"/>
      <c r="H98" s="3"/>
      <c r="J98" s="2"/>
      <c r="K98" s="2"/>
      <c r="L98" s="3"/>
      <c r="M98" s="3">
        <f t="shared" si="5"/>
        <v>0</v>
      </c>
    </row>
    <row r="99" spans="1:13" ht="19.899999999999999" customHeight="1">
      <c r="A99" s="2"/>
      <c r="B99" s="2"/>
      <c r="C99" s="3"/>
      <c r="D99" s="3">
        <f t="shared" si="4"/>
        <v>0</v>
      </c>
      <c r="F99" s="2"/>
      <c r="G99" s="2"/>
      <c r="H99" s="3"/>
      <c r="J99" s="2"/>
      <c r="K99" s="2"/>
      <c r="L99" s="3"/>
      <c r="M99" s="3">
        <f t="shared" si="5"/>
        <v>0</v>
      </c>
    </row>
    <row r="100" spans="1:13" ht="19.899999999999999" customHeight="1">
      <c r="A100" s="2"/>
      <c r="B100" s="2"/>
      <c r="C100" s="3"/>
      <c r="D100" s="3">
        <f t="shared" si="4"/>
        <v>0</v>
      </c>
      <c r="F100" s="2"/>
      <c r="G100" s="2"/>
      <c r="H100" s="3"/>
      <c r="J100" s="2"/>
      <c r="K100" s="2"/>
      <c r="L100" s="3"/>
      <c r="M100" s="3">
        <f t="shared" si="5"/>
        <v>0</v>
      </c>
    </row>
    <row r="101" spans="1:13" ht="19.899999999999999" customHeight="1">
      <c r="A101" s="2"/>
      <c r="B101" s="2"/>
      <c r="C101" s="3"/>
      <c r="D101" s="3">
        <f t="shared" si="4"/>
        <v>0</v>
      </c>
      <c r="F101" s="2"/>
      <c r="G101" s="2"/>
      <c r="H101" s="3"/>
      <c r="J101" s="2"/>
      <c r="K101" s="2"/>
      <c r="L101" s="3"/>
      <c r="M101" s="3">
        <f t="shared" si="5"/>
        <v>0</v>
      </c>
    </row>
    <row r="102" spans="1:13" ht="19.899999999999999" customHeight="1">
      <c r="A102" s="2"/>
      <c r="B102" s="2"/>
      <c r="C102" s="3"/>
      <c r="D102" s="3">
        <f t="shared" si="4"/>
        <v>0</v>
      </c>
      <c r="F102" s="2"/>
      <c r="G102" s="2"/>
      <c r="H102" s="3"/>
      <c r="J102" s="2"/>
      <c r="K102" s="2"/>
      <c r="L102" s="3"/>
      <c r="M102" s="3">
        <f t="shared" si="5"/>
        <v>0</v>
      </c>
    </row>
  </sheetData>
  <mergeCells count="3">
    <mergeCell ref="A1:D3"/>
    <mergeCell ref="F1:H3"/>
    <mergeCell ref="J1:M3"/>
  </mergeCells>
  <conditionalFormatting sqref="A5:D5 A12:D101">
    <cfRule type="expression" dxfId="5" priority="19">
      <formula>AND(#REF!="Oui")</formula>
    </cfRule>
  </conditionalFormatting>
  <conditionalFormatting sqref="A6:D10">
    <cfRule type="expression" dxfId="4" priority="15">
      <formula>AND(#REF!="Oui")</formula>
    </cfRule>
  </conditionalFormatting>
  <conditionalFormatting sqref="A11:D11">
    <cfRule type="expression" dxfId="3" priority="17">
      <formula>AND(#REF!="Oui")</formula>
    </cfRule>
  </conditionalFormatting>
  <conditionalFormatting sqref="A102:D102">
    <cfRule type="expression" dxfId="2" priority="13">
      <formula>AND(#REF!="Oui")</formula>
    </cfRule>
  </conditionalFormatting>
  <conditionalFormatting sqref="F5:H102">
    <cfRule type="expression" dxfId="1" priority="9">
      <formula>AND(#REF!="Oui")</formula>
    </cfRule>
  </conditionalFormatting>
  <conditionalFormatting sqref="J5:M102">
    <cfRule type="expression" dxfId="0" priority="1">
      <formula>AND(#REF!="Oui")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Synthèse</vt:lpstr>
      <vt:lpstr>Facturation</vt:lpstr>
      <vt:lpstr>TCD1</vt:lpstr>
      <vt:lpstr>TCD2</vt:lpstr>
      <vt:lpstr>TCD3</vt:lpstr>
      <vt:lpstr>Avoir</vt:lpstr>
      <vt:lpstr>Détails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dcterms:created xsi:type="dcterms:W3CDTF">2015-06-05T18:19:34Z</dcterms:created>
  <dcterms:modified xsi:type="dcterms:W3CDTF">2024-11-27T08:23:58Z</dcterms:modified>
</cp:coreProperties>
</file>