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9C3BEFF3-7DF1-4AC1-98E3-AF1089C817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3" i="1" l="1" a="1"/>
  <c r="AA3" i="1" s="1"/>
  <c r="AA4" i="1" a="1"/>
  <c r="AA4" i="1" s="1"/>
  <c r="AA5" i="1" a="1"/>
  <c r="AA5" i="1" s="1"/>
  <c r="AA6" i="1" a="1"/>
  <c r="AA6" i="1" s="1"/>
  <c r="AA7" i="1" a="1"/>
  <c r="AA7" i="1" s="1"/>
  <c r="AA8" i="1" a="1"/>
  <c r="AA8" i="1" s="1"/>
  <c r="Z3" i="1" a="1"/>
  <c r="Z3" i="1" s="1"/>
  <c r="Z4" i="1" a="1"/>
  <c r="Z4" i="1" s="1"/>
  <c r="Z5" i="1" a="1"/>
  <c r="Z5" i="1" s="1"/>
  <c r="Z6" i="1" a="1"/>
  <c r="Z6" i="1" s="1"/>
  <c r="Z7" i="1" a="1"/>
  <c r="Z7" i="1" s="1"/>
  <c r="Z8" i="1" a="1"/>
  <c r="Z8" i="1" s="1"/>
  <c r="AB3" i="1" a="1"/>
  <c r="AB3" i="1" s="1"/>
  <c r="AE3" i="1" a="1"/>
  <c r="AF3" i="1" a="1"/>
  <c r="AD3" i="1" a="1"/>
  <c r="AC3" i="1" a="1"/>
  <c r="AF3" i="1" l="1"/>
  <c r="AE3" i="1"/>
  <c r="AC3" i="1"/>
  <c r="AD3" i="1"/>
  <c r="AG3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<sst xmlns="http://schemas.openxmlformats.org/spreadsheetml/2006/main" count="38" uniqueCount="34">
  <si>
    <t>Fin</t>
  </si>
  <si>
    <t>T fonctionement</t>
  </si>
  <si>
    <t>Tolérance (%)</t>
  </si>
  <si>
    <t>P0</t>
  </si>
  <si>
    <t>Conformité</t>
  </si>
  <si>
    <t>P Max</t>
  </si>
  <si>
    <t>P Min</t>
  </si>
  <si>
    <t>P0 + Durée</t>
  </si>
  <si>
    <t>Dep min</t>
  </si>
  <si>
    <t>Dep max</t>
  </si>
  <si>
    <t>Départ (P0)</t>
  </si>
  <si>
    <t>P Moy</t>
  </si>
  <si>
    <t>Paramètres Essai</t>
  </si>
  <si>
    <t>Essai 1</t>
  </si>
  <si>
    <t>-&gt;</t>
  </si>
  <si>
    <t>Essai 5</t>
  </si>
  <si>
    <t>Essai 2</t>
  </si>
  <si>
    <t>Essai 3</t>
  </si>
  <si>
    <t>Essai 4</t>
  </si>
  <si>
    <t>C_1</t>
  </si>
  <si>
    <t>C_2</t>
  </si>
  <si>
    <t>C_3</t>
  </si>
  <si>
    <t>C_4</t>
  </si>
  <si>
    <t>C_5</t>
  </si>
  <si>
    <t>C_6</t>
  </si>
  <si>
    <t>C_7</t>
  </si>
  <si>
    <t>C_8</t>
  </si>
  <si>
    <t>C_9</t>
  </si>
  <si>
    <t>C_10</t>
  </si>
  <si>
    <t>C_11</t>
  </si>
  <si>
    <t>C_12</t>
  </si>
  <si>
    <t>C_13</t>
  </si>
  <si>
    <t>C_14</t>
  </si>
  <si>
    <t>C_15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</si>
</sst>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Aptos Narrow"/>
      <family val="2"/>
      <scheme val="minor"/>
    </font>
    <font>
      <sz val="10"/>
      <name val="Segoe UI"/>
      <family val="2"/>
    </font>
    <font>
      <sz val="11"/>
      <name val="Aptos Narrow"/>
      <family val="2"/>
      <scheme val="minor"/>
    </font>
    <font>
      <sz val="8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2" fontId="0" fillId="0" borderId="0" xfId="0" applyNumberFormat="1"/>
    <xf numFmtId="2" fontId="1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vertical="center"/>
    </xf>
    <xf numFmtId="2" fontId="0" fillId="2" borderId="2" xfId="0" applyNumberFormat="1" applyFill="1" applyBorder="1"/>
    <xf numFmtId="2" fontId="2" fillId="0" borderId="2" xfId="0" applyNumberFormat="1" applyFont="1" applyBorder="1"/>
    <xf numFmtId="2" fontId="0" fillId="0" borderId="2" xfId="0" applyNumberFormat="1" applyBorder="1"/>
    <xf numFmtId="2" fontId="0" fillId="0" borderId="0" xfId="0" quotePrefix="1" applyNumberFormat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2" fontId="0" fillId="5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64" fontId="0" fillId="4" borderId="2" xfId="0" applyNumberFormat="1" applyFill="1" applyBorder="1" applyAlignment="1">
      <alignment horizontal="right" vertical="center"/>
    </xf>
    <xf numFmtId="164" fontId="0" fillId="5" borderId="2" xfId="0" applyNumberFormat="1" applyFill="1" applyBorder="1" applyAlignment="1">
      <alignment horizontal="right" vertical="center"/>
    </xf>
    <xf numFmtId="164" fontId="0" fillId="4" borderId="0" xfId="0" applyNumberFormat="1" applyFill="1" applyAlignment="1">
      <alignment horizontal="right" vertical="center"/>
    </xf>
    <xf numFmtId="164" fontId="0" fillId="5" borderId="0" xfId="0" applyNumberFormat="1" applyFill="1" applyAlignment="1">
      <alignment horizontal="right" vertical="center"/>
    </xf>
    <xf numFmtId="164" fontId="0" fillId="0" borderId="0" xfId="0" quotePrefix="1" applyNumberFormat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 vertical="center"/>
    </xf>
    <xf numFmtId="164" fontId="0" fillId="5" borderId="3" xfId="0" applyNumberFormat="1" applyFill="1" applyBorder="1" applyAlignment="1">
      <alignment horizontal="center" vertical="center"/>
    </xf>
    <xf numFmtId="164" fontId="0" fillId="5" borderId="4" xfId="0" applyNumberFormat="1" applyFill="1" applyBorder="1" applyAlignment="1">
      <alignment horizontal="center" vertical="center"/>
    </xf>
    <xf numFmtId="164" fontId="0" fillId="5" borderId="5" xfId="0" applyNumberFormat="1" applyFill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right" vertical="center"/>
    </xf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2" xfId="0" applyNumberFormat="1" applyBorder="1" applyAlignment="1">
      <alignment horizontal="right" vertical="center"/>
    </xf>
    <xf numFmtId="164" fontId="0" fillId="3" borderId="2" xfId="0" applyNumberFormat="1" applyFill="1" applyBorder="1" applyAlignment="1">
      <alignment horizontal="right" vertical="center"/>
    </xf>
    <xf numFmtId="164" fontId="0" fillId="6" borderId="2" xfId="0" applyNumberFormat="1" applyFill="1" applyBorder="1" applyAlignment="1">
      <alignment horizontal="right" vertical="center"/>
    </xf>
    <xf numFmtId="164" fontId="0" fillId="6" borderId="0" xfId="0" applyNumberFormat="1" applyFill="1" applyAlignment="1">
      <alignment horizontal="center" vertical="center"/>
    </xf>
    <xf numFmtId="164" fontId="0" fillId="6" borderId="0" xfId="0" applyNumberFormat="1" applyFill="1" applyAlignment="1">
      <alignment horizontal="right" vertical="center"/>
    </xf>
    <xf numFmtId="164" fontId="0" fillId="7" borderId="2" xfId="0" applyNumberFormat="1" applyFill="1" applyBorder="1" applyAlignment="1">
      <alignment horizontal="right" vertical="center"/>
    </xf>
    <xf numFmtId="164" fontId="0" fillId="7" borderId="0" xfId="0" applyNumberFormat="1" applyFill="1" applyAlignment="1">
      <alignment horizontal="right" vertical="center"/>
    </xf>
    <xf numFmtId="164" fontId="0" fillId="7" borderId="0" xfId="0" applyNumberFormat="1" applyFill="1" applyAlignment="1">
      <alignment horizontal="center" vertical="center"/>
    </xf>
    <xf numFmtId="164" fontId="0" fillId="8" borderId="2" xfId="0" applyNumberFormat="1" applyFill="1" applyBorder="1" applyAlignment="1">
      <alignment horizontal="right" vertical="center"/>
    </xf>
    <xf numFmtId="164" fontId="0" fillId="8" borderId="0" xfId="0" applyNumberFormat="1" applyFill="1" applyAlignment="1">
      <alignment horizontal="center" vertical="center"/>
    </xf>
    <xf numFmtId="164" fontId="0" fillId="8" borderId="0" xfId="0" applyNumberFormat="1" applyFill="1" applyAlignment="1">
      <alignment horizontal="right" vertical="center"/>
    </xf>
    <xf numFmtId="2" fontId="0" fillId="0" borderId="1" xfId="0" applyNumberFormat="1" applyBorder="1" applyAlignment="1">
      <alignment horizontal="center"/>
    </xf>
    <xf numFmtId="164" fontId="0" fillId="9" borderId="0" xfId="0" applyNumberFormat="1" applyFill="1" applyAlignment="1">
      <alignment horizontal="center" vertical="center"/>
    </xf>
  </cellXfs>
  <cellStyles count="1">
    <cellStyle name="Normal" xfId="0" builtinId="0"/>
  </cellStyles>
  <dxfs count="27">
    <dxf>
      <numFmt numFmtId="164" formatCode="0.000"/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numFmt numFmtId="164" formatCode="0.000"/>
      <alignment horizontal="left" vertical="center" textRotation="0" wrapText="0" indent="0" justifyLastLine="0" shrinkToFit="0" readingOrder="0"/>
    </dxf>
    <dxf>
      <numFmt numFmtId="164" formatCode="0.000"/>
      <alignment horizontal="right" vertical="center" textRotation="0" wrapText="0" indent="0" justifyLastLine="0" shrinkToFit="0" readingOrder="0"/>
    </dxf>
    <dxf>
      <numFmt numFmtId="164" formatCode="0.000"/>
      <alignment horizontal="right" vertical="center" textRotation="0" wrapText="0" indent="0" justifyLastLine="0" shrinkToFit="0" readingOrder="0"/>
    </dxf>
    <dxf>
      <numFmt numFmtId="164" formatCode="0.000"/>
      <alignment horizontal="right" vertical="center" textRotation="0" wrapText="0" indent="0" justifyLastLine="0" shrinkToFit="0" readingOrder="0"/>
    </dxf>
    <dxf>
      <numFmt numFmtId="164" formatCode="0.000"/>
      <alignment horizontal="right" vertical="center" textRotation="0" wrapText="0" indent="0" justifyLastLine="0" shrinkToFit="0" readingOrder="0"/>
    </dxf>
    <dxf>
      <numFmt numFmtId="164" formatCode="0.000"/>
      <alignment horizontal="right" vertical="center" textRotation="0" wrapText="0" indent="0" justifyLastLine="0" shrinkToFit="0" readingOrder="0"/>
    </dxf>
    <dxf>
      <numFmt numFmtId="164" formatCode="0.000"/>
      <alignment horizontal="right" vertical="center" textRotation="0" wrapText="0" indent="0" justifyLastLine="0" shrinkToFit="0" readingOrder="0"/>
    </dxf>
    <dxf>
      <numFmt numFmtId="164" formatCode="0.000"/>
      <alignment horizontal="right" vertical="center" textRotation="0" wrapText="0" indent="0" justifyLastLine="0" shrinkToFit="0" readingOrder="0"/>
    </dxf>
    <dxf>
      <numFmt numFmtId="164" formatCode="0.000"/>
      <alignment horizontal="left" vertical="center" textRotation="0" wrapText="0" indent="0" justifyLastLine="0" shrinkToFit="0" readingOrder="0"/>
    </dxf>
    <dxf>
      <numFmt numFmtId="2" formatCode="0.00"/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629770</xdr:colOff>
      <xdr:row>12</xdr:row>
      <xdr:rowOff>160805</xdr:rowOff>
    </xdr:from>
    <xdr:to>
      <xdr:col>28</xdr:col>
      <xdr:colOff>361950</xdr:colOff>
      <xdr:row>20</xdr:row>
      <xdr:rowOff>133350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99002FA-3DB5-3DC5-F655-764F6042890A}"/>
            </a:ext>
          </a:extLst>
        </xdr:cNvPr>
        <xdr:cNvSpPr/>
      </xdr:nvSpPr>
      <xdr:spPr>
        <a:xfrm>
          <a:off x="10840570" y="2446805"/>
          <a:ext cx="5047130" cy="1496545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fr-FR"/>
            <a:t>L'idée de mon tableau est de déterminer des caractéristiques depuis une plage de donnée d'une série. ( max et min par ex )</a:t>
          </a:r>
          <a:br>
            <a:rPr lang="fr-FR"/>
          </a:br>
          <a:r>
            <a:rPr lang="fr-FR"/>
            <a:t>-&gt; l'utilisateur spécifie seulement une valeur de début et une de fin dans la première colonne d'une série, et ensuite, l'Excel calcul les caractéristiques dans le tableau..</a:t>
          </a:r>
          <a:br>
            <a:rPr lang="fr-FR"/>
          </a:br>
          <a:r>
            <a:rPr lang="fr-FR"/>
            <a:t>Le premier problème auquel je suis confronté est le suivant : Dans mes formules du tableau, je n'arrive pas à créer une plage de données qui se fait automatiquement en fonction du nombre de données dans la série.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5" displayName="Tableau15" ref="Z2:AG8" totalsRowShown="0" headerRowDxfId="26" dataDxfId="25">
  <autoFilter ref="Z2:AG8" xr:uid="{00000000-0009-0000-0100-000001000000}"/>
  <tableColumns count="8">
    <tableColumn id="4" xr3:uid="{00000000-0010-0000-0000-000004000000}" name="P0" dataDxfId="24">
      <calculatedColumnFormula array="1">IFERROR(_xlfn.LET(_xlpm.n,T3,_xlpm.d,W3,_xlpm.f,X3,_xlpm.ta,_xlfn.CHOOSECOLS(tDatas[],3*_xlpm.n-1),_xlpm.tb,_xlfn.CHOOSECOLS(tDatas[],3*_xlpm.n),_xlpm.p,_xlfn._xlws.FILTER(_xlpm.tb,(_xlpm.ta&gt;=_xlpm.d)*(_xlpm.ta&lt;=_xlpm.f)),_xlfn.TAKE(_xlpm.p,1)),"")</calculatedColumnFormula>
    </tableColumn>
    <tableColumn id="5" xr3:uid="{00000000-0010-0000-0000-000005000000}" name="P0 + Durée" dataDxfId="23">
      <calculatedColumnFormula array="1">IFERROR(_xlfn.LET(_xlpm.n,T3,_xlpm.d,W3,_xlpm.f,X3,_xlpm.ta,_xlfn.CHOOSECOLS(tDatas[],3*_xlpm.n-1),_xlpm.tb,_xlfn.CHOOSECOLS(tDatas[],3*_xlpm.n),_xlpm.p,_xlfn._xlws.FILTER(_xlpm.tb,(_xlpm.ta&gt;=_xlpm.d)*(_xlpm.ta&lt;=_xlpm.f)),_xlfn.TAKE(_xlpm.p,-1)),"")</calculatedColumnFormula>
    </tableColumn>
    <tableColumn id="7" xr3:uid="{00000000-0010-0000-0000-000007000000}" name="P Max" dataDxfId="22">
      <calculatedColumnFormula array="1">_xlfn.LET(
_xlpm.b,B2:B31,
_xlpm.f,_xlfn._xlws.FILTER(C2:C31,(_xlpm.b&gt;=W3)*(_xlpm.b&lt;=X3)),
_xlpm.d,_xlpm.f-U3*(1+(V3/100)),
MAX(_xlpm.f))</calculatedColumnFormula>
    </tableColumn>
    <tableColumn id="8" xr3:uid="{00000000-0010-0000-0000-000008000000}" name="P Min" dataDxfId="21">
      <calculatedColumnFormula array="1">_xlfn.LET(
_xlpm.b,B2:B31,
_xlpm.f,_xlfn._xlws.FILTER(C2:C31,(_xlpm.b&gt;=W3)*(_xlpm.b&lt;=X3)),
_xlpm.d,_xlpm.f-U3*(1+(V3/100)),
MIN(_xlpm.f))</calculatedColumnFormula>
    </tableColumn>
    <tableColumn id="11" xr3:uid="{00000000-0010-0000-0000-00000B000000}" name="P Moy" dataDxfId="20">
      <calculatedColumnFormula array="1">_xlfn.LET(
_xlpm.b,B2:B31,
_xlpm.f,_xlfn._xlws.FILTER(C2:C31,(_xlpm.b&gt;=W3)*(_xlpm.b&lt;=X3)),
_xlpm.d,_xlpm.f-U3*(1+(V3/100)),
AVERAGE(_xlpm.f))</calculatedColumnFormula>
    </tableColumn>
    <tableColumn id="10" xr3:uid="{00000000-0010-0000-0000-00000A000000}" name="Dep max" dataDxfId="19">
      <calculatedColumnFormula array="1">_xlfn.LET(
_xlpm.b,B2:B31,
_xlpm.f,_xlfn._xlws.FILTER(C2:C31,(_xlpm.b&gt;=W3)*(_xlpm.b&lt;=X3))-U3*(1+(V3/100)),
MAX(_xlfn._xlws.FILTER(_xlpm.f,_xlpm.f&gt;0,0))
)</calculatedColumnFormula>
    </tableColumn>
    <tableColumn id="14" xr3:uid="{00000000-0010-0000-0000-00000E000000}" name="Dep min" dataDxfId="18">
      <calculatedColumnFormula array="1">_xlfn.LET(
_xlpm.b,B2:B31,
_xlpm.f,_xlfn._xlws.FILTER(C2:C31,(_xlpm.b&gt;=W3)*(_xlpm.b&lt;=X3))-U3*(1-(V3/100)),
MIN(_xlfn._xlws.FILTER(_xlpm.f,_xlpm.f&lt;0,0))
)</calculatedColumnFormula>
    </tableColumn>
    <tableColumn id="9" xr3:uid="{00000000-0010-0000-0000-000009000000}" name="Conformité" dataDxfId="17">
      <calculatedColumnFormula>IF(OR(Tableau15[[#This Row],[Dep max]]="", Tableau15[[#This Row],[Dep min]]=""), "", IF(AND(Tableau15[[#This Row],[Dep max]]=0, Tableau15[[#This Row],[Dep min]]=0), "CONFORME", "NON CONFORME"))</calculatedColumnFormula>
    </tableColumn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ACA0521-5DAD-4BCA-BA81-AC7E2950DA6F}" name="tDatas" displayName="tDatas" ref="A1:O125" totalsRowShown="0" headerRowDxfId="16" dataDxfId="15">
  <autoFilter ref="A1:O125" xr:uid="{9ACA0521-5DAD-4BCA-BA81-AC7E2950DA6F}"/>
  <tableColumns count="15">
    <tableColumn id="1" xr3:uid="{74485F9A-D7E5-4AB5-9D03-8C8E3A658F0C}" name="C_1" dataDxfId="14"/>
    <tableColumn id="2" xr3:uid="{ADF2B857-EEA0-4626-B6FA-747C3AFB6956}" name="C_2" dataDxfId="13"/>
    <tableColumn id="3" xr3:uid="{B071F9D0-DCA6-42E0-AA64-EEEE4FDD01EA}" name="C_3" dataDxfId="12"/>
    <tableColumn id="4" xr3:uid="{D1688EB0-BDC7-4181-A831-5FE4EE067E87}" name="C_4" dataDxfId="11"/>
    <tableColumn id="5" xr3:uid="{1EFB140B-74AC-436C-931E-3CE9BACBCA3B}" name="C_5" dataDxfId="10"/>
    <tableColumn id="6" xr3:uid="{DCCD4E2F-281A-4740-A701-763F23161878}" name="C_6" dataDxfId="9"/>
    <tableColumn id="7" xr3:uid="{C329A3A6-DA1A-49F9-85B4-BF0F71F6500F}" name="C_7" dataDxfId="8"/>
    <tableColumn id="8" xr3:uid="{73A309B7-F6C3-4C53-8F83-357F26B69F80}" name="C_8" dataDxfId="7"/>
    <tableColumn id="9" xr3:uid="{6AFE3B4F-6C4C-4F06-86C8-3DEFBBDE3D2C}" name="C_9" dataDxfId="6"/>
    <tableColumn id="10" xr3:uid="{49A931F5-010C-48E4-9E83-3B21D045A760}" name="C_10" dataDxfId="5"/>
    <tableColumn id="11" xr3:uid="{9748B633-E8DF-4C01-97C8-902B4E481C13}" name="C_11" dataDxfId="4"/>
    <tableColumn id="12" xr3:uid="{4EB3AF03-D075-473C-A413-88FC10B75B1B}" name="C_12" dataDxfId="3"/>
    <tableColumn id="13" xr3:uid="{F817A748-AA30-4EB5-8A43-4419FF08A136}" name="C_13" dataDxfId="2"/>
    <tableColumn id="14" xr3:uid="{E99DBF96-DEA0-4143-8CBE-EC34072A3D3A}" name="C_14" dataDxfId="1"/>
    <tableColumn id="15" xr3:uid="{7EA28391-DACD-4564-A3B4-EEC6163DB514}" name="C_15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G126"/>
  <sheetViews>
    <sheetView tabSelected="1" zoomScaleNormal="100" workbookViewId="0">
      <selection activeCell="U1" sqref="U1:X1"/>
    </sheetView>
  </sheetViews>
  <sheetFormatPr baseColWidth="10" defaultColWidth="10.85546875" defaultRowHeight="15" x14ac:dyDescent="0.25"/>
  <cols>
    <col min="1" max="1" width="8.85546875" style="3" bestFit="1" customWidth="1"/>
    <col min="2" max="3" width="8.85546875" style="12" bestFit="1" customWidth="1"/>
    <col min="4" max="4" width="8.85546875" style="3" bestFit="1" customWidth="1"/>
    <col min="5" max="9" width="8.85546875" style="12" bestFit="1" customWidth="1"/>
    <col min="10" max="15" width="9.85546875" style="12" bestFit="1" customWidth="1"/>
    <col min="16" max="18" width="2.42578125" style="3" customWidth="1"/>
    <col min="19" max="19" width="2.42578125" style="1" customWidth="1"/>
    <col min="20" max="20" width="4.5703125" style="1" bestFit="1" customWidth="1"/>
    <col min="21" max="21" width="16.140625" style="1" bestFit="1" customWidth="1"/>
    <col min="22" max="22" width="13.140625" style="1" bestFit="1" customWidth="1"/>
    <col min="23" max="23" width="11" style="1" bestFit="1" customWidth="1"/>
    <col min="24" max="24" width="5.5703125" style="1" bestFit="1" customWidth="1"/>
    <col min="25" max="25" width="2.85546875" style="1" customWidth="1"/>
    <col min="26" max="26" width="9.28515625" style="1" bestFit="1" customWidth="1"/>
    <col min="27" max="27" width="13.140625" style="1" bestFit="1" customWidth="1"/>
    <col min="28" max="28" width="8.5703125" style="1" bestFit="1" customWidth="1"/>
    <col min="29" max="29" width="8.28515625" style="1" bestFit="1" customWidth="1"/>
    <col min="30" max="30" width="8.7109375" style="1" bestFit="1" customWidth="1"/>
    <col min="31" max="31" width="11.28515625" style="1" bestFit="1" customWidth="1"/>
    <col min="32" max="32" width="11" style="1" bestFit="1" customWidth="1"/>
    <col min="33" max="33" width="13.7109375" style="1" bestFit="1" customWidth="1"/>
    <col min="34" max="16384" width="10.85546875" style="1"/>
  </cols>
  <sheetData>
    <row r="1" spans="1:33" x14ac:dyDescent="0.25">
      <c r="A1" s="9" t="s">
        <v>19</v>
      </c>
      <c r="B1" s="9" t="s">
        <v>20</v>
      </c>
      <c r="C1" s="9" t="s">
        <v>21</v>
      </c>
      <c r="D1" s="9" t="s">
        <v>22</v>
      </c>
      <c r="E1" s="9" t="s">
        <v>23</v>
      </c>
      <c r="F1" s="9" t="s">
        <v>24</v>
      </c>
      <c r="G1" s="9" t="s">
        <v>25</v>
      </c>
      <c r="H1" s="9" t="s">
        <v>26</v>
      </c>
      <c r="I1" s="9" t="s">
        <v>27</v>
      </c>
      <c r="J1" s="9" t="s">
        <v>28</v>
      </c>
      <c r="K1" s="9" t="s">
        <v>29</v>
      </c>
      <c r="L1" s="9" t="s">
        <v>30</v>
      </c>
      <c r="M1" s="9" t="s">
        <v>31</v>
      </c>
      <c r="N1" s="9" t="s">
        <v>32</v>
      </c>
      <c r="O1" s="9" t="s">
        <v>33</v>
      </c>
      <c r="P1" s="2"/>
      <c r="U1" s="43" t="s">
        <v>12</v>
      </c>
      <c r="V1" s="43"/>
      <c r="W1" s="43"/>
      <c r="X1" s="43"/>
    </row>
    <row r="2" spans="1:33" x14ac:dyDescent="0.25">
      <c r="A2" s="10" t="s">
        <v>13</v>
      </c>
      <c r="B2" s="12">
        <v>1.7999999999999999E-2</v>
      </c>
      <c r="C2" s="12">
        <v>20.23</v>
      </c>
      <c r="D2" s="11" t="s">
        <v>16</v>
      </c>
      <c r="E2" s="12">
        <v>1.7999999999999999E-2</v>
      </c>
      <c r="F2" s="12">
        <v>19.771999999999998</v>
      </c>
      <c r="G2" s="35" t="s">
        <v>17</v>
      </c>
      <c r="H2" s="12">
        <v>1.7999999999999999E-2</v>
      </c>
      <c r="I2" s="12">
        <v>19.689</v>
      </c>
      <c r="J2" s="39" t="s">
        <v>18</v>
      </c>
      <c r="K2" s="12">
        <v>1.7999999999999999E-2</v>
      </c>
      <c r="L2" s="12">
        <v>19.675999999999998</v>
      </c>
      <c r="M2" s="44" t="s">
        <v>15</v>
      </c>
      <c r="N2" s="12">
        <v>1.7999999999999999E-2</v>
      </c>
      <c r="O2" s="12">
        <v>19.718</v>
      </c>
      <c r="U2" s="5" t="s">
        <v>1</v>
      </c>
      <c r="V2" s="5" t="s">
        <v>2</v>
      </c>
      <c r="W2" s="5" t="s">
        <v>10</v>
      </c>
      <c r="X2" s="5" t="s">
        <v>0</v>
      </c>
      <c r="Z2" s="4" t="s">
        <v>3</v>
      </c>
      <c r="AA2" s="4" t="s">
        <v>7</v>
      </c>
      <c r="AB2" s="4" t="s">
        <v>5</v>
      </c>
      <c r="AC2" s="4" t="s">
        <v>6</v>
      </c>
      <c r="AD2" s="4" t="s">
        <v>11</v>
      </c>
      <c r="AE2" s="4" t="s">
        <v>9</v>
      </c>
      <c r="AF2" s="4" t="s">
        <v>8</v>
      </c>
      <c r="AG2" s="4" t="s">
        <v>4</v>
      </c>
    </row>
    <row r="3" spans="1:33" x14ac:dyDescent="0.25">
      <c r="A3" s="8" t="s">
        <v>14</v>
      </c>
      <c r="B3" s="12">
        <v>6.2E-2</v>
      </c>
      <c r="C3" s="12">
        <v>20.23</v>
      </c>
      <c r="D3" s="8" t="s">
        <v>14</v>
      </c>
      <c r="E3" s="12">
        <v>6.2E-2</v>
      </c>
      <c r="F3" s="12">
        <v>19.788</v>
      </c>
      <c r="G3" s="19" t="s">
        <v>14</v>
      </c>
      <c r="H3" s="12">
        <v>6.2E-2</v>
      </c>
      <c r="I3" s="12">
        <v>19.7</v>
      </c>
      <c r="J3" s="19" t="s">
        <v>14</v>
      </c>
      <c r="K3" s="12">
        <v>6.2E-2</v>
      </c>
      <c r="L3" s="12">
        <v>19.686</v>
      </c>
      <c r="M3" s="19" t="s">
        <v>14</v>
      </c>
      <c r="N3" s="12">
        <v>6.2E-2</v>
      </c>
      <c r="O3" s="12">
        <v>19.725999999999999</v>
      </c>
      <c r="T3" s="30">
        <v>1</v>
      </c>
      <c r="U3" s="6">
        <v>20</v>
      </c>
      <c r="V3" s="7">
        <v>10</v>
      </c>
      <c r="W3" s="15">
        <v>0.502</v>
      </c>
      <c r="X3" s="15">
        <v>1.702</v>
      </c>
      <c r="Z3" s="17" cm="1">
        <f t="array" ref="Z3">IFERROR(_xlfn.LET(_xlpm.n,T3,_xlpm.d,W3,_xlpm.f,X3,_xlpm.ta,_xlfn.CHOOSECOLS(tDatas[],3*_xlpm.n-1),_xlpm.tb,_xlfn.CHOOSECOLS(tDatas[],3*_xlpm.n),_xlpm.p,_xlfn._xlws.FILTER(_xlpm.tb,(_xlpm.ta&gt;=_xlpm.d)*(_xlpm.ta&lt;=_xlpm.f)),_xlfn.TAKE(_xlpm.p,1)),"")</f>
        <v>20.196000000000002</v>
      </c>
      <c r="AA3" s="17" cm="1">
        <f t="array" ref="AA3">IFERROR(_xlfn.LET(_xlpm.n,T3,_xlpm.d,W3,_xlpm.f,X3,_xlpm.ta,_xlfn.CHOOSECOLS(tDatas[],3*_xlpm.n-1),_xlpm.tb,_xlfn.CHOOSECOLS(tDatas[],3*_xlpm.n),_xlpm.p,_xlfn._xlws.FILTER(_xlpm.tb,(_xlpm.ta&gt;=_xlpm.d)*(_xlpm.ta&lt;=_xlpm.f)),_xlfn.TAKE(_xlpm.p,-1)),"")</f>
        <v>20.161000000000001</v>
      </c>
      <c r="AB3" s="28" cm="1">
        <f t="array" ref="AB3">_xlfn.LET(_xlpm.b,B2:B31,_xlpm.f,_xlfn._xlws.FILTER(C2:C31,(_xlpm.b&gt;=W3)*(_xlpm.b&lt;=X3)),_xlpm.d,_xlpm.f-U3*(1+(V3/100)),MAX(_xlpm.f))</f>
        <v>20.206</v>
      </c>
      <c r="AC3" s="28" cm="1">
        <f t="array" ref="AC3">_xlfn.LET(
_xlpm.b,B2:B31,
_xlpm.f,_xlfn._xlws.FILTER(C2:C31,(_xlpm.b&gt;=W3)*(_xlpm.b&lt;=X3)),
_xlpm.d,_xlpm.f-U3*(1+(V3/100)),
MIN(_xlpm.f))</f>
        <v>20.164000000000001</v>
      </c>
      <c r="AD3" s="28" cm="1">
        <f t="array" ref="AD3">_xlfn.LET(
_xlpm.b,B2:B31,
_xlpm.f,_xlfn._xlws.FILTER(C2:C31,(_xlpm.b&gt;=W3)*(_xlpm.b&lt;=X3)),
_xlpm.d,_xlpm.f-U3*(1+(V3/100)),
AVERAGE(_xlpm.f))</f>
        <v>20.193550000000002</v>
      </c>
      <c r="AE3" s="28" cm="1">
        <f t="array" ref="AE3">_xlfn.LET(
_xlpm.b,B2:B31,
_xlpm.f,_xlfn._xlws.FILTER(C2:C31,(_xlpm.b&gt;=W3)*(_xlpm.b&lt;=X3))-U3*(1+(V3/100)),
MAX(_xlfn._xlws.FILTER(_xlpm.f,_xlpm.f&gt;0,0))
)</f>
        <v>0</v>
      </c>
      <c r="AF3" s="28" cm="1">
        <f t="array" ref="AF3">_xlfn.LET(
_xlpm.b,B2:B31,
_xlpm.f,_xlfn._xlws.FILTER(C2:C31,(_xlpm.b&gt;=W3)*(_xlpm.b&lt;=X3))-U3*(1-(V3/100)),
MIN(_xlfn._xlws.FILTER(_xlpm.f,_xlpm.f&lt;0,0))
)</f>
        <v>0</v>
      </c>
      <c r="AG3" s="29" t="str">
        <f>IF(OR(Tableau15[[#This Row],[Dep max]]="", Tableau15[[#This Row],[Dep min]]=""), "", IF(AND(Tableau15[[#This Row],[Dep max]]=0, Tableau15[[#This Row],[Dep min]]=0), "CONFORME", "NON CONFORME"))</f>
        <v>CONFORME</v>
      </c>
    </row>
    <row r="4" spans="1:33" x14ac:dyDescent="0.25">
      <c r="B4" s="12">
        <v>0.106</v>
      </c>
      <c r="C4" s="12">
        <v>20.245999999999999</v>
      </c>
      <c r="E4" s="12">
        <v>0.106</v>
      </c>
      <c r="F4" s="12">
        <v>19.788</v>
      </c>
      <c r="H4" s="12">
        <v>0.106</v>
      </c>
      <c r="I4" s="12">
        <v>19.7</v>
      </c>
      <c r="K4" s="12">
        <v>0.105</v>
      </c>
      <c r="L4" s="12">
        <v>19.7</v>
      </c>
      <c r="N4" s="12">
        <v>0.105</v>
      </c>
      <c r="O4" s="12">
        <v>19.7</v>
      </c>
      <c r="T4" s="30">
        <v>2</v>
      </c>
      <c r="U4" s="6">
        <v>20</v>
      </c>
      <c r="V4" s="7">
        <v>10</v>
      </c>
      <c r="W4" s="16">
        <v>0.60199999999999998</v>
      </c>
      <c r="X4" s="16">
        <v>1.302</v>
      </c>
      <c r="Z4" s="18" cm="1">
        <f t="array" ref="Z4">IFERROR(_xlfn.LET(_xlpm.n,T4,_xlpm.d,W4,_xlpm.f,X4,_xlpm.ta,_xlfn.CHOOSECOLS(tDatas[],3*_xlpm.n-1),_xlpm.tb,_xlfn.CHOOSECOLS(tDatas[],3*_xlpm.n),_xlpm.p,_xlfn._xlws.FILTER(_xlpm.tb,(_xlpm.ta&gt;=_xlpm.d)*(_xlpm.ta&lt;=_xlpm.f)),_xlfn.TAKE(_xlpm.p,1)),"")</f>
        <v>19.768999999999998</v>
      </c>
      <c r="AA4" s="18" cm="1">
        <f t="array" ref="AA4">IFERROR(_xlfn.LET(_xlpm.n,T4,_xlpm.d,W4,_xlpm.f,X4,_xlpm.ta,_xlfn.CHOOSECOLS(tDatas[],3*_xlpm.n-1),_xlpm.tb,_xlfn.CHOOSECOLS(tDatas[],3*_xlpm.n),_xlpm.p,_xlfn._xlws.FILTER(_xlpm.tb,(_xlpm.ta&gt;=_xlpm.d)*(_xlpm.ta&lt;=_xlpm.f)),_xlfn.TAKE(_xlpm.p,-1)),"")</f>
        <v>19.806000000000001</v>
      </c>
      <c r="AB4" s="28"/>
      <c r="AC4" s="28"/>
      <c r="AD4" s="28"/>
      <c r="AE4" s="28"/>
      <c r="AF4" s="28"/>
      <c r="AG4" s="29"/>
    </row>
    <row r="5" spans="1:33" x14ac:dyDescent="0.25">
      <c r="B5" s="12">
        <v>0.152</v>
      </c>
      <c r="C5" s="12">
        <v>20.236000000000001</v>
      </c>
      <c r="E5" s="12">
        <v>0.152</v>
      </c>
      <c r="F5" s="12">
        <v>19.788</v>
      </c>
      <c r="H5" s="12">
        <v>0.152</v>
      </c>
      <c r="I5" s="12">
        <v>19.718</v>
      </c>
      <c r="K5" s="12">
        <v>0.152</v>
      </c>
      <c r="L5" s="12">
        <v>19.672999999999998</v>
      </c>
      <c r="N5" s="12">
        <v>0.152</v>
      </c>
      <c r="O5" s="12">
        <v>19.721</v>
      </c>
      <c r="T5" s="30">
        <v>3</v>
      </c>
      <c r="U5" s="6">
        <v>20</v>
      </c>
      <c r="V5" s="7">
        <v>10</v>
      </c>
      <c r="W5" s="34">
        <v>0.40200000000000002</v>
      </c>
      <c r="X5" s="34">
        <v>1.1020000000000001</v>
      </c>
      <c r="Z5" s="36" cm="1">
        <f t="array" ref="Z5">IFERROR(_xlfn.LET(_xlpm.n,T5,_xlpm.d,W5,_xlpm.f,X5,_xlpm.ta,_xlfn.CHOOSECOLS(tDatas[],3*_xlpm.n-1),_xlpm.tb,_xlfn.CHOOSECOLS(tDatas[],3*_xlpm.n),_xlpm.p,_xlfn._xlws.FILTER(_xlpm.tb,(_xlpm.ta&gt;=_xlpm.d)*(_xlpm.ta&lt;=_xlpm.f)),_xlfn.TAKE(_xlpm.p,1)),"")</f>
        <v>19.716000000000001</v>
      </c>
      <c r="AA5" s="36" cm="1">
        <f t="array" ref="AA5">IFERROR(_xlfn.LET(_xlpm.n,T5,_xlpm.d,W5,_xlpm.f,X5,_xlpm.ta,_xlfn.CHOOSECOLS(tDatas[],3*_xlpm.n-1),_xlpm.tb,_xlfn.CHOOSECOLS(tDatas[],3*_xlpm.n),_xlpm.p,_xlfn._xlws.FILTER(_xlpm.tb,(_xlpm.ta&gt;=_xlpm.d)*(_xlpm.ta&lt;=_xlpm.f)),_xlfn.TAKE(_xlpm.p,-1)),"")</f>
        <v>19.728999999999999</v>
      </c>
      <c r="AB5" s="28"/>
      <c r="AC5" s="28"/>
      <c r="AD5" s="28"/>
      <c r="AE5" s="28"/>
      <c r="AF5" s="28"/>
      <c r="AG5" s="29"/>
    </row>
    <row r="6" spans="1:33" x14ac:dyDescent="0.25">
      <c r="B6" s="12">
        <v>0.20200000000000001</v>
      </c>
      <c r="C6" s="12">
        <v>20.225000000000001</v>
      </c>
      <c r="E6" s="12">
        <v>0.20200000000000001</v>
      </c>
      <c r="F6" s="12">
        <v>19.765999999999998</v>
      </c>
      <c r="H6" s="12">
        <v>0.20200000000000001</v>
      </c>
      <c r="I6" s="12">
        <v>19.702000000000002</v>
      </c>
      <c r="K6" s="12">
        <v>0.20200000000000001</v>
      </c>
      <c r="L6" s="12">
        <v>19.692</v>
      </c>
      <c r="N6" s="12">
        <v>0.20200000000000001</v>
      </c>
      <c r="O6" s="12">
        <v>19.724</v>
      </c>
      <c r="T6" s="30">
        <v>4</v>
      </c>
      <c r="U6" s="6">
        <v>20</v>
      </c>
      <c r="V6" s="7">
        <v>10</v>
      </c>
      <c r="W6" s="37">
        <v>0.60199999999999998</v>
      </c>
      <c r="X6" s="37">
        <v>0.90200000000000002</v>
      </c>
      <c r="Z6" s="38" cm="1">
        <f t="array" ref="Z6">IFERROR(_xlfn.LET(_xlpm.n,T6,_xlpm.d,W6,_xlpm.f,X6,_xlpm.ta,_xlfn.CHOOSECOLS(tDatas[],3*_xlpm.n-1),_xlpm.tb,_xlfn.CHOOSECOLS(tDatas[],3*_xlpm.n),_xlpm.p,_xlfn._xlws.FILTER(_xlpm.tb,(_xlpm.ta&gt;=_xlpm.d)*(_xlpm.ta&lt;=_xlpm.f)),_xlfn.TAKE(_xlpm.p,1)),"")</f>
        <v>19.686</v>
      </c>
      <c r="AA6" s="38" cm="1">
        <f t="array" ref="AA6">IFERROR(_xlfn.LET(_xlpm.n,T6,_xlpm.d,W6,_xlpm.f,X6,_xlpm.ta,_xlfn.CHOOSECOLS(tDatas[],3*_xlpm.n-1),_xlpm.tb,_xlfn.CHOOSECOLS(tDatas[],3*_xlpm.n),_xlpm.p,_xlfn._xlws.FILTER(_xlpm.tb,(_xlpm.ta&gt;=_xlpm.d)*(_xlpm.ta&lt;=_xlpm.f)),_xlfn.TAKE(_xlpm.p,-1)),"")</f>
        <v>19.686</v>
      </c>
      <c r="AB6" s="28"/>
      <c r="AC6" s="28"/>
      <c r="AD6" s="28"/>
      <c r="AE6" s="28"/>
      <c r="AF6" s="28"/>
      <c r="AG6" s="29"/>
    </row>
    <row r="7" spans="1:33" x14ac:dyDescent="0.25">
      <c r="B7" s="12">
        <v>0.252</v>
      </c>
      <c r="C7" s="12">
        <v>20.212</v>
      </c>
      <c r="E7" s="12">
        <v>0.252</v>
      </c>
      <c r="F7" s="12">
        <v>19.797999999999998</v>
      </c>
      <c r="H7" s="12">
        <v>0.252</v>
      </c>
      <c r="I7" s="12">
        <v>19.724</v>
      </c>
      <c r="K7" s="12">
        <v>0.252</v>
      </c>
      <c r="L7" s="12">
        <v>19.692</v>
      </c>
      <c r="N7" s="12">
        <v>0.252</v>
      </c>
      <c r="O7" s="12">
        <v>19.725999999999999</v>
      </c>
      <c r="T7" s="30">
        <v>5</v>
      </c>
      <c r="U7" s="6">
        <v>20</v>
      </c>
      <c r="V7" s="7">
        <v>10</v>
      </c>
      <c r="W7" s="40">
        <v>2.0019999999999998</v>
      </c>
      <c r="X7" s="40">
        <v>5.0019999999999998</v>
      </c>
      <c r="Z7" s="42" cm="1">
        <f t="array" ref="Z7">IFERROR(_xlfn.LET(_xlpm.n,T7,_xlpm.d,W7,_xlpm.f,X7,_xlpm.ta,_xlfn.CHOOSECOLS(tDatas[],3*_xlpm.n-1),_xlpm.tb,_xlfn.CHOOSECOLS(tDatas[],3*_xlpm.n),_xlpm.p,_xlfn._xlws.FILTER(_xlpm.tb,(_xlpm.ta&gt;=_xlpm.d)*(_xlpm.ta&lt;=_xlpm.f)),_xlfn.TAKE(_xlpm.p,1)),"")</f>
        <v>19.7</v>
      </c>
      <c r="AA7" s="42" cm="1">
        <f t="array" ref="AA7">IFERROR(_xlfn.LET(_xlpm.n,T7,_xlpm.d,W7,_xlpm.f,X7,_xlpm.ta,_xlfn.CHOOSECOLS(tDatas[],3*_xlpm.n-1),_xlpm.tb,_xlfn.CHOOSECOLS(tDatas[],3*_xlpm.n),_xlpm.p,_xlfn._xlws.FILTER(_xlpm.tb,(_xlpm.ta&gt;=_xlpm.d)*(_xlpm.ta&lt;=_xlpm.f)),_xlfn.TAKE(_xlpm.p,-1)),"")</f>
        <v>19.864999999999998</v>
      </c>
      <c r="AB7" s="28"/>
      <c r="AC7" s="28"/>
      <c r="AD7" s="28"/>
      <c r="AE7" s="28"/>
      <c r="AF7" s="28"/>
      <c r="AG7" s="29"/>
    </row>
    <row r="8" spans="1:33" x14ac:dyDescent="0.25">
      <c r="B8" s="12">
        <v>0.30199999999999999</v>
      </c>
      <c r="C8" s="12">
        <v>20.206</v>
      </c>
      <c r="E8" s="12">
        <v>0.30199999999999999</v>
      </c>
      <c r="F8" s="12">
        <v>19.765999999999998</v>
      </c>
      <c r="H8" s="12">
        <v>0.30199999999999999</v>
      </c>
      <c r="I8" s="12">
        <v>19.718</v>
      </c>
      <c r="K8" s="12">
        <v>0.30199999999999999</v>
      </c>
      <c r="L8" s="12">
        <v>19.693999999999999</v>
      </c>
      <c r="N8" s="12">
        <v>0.30199999999999999</v>
      </c>
      <c r="O8" s="12">
        <v>19.704999999999998</v>
      </c>
      <c r="T8" s="30">
        <v>6</v>
      </c>
      <c r="U8" s="6">
        <v>20</v>
      </c>
      <c r="V8" s="7">
        <v>10</v>
      </c>
      <c r="W8" s="32"/>
      <c r="X8" s="33"/>
      <c r="Z8" s="28" t="str" cm="1">
        <f t="array" ref="Z8">IFERROR(_xlfn.LET(_xlpm.n,T8,_xlpm.d,W8,_xlpm.f,X8,_xlpm.ta,_xlfn.CHOOSECOLS(tDatas[],3*_xlpm.n-1),_xlpm.tb,_xlfn.CHOOSECOLS(tDatas[],3*_xlpm.n),_xlpm.p,_xlfn._xlws.FILTER(_xlpm.tb,(_xlpm.ta&gt;=_xlpm.d)*(_xlpm.ta&lt;=_xlpm.f)),_xlfn.TAKE(_xlpm.p,1)),"")</f>
        <v/>
      </c>
      <c r="AA8" s="28" t="str" cm="1">
        <f t="array" ref="AA8">IFERROR(_xlfn.LET(_xlpm.n,T8,_xlpm.d,W8,_xlpm.f,X8,_xlpm.ta,_xlfn.CHOOSECOLS(tDatas[],3*_xlpm.n-1),_xlpm.tb,_xlfn.CHOOSECOLS(tDatas[],3*_xlpm.n),_xlpm.p,_xlfn._xlws.FILTER(_xlpm.tb,(_xlpm.ta&gt;=_xlpm.d)*(_xlpm.ta&lt;=_xlpm.f)),_xlfn.TAKE(_xlpm.p,-1)),"")</f>
        <v/>
      </c>
      <c r="AB8" s="28"/>
      <c r="AC8" s="28"/>
      <c r="AD8" s="28"/>
      <c r="AE8" s="28"/>
      <c r="AF8" s="28"/>
      <c r="AG8" s="29"/>
    </row>
    <row r="9" spans="1:33" x14ac:dyDescent="0.25">
      <c r="B9" s="12">
        <v>0.35199999999999998</v>
      </c>
      <c r="C9" s="12">
        <v>20.204000000000001</v>
      </c>
      <c r="E9" s="12">
        <v>0.35199999999999998</v>
      </c>
      <c r="F9" s="12">
        <v>19.771999999999998</v>
      </c>
      <c r="H9" s="12">
        <v>0.35199999999999998</v>
      </c>
      <c r="I9" s="12">
        <v>19.71</v>
      </c>
      <c r="K9" s="12">
        <v>0.35199999999999998</v>
      </c>
      <c r="L9" s="12">
        <v>19.7</v>
      </c>
      <c r="N9" s="12">
        <v>0.35199999999999998</v>
      </c>
      <c r="O9" s="12">
        <v>19.713000000000001</v>
      </c>
    </row>
    <row r="10" spans="1:33" x14ac:dyDescent="0.25">
      <c r="B10" s="12">
        <v>0.40200000000000002</v>
      </c>
      <c r="C10" s="12">
        <v>20.204000000000001</v>
      </c>
      <c r="E10" s="12">
        <v>0.40200000000000002</v>
      </c>
      <c r="F10" s="12">
        <v>19.777000000000001</v>
      </c>
      <c r="H10" s="35">
        <v>0.40200000000000002</v>
      </c>
      <c r="I10" s="35">
        <v>19.716000000000001</v>
      </c>
      <c r="K10" s="12">
        <v>0.40200000000000002</v>
      </c>
      <c r="L10" s="12">
        <v>19.692</v>
      </c>
      <c r="N10" s="12">
        <v>0.40200000000000002</v>
      </c>
      <c r="O10" s="12">
        <v>19.71</v>
      </c>
      <c r="AA10" s="27"/>
      <c r="AB10" s="27"/>
      <c r="AC10" s="27"/>
      <c r="AD10" s="27"/>
      <c r="AE10" s="27"/>
      <c r="AF10" s="27"/>
      <c r="AG10" s="27"/>
    </row>
    <row r="11" spans="1:33" x14ac:dyDescent="0.25">
      <c r="B11" s="12">
        <v>0.45200000000000001</v>
      </c>
      <c r="C11" s="12">
        <v>20.212</v>
      </c>
      <c r="E11" s="12">
        <v>0.45200000000000001</v>
      </c>
      <c r="F11" s="12">
        <v>19.777000000000001</v>
      </c>
      <c r="H11" s="12">
        <v>0.45200000000000001</v>
      </c>
      <c r="I11" s="35">
        <v>19.718</v>
      </c>
      <c r="K11" s="12">
        <v>0.45200000000000001</v>
      </c>
      <c r="L11" s="12">
        <v>19.681000000000001</v>
      </c>
      <c r="N11" s="12">
        <v>0.45200000000000001</v>
      </c>
      <c r="O11" s="12">
        <v>19.689</v>
      </c>
      <c r="Z11" s="27"/>
      <c r="AA11" s="27"/>
      <c r="AB11" s="27"/>
      <c r="AC11" s="27"/>
      <c r="AD11" s="27"/>
      <c r="AE11" s="27"/>
      <c r="AF11" s="27"/>
      <c r="AG11" s="27"/>
    </row>
    <row r="12" spans="1:33" x14ac:dyDescent="0.25">
      <c r="B12" s="13">
        <v>0.502</v>
      </c>
      <c r="C12" s="21">
        <v>20.196000000000002</v>
      </c>
      <c r="E12" s="12">
        <v>0.502</v>
      </c>
      <c r="F12" s="12">
        <v>19.785</v>
      </c>
      <c r="H12" s="12">
        <v>0.502</v>
      </c>
      <c r="I12" s="35">
        <v>19.713000000000001</v>
      </c>
      <c r="K12" s="12">
        <v>0.502</v>
      </c>
      <c r="L12" s="12">
        <v>19.678000000000001</v>
      </c>
      <c r="N12" s="12">
        <v>0.502</v>
      </c>
      <c r="O12" s="12">
        <v>19.704999999999998</v>
      </c>
      <c r="U12" s="27"/>
      <c r="Z12" s="27"/>
      <c r="AA12" s="27"/>
      <c r="AB12" s="27"/>
      <c r="AC12" s="27"/>
      <c r="AD12" s="27"/>
      <c r="AE12" s="27"/>
      <c r="AF12" s="27"/>
      <c r="AG12" s="27"/>
    </row>
    <row r="13" spans="1:33" x14ac:dyDescent="0.25">
      <c r="B13" s="12">
        <v>0.55200000000000005</v>
      </c>
      <c r="C13" s="22">
        <v>20.198</v>
      </c>
      <c r="E13" s="12">
        <v>0.55200000000000005</v>
      </c>
      <c r="F13" s="12">
        <v>19.795999999999999</v>
      </c>
      <c r="H13" s="12">
        <v>0.55200000000000005</v>
      </c>
      <c r="I13" s="35">
        <v>19.71</v>
      </c>
      <c r="K13" s="12">
        <v>0.55200000000000005</v>
      </c>
      <c r="L13" s="12">
        <v>19.684000000000001</v>
      </c>
      <c r="N13" s="12">
        <v>0.55200000000000005</v>
      </c>
      <c r="O13" s="12">
        <v>19.689</v>
      </c>
      <c r="T13" s="31"/>
      <c r="U13" s="27"/>
      <c r="V13" s="31"/>
      <c r="Z13" s="27"/>
      <c r="AA13" s="27"/>
      <c r="AB13" s="27"/>
      <c r="AC13" s="27"/>
      <c r="AD13" s="27"/>
      <c r="AE13" s="27"/>
      <c r="AF13" s="27"/>
      <c r="AG13" s="27"/>
    </row>
    <row r="14" spans="1:33" x14ac:dyDescent="0.25">
      <c r="B14" s="12">
        <v>0.60199999999999998</v>
      </c>
      <c r="C14" s="22">
        <v>20.201000000000001</v>
      </c>
      <c r="E14" s="20">
        <v>0.60199999999999998</v>
      </c>
      <c r="F14" s="24">
        <v>19.768999999999998</v>
      </c>
      <c r="H14" s="12">
        <v>0.60199999999999998</v>
      </c>
      <c r="I14" s="35">
        <v>19.721</v>
      </c>
      <c r="K14" s="39">
        <v>0.60199999999999998</v>
      </c>
      <c r="L14" s="39">
        <v>19.686</v>
      </c>
      <c r="N14" s="12">
        <v>0.60199999999999998</v>
      </c>
      <c r="O14" s="12">
        <v>19.707999999999998</v>
      </c>
      <c r="T14" s="30"/>
      <c r="U14"/>
      <c r="V14" s="30"/>
      <c r="Z14" s="27"/>
      <c r="AA14" s="27"/>
      <c r="AB14" s="27"/>
      <c r="AC14" s="27"/>
      <c r="AD14" s="27"/>
      <c r="AE14" s="27"/>
      <c r="AF14" s="27"/>
      <c r="AG14" s="27"/>
    </row>
    <row r="15" spans="1:33" x14ac:dyDescent="0.25">
      <c r="B15" s="12">
        <v>0.65200000000000002</v>
      </c>
      <c r="C15" s="22">
        <v>20.198</v>
      </c>
      <c r="E15" s="12">
        <v>0.65200000000000002</v>
      </c>
      <c r="F15" s="25">
        <v>19.79</v>
      </c>
      <c r="H15" s="12">
        <v>0.65200000000000002</v>
      </c>
      <c r="I15" s="35">
        <v>19.724</v>
      </c>
      <c r="K15" s="12">
        <v>0.65200000000000002</v>
      </c>
      <c r="L15" s="39">
        <v>19.71</v>
      </c>
      <c r="N15" s="12">
        <v>0.65200000000000002</v>
      </c>
      <c r="O15" s="12">
        <v>19.7</v>
      </c>
      <c r="T15" s="30"/>
      <c r="U15"/>
      <c r="V15" s="30"/>
      <c r="Z15" s="27"/>
      <c r="AA15" s="27"/>
      <c r="AB15" s="27"/>
      <c r="AC15" s="27"/>
    </row>
    <row r="16" spans="1:33" x14ac:dyDescent="0.25">
      <c r="B16" s="12">
        <v>0.70199999999999996</v>
      </c>
      <c r="C16" s="22">
        <v>20.206</v>
      </c>
      <c r="E16" s="12">
        <v>0.70199999999999996</v>
      </c>
      <c r="F16" s="25">
        <v>19.792999999999999</v>
      </c>
      <c r="H16" s="12">
        <v>0.70199999999999996</v>
      </c>
      <c r="I16" s="35">
        <v>19.734000000000002</v>
      </c>
      <c r="K16" s="12">
        <v>0.70199999999999996</v>
      </c>
      <c r="L16" s="39">
        <v>19.7</v>
      </c>
      <c r="N16" s="12">
        <v>0.70199999999999996</v>
      </c>
      <c r="O16" s="12">
        <v>19.696999999999999</v>
      </c>
      <c r="T16" s="30"/>
      <c r="U16"/>
      <c r="V16" s="30"/>
    </row>
    <row r="17" spans="2:21" x14ac:dyDescent="0.25">
      <c r="B17" s="12">
        <v>0.752</v>
      </c>
      <c r="C17" s="22">
        <v>20.196000000000002</v>
      </c>
      <c r="E17" s="12">
        <v>0.752</v>
      </c>
      <c r="F17" s="25">
        <v>19.800999999999998</v>
      </c>
      <c r="H17" s="12">
        <v>0.752</v>
      </c>
      <c r="I17" s="35">
        <v>19.731999999999999</v>
      </c>
      <c r="K17" s="12">
        <v>0.752</v>
      </c>
      <c r="L17" s="39">
        <v>19.689</v>
      </c>
      <c r="N17" s="12">
        <v>0.752</v>
      </c>
      <c r="O17" s="12">
        <v>19.689</v>
      </c>
      <c r="U17" s="27"/>
    </row>
    <row r="18" spans="2:21" x14ac:dyDescent="0.25">
      <c r="B18" s="12">
        <v>0.80200000000000005</v>
      </c>
      <c r="C18" s="22">
        <v>20.204000000000001</v>
      </c>
      <c r="E18" s="12">
        <v>0.80200000000000005</v>
      </c>
      <c r="F18" s="25">
        <v>19.803999999999998</v>
      </c>
      <c r="H18" s="12">
        <v>0.80200000000000005</v>
      </c>
      <c r="I18" s="35">
        <v>19.724</v>
      </c>
      <c r="K18" s="12">
        <v>0.80200000000000005</v>
      </c>
      <c r="L18" s="39">
        <v>19.696999999999999</v>
      </c>
      <c r="N18" s="12">
        <v>0.80200000000000005</v>
      </c>
      <c r="O18" s="12">
        <v>19.684000000000001</v>
      </c>
      <c r="U18" s="27"/>
    </row>
    <row r="19" spans="2:21" x14ac:dyDescent="0.25">
      <c r="B19" s="12">
        <v>0.85199999999999998</v>
      </c>
      <c r="C19" s="22">
        <v>20.204000000000001</v>
      </c>
      <c r="E19" s="12">
        <v>0.85199999999999998</v>
      </c>
      <c r="F19" s="25">
        <v>19.809000000000001</v>
      </c>
      <c r="H19" s="12">
        <v>0.85199999999999998</v>
      </c>
      <c r="I19" s="35">
        <v>19.745000000000001</v>
      </c>
      <c r="K19" s="12">
        <v>0.85199999999999998</v>
      </c>
      <c r="L19" s="39">
        <v>19.675999999999998</v>
      </c>
      <c r="N19" s="12">
        <v>0.85199999999999998</v>
      </c>
      <c r="O19" s="12">
        <v>19.692</v>
      </c>
      <c r="U19" s="27"/>
    </row>
    <row r="20" spans="2:21" x14ac:dyDescent="0.25">
      <c r="B20" s="12">
        <v>0.90200000000000002</v>
      </c>
      <c r="C20" s="22">
        <v>20.201000000000001</v>
      </c>
      <c r="E20" s="12">
        <v>0.90200000000000002</v>
      </c>
      <c r="F20" s="25">
        <v>19.797999999999998</v>
      </c>
      <c r="H20" s="12">
        <v>0.90200000000000002</v>
      </c>
      <c r="I20" s="35">
        <v>19.745000000000001</v>
      </c>
      <c r="K20" s="39">
        <v>0.90200000000000002</v>
      </c>
      <c r="L20" s="39">
        <v>19.686</v>
      </c>
      <c r="N20" s="12">
        <v>0.90200000000000002</v>
      </c>
      <c r="O20" s="12">
        <v>19.689</v>
      </c>
      <c r="U20" s="27"/>
    </row>
    <row r="21" spans="2:21" x14ac:dyDescent="0.25">
      <c r="B21" s="12">
        <v>0.95199999999999996</v>
      </c>
      <c r="C21" s="22">
        <v>20.193000000000001</v>
      </c>
      <c r="E21" s="12">
        <v>0.95199999999999996</v>
      </c>
      <c r="F21" s="25">
        <v>19.800999999999998</v>
      </c>
      <c r="H21" s="12">
        <v>0.95199999999999996</v>
      </c>
      <c r="I21" s="35">
        <v>19.734000000000002</v>
      </c>
      <c r="K21" s="12">
        <v>0.95199999999999996</v>
      </c>
      <c r="L21" s="12">
        <v>19.684000000000001</v>
      </c>
      <c r="N21" s="12">
        <v>0.95199999999999996</v>
      </c>
      <c r="O21" s="12">
        <v>19.692</v>
      </c>
      <c r="U21" s="27"/>
    </row>
    <row r="22" spans="2:21" x14ac:dyDescent="0.25">
      <c r="B22" s="12">
        <v>1.002</v>
      </c>
      <c r="C22" s="22">
        <v>20.204000000000001</v>
      </c>
      <c r="E22" s="12">
        <v>1.002</v>
      </c>
      <c r="F22" s="25">
        <v>19.812000000000001</v>
      </c>
      <c r="H22" s="12">
        <v>1.002</v>
      </c>
      <c r="I22" s="35">
        <v>19.742000000000001</v>
      </c>
      <c r="K22" s="12">
        <v>1.002</v>
      </c>
      <c r="L22" s="12">
        <v>19.7</v>
      </c>
      <c r="N22" s="12">
        <v>1.002</v>
      </c>
      <c r="O22" s="12">
        <v>19.686</v>
      </c>
      <c r="U22" s="27"/>
    </row>
    <row r="23" spans="2:21" x14ac:dyDescent="0.25">
      <c r="B23" s="12">
        <v>1.052</v>
      </c>
      <c r="C23" s="22">
        <v>20.190000000000001</v>
      </c>
      <c r="E23" s="12">
        <v>1.052</v>
      </c>
      <c r="F23" s="25">
        <v>19.812000000000001</v>
      </c>
      <c r="H23" s="12">
        <v>1.052</v>
      </c>
      <c r="I23" s="35">
        <v>19.742000000000001</v>
      </c>
      <c r="K23" s="12">
        <v>1.052</v>
      </c>
      <c r="L23" s="12">
        <v>19.702000000000002</v>
      </c>
      <c r="N23" s="12">
        <v>1.052</v>
      </c>
      <c r="O23" s="12">
        <v>19.693999999999999</v>
      </c>
      <c r="U23" s="27"/>
    </row>
    <row r="24" spans="2:21" x14ac:dyDescent="0.25">
      <c r="B24" s="12">
        <v>1.1020000000000001</v>
      </c>
      <c r="C24" s="22">
        <v>20.206</v>
      </c>
      <c r="E24" s="12">
        <v>1.1020000000000001</v>
      </c>
      <c r="F24" s="25">
        <v>19.817</v>
      </c>
      <c r="H24" s="35">
        <v>1.1020000000000001</v>
      </c>
      <c r="I24" s="35">
        <v>19.728999999999999</v>
      </c>
      <c r="K24" s="12">
        <v>1.1020000000000001</v>
      </c>
      <c r="L24" s="12">
        <v>19.693999999999999</v>
      </c>
      <c r="N24" s="12">
        <v>1.1020000000000001</v>
      </c>
      <c r="O24" s="12">
        <v>19.681000000000001</v>
      </c>
      <c r="U24" s="27"/>
    </row>
    <row r="25" spans="2:21" x14ac:dyDescent="0.25">
      <c r="B25" s="12">
        <v>1.1519999999999999</v>
      </c>
      <c r="C25" s="22">
        <v>20.187999999999999</v>
      </c>
      <c r="E25" s="12">
        <v>1.1519999999999999</v>
      </c>
      <c r="F25" s="25">
        <v>19.812000000000001</v>
      </c>
      <c r="H25" s="12">
        <v>1.1519999999999999</v>
      </c>
      <c r="I25" s="12">
        <v>19.768999999999998</v>
      </c>
      <c r="K25" s="12">
        <v>1.1519999999999999</v>
      </c>
      <c r="L25" s="12">
        <v>19.707999999999998</v>
      </c>
      <c r="N25" s="12">
        <v>1.1519999999999999</v>
      </c>
      <c r="O25" s="12">
        <v>19.704999999999998</v>
      </c>
      <c r="U25" s="27"/>
    </row>
    <row r="26" spans="2:21" x14ac:dyDescent="0.25">
      <c r="B26" s="12">
        <v>1.202</v>
      </c>
      <c r="C26" s="22">
        <v>20.196000000000002</v>
      </c>
      <c r="E26" s="12">
        <v>1.202</v>
      </c>
      <c r="F26" s="25">
        <v>19.812000000000001</v>
      </c>
      <c r="H26" s="12">
        <v>1.202</v>
      </c>
      <c r="I26" s="12">
        <v>19.742000000000001</v>
      </c>
      <c r="K26" s="12">
        <v>1.202</v>
      </c>
      <c r="L26" s="12">
        <v>19.724</v>
      </c>
      <c r="N26" s="12">
        <v>1.202</v>
      </c>
      <c r="O26" s="12">
        <v>19.678000000000001</v>
      </c>
      <c r="U26" s="27"/>
    </row>
    <row r="27" spans="2:21" x14ac:dyDescent="0.25">
      <c r="B27" s="12">
        <v>1.252</v>
      </c>
      <c r="C27" s="22">
        <v>20.198</v>
      </c>
      <c r="E27" s="12">
        <v>1.252</v>
      </c>
      <c r="F27" s="25">
        <v>19.814</v>
      </c>
      <c r="H27" s="12">
        <v>1.252</v>
      </c>
      <c r="I27" s="12">
        <v>19.728999999999999</v>
      </c>
      <c r="K27" s="12">
        <v>1.252</v>
      </c>
      <c r="L27" s="12">
        <v>19.71</v>
      </c>
      <c r="N27" s="12">
        <v>1.252</v>
      </c>
      <c r="O27" s="12">
        <v>19.678000000000001</v>
      </c>
      <c r="U27" s="27"/>
    </row>
    <row r="28" spans="2:21" x14ac:dyDescent="0.25">
      <c r="B28" s="12">
        <v>1.302</v>
      </c>
      <c r="C28" s="22">
        <v>20.181999999999999</v>
      </c>
      <c r="E28" s="20">
        <v>1.302</v>
      </c>
      <c r="F28" s="26">
        <v>19.806000000000001</v>
      </c>
      <c r="H28" s="12">
        <v>1.302</v>
      </c>
      <c r="I28" s="12">
        <v>19.745000000000001</v>
      </c>
      <c r="K28" s="12">
        <v>1.302</v>
      </c>
      <c r="L28" s="12">
        <v>19.702000000000002</v>
      </c>
      <c r="N28" s="12">
        <v>1.302</v>
      </c>
      <c r="O28" s="12">
        <v>19.686</v>
      </c>
      <c r="U28" s="27"/>
    </row>
    <row r="29" spans="2:21" x14ac:dyDescent="0.25">
      <c r="B29" s="12">
        <v>1.3520000000000001</v>
      </c>
      <c r="C29" s="22">
        <v>20.172000000000001</v>
      </c>
      <c r="E29" s="12">
        <v>1.3520000000000001</v>
      </c>
      <c r="F29" s="12">
        <v>19.82</v>
      </c>
      <c r="H29" s="12">
        <v>1.3520000000000001</v>
      </c>
      <c r="I29" s="12">
        <v>19.753</v>
      </c>
      <c r="K29" s="12">
        <v>1.3520000000000001</v>
      </c>
      <c r="L29" s="12">
        <v>19.71</v>
      </c>
      <c r="N29" s="12">
        <v>1.3520000000000001</v>
      </c>
      <c r="O29" s="12">
        <v>19.675999999999998</v>
      </c>
      <c r="U29" s="27"/>
    </row>
    <row r="30" spans="2:21" x14ac:dyDescent="0.25">
      <c r="B30" s="12">
        <v>1.4019999999999999</v>
      </c>
      <c r="C30" s="22">
        <v>20.173999999999999</v>
      </c>
      <c r="E30" s="12">
        <v>1.4019999999999999</v>
      </c>
      <c r="F30" s="12">
        <v>19.806000000000001</v>
      </c>
      <c r="H30" s="12">
        <v>1.4019999999999999</v>
      </c>
      <c r="I30" s="12">
        <v>19.745000000000001</v>
      </c>
      <c r="K30" s="12">
        <v>1.4019999999999999</v>
      </c>
      <c r="L30" s="12">
        <v>19.71</v>
      </c>
      <c r="N30" s="12">
        <v>1.4019999999999999</v>
      </c>
      <c r="O30" s="12">
        <v>19.678000000000001</v>
      </c>
      <c r="U30" s="27"/>
    </row>
    <row r="31" spans="2:21" x14ac:dyDescent="0.25">
      <c r="B31" s="12">
        <v>1.452</v>
      </c>
      <c r="C31" s="22">
        <v>20.164000000000001</v>
      </c>
      <c r="E31" s="12">
        <v>1.452</v>
      </c>
      <c r="F31" s="12">
        <v>19.824999999999999</v>
      </c>
      <c r="H31" s="12">
        <v>1.452</v>
      </c>
      <c r="I31" s="12">
        <v>19.739999999999998</v>
      </c>
      <c r="K31" s="12">
        <v>1.452</v>
      </c>
      <c r="L31" s="12">
        <v>19.725999999999999</v>
      </c>
      <c r="N31" s="12">
        <v>1.452</v>
      </c>
      <c r="O31" s="12">
        <v>19.672999999999998</v>
      </c>
      <c r="U31" s="27"/>
    </row>
    <row r="32" spans="2:21" x14ac:dyDescent="0.25">
      <c r="B32" s="12">
        <v>1.502</v>
      </c>
      <c r="C32" s="22">
        <v>20.166</v>
      </c>
      <c r="E32" s="12">
        <v>1.502</v>
      </c>
      <c r="F32" s="12">
        <v>19.821999999999999</v>
      </c>
      <c r="H32" s="12">
        <v>1.502</v>
      </c>
      <c r="I32" s="12">
        <v>19.734000000000002</v>
      </c>
      <c r="K32" s="12">
        <v>1.502</v>
      </c>
      <c r="L32" s="12">
        <v>19.731999999999999</v>
      </c>
      <c r="N32" s="12">
        <v>1.502</v>
      </c>
      <c r="O32" s="12">
        <v>19.681000000000001</v>
      </c>
      <c r="U32" s="27"/>
    </row>
    <row r="33" spans="2:21" x14ac:dyDescent="0.25">
      <c r="B33" s="12">
        <v>1.552</v>
      </c>
      <c r="C33" s="22">
        <v>20.152999999999999</v>
      </c>
      <c r="E33" s="12">
        <v>1.552</v>
      </c>
      <c r="F33" s="12">
        <v>19.82</v>
      </c>
      <c r="H33" s="12">
        <v>1.552</v>
      </c>
      <c r="I33" s="12">
        <v>19.739999999999998</v>
      </c>
      <c r="K33" s="12">
        <v>1.552</v>
      </c>
      <c r="L33" s="12">
        <v>19.704999999999998</v>
      </c>
      <c r="N33" s="12">
        <v>1.552</v>
      </c>
      <c r="O33" s="12">
        <v>19.684000000000001</v>
      </c>
      <c r="U33" s="27"/>
    </row>
    <row r="34" spans="2:21" x14ac:dyDescent="0.25">
      <c r="B34" s="12">
        <v>1.6020000000000001</v>
      </c>
      <c r="C34" s="22">
        <v>20.169</v>
      </c>
      <c r="E34" s="12">
        <v>1.6020000000000001</v>
      </c>
      <c r="F34" s="12">
        <v>19.817</v>
      </c>
      <c r="H34" s="12">
        <v>1.6020000000000001</v>
      </c>
      <c r="I34" s="12">
        <v>19.736999999999998</v>
      </c>
      <c r="K34" s="12">
        <v>1.6020000000000001</v>
      </c>
      <c r="L34" s="12">
        <v>19.721</v>
      </c>
      <c r="N34" s="12">
        <v>1.6020000000000001</v>
      </c>
      <c r="O34" s="12">
        <v>19.678000000000001</v>
      </c>
      <c r="U34" s="27"/>
    </row>
    <row r="35" spans="2:21" x14ac:dyDescent="0.25">
      <c r="B35" s="12">
        <v>1.6519999999999999</v>
      </c>
      <c r="C35" s="22">
        <v>20.145</v>
      </c>
      <c r="E35" s="12">
        <v>1.6519999999999999</v>
      </c>
      <c r="F35" s="12">
        <v>19.827999999999999</v>
      </c>
      <c r="H35" s="12">
        <v>1.6519999999999999</v>
      </c>
      <c r="I35" s="12">
        <v>19.742000000000001</v>
      </c>
      <c r="K35" s="12">
        <v>1.6519999999999999</v>
      </c>
      <c r="L35" s="12">
        <v>19.748000000000001</v>
      </c>
      <c r="N35" s="12">
        <v>1.6519999999999999</v>
      </c>
      <c r="O35" s="12">
        <v>19.675999999999998</v>
      </c>
    </row>
    <row r="36" spans="2:21" x14ac:dyDescent="0.25">
      <c r="B36" s="13">
        <v>1.702</v>
      </c>
      <c r="C36" s="23">
        <v>20.161000000000001</v>
      </c>
      <c r="E36" s="12">
        <v>1.702</v>
      </c>
      <c r="F36" s="12">
        <v>19.829999999999998</v>
      </c>
      <c r="H36" s="12">
        <v>1.702</v>
      </c>
      <c r="I36" s="12">
        <v>19.753</v>
      </c>
      <c r="K36" s="12">
        <v>1.702</v>
      </c>
      <c r="L36" s="12">
        <v>19.718</v>
      </c>
      <c r="N36" s="12">
        <v>1.702</v>
      </c>
      <c r="O36" s="12">
        <v>19.667999999999999</v>
      </c>
    </row>
    <row r="37" spans="2:21" x14ac:dyDescent="0.25">
      <c r="B37" s="12">
        <v>1.752</v>
      </c>
      <c r="C37" s="12">
        <v>20.145</v>
      </c>
      <c r="E37" s="12">
        <v>1.752</v>
      </c>
      <c r="F37" s="12">
        <v>19.827999999999999</v>
      </c>
      <c r="H37" s="12">
        <v>1.752</v>
      </c>
      <c r="I37" s="12">
        <v>19.734000000000002</v>
      </c>
      <c r="K37" s="12">
        <v>1.752</v>
      </c>
      <c r="L37" s="12">
        <v>19.728999999999999</v>
      </c>
      <c r="N37" s="12">
        <v>1.752</v>
      </c>
      <c r="O37" s="12">
        <v>19.667999999999999</v>
      </c>
    </row>
    <row r="38" spans="2:21" x14ac:dyDescent="0.25">
      <c r="B38" s="12">
        <v>1.802</v>
      </c>
      <c r="C38" s="12">
        <v>20.158000000000001</v>
      </c>
      <c r="E38" s="12">
        <v>1.802</v>
      </c>
      <c r="F38" s="12">
        <v>19.844000000000001</v>
      </c>
      <c r="H38" s="12">
        <v>1.802</v>
      </c>
      <c r="I38" s="12">
        <v>19.721</v>
      </c>
      <c r="K38" s="12">
        <v>1.802</v>
      </c>
      <c r="L38" s="12">
        <v>19.725999999999999</v>
      </c>
      <c r="N38" s="12">
        <v>1.802</v>
      </c>
      <c r="O38" s="12">
        <v>19.681000000000001</v>
      </c>
    </row>
    <row r="39" spans="2:21" x14ac:dyDescent="0.25">
      <c r="B39" s="12">
        <v>1.8520000000000001</v>
      </c>
      <c r="C39" s="12">
        <v>20.134</v>
      </c>
      <c r="E39" s="12">
        <v>1.8520000000000001</v>
      </c>
      <c r="F39" s="12">
        <v>19.827999999999999</v>
      </c>
      <c r="H39" s="12">
        <v>1.8520000000000001</v>
      </c>
      <c r="I39" s="12">
        <v>19.734000000000002</v>
      </c>
      <c r="K39" s="12">
        <v>1.8520000000000001</v>
      </c>
      <c r="L39" s="12">
        <v>19.736999999999998</v>
      </c>
      <c r="N39" s="12">
        <v>1.8520000000000001</v>
      </c>
      <c r="O39" s="12">
        <v>19.678000000000001</v>
      </c>
    </row>
    <row r="40" spans="2:21" x14ac:dyDescent="0.25">
      <c r="B40" s="12">
        <v>1.9019999999999999</v>
      </c>
      <c r="C40" s="12">
        <v>20.134</v>
      </c>
      <c r="E40" s="12">
        <v>1.9019999999999999</v>
      </c>
      <c r="F40" s="12">
        <v>19.841000000000001</v>
      </c>
      <c r="H40" s="12">
        <v>1.9019999999999999</v>
      </c>
      <c r="I40" s="12">
        <v>19.721</v>
      </c>
      <c r="K40" s="12">
        <v>1.9019999999999999</v>
      </c>
      <c r="L40" s="12">
        <v>19.75</v>
      </c>
      <c r="N40" s="12">
        <v>1.9019999999999999</v>
      </c>
      <c r="O40" s="12">
        <v>19.670000000000002</v>
      </c>
    </row>
    <row r="41" spans="2:21" x14ac:dyDescent="0.25">
      <c r="B41" s="12">
        <v>1.952</v>
      </c>
      <c r="C41" s="12">
        <v>20.108000000000001</v>
      </c>
      <c r="E41" s="12">
        <v>1.952</v>
      </c>
      <c r="F41" s="12">
        <v>19.835999999999999</v>
      </c>
      <c r="H41" s="12">
        <v>1.952</v>
      </c>
      <c r="I41" s="12">
        <v>19.736999999999998</v>
      </c>
      <c r="K41" s="12">
        <v>1.952</v>
      </c>
      <c r="L41" s="12">
        <v>19.742000000000001</v>
      </c>
      <c r="N41" s="12">
        <v>1.952</v>
      </c>
      <c r="O41" s="12">
        <v>19.675999999999998</v>
      </c>
    </row>
    <row r="42" spans="2:21" x14ac:dyDescent="0.25">
      <c r="B42" s="12">
        <v>2.0019999999999998</v>
      </c>
      <c r="C42" s="12">
        <v>20.126000000000001</v>
      </c>
      <c r="E42" s="12">
        <v>2.0019999999999998</v>
      </c>
      <c r="F42" s="12">
        <v>19.856999999999999</v>
      </c>
      <c r="H42" s="12">
        <v>2.0019999999999998</v>
      </c>
      <c r="I42" s="12">
        <v>19.728999999999999</v>
      </c>
      <c r="K42" s="14"/>
      <c r="N42" s="41">
        <v>2.0019999999999998</v>
      </c>
      <c r="O42" s="41">
        <v>19.7</v>
      </c>
    </row>
    <row r="43" spans="2:21" x14ac:dyDescent="0.25">
      <c r="B43" s="12">
        <v>2.052</v>
      </c>
      <c r="C43" s="12">
        <v>20.11</v>
      </c>
      <c r="E43" s="12">
        <v>2.052</v>
      </c>
      <c r="F43" s="12">
        <v>19.856999999999999</v>
      </c>
      <c r="H43" s="12">
        <v>2.052</v>
      </c>
      <c r="I43" s="12">
        <v>19.736999999999998</v>
      </c>
      <c r="N43" s="12">
        <v>2.052</v>
      </c>
      <c r="O43" s="41">
        <v>19.7</v>
      </c>
    </row>
    <row r="44" spans="2:21" x14ac:dyDescent="0.25">
      <c r="B44" s="12">
        <v>2.1019999999999999</v>
      </c>
      <c r="C44" s="12">
        <v>20.094000000000001</v>
      </c>
      <c r="E44" s="12">
        <v>2.1019999999999999</v>
      </c>
      <c r="F44" s="12">
        <v>19.861999999999998</v>
      </c>
      <c r="H44" s="12">
        <v>2.1019999999999999</v>
      </c>
      <c r="I44" s="12">
        <v>19.731999999999999</v>
      </c>
      <c r="N44" s="12">
        <v>2.1019999999999999</v>
      </c>
      <c r="O44" s="41">
        <v>19.670000000000002</v>
      </c>
    </row>
    <row r="45" spans="2:21" x14ac:dyDescent="0.25">
      <c r="B45" s="12">
        <v>2.1520000000000001</v>
      </c>
      <c r="C45" s="12">
        <v>20.117999999999999</v>
      </c>
      <c r="E45" s="12">
        <v>2.1520000000000001</v>
      </c>
      <c r="F45" s="12">
        <v>19.861999999999998</v>
      </c>
      <c r="H45" s="12">
        <v>2.1520000000000001</v>
      </c>
      <c r="I45" s="12">
        <v>19.736999999999998</v>
      </c>
      <c r="N45" s="12">
        <v>2.1520000000000001</v>
      </c>
      <c r="O45" s="41">
        <v>19.707999999999998</v>
      </c>
    </row>
    <row r="46" spans="2:21" x14ac:dyDescent="0.25">
      <c r="B46" s="12">
        <v>2.202</v>
      </c>
      <c r="C46" s="12">
        <v>20.11</v>
      </c>
      <c r="E46" s="12">
        <v>2.202</v>
      </c>
      <c r="F46" s="12">
        <v>19.846</v>
      </c>
      <c r="H46" s="12">
        <v>2.202</v>
      </c>
      <c r="I46" s="12">
        <v>19.71</v>
      </c>
      <c r="N46" s="12">
        <v>2.202</v>
      </c>
      <c r="O46" s="41">
        <v>19.686</v>
      </c>
    </row>
    <row r="47" spans="2:21" x14ac:dyDescent="0.25">
      <c r="B47" s="12">
        <v>2.2519999999999998</v>
      </c>
      <c r="C47" s="12">
        <v>20.108000000000001</v>
      </c>
      <c r="E47" s="12">
        <v>2.2519999999999998</v>
      </c>
      <c r="F47" s="12">
        <v>19.838000000000001</v>
      </c>
      <c r="H47" s="12">
        <v>2.2519999999999998</v>
      </c>
      <c r="I47" s="12">
        <v>19.713000000000001</v>
      </c>
      <c r="N47" s="12">
        <v>2.2519999999999998</v>
      </c>
      <c r="O47" s="41">
        <v>19.696999999999999</v>
      </c>
    </row>
    <row r="48" spans="2:21" x14ac:dyDescent="0.25">
      <c r="B48" s="12">
        <v>2.302</v>
      </c>
      <c r="C48" s="12">
        <v>20.11</v>
      </c>
      <c r="E48" s="12">
        <v>2.302</v>
      </c>
      <c r="F48" s="12">
        <v>19.861999999999998</v>
      </c>
      <c r="H48" s="12">
        <v>2.302</v>
      </c>
      <c r="I48" s="12">
        <v>19.696999999999999</v>
      </c>
      <c r="N48" s="12">
        <v>2.302</v>
      </c>
      <c r="O48" s="41">
        <v>19.689</v>
      </c>
    </row>
    <row r="49" spans="2:15" x14ac:dyDescent="0.25">
      <c r="B49" s="12">
        <v>2.3519999999999999</v>
      </c>
      <c r="C49" s="12">
        <v>20.11</v>
      </c>
      <c r="E49" s="12">
        <v>2.3519999999999999</v>
      </c>
      <c r="F49" s="12">
        <v>19.846</v>
      </c>
      <c r="H49" s="12">
        <v>2.3519999999999999</v>
      </c>
      <c r="I49" s="12">
        <v>19.728999999999999</v>
      </c>
      <c r="N49" s="12">
        <v>2.3519999999999999</v>
      </c>
      <c r="O49" s="41">
        <v>19.693999999999999</v>
      </c>
    </row>
    <row r="50" spans="2:15" x14ac:dyDescent="0.25">
      <c r="B50" s="12">
        <v>2.4020000000000001</v>
      </c>
      <c r="C50" s="12">
        <v>20.07</v>
      </c>
      <c r="E50" s="12">
        <v>2.4020000000000001</v>
      </c>
      <c r="F50" s="12">
        <v>19.841000000000001</v>
      </c>
      <c r="H50" s="12">
        <v>2.4020000000000001</v>
      </c>
      <c r="I50" s="12">
        <v>19.725999999999999</v>
      </c>
      <c r="N50" s="12">
        <v>2.4020000000000001</v>
      </c>
      <c r="O50" s="41">
        <v>19.704999999999998</v>
      </c>
    </row>
    <row r="51" spans="2:15" x14ac:dyDescent="0.25">
      <c r="B51" s="12">
        <v>2.452</v>
      </c>
      <c r="C51" s="12">
        <v>20.088999999999999</v>
      </c>
      <c r="E51" s="12">
        <v>2.452</v>
      </c>
      <c r="F51" s="12">
        <v>19.835999999999999</v>
      </c>
      <c r="H51" s="12">
        <v>2.452</v>
      </c>
      <c r="I51" s="12">
        <v>19.707999999999998</v>
      </c>
      <c r="N51" s="12">
        <v>2.452</v>
      </c>
      <c r="O51" s="41">
        <v>19.702000000000002</v>
      </c>
    </row>
    <row r="52" spans="2:15" x14ac:dyDescent="0.25">
      <c r="B52" s="12">
        <v>2.5019999999999998</v>
      </c>
      <c r="C52" s="12">
        <v>20.073</v>
      </c>
      <c r="E52" s="12">
        <v>2.5019999999999998</v>
      </c>
      <c r="F52" s="12">
        <v>19.829999999999998</v>
      </c>
      <c r="H52" s="12">
        <v>2.5019999999999998</v>
      </c>
      <c r="I52" s="12">
        <v>19.702000000000002</v>
      </c>
      <c r="N52" s="12">
        <v>2.5019999999999998</v>
      </c>
      <c r="O52" s="41">
        <v>19.702000000000002</v>
      </c>
    </row>
    <row r="53" spans="2:15" x14ac:dyDescent="0.25">
      <c r="B53" s="12">
        <v>2.552</v>
      </c>
      <c r="C53" s="12">
        <v>20.07</v>
      </c>
      <c r="E53" s="12">
        <v>2.552</v>
      </c>
      <c r="F53" s="12">
        <v>19.838000000000001</v>
      </c>
      <c r="H53" s="12">
        <v>2.552</v>
      </c>
      <c r="I53" s="12">
        <v>19.721</v>
      </c>
      <c r="N53" s="12">
        <v>2.552</v>
      </c>
      <c r="O53" s="41">
        <v>19.71</v>
      </c>
    </row>
    <row r="54" spans="2:15" x14ac:dyDescent="0.25">
      <c r="B54" s="12">
        <v>2.6019999999999999</v>
      </c>
      <c r="C54" s="12">
        <v>20.094000000000001</v>
      </c>
      <c r="E54" s="12">
        <v>2.6019999999999999</v>
      </c>
      <c r="F54" s="12">
        <v>19.827999999999999</v>
      </c>
      <c r="H54" s="12">
        <v>2.6019999999999999</v>
      </c>
      <c r="I54" s="12">
        <v>19.71</v>
      </c>
      <c r="N54" s="12">
        <v>2.6019999999999999</v>
      </c>
      <c r="O54" s="41">
        <v>19.716000000000001</v>
      </c>
    </row>
    <row r="55" spans="2:15" x14ac:dyDescent="0.25">
      <c r="B55" s="12">
        <v>2.6520000000000001</v>
      </c>
      <c r="C55" s="12">
        <v>20.081</v>
      </c>
      <c r="E55" s="12">
        <v>2.6520000000000001</v>
      </c>
      <c r="F55" s="12">
        <v>19.824999999999999</v>
      </c>
      <c r="H55" s="12">
        <v>2.6520000000000001</v>
      </c>
      <c r="I55" s="12">
        <v>19.721</v>
      </c>
      <c r="N55" s="12">
        <v>2.6520000000000001</v>
      </c>
      <c r="O55" s="41">
        <v>19.713000000000001</v>
      </c>
    </row>
    <row r="56" spans="2:15" x14ac:dyDescent="0.25">
      <c r="B56" s="12">
        <v>2.702</v>
      </c>
      <c r="C56" s="12">
        <v>20.081</v>
      </c>
      <c r="E56" s="12">
        <v>2.702</v>
      </c>
      <c r="F56" s="12">
        <v>19.824999999999999</v>
      </c>
      <c r="H56" s="12">
        <v>2.702</v>
      </c>
      <c r="I56" s="12">
        <v>19.702000000000002</v>
      </c>
      <c r="N56" s="12">
        <v>2.702</v>
      </c>
      <c r="O56" s="41">
        <v>19.707999999999998</v>
      </c>
    </row>
    <row r="57" spans="2:15" x14ac:dyDescent="0.25">
      <c r="B57" s="12">
        <v>2.7519999999999998</v>
      </c>
      <c r="C57" s="12">
        <v>20.045999999999999</v>
      </c>
      <c r="E57" s="12">
        <v>2.7519999999999998</v>
      </c>
      <c r="F57" s="12">
        <v>19.803999999999998</v>
      </c>
      <c r="H57" s="12">
        <v>2.7519999999999998</v>
      </c>
      <c r="I57" s="12">
        <v>19.704999999999998</v>
      </c>
      <c r="N57" s="12">
        <v>2.7519999999999998</v>
      </c>
      <c r="O57" s="41">
        <v>19.725999999999999</v>
      </c>
    </row>
    <row r="58" spans="2:15" x14ac:dyDescent="0.25">
      <c r="B58" s="12">
        <v>2.802</v>
      </c>
      <c r="C58" s="12">
        <v>20.056999999999999</v>
      </c>
      <c r="E58" s="12">
        <v>2.802</v>
      </c>
      <c r="F58" s="12">
        <v>19.803999999999998</v>
      </c>
      <c r="H58" s="12">
        <v>2.802</v>
      </c>
      <c r="I58" s="12">
        <v>19.702000000000002</v>
      </c>
      <c r="N58" s="12">
        <v>2.802</v>
      </c>
      <c r="O58" s="41">
        <v>19.704999999999998</v>
      </c>
    </row>
    <row r="59" spans="2:15" x14ac:dyDescent="0.25">
      <c r="B59" s="12">
        <v>2.8519999999999999</v>
      </c>
      <c r="C59" s="12">
        <v>20.041</v>
      </c>
      <c r="E59" s="12">
        <v>2.8519999999999999</v>
      </c>
      <c r="F59" s="12">
        <v>19.809000000000001</v>
      </c>
      <c r="H59" s="12">
        <v>2.8519999999999999</v>
      </c>
      <c r="I59" s="12">
        <v>19.728999999999999</v>
      </c>
      <c r="N59" s="12">
        <v>2.8519999999999999</v>
      </c>
      <c r="O59" s="41">
        <v>19.724</v>
      </c>
    </row>
    <row r="60" spans="2:15" x14ac:dyDescent="0.25">
      <c r="B60" s="12">
        <v>2.9020000000000001</v>
      </c>
      <c r="C60" s="12">
        <v>20.073</v>
      </c>
      <c r="E60" s="12">
        <v>2.9020000000000001</v>
      </c>
      <c r="F60" s="12">
        <v>19.803999999999998</v>
      </c>
      <c r="H60" s="12">
        <v>2.9020000000000001</v>
      </c>
      <c r="I60" s="12">
        <v>19.721</v>
      </c>
      <c r="N60" s="12">
        <v>2.9020000000000001</v>
      </c>
      <c r="O60" s="41">
        <v>19.725999999999999</v>
      </c>
    </row>
    <row r="61" spans="2:15" x14ac:dyDescent="0.25">
      <c r="B61" s="12">
        <v>2.952</v>
      </c>
      <c r="C61" s="12">
        <v>20.073</v>
      </c>
      <c r="E61" s="12">
        <v>2.952</v>
      </c>
      <c r="F61" s="12">
        <v>19.785</v>
      </c>
      <c r="H61" s="12">
        <v>2.952</v>
      </c>
      <c r="I61" s="12">
        <v>19.713000000000001</v>
      </c>
      <c r="N61" s="12">
        <v>2.952</v>
      </c>
      <c r="O61" s="41">
        <v>19.71</v>
      </c>
    </row>
    <row r="62" spans="2:15" x14ac:dyDescent="0.25">
      <c r="B62" s="12">
        <v>3.0019999999999998</v>
      </c>
      <c r="C62" s="12">
        <v>20.052</v>
      </c>
      <c r="E62" s="12">
        <v>3.0019999999999998</v>
      </c>
      <c r="F62" s="12">
        <v>19.79</v>
      </c>
      <c r="H62" s="12">
        <v>3.0019999999999998</v>
      </c>
      <c r="I62" s="12">
        <v>19.7</v>
      </c>
      <c r="N62" s="12">
        <v>3.0019999999999998</v>
      </c>
      <c r="O62" s="41">
        <v>19.713000000000001</v>
      </c>
    </row>
    <row r="63" spans="2:15" x14ac:dyDescent="0.25">
      <c r="B63" s="12">
        <v>3.052</v>
      </c>
      <c r="C63" s="12">
        <v>20.044</v>
      </c>
      <c r="E63" s="12">
        <v>3.052</v>
      </c>
      <c r="F63" s="12">
        <v>19.797999999999998</v>
      </c>
      <c r="H63" s="12">
        <v>3.052</v>
      </c>
      <c r="I63" s="12">
        <v>19.707999999999998</v>
      </c>
      <c r="N63" s="12">
        <v>3.052</v>
      </c>
      <c r="O63" s="41">
        <v>19.721</v>
      </c>
    </row>
    <row r="64" spans="2:15" x14ac:dyDescent="0.25">
      <c r="B64" s="12">
        <v>3.1019999999999999</v>
      </c>
      <c r="C64" s="12">
        <v>20.041</v>
      </c>
      <c r="E64" s="12">
        <v>3.1019999999999999</v>
      </c>
      <c r="F64" s="12">
        <v>19.792999999999999</v>
      </c>
      <c r="H64" s="12">
        <v>3.1019999999999999</v>
      </c>
      <c r="I64" s="12">
        <v>19.716000000000001</v>
      </c>
      <c r="N64" s="12">
        <v>3.1019999999999999</v>
      </c>
      <c r="O64" s="41">
        <v>19.745000000000001</v>
      </c>
    </row>
    <row r="65" spans="2:15" x14ac:dyDescent="0.25">
      <c r="B65" s="12">
        <v>3.1520000000000001</v>
      </c>
      <c r="C65" s="12">
        <v>20.036000000000001</v>
      </c>
      <c r="E65" s="12">
        <v>3.1520000000000001</v>
      </c>
      <c r="F65" s="12">
        <v>19.788</v>
      </c>
      <c r="H65" s="12">
        <v>3.1520000000000001</v>
      </c>
      <c r="I65" s="12">
        <v>19.716000000000001</v>
      </c>
      <c r="N65" s="12">
        <v>3.1520000000000001</v>
      </c>
      <c r="O65" s="41">
        <v>19.742000000000001</v>
      </c>
    </row>
    <row r="66" spans="2:15" x14ac:dyDescent="0.25">
      <c r="B66" s="12">
        <v>3.202</v>
      </c>
      <c r="C66" s="12">
        <v>20.021999999999998</v>
      </c>
      <c r="E66" s="12">
        <v>3.202</v>
      </c>
      <c r="F66" s="12">
        <v>19.771999999999998</v>
      </c>
      <c r="H66" s="12">
        <v>3.202</v>
      </c>
      <c r="I66" s="12">
        <v>19.678000000000001</v>
      </c>
      <c r="N66" s="12">
        <v>3.202</v>
      </c>
      <c r="O66" s="41">
        <v>19.745000000000001</v>
      </c>
    </row>
    <row r="67" spans="2:15" x14ac:dyDescent="0.25">
      <c r="B67" s="12">
        <v>3.2519999999999998</v>
      </c>
      <c r="C67" s="12">
        <v>20.024999999999999</v>
      </c>
      <c r="E67" s="12">
        <v>3.2519999999999998</v>
      </c>
      <c r="F67" s="12">
        <v>19.803999999999998</v>
      </c>
      <c r="H67" s="12">
        <v>3.2519999999999998</v>
      </c>
      <c r="I67" s="12">
        <v>19.702000000000002</v>
      </c>
      <c r="N67" s="12">
        <v>3.2519999999999998</v>
      </c>
      <c r="O67" s="41">
        <v>19.763999999999999</v>
      </c>
    </row>
    <row r="68" spans="2:15" x14ac:dyDescent="0.25">
      <c r="B68" s="12">
        <v>3.302</v>
      </c>
      <c r="C68" s="12">
        <v>20.036000000000001</v>
      </c>
      <c r="E68" s="12">
        <v>3.302</v>
      </c>
      <c r="F68" s="12">
        <v>19.771999999999998</v>
      </c>
      <c r="H68" s="12">
        <v>3.302</v>
      </c>
      <c r="I68" s="12">
        <v>19.692</v>
      </c>
      <c r="N68" s="12">
        <v>3.302</v>
      </c>
      <c r="O68" s="41">
        <v>19.753</v>
      </c>
    </row>
    <row r="69" spans="2:15" x14ac:dyDescent="0.25">
      <c r="B69" s="12">
        <v>3.3519999999999999</v>
      </c>
      <c r="C69" s="12">
        <v>20.02</v>
      </c>
      <c r="E69" s="12">
        <v>3.3519999999999999</v>
      </c>
      <c r="F69" s="12">
        <v>19.771999999999998</v>
      </c>
      <c r="H69" s="12">
        <v>3.3519999999999999</v>
      </c>
      <c r="I69" s="12">
        <v>19.681000000000001</v>
      </c>
      <c r="N69" s="12">
        <v>3.3519999999999999</v>
      </c>
      <c r="O69" s="41">
        <v>19.748000000000001</v>
      </c>
    </row>
    <row r="70" spans="2:15" x14ac:dyDescent="0.25">
      <c r="B70" s="12">
        <v>3.4020000000000001</v>
      </c>
      <c r="C70" s="12">
        <v>20.009</v>
      </c>
      <c r="E70" s="12">
        <v>3.4020000000000001</v>
      </c>
      <c r="F70" s="12">
        <v>19.782</v>
      </c>
      <c r="H70" s="12">
        <v>3.4020000000000001</v>
      </c>
      <c r="I70" s="12">
        <v>19.689</v>
      </c>
      <c r="N70" s="12">
        <v>3.4020000000000001</v>
      </c>
      <c r="O70" s="41">
        <v>19.75</v>
      </c>
    </row>
    <row r="71" spans="2:15" x14ac:dyDescent="0.25">
      <c r="B71" s="12">
        <v>3.452</v>
      </c>
      <c r="C71" s="12">
        <v>20.012</v>
      </c>
      <c r="E71" s="12">
        <v>3.452</v>
      </c>
      <c r="F71" s="12">
        <v>19.763999999999999</v>
      </c>
      <c r="H71" s="12">
        <v>3.452</v>
      </c>
      <c r="I71" s="12">
        <v>19.724</v>
      </c>
      <c r="N71" s="12">
        <v>3.452</v>
      </c>
      <c r="O71" s="41">
        <v>19.765999999999998</v>
      </c>
    </row>
    <row r="72" spans="2:15" x14ac:dyDescent="0.25">
      <c r="B72" s="12">
        <v>3.5019999999999998</v>
      </c>
      <c r="C72" s="12">
        <v>19.998000000000001</v>
      </c>
      <c r="E72" s="12">
        <v>3.5019999999999998</v>
      </c>
      <c r="F72" s="12">
        <v>19.763999999999999</v>
      </c>
      <c r="H72" s="12">
        <v>3.5019999999999998</v>
      </c>
      <c r="I72" s="12">
        <v>19.696999999999999</v>
      </c>
      <c r="N72" s="12">
        <v>3.5019999999999998</v>
      </c>
      <c r="O72" s="41">
        <v>19.753</v>
      </c>
    </row>
    <row r="73" spans="2:15" x14ac:dyDescent="0.25">
      <c r="B73" s="12">
        <v>3.552</v>
      </c>
      <c r="C73" s="12">
        <v>19.995999999999999</v>
      </c>
      <c r="E73" s="12">
        <v>3.552</v>
      </c>
      <c r="F73" s="12">
        <v>19.763999999999999</v>
      </c>
      <c r="H73" s="12">
        <v>3.552</v>
      </c>
      <c r="I73" s="12">
        <v>19.689</v>
      </c>
      <c r="N73" s="12">
        <v>3.552</v>
      </c>
      <c r="O73" s="41">
        <v>19.774000000000001</v>
      </c>
    </row>
    <row r="74" spans="2:15" x14ac:dyDescent="0.25">
      <c r="B74" s="12">
        <v>3.6019999999999999</v>
      </c>
      <c r="C74" s="12">
        <v>19.977</v>
      </c>
      <c r="E74" s="12">
        <v>3.6019999999999999</v>
      </c>
      <c r="F74" s="12">
        <v>19.756</v>
      </c>
      <c r="H74" s="12">
        <v>3.6019999999999999</v>
      </c>
      <c r="I74" s="12">
        <v>19.693999999999999</v>
      </c>
      <c r="N74" s="12">
        <v>3.6019999999999999</v>
      </c>
      <c r="O74" s="41">
        <v>19.765999999999998</v>
      </c>
    </row>
    <row r="75" spans="2:15" x14ac:dyDescent="0.25">
      <c r="B75" s="12">
        <v>3.6520000000000001</v>
      </c>
      <c r="C75" s="12">
        <v>19.984999999999999</v>
      </c>
      <c r="E75" s="12">
        <v>3.6520000000000001</v>
      </c>
      <c r="F75" s="12">
        <v>19.748000000000001</v>
      </c>
      <c r="H75" s="12">
        <v>3.6520000000000001</v>
      </c>
      <c r="I75" s="12">
        <v>19.693999999999999</v>
      </c>
      <c r="N75" s="12">
        <v>3.6520000000000001</v>
      </c>
      <c r="O75" s="41">
        <v>19.765999999999998</v>
      </c>
    </row>
    <row r="76" spans="2:15" x14ac:dyDescent="0.25">
      <c r="B76" s="12">
        <v>3.702</v>
      </c>
      <c r="C76" s="12">
        <v>19.981999999999999</v>
      </c>
      <c r="E76" s="12">
        <v>3.702</v>
      </c>
      <c r="F76" s="12">
        <v>19.756</v>
      </c>
      <c r="H76" s="12">
        <v>3.702</v>
      </c>
      <c r="I76" s="12">
        <v>19.704999999999998</v>
      </c>
      <c r="N76" s="12">
        <v>3.702</v>
      </c>
      <c r="O76" s="41">
        <v>19.771999999999998</v>
      </c>
    </row>
    <row r="77" spans="2:15" x14ac:dyDescent="0.25">
      <c r="B77" s="12">
        <v>3.7519999999999998</v>
      </c>
      <c r="C77" s="12">
        <v>19.963999999999999</v>
      </c>
      <c r="E77" s="12">
        <v>3.7519999999999998</v>
      </c>
      <c r="F77" s="12">
        <v>19.760999999999999</v>
      </c>
      <c r="H77" s="12">
        <v>3.7519999999999998</v>
      </c>
      <c r="I77" s="12">
        <v>19.71</v>
      </c>
      <c r="N77" s="12">
        <v>3.7519999999999998</v>
      </c>
      <c r="O77" s="41">
        <v>19.782</v>
      </c>
    </row>
    <row r="78" spans="2:15" x14ac:dyDescent="0.25">
      <c r="B78" s="12">
        <v>3.802</v>
      </c>
      <c r="C78" s="12">
        <v>19.966000000000001</v>
      </c>
      <c r="E78" s="12">
        <v>3.802</v>
      </c>
      <c r="F78" s="12">
        <v>19.763999999999999</v>
      </c>
      <c r="H78" s="12">
        <v>3.802</v>
      </c>
      <c r="I78" s="12">
        <v>19.693999999999999</v>
      </c>
      <c r="N78" s="12">
        <v>3.802</v>
      </c>
      <c r="O78" s="41">
        <v>19.782</v>
      </c>
    </row>
    <row r="79" spans="2:15" x14ac:dyDescent="0.25">
      <c r="B79" s="14"/>
      <c r="E79" s="12">
        <v>3.8519999999999999</v>
      </c>
      <c r="F79" s="12">
        <v>19.760999999999999</v>
      </c>
      <c r="H79" s="12">
        <v>3.8519999999999999</v>
      </c>
      <c r="I79" s="12">
        <v>19.71</v>
      </c>
      <c r="N79" s="12">
        <v>3.8519999999999999</v>
      </c>
      <c r="O79" s="41">
        <v>19.774000000000001</v>
      </c>
    </row>
    <row r="80" spans="2:15" x14ac:dyDescent="0.25">
      <c r="E80" s="14"/>
      <c r="H80" s="12">
        <v>3.9020000000000001</v>
      </c>
      <c r="I80" s="12">
        <v>19.696999999999999</v>
      </c>
      <c r="N80" s="12">
        <v>3.9020000000000001</v>
      </c>
      <c r="O80" s="41">
        <v>19.782</v>
      </c>
    </row>
    <row r="81" spans="8:15" x14ac:dyDescent="0.25">
      <c r="H81" s="12">
        <v>3.952</v>
      </c>
      <c r="I81" s="12">
        <v>19.686</v>
      </c>
      <c r="N81" s="12">
        <v>3.952</v>
      </c>
      <c r="O81" s="41">
        <v>19.782</v>
      </c>
    </row>
    <row r="82" spans="8:15" x14ac:dyDescent="0.25">
      <c r="H82" s="12">
        <v>4.0019999999999998</v>
      </c>
      <c r="I82" s="12">
        <v>19.713000000000001</v>
      </c>
      <c r="N82" s="12">
        <v>4.0019999999999998</v>
      </c>
      <c r="O82" s="41">
        <v>19.795999999999999</v>
      </c>
    </row>
    <row r="83" spans="8:15" x14ac:dyDescent="0.25">
      <c r="H83" s="12">
        <v>4.0519999999999996</v>
      </c>
      <c r="I83" s="12">
        <v>19.696999999999999</v>
      </c>
      <c r="N83" s="12">
        <v>4.0519999999999996</v>
      </c>
      <c r="O83" s="41">
        <v>19.795999999999999</v>
      </c>
    </row>
    <row r="84" spans="8:15" x14ac:dyDescent="0.25">
      <c r="H84" s="12">
        <v>4.1020000000000003</v>
      </c>
      <c r="I84" s="12">
        <v>19.692</v>
      </c>
      <c r="N84" s="12">
        <v>4.1020000000000003</v>
      </c>
      <c r="O84" s="41">
        <v>19.788</v>
      </c>
    </row>
    <row r="85" spans="8:15" x14ac:dyDescent="0.25">
      <c r="H85" s="12">
        <v>4.1520000000000001</v>
      </c>
      <c r="I85" s="12">
        <v>19.707999999999998</v>
      </c>
      <c r="N85" s="12">
        <v>4.1520000000000001</v>
      </c>
      <c r="O85" s="41">
        <v>19.809000000000001</v>
      </c>
    </row>
    <row r="86" spans="8:15" x14ac:dyDescent="0.25">
      <c r="H86" s="12">
        <v>4.202</v>
      </c>
      <c r="I86" s="12">
        <v>19.696999999999999</v>
      </c>
      <c r="N86" s="12">
        <v>4.202</v>
      </c>
      <c r="O86" s="41">
        <v>19.78</v>
      </c>
    </row>
    <row r="87" spans="8:15" x14ac:dyDescent="0.25">
      <c r="H87" s="12">
        <v>4.2519999999999998</v>
      </c>
      <c r="I87" s="12">
        <v>19.678000000000001</v>
      </c>
      <c r="N87" s="12">
        <v>4.2519999999999998</v>
      </c>
      <c r="O87" s="41">
        <v>19.795999999999999</v>
      </c>
    </row>
    <row r="88" spans="8:15" x14ac:dyDescent="0.25">
      <c r="H88" s="12">
        <v>4.3019999999999996</v>
      </c>
      <c r="I88" s="12">
        <v>19.696999999999999</v>
      </c>
      <c r="N88" s="12">
        <v>4.3019999999999996</v>
      </c>
      <c r="O88" s="41">
        <v>19.824999999999999</v>
      </c>
    </row>
    <row r="89" spans="8:15" x14ac:dyDescent="0.25">
      <c r="H89" s="12">
        <v>4.3520000000000003</v>
      </c>
      <c r="I89" s="12">
        <v>19.678000000000001</v>
      </c>
      <c r="N89" s="12">
        <v>4.3520000000000003</v>
      </c>
      <c r="O89" s="41">
        <v>19.795999999999999</v>
      </c>
    </row>
    <row r="90" spans="8:15" x14ac:dyDescent="0.25">
      <c r="H90" s="12">
        <v>4.4020000000000001</v>
      </c>
      <c r="I90" s="12">
        <v>19.686</v>
      </c>
      <c r="N90" s="12">
        <v>4.4020000000000001</v>
      </c>
      <c r="O90" s="41">
        <v>19.803999999999998</v>
      </c>
    </row>
    <row r="91" spans="8:15" x14ac:dyDescent="0.25">
      <c r="H91" s="12">
        <v>4.452</v>
      </c>
      <c r="I91" s="12">
        <v>19.716000000000001</v>
      </c>
      <c r="N91" s="12">
        <v>4.452</v>
      </c>
      <c r="O91" s="41">
        <v>19.803999999999998</v>
      </c>
    </row>
    <row r="92" spans="8:15" x14ac:dyDescent="0.25">
      <c r="H92" s="14"/>
      <c r="N92" s="12">
        <v>4.5019999999999998</v>
      </c>
      <c r="O92" s="41">
        <v>19.817</v>
      </c>
    </row>
    <row r="93" spans="8:15" x14ac:dyDescent="0.25">
      <c r="N93" s="12">
        <v>4.5519999999999996</v>
      </c>
      <c r="O93" s="41">
        <v>19.835999999999999</v>
      </c>
    </row>
    <row r="94" spans="8:15" x14ac:dyDescent="0.25">
      <c r="N94" s="12">
        <v>4.6020000000000003</v>
      </c>
      <c r="O94" s="41">
        <v>19.838000000000001</v>
      </c>
    </row>
    <row r="95" spans="8:15" x14ac:dyDescent="0.25">
      <c r="N95" s="12">
        <v>4.6520000000000001</v>
      </c>
      <c r="O95" s="41">
        <v>19.849</v>
      </c>
    </row>
    <row r="96" spans="8:15" x14ac:dyDescent="0.25">
      <c r="N96" s="12">
        <v>4.702</v>
      </c>
      <c r="O96" s="41">
        <v>19.841000000000001</v>
      </c>
    </row>
    <row r="97" spans="14:15" x14ac:dyDescent="0.25">
      <c r="N97" s="12">
        <v>4.7519999999999998</v>
      </c>
      <c r="O97" s="41">
        <v>19.846</v>
      </c>
    </row>
    <row r="98" spans="14:15" x14ac:dyDescent="0.25">
      <c r="N98" s="12">
        <v>4.8019999999999996</v>
      </c>
      <c r="O98" s="41">
        <v>19.86</v>
      </c>
    </row>
    <row r="99" spans="14:15" x14ac:dyDescent="0.25">
      <c r="N99" s="12">
        <v>4.8520000000000003</v>
      </c>
      <c r="O99" s="41">
        <v>19.853999999999999</v>
      </c>
    </row>
    <row r="100" spans="14:15" x14ac:dyDescent="0.25">
      <c r="N100" s="12">
        <v>4.9020000000000001</v>
      </c>
      <c r="O100" s="41">
        <v>19.86</v>
      </c>
    </row>
    <row r="101" spans="14:15" x14ac:dyDescent="0.25">
      <c r="N101" s="12">
        <v>4.952</v>
      </c>
      <c r="O101" s="41">
        <v>19.849</v>
      </c>
    </row>
    <row r="102" spans="14:15" x14ac:dyDescent="0.25">
      <c r="N102" s="41">
        <v>5.0019999999999998</v>
      </c>
      <c r="O102" s="41">
        <v>19.864999999999998</v>
      </c>
    </row>
    <row r="103" spans="14:15" x14ac:dyDescent="0.25">
      <c r="N103" s="12">
        <v>5.0519999999999996</v>
      </c>
      <c r="O103" s="12">
        <v>19.867999999999999</v>
      </c>
    </row>
    <row r="104" spans="14:15" x14ac:dyDescent="0.25">
      <c r="N104" s="12">
        <v>5.1020000000000003</v>
      </c>
      <c r="O104" s="12">
        <v>19.896999999999998</v>
      </c>
    </row>
    <row r="105" spans="14:15" x14ac:dyDescent="0.25">
      <c r="N105" s="12">
        <v>5.1520000000000001</v>
      </c>
      <c r="O105" s="12">
        <v>19.87</v>
      </c>
    </row>
    <row r="106" spans="14:15" x14ac:dyDescent="0.25">
      <c r="N106" s="12">
        <v>5.202</v>
      </c>
      <c r="O106" s="12">
        <v>19.888999999999999</v>
      </c>
    </row>
    <row r="107" spans="14:15" x14ac:dyDescent="0.25">
      <c r="N107" s="12">
        <v>5.2519999999999998</v>
      </c>
      <c r="O107" s="12">
        <v>19.864999999999998</v>
      </c>
    </row>
    <row r="108" spans="14:15" x14ac:dyDescent="0.25">
      <c r="N108" s="12">
        <v>5.3019999999999996</v>
      </c>
      <c r="O108" s="12">
        <v>19.878</v>
      </c>
    </row>
    <row r="109" spans="14:15" x14ac:dyDescent="0.25">
      <c r="N109" s="12">
        <v>5.3520000000000003</v>
      </c>
      <c r="O109" s="12">
        <v>19.893999999999998</v>
      </c>
    </row>
    <row r="110" spans="14:15" x14ac:dyDescent="0.25">
      <c r="N110" s="12">
        <v>5.4020000000000001</v>
      </c>
      <c r="O110" s="12">
        <v>19.916</v>
      </c>
    </row>
    <row r="111" spans="14:15" x14ac:dyDescent="0.25">
      <c r="N111" s="12">
        <v>5.452</v>
      </c>
      <c r="O111" s="12">
        <v>19.896999999999998</v>
      </c>
    </row>
    <row r="112" spans="14:15" x14ac:dyDescent="0.25">
      <c r="N112" s="12">
        <v>5.5019999999999998</v>
      </c>
      <c r="O112" s="12">
        <v>19.913</v>
      </c>
    </row>
    <row r="113" spans="14:15" x14ac:dyDescent="0.25">
      <c r="N113" s="12">
        <v>5.5519999999999996</v>
      </c>
      <c r="O113" s="12">
        <v>19.925999999999998</v>
      </c>
    </row>
    <row r="114" spans="14:15" x14ac:dyDescent="0.25">
      <c r="N114" s="12">
        <v>5.6020000000000003</v>
      </c>
      <c r="O114" s="12">
        <v>19.920999999999999</v>
      </c>
    </row>
    <row r="115" spans="14:15" x14ac:dyDescent="0.25">
      <c r="N115" s="12">
        <v>5.6520000000000001</v>
      </c>
      <c r="O115" s="12">
        <v>19.908000000000001</v>
      </c>
    </row>
    <row r="116" spans="14:15" x14ac:dyDescent="0.25">
      <c r="N116" s="12">
        <v>5.702</v>
      </c>
      <c r="O116" s="12">
        <v>19.923999999999999</v>
      </c>
    </row>
    <row r="117" spans="14:15" x14ac:dyDescent="0.25">
      <c r="N117" s="12">
        <v>5.7519999999999998</v>
      </c>
      <c r="O117" s="12">
        <v>19.920999999999999</v>
      </c>
    </row>
    <row r="118" spans="14:15" x14ac:dyDescent="0.25">
      <c r="N118" s="12">
        <v>5.8019999999999996</v>
      </c>
      <c r="O118" s="12">
        <v>19.91</v>
      </c>
    </row>
    <row r="119" spans="14:15" x14ac:dyDescent="0.25">
      <c r="N119" s="12">
        <v>5.8520000000000003</v>
      </c>
      <c r="O119" s="12">
        <v>19.896999999999998</v>
      </c>
    </row>
    <row r="120" spans="14:15" x14ac:dyDescent="0.25">
      <c r="N120" s="12">
        <v>5.9020000000000001</v>
      </c>
      <c r="O120" s="12">
        <v>19.923999999999999</v>
      </c>
    </row>
    <row r="121" spans="14:15" x14ac:dyDescent="0.25">
      <c r="N121" s="12">
        <v>5.952</v>
      </c>
      <c r="O121" s="12">
        <v>19.878</v>
      </c>
    </row>
    <row r="122" spans="14:15" x14ac:dyDescent="0.25">
      <c r="N122" s="12">
        <v>6.0019999999999998</v>
      </c>
      <c r="O122" s="12">
        <v>19.888999999999999</v>
      </c>
    </row>
    <row r="123" spans="14:15" x14ac:dyDescent="0.25">
      <c r="N123" s="12">
        <v>6.0519999999999996</v>
      </c>
      <c r="O123" s="12">
        <v>19.873000000000001</v>
      </c>
    </row>
    <row r="124" spans="14:15" x14ac:dyDescent="0.25">
      <c r="N124" s="12">
        <v>6.1020000000000003</v>
      </c>
      <c r="O124" s="12">
        <v>19.876000000000001</v>
      </c>
    </row>
    <row r="125" spans="14:15" x14ac:dyDescent="0.25">
      <c r="N125" s="12">
        <v>6.1520000000000001</v>
      </c>
      <c r="O125" s="12">
        <v>19.876000000000001</v>
      </c>
    </row>
    <row r="126" spans="14:15" x14ac:dyDescent="0.25">
      <c r="N126" s="14"/>
    </row>
  </sheetData>
  <mergeCells count="1">
    <mergeCell ref="U1:X1"/>
  </mergeCells>
  <phoneticPr fontId="3" type="noConversion"/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22</vt:lpstr>
    </vt:vector>
  </TitlesOfParts>
  <Company>Bureau Veritas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Rudolf HAOUSSINE</dc:creator>
  <cp:lastModifiedBy>A S</cp:lastModifiedBy>
  <dcterms:created xsi:type="dcterms:W3CDTF">2024-05-14T13:47:19Z</dcterms:created>
  <dcterms:modified xsi:type="dcterms:W3CDTF">2024-05-16T09:29:51Z</dcterms:modified>
</cp:coreProperties>
</file>