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C89C67AB-9994-466B-90F4-BB25CDD95BF9}" xr6:coauthVersionLast="47" xr6:coauthVersionMax="47" xr10:uidLastSave="{00000000-0000-0000-0000-000000000000}"/>
  <bookViews>
    <workbookView xWindow="-120" yWindow="-120" windowWidth="29040" windowHeight="15720" xr2:uid="{C496E0CC-F80C-411E-AC84-B3B2AA114A98}"/>
  </bookViews>
  <sheets>
    <sheet name="DETAIL" sheetId="3" r:id="rId1"/>
    <sheet name="Tarif" sheetId="1" r:id="rId2"/>
  </sheets>
  <definedNames>
    <definedName name="_xlnm._FilterDatabase" localSheetId="0" hidden="1">DETAIL!$A$1:$L$65</definedName>
    <definedName name="_xlnm._FilterDatabase" localSheetId="1" hidden="1">Tarif!$A$6:$P$123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0" i="3" l="1"/>
  <c r="H29" i="3"/>
  <c r="L29" i="3"/>
  <c r="L30" i="3"/>
  <c r="H42" i="3" l="1"/>
  <c r="L42" i="3" s="1"/>
  <c r="H60" i="3"/>
  <c r="L60" i="3" s="1"/>
  <c r="H61" i="3"/>
  <c r="L61" i="3" s="1"/>
  <c r="H7" i="3"/>
  <c r="L7" i="3" s="1"/>
  <c r="H8" i="3"/>
  <c r="L8" i="3" s="1"/>
  <c r="H9" i="3"/>
  <c r="L9" i="3" s="1"/>
  <c r="H27" i="3"/>
  <c r="L27" i="3" s="1"/>
  <c r="H10" i="3"/>
  <c r="L10" i="3" s="1"/>
  <c r="H11" i="3"/>
  <c r="L11" i="3" s="1"/>
  <c r="H2" i="3"/>
  <c r="L2" i="3" s="1"/>
  <c r="H6" i="3"/>
  <c r="L6" i="3" s="1"/>
  <c r="H37" i="3"/>
  <c r="L37" i="3" s="1"/>
  <c r="H58" i="3"/>
  <c r="L58" i="3" s="1"/>
  <c r="H55" i="3"/>
  <c r="L55" i="3" s="1"/>
  <c r="H43" i="3"/>
  <c r="L43" i="3" s="1"/>
  <c r="H12" i="3"/>
  <c r="L12" i="3" s="1"/>
  <c r="H13" i="3"/>
  <c r="L13" i="3" s="1"/>
  <c r="H56" i="3"/>
  <c r="L56" i="3" s="1"/>
  <c r="H14" i="3"/>
  <c r="L14" i="3" s="1"/>
  <c r="H15" i="3"/>
  <c r="L15" i="3" s="1"/>
  <c r="H44" i="3"/>
  <c r="L44" i="3" s="1"/>
  <c r="H3" i="3"/>
  <c r="L3" i="3" s="1"/>
  <c r="H57" i="3"/>
  <c r="L57" i="3" s="1"/>
  <c r="H59" i="3"/>
  <c r="L59" i="3" s="1"/>
  <c r="H16" i="3"/>
  <c r="L16" i="3" s="1"/>
  <c r="H17" i="3"/>
  <c r="L17" i="3" s="1"/>
  <c r="H45" i="3"/>
  <c r="L45" i="3" s="1"/>
  <c r="H4" i="3"/>
  <c r="L4" i="3" s="1"/>
  <c r="H31" i="3"/>
  <c r="L31" i="3" s="1"/>
  <c r="H28" i="3"/>
  <c r="L28" i="3" s="1"/>
  <c r="H36" i="3"/>
  <c r="L36" i="3" s="1"/>
  <c r="H34" i="3"/>
  <c r="L34" i="3" s="1"/>
  <c r="H32" i="3"/>
  <c r="L32" i="3" s="1"/>
  <c r="H38" i="3"/>
  <c r="L38" i="3" s="1"/>
  <c r="H46" i="3"/>
  <c r="L46" i="3" s="1"/>
  <c r="H39" i="3"/>
  <c r="L39" i="3" s="1"/>
  <c r="H18" i="3"/>
  <c r="L18" i="3" s="1"/>
  <c r="H33" i="3"/>
  <c r="L33" i="3" s="1"/>
  <c r="H19" i="3"/>
  <c r="L19" i="3" s="1"/>
  <c r="H20" i="3"/>
  <c r="L20" i="3" s="1"/>
  <c r="H47" i="3"/>
  <c r="L47" i="3" s="1"/>
  <c r="H41" i="3"/>
  <c r="L41" i="3" s="1"/>
  <c r="H62" i="3"/>
  <c r="L62" i="3" s="1"/>
  <c r="H48" i="3"/>
  <c r="L48" i="3" s="1"/>
  <c r="H54" i="3"/>
  <c r="L54" i="3" s="1"/>
  <c r="H49" i="3"/>
  <c r="L49" i="3" s="1"/>
  <c r="H50" i="3"/>
  <c r="L50" i="3" s="1"/>
  <c r="H21" i="3"/>
  <c r="L21" i="3" s="1"/>
  <c r="H22" i="3"/>
  <c r="L22" i="3" s="1"/>
  <c r="H63" i="3"/>
  <c r="L63" i="3" s="1"/>
  <c r="H40" i="3"/>
  <c r="L40" i="3" s="1"/>
  <c r="H51" i="3"/>
  <c r="L51" i="3" s="1"/>
  <c r="H52" i="3"/>
  <c r="L52" i="3" s="1"/>
  <c r="H23" i="3"/>
  <c r="L23" i="3" s="1"/>
  <c r="H24" i="3"/>
  <c r="L24" i="3" s="1"/>
  <c r="H64" i="3"/>
  <c r="L64" i="3" s="1"/>
  <c r="H65" i="3"/>
  <c r="L65" i="3" s="1"/>
  <c r="H53" i="3"/>
  <c r="L53" i="3" s="1"/>
  <c r="H25" i="3"/>
  <c r="L25" i="3" s="1"/>
  <c r="H26" i="3"/>
  <c r="L26" i="3" s="1"/>
  <c r="H5" i="3"/>
  <c r="L5" i="3" s="1"/>
  <c r="H35" i="3"/>
  <c r="L35" i="3" s="1"/>
  <c r="K43" i="3" l="1"/>
  <c r="K58" i="3"/>
  <c r="K37" i="3"/>
  <c r="K6" i="3"/>
  <c r="K4" i="3"/>
  <c r="K54" i="3"/>
  <c r="K25" i="3"/>
  <c r="K11" i="3"/>
  <c r="K56" i="3"/>
  <c r="K49" i="3"/>
  <c r="K31" i="3"/>
  <c r="K53" i="3"/>
  <c r="K16" i="3"/>
  <c r="K57" i="3"/>
  <c r="K10" i="3"/>
  <c r="K36" i="3"/>
  <c r="K28" i="3"/>
  <c r="K5" i="3"/>
  <c r="K26" i="3"/>
  <c r="K45" i="3"/>
  <c r="K47" i="3"/>
  <c r="K20" i="3"/>
  <c r="K2" i="3"/>
  <c r="K24" i="3"/>
  <c r="K52" i="3"/>
  <c r="K27" i="3"/>
  <c r="K34" i="3"/>
  <c r="K13" i="3"/>
  <c r="K12" i="3"/>
  <c r="K48" i="3"/>
  <c r="K65" i="3"/>
  <c r="K64" i="3"/>
  <c r="K19" i="3"/>
  <c r="K23" i="3"/>
  <c r="K33" i="3"/>
  <c r="K3" i="3"/>
  <c r="K18" i="3"/>
  <c r="K30" i="3"/>
  <c r="K51" i="3"/>
  <c r="K39" i="3"/>
  <c r="K44" i="3"/>
  <c r="K9" i="3"/>
  <c r="K41" i="3"/>
  <c r="K62" i="3"/>
  <c r="K21" i="3"/>
  <c r="K50" i="3"/>
  <c r="K35" i="3"/>
  <c r="K55" i="3"/>
  <c r="K17" i="3"/>
  <c r="K59" i="3"/>
  <c r="K40" i="3"/>
  <c r="K46" i="3"/>
  <c r="K29" i="3"/>
  <c r="K8" i="3"/>
  <c r="K63" i="3"/>
  <c r="K38" i="3"/>
  <c r="K15" i="3"/>
  <c r="K7" i="3"/>
  <c r="K22" i="3"/>
  <c r="K32" i="3"/>
  <c r="K14" i="3"/>
  <c r="K61" i="3"/>
  <c r="K60" i="3"/>
  <c r="K42" i="3"/>
  <c r="J2" i="3"/>
  <c r="J12" i="3"/>
  <c r="J55" i="3"/>
  <c r="J25" i="3"/>
  <c r="J62" i="3"/>
  <c r="J45" i="3"/>
  <c r="J58" i="3"/>
  <c r="J31" i="3"/>
  <c r="J41" i="3"/>
  <c r="J17" i="3"/>
  <c r="J37" i="3"/>
  <c r="J65" i="3"/>
  <c r="J47" i="3"/>
  <c r="J16" i="3"/>
  <c r="J6" i="3"/>
  <c r="J43" i="3"/>
  <c r="J59" i="3"/>
  <c r="J48" i="3"/>
  <c r="J24" i="3"/>
  <c r="J57" i="3"/>
  <c r="J11" i="3"/>
  <c r="J4" i="3"/>
  <c r="J20" i="3"/>
  <c r="J19" i="3"/>
  <c r="J23" i="3"/>
  <c r="J33" i="3"/>
  <c r="J3" i="3"/>
  <c r="J10" i="3"/>
  <c r="J53" i="3"/>
  <c r="J30" i="3"/>
  <c r="J27" i="3"/>
  <c r="J28" i="3"/>
  <c r="J64" i="3"/>
  <c r="J18" i="3"/>
  <c r="J51" i="3"/>
  <c r="J39" i="3"/>
  <c r="J44" i="3"/>
  <c r="J9" i="3"/>
  <c r="J49" i="3"/>
  <c r="J26" i="3"/>
  <c r="J52" i="3"/>
  <c r="J40" i="3"/>
  <c r="J46" i="3"/>
  <c r="J29" i="3"/>
  <c r="J8" i="3"/>
  <c r="J63" i="3"/>
  <c r="J38" i="3"/>
  <c r="J15" i="3"/>
  <c r="J7" i="3"/>
  <c r="J54" i="3"/>
  <c r="J32" i="3"/>
  <c r="J14" i="3"/>
  <c r="J61" i="3"/>
  <c r="J5" i="3"/>
  <c r="J34" i="3"/>
  <c r="J60" i="3"/>
  <c r="J35" i="3"/>
  <c r="J22" i="3"/>
  <c r="J21" i="3"/>
  <c r="J56" i="3"/>
  <c r="J50" i="3"/>
  <c r="J36" i="3"/>
  <c r="J13" i="3"/>
  <c r="J42" i="3"/>
</calcChain>
</file>

<file path=xl/sharedStrings.xml><?xml version="1.0" encoding="utf-8"?>
<sst xmlns="http://schemas.openxmlformats.org/spreadsheetml/2006/main" count="404" uniqueCount="252">
  <si>
    <t xml:space="preserve">SYSTEM France                      </t>
  </si>
  <si>
    <t>Libellé du produit</t>
  </si>
  <si>
    <t xml:space="preserve">DIRECT France                      </t>
  </si>
  <si>
    <t>Pays destinataire</t>
  </si>
  <si>
    <t>Localité destinataire</t>
  </si>
  <si>
    <t>Code postal destinataire</t>
  </si>
  <si>
    <t>Date du dossier</t>
  </si>
  <si>
    <t>poids</t>
  </si>
  <si>
    <t>Application</t>
  </si>
  <si>
    <t>[type_tranche]</t>
  </si>
  <si>
    <t>Tranches de unité taxation</t>
  </si>
  <si>
    <t xml:space="preserve">Forfait par expédition </t>
  </si>
  <si>
    <t/>
  </si>
  <si>
    <t>Aux 100 KG</t>
  </si>
  <si>
    <t>Tranches de poids</t>
  </si>
  <si>
    <t xml:space="preserve"> à 9</t>
  </si>
  <si>
    <t xml:space="preserve"> à 19</t>
  </si>
  <si>
    <t xml:space="preserve"> à 29</t>
  </si>
  <si>
    <t xml:space="preserve"> à 39</t>
  </si>
  <si>
    <t xml:space="preserve"> à 49</t>
  </si>
  <si>
    <t xml:space="preserve"> à 59</t>
  </si>
  <si>
    <t xml:space="preserve"> à 69</t>
  </si>
  <si>
    <t xml:space="preserve"> à 79</t>
  </si>
  <si>
    <t xml:space="preserve"> à 100</t>
  </si>
  <si>
    <t xml:space="preserve"> à 299</t>
  </si>
  <si>
    <t xml:space="preserve"> à 499</t>
  </si>
  <si>
    <t xml:space="preserve"> à 699</t>
  </si>
  <si>
    <t xml:space="preserve"> à 999</t>
  </si>
  <si>
    <t xml:space="preserve"> à 3000</t>
  </si>
  <si>
    <t>Arrondi unité taxation</t>
  </si>
  <si>
    <t>10.0 KG</t>
  </si>
  <si>
    <t>50.0 KG</t>
  </si>
  <si>
    <t>Départements</t>
  </si>
  <si>
    <t>Zones</t>
  </si>
  <si>
    <t>01</t>
  </si>
  <si>
    <t>AIN</t>
  </si>
  <si>
    <t>02</t>
  </si>
  <si>
    <t>AISNE</t>
  </si>
  <si>
    <t>03</t>
  </si>
  <si>
    <t>ALLIER</t>
  </si>
  <si>
    <t>04</t>
  </si>
  <si>
    <t>ALPES DE HAUTE-PROV</t>
  </si>
  <si>
    <t>Localités d'altitude - ST</t>
  </si>
  <si>
    <t>05</t>
  </si>
  <si>
    <t>ALPES (HAUTES-)</t>
  </si>
  <si>
    <t>06</t>
  </si>
  <si>
    <t>ALPES-MARITIMES</t>
  </si>
  <si>
    <t>07</t>
  </si>
  <si>
    <t>ARDECHE</t>
  </si>
  <si>
    <t>08</t>
  </si>
  <si>
    <t>ARDENNES</t>
  </si>
  <si>
    <t>09</t>
  </si>
  <si>
    <t>ARIEGE</t>
  </si>
  <si>
    <t>10</t>
  </si>
  <si>
    <t>AUBE</t>
  </si>
  <si>
    <t>11</t>
  </si>
  <si>
    <t>AUDE</t>
  </si>
  <si>
    <t>12</t>
  </si>
  <si>
    <t>AVEYRON</t>
  </si>
  <si>
    <t>13</t>
  </si>
  <si>
    <t>BOUCHES DU RHONE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</si>
  <si>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</si>
  <si>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</si>
  <si>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</si>
  <si>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</si>
  <si>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</si>
  <si>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</si>
  <si>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</si>
  <si>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</si>
  <si>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Iles - IL</t>
  </si>
  <si>
    <t>18</t>
  </si>
  <si>
    <t>CHER</t>
  </si>
  <si>
    <t>19</t>
  </si>
  <si>
    <t>CORREZE</t>
  </si>
  <si>
    <t>20</t>
  </si>
  <si>
    <t>CORSE</t>
  </si>
  <si>
    <t>21</t>
  </si>
  <si>
    <t>COTE-D OR</t>
  </si>
  <si>
    <t>22</t>
  </si>
  <si>
    <t>COTES-D ARMOR</t>
  </si>
  <si>
    <t>23</t>
  </si>
  <si>
    <t>CREUSE</t>
  </si>
  <si>
    <t>24</t>
  </si>
  <si>
    <t>DORDOGNE</t>
  </si>
  <si>
    <t>25</t>
  </si>
  <si>
    <t>DOUBS</t>
  </si>
  <si>
    <t>26</t>
  </si>
  <si>
    <t>DROME</t>
  </si>
  <si>
    <t>27</t>
  </si>
  <si>
    <t>EURE</t>
  </si>
  <si>
    <t>28</t>
  </si>
  <si>
    <t>EURE-ET-LOIR</t>
  </si>
  <si>
    <t>29</t>
  </si>
  <si>
    <t>FINISTERE</t>
  </si>
  <si>
    <t>30</t>
  </si>
  <si>
    <t>GARD</t>
  </si>
  <si>
    <t>31</t>
  </si>
  <si>
    <t>HAUTE-GARONNE</t>
  </si>
  <si>
    <t>32</t>
  </si>
  <si>
    <t>GERS</t>
  </si>
  <si>
    <t>33</t>
  </si>
  <si>
    <t>GIRONDE</t>
  </si>
  <si>
    <t>34</t>
  </si>
  <si>
    <t>HERAULT</t>
  </si>
  <si>
    <t>35</t>
  </si>
  <si>
    <t>ILLE-ET-VILAINE</t>
  </si>
  <si>
    <t>36</t>
  </si>
  <si>
    <t>INDRE</t>
  </si>
  <si>
    <t>37</t>
  </si>
  <si>
    <t>INDRE-ET-LOIRE</t>
  </si>
  <si>
    <t>38</t>
  </si>
  <si>
    <t>ISERE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</si>
  <si>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</si>
  <si>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</si>
  <si>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</si>
  <si>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</si>
  <si>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</si>
  <si>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</si>
  <si>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</si>
  <si>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</si>
  <si>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</si>
  <si>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</si>
  <si>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</si>
  <si>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</si>
  <si>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</si>
  <si>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</si>
  <si>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</si>
  <si>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</si>
  <si>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</si>
  <si>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</si>
  <si>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</si>
  <si>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LOZERE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</si>
  <si>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</si>
  <si>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</si>
  <si>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</si>
  <si>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</si>
  <si>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</si>
  <si>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</si>
  <si>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</si>
  <si>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</si>
  <si>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</si>
  <si>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</si>
  <si>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</si>
  <si>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</si>
  <si>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</si>
  <si>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</si>
  <si>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</si>
  <si>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</si>
  <si>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</si>
  <si>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</si>
  <si>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</si>
  <si>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NIEVRE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</si>
  <si>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</si>
  <si>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</si>
  <si>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</si>
  <si>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</si>
  <si>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</si>
  <si>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</si>
  <si>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</si>
  <si>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</si>
  <si>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</si>
  <si>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PUY-DE-DOME</t>
  </si>
  <si>
    <t>64</t>
  </si>
  <si>
    <t>PYRENEES-ATLANTIQUE</t>
  </si>
  <si>
    <t>65</t>
  </si>
  <si>
    <t>HAUTES-PYRENEES</t>
  </si>
  <si>
    <t>66</t>
  </si>
  <si>
    <t>PYRENEES-ORIENTALES</t>
  </si>
  <si>
    <t>67</t>
  </si>
  <si>
    <t>BAS-RHIN</t>
  </si>
  <si>
    <t>68</t>
  </si>
  <si>
    <t>HAUT-RHIN</t>
  </si>
  <si>
    <t>69</t>
  </si>
  <si>
    <t>RHONE</t>
  </si>
  <si>
    <t>70</t>
  </si>
  <si>
    <t>HAUTE-SAONE</t>
  </si>
  <si>
    <t>71</t>
  </si>
  <si>
    <t>SAONE-ET-LOIRE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</si>
  <si>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</si>
  <si>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</si>
  <si>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</si>
  <si>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</si>
  <si>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</si>
  <si>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</si>
  <si>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</si>
  <si>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</si>
  <si>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</si>
  <si>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</si>
  <si>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</si>
  <si>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</si>
  <si>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</si>
  <si>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</si>
  <si>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</si>
  <si>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DEUX-SEVRES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</si>
  <si>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</si>
  <si>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</si>
  <si>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</si>
  <si>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</si>
  <si>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</si>
  <si>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</si>
  <si>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</si>
  <si>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</si>
  <si>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</si>
  <si>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</si>
  <si>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</si>
  <si>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VENDEE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</si>
  <si>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</si>
  <si>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</si>
  <si>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</si>
  <si>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</si>
  <si>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</si>
  <si>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</si>
  <si>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</si>
  <si>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</si>
  <si>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</si>
  <si>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TERR. DE BELFORT</t>
  </si>
  <si>
    <t>91</t>
  </si>
  <si>
    <t>ESSONNE</t>
  </si>
  <si>
    <t>92</t>
  </si>
  <si>
    <t>HAUTS-DE-SEINE</t>
  </si>
  <si>
    <t>93</t>
  </si>
  <si>
    <t>SEINE-ST-DENIS</t>
  </si>
  <si>
    <t>94</t>
  </si>
  <si>
    <t>VAL-DE-MARNE</t>
  </si>
  <si>
    <t>95</t>
  </si>
  <si>
    <t>VAL-D OISE</t>
  </si>
  <si>
    <t>98</t>
  </si>
  <si>
    <t>98 MONACO</t>
  </si>
  <si>
    <t>Département</t>
  </si>
  <si>
    <t>01057</t>
  </si>
  <si>
    <t>01058</t>
  </si>
  <si>
    <t>01059</t>
  </si>
  <si>
    <t>01060</t>
  </si>
  <si>
    <t>01061</t>
  </si>
  <si>
    <t>01062</t>
  </si>
  <si>
    <t>01063</t>
  </si>
  <si>
    <t>01064</t>
  </si>
  <si>
    <t>01065</t>
  </si>
  <si>
    <t>01066</t>
  </si>
  <si>
    <t>01067</t>
  </si>
  <si>
    <t>01068</t>
  </si>
  <si>
    <t>01069</t>
  </si>
  <si>
    <t>01070</t>
  </si>
  <si>
    <t>Prix facturé</t>
  </si>
  <si>
    <t>04000</t>
  </si>
  <si>
    <t>17000</t>
  </si>
  <si>
    <t>05000</t>
  </si>
  <si>
    <t>22000</t>
  </si>
  <si>
    <t>Spécificité</t>
  </si>
  <si>
    <t>Prix transporteur 1</t>
  </si>
  <si>
    <t>Prix transporteur 2</t>
  </si>
  <si>
    <t>Prix transporteur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</si>
</sst>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-* #,##0.00\ _€_-;\-* #,##0.00\ _€_-;_-* &quot;-&quot;??\ _€_-;_-@_-"/>
    <numFmt numFmtId="165" formatCode="_-* #,##0.00\ [$€-1]_-;\-* #,##0.00\ [$€-1]_-;_-* &quot;-&quot;??\ [$€-1]_-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#,##0&quot; mk&quot;;[Red]\-#,##0&quot; mk&quot;"/>
    <numFmt numFmtId="169" formatCode="#,##0.00&quot; mk&quot;;[Red]\-#,##0.00&quot; mk&quot;"/>
    <numFmt numFmtId="170" formatCode="&quot;£&quot;#,##0.00;[Red]\-&quot;£&quot;#,##0.00"/>
    <numFmt numFmtId="171" formatCode="0.00_)"/>
    <numFmt numFmtId="172" formatCode="_-* #,##0.00\ &quot;DM&quot;_-;\-* #,##0.00\ &quot;DM&quot;_-;_-* &quot;-&quot;??\ &quot;DM&quot;_-;_-@_-"/>
    <numFmt numFmtId="173" formatCode="[Red][&gt;10000]#,##0;##,##0"/>
  </numFmts>
  <fonts count="8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b/>
      <sz val="10"/>
      <name val="Helv"/>
    </font>
    <font>
      <sz val="8"/>
      <name val="Arial"/>
      <family val="2"/>
    </font>
    <font>
      <b/>
      <sz val="12"/>
      <name val="Helv"/>
    </font>
    <font>
      <b/>
      <sz val="11"/>
      <name val="Helv"/>
    </font>
    <font>
      <b/>
      <i/>
      <sz val="16"/>
      <name val="Helv"/>
    </font>
    <font>
      <sz val="10"/>
      <name val="MS Sans Serif"/>
      <family val="2"/>
    </font>
    <font>
      <sz val="10"/>
      <name val="Arial MT"/>
    </font>
    <font>
      <sz val="10"/>
      <name val="Courier"/>
      <family val="3"/>
    </font>
    <font>
      <b/>
      <sz val="10"/>
      <name val="MS Sans Serif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1"/>
      <color indexed="9"/>
      <name val="Calibri"/>
      <family val="2"/>
    </font>
    <font>
      <sz val="11"/>
      <color theme="0"/>
      <name val="Arial"/>
      <family val="2"/>
    </font>
    <font>
      <sz val="11"/>
      <color indexed="10"/>
      <name val="Calibri"/>
      <family val="2"/>
    </font>
    <font>
      <sz val="11"/>
      <color rgb="FF9C0006"/>
      <name val="Arial"/>
      <family val="2"/>
    </font>
    <font>
      <sz val="11"/>
      <color indexed="16"/>
      <name val="Calibri"/>
      <family val="2"/>
    </font>
    <font>
      <b/>
      <sz val="11"/>
      <color indexed="52"/>
      <name val="Calibri"/>
      <family val="2"/>
    </font>
    <font>
      <b/>
      <sz val="11"/>
      <color rgb="FFFA7D00"/>
      <name val="Arial"/>
      <family val="2"/>
    </font>
    <font>
      <b/>
      <sz val="11"/>
      <color indexed="53"/>
      <name val="Calibri"/>
      <family val="2"/>
    </font>
    <font>
      <sz val="11"/>
      <color indexed="52"/>
      <name val="Calibri"/>
      <family val="2"/>
    </font>
    <font>
      <b/>
      <sz val="11"/>
      <color theme="0"/>
      <name val="Arial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sz val="11"/>
      <color indexed="17"/>
      <name val="Calibri"/>
      <family val="2"/>
    </font>
    <font>
      <b/>
      <sz val="15"/>
      <color theme="3"/>
      <name val="Arial"/>
      <family val="2"/>
    </font>
    <font>
      <b/>
      <sz val="15"/>
      <color indexed="62"/>
      <name val="Calibri"/>
      <family val="2"/>
    </font>
    <font>
      <b/>
      <sz val="13"/>
      <color theme="3"/>
      <name val="Arial"/>
      <family val="2"/>
    </font>
    <font>
      <b/>
      <sz val="13"/>
      <color indexed="62"/>
      <name val="Calibri"/>
      <family val="2"/>
    </font>
    <font>
      <b/>
      <sz val="11"/>
      <color theme="3"/>
      <name val="Arial"/>
      <family val="2"/>
    </font>
    <font>
      <b/>
      <sz val="11"/>
      <color indexed="62"/>
      <name val="Calibri"/>
      <family val="2"/>
    </font>
    <font>
      <b/>
      <sz val="8"/>
      <color theme="3"/>
      <name val="Arial"/>
      <family val="2"/>
    </font>
    <font>
      <u/>
      <sz val="10"/>
      <color indexed="12"/>
      <name val="Arial CE"/>
      <charset val="238"/>
    </font>
    <font>
      <sz val="11"/>
      <color rgb="FF3F3F76"/>
      <name val="Arial"/>
      <family val="2"/>
    </font>
    <font>
      <sz val="11"/>
      <color indexed="20"/>
      <name val="Calibri"/>
      <family val="2"/>
    </font>
    <font>
      <sz val="11"/>
      <color rgb="FFFA7D00"/>
      <name val="Arial"/>
      <family val="2"/>
    </font>
    <font>
      <sz val="11"/>
      <color indexed="53"/>
      <name val="Calibri"/>
      <family val="2"/>
    </font>
    <font>
      <sz val="11"/>
      <color rgb="FF9C6500"/>
      <name val="Arial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8"/>
      <color theme="1"/>
      <name val="Arial"/>
      <family val="2"/>
    </font>
    <font>
      <sz val="11"/>
      <color indexed="60"/>
      <name val="Arial"/>
      <family val="2"/>
    </font>
    <font>
      <b/>
      <sz val="11"/>
      <color rgb="FF3F3F3F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i/>
      <sz val="11"/>
      <color indexed="23"/>
      <name val="Calibri"/>
      <family val="2"/>
    </font>
    <font>
      <b/>
      <sz val="18"/>
      <color theme="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53"/>
      </patternFill>
    </fill>
    <fill>
      <patternFill patternType="solid">
        <fgColor indexed="45"/>
        <bgColor indexed="45"/>
      </patternFill>
    </fill>
    <fill>
      <patternFill patternType="solid">
        <fgColor indexed="22"/>
      </patternFill>
    </fill>
    <fill>
      <patternFill patternType="solid">
        <fgColor indexed="9"/>
        <bgColor indexed="9"/>
      </patternFill>
    </fill>
    <fill>
      <patternFill patternType="solid">
        <fgColor indexed="26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/>
        <bgColor indexed="64"/>
      </patternFill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37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9" fillId="0" borderId="18">
      <alignment horizontal="center"/>
    </xf>
    <xf numFmtId="173" fontId="18" fillId="0" borderId="0"/>
    <xf numFmtId="0" fontId="21" fillId="0" borderId="0"/>
    <xf numFmtId="0" fontId="1" fillId="8" borderId="8" applyNumberFormat="0" applyFont="0" applyAlignment="0" applyProtection="0"/>
    <xf numFmtId="165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38" fontId="22" fillId="33" borderId="0" applyNumberFormat="0" applyBorder="0" applyAlignment="0" applyProtection="0"/>
    <xf numFmtId="0" fontId="23" fillId="0" borderId="0">
      <alignment horizontal="left"/>
    </xf>
    <xf numFmtId="10" fontId="22" fillId="34" borderId="17" applyNumberFormat="0" applyBorder="0" applyAlignment="0" applyProtection="0"/>
    <xf numFmtId="170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4" fillId="0" borderId="16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71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10" fontId="18" fillId="0" borderId="0" applyFont="0" applyFill="0" applyBorder="0" applyAlignment="0" applyProtection="0"/>
    <xf numFmtId="9" fontId="26" fillId="0" borderId="11" applyNumberFormat="0" applyBorder="0"/>
    <xf numFmtId="0" fontId="18" fillId="0" borderId="0"/>
    <xf numFmtId="0" fontId="27" fillId="0" borderId="0"/>
    <xf numFmtId="0" fontId="24" fillId="0" borderId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28" fillId="0" borderId="0"/>
    <xf numFmtId="168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30" fillId="0" borderId="0"/>
    <xf numFmtId="0" fontId="1" fillId="0" borderId="0"/>
    <xf numFmtId="0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0" fontId="31" fillId="35" borderId="0" applyNumberFormat="0" applyBorder="0" applyAlignment="0" applyProtection="0"/>
    <xf numFmtId="0" fontId="1" fillId="10" borderId="0" applyNumberFormat="0" applyBorder="0" applyAlignment="0" applyProtection="0"/>
    <xf numFmtId="0" fontId="31" fillId="35" borderId="0" applyNumberFormat="0" applyBorder="0" applyAlignment="0" applyProtection="0"/>
    <xf numFmtId="0" fontId="1" fillId="35" borderId="0" applyNumberFormat="0" applyBorder="0" applyAlignment="0" applyProtection="0"/>
    <xf numFmtId="0" fontId="31" fillId="36" borderId="0" applyNumberFormat="0" applyBorder="0" applyAlignment="0" applyProtection="0"/>
    <xf numFmtId="0" fontId="1" fillId="14" borderId="0" applyNumberFormat="0" applyBorder="0" applyAlignment="0" applyProtection="0"/>
    <xf numFmtId="0" fontId="31" fillId="36" borderId="0" applyNumberFormat="0" applyBorder="0" applyAlignment="0" applyProtection="0"/>
    <xf numFmtId="0" fontId="1" fillId="36" borderId="0" applyNumberFormat="0" applyBorder="0" applyAlignment="0" applyProtection="0"/>
    <xf numFmtId="0" fontId="31" fillId="37" borderId="0" applyNumberFormat="0" applyBorder="0" applyAlignment="0" applyProtection="0"/>
    <xf numFmtId="0" fontId="1" fillId="18" borderId="0" applyNumberFormat="0" applyBorder="0" applyAlignment="0" applyProtection="0"/>
    <xf numFmtId="0" fontId="31" fillId="37" borderId="0" applyNumberFormat="0" applyBorder="0" applyAlignment="0" applyProtection="0"/>
    <xf numFmtId="0" fontId="1" fillId="37" borderId="0" applyNumberFormat="0" applyBorder="0" applyAlignment="0" applyProtection="0"/>
    <xf numFmtId="0" fontId="31" fillId="38" borderId="0" applyNumberFormat="0" applyBorder="0" applyAlignment="0" applyProtection="0"/>
    <xf numFmtId="0" fontId="1" fillId="22" borderId="0" applyNumberFormat="0" applyBorder="0" applyAlignment="0" applyProtection="0"/>
    <xf numFmtId="0" fontId="31" fillId="38" borderId="0" applyNumberFormat="0" applyBorder="0" applyAlignment="0" applyProtection="0"/>
    <xf numFmtId="0" fontId="1" fillId="38" borderId="0" applyNumberFormat="0" applyBorder="0" applyAlignment="0" applyProtection="0"/>
    <xf numFmtId="0" fontId="19" fillId="26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32" fillId="26" borderId="0" applyNumberFormat="0" applyBorder="0" applyAlignment="0" applyProtection="0"/>
    <xf numFmtId="0" fontId="19" fillId="26" borderId="0" applyNumberFormat="0" applyBorder="0" applyAlignment="0" applyProtection="0"/>
    <xf numFmtId="0" fontId="32" fillId="26" borderId="0" applyNumberFormat="0" applyBorder="0" applyAlignment="0" applyProtection="0"/>
    <xf numFmtId="0" fontId="19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1" fillId="19" borderId="0" applyNumberFormat="0" applyBorder="0" applyAlignment="0" applyProtection="0"/>
    <xf numFmtId="0" fontId="31" fillId="43" borderId="0" applyNumberFormat="0" applyBorder="0" applyAlignment="0" applyProtection="0"/>
    <xf numFmtId="0" fontId="1" fillId="4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3" fillId="45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15" fillId="20" borderId="0" applyNumberFormat="0" applyBorder="0" applyAlignment="0" applyProtection="0"/>
    <xf numFmtId="0" fontId="15" fillId="43" borderId="0" applyNumberFormat="0" applyBorder="0" applyAlignment="0" applyProtection="0"/>
    <xf numFmtId="0" fontId="33" fillId="46" borderId="0" applyNumberFormat="0" applyBorder="0" applyAlignment="0" applyProtection="0"/>
    <xf numFmtId="0" fontId="15" fillId="24" borderId="0" applyNumberFormat="0" applyBorder="0" applyAlignment="0" applyProtection="0"/>
    <xf numFmtId="0" fontId="15" fillId="46" borderId="0" applyNumberFormat="0" applyBorder="0" applyAlignment="0" applyProtection="0"/>
    <xf numFmtId="0" fontId="33" fillId="47" borderId="0" applyNumberFormat="0" applyBorder="0" applyAlignment="0" applyProtection="0"/>
    <xf numFmtId="0" fontId="33" fillId="48" borderId="0" applyNumberFormat="0" applyBorder="0" applyAlignment="0" applyProtection="0"/>
    <xf numFmtId="0" fontId="15" fillId="32" borderId="0" applyNumberFormat="0" applyBorder="0" applyAlignment="0" applyProtection="0"/>
    <xf numFmtId="0" fontId="15" fillId="48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3" fillId="50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4" fillId="9" borderId="0" applyNumberFormat="0" applyBorder="0" applyAlignment="0" applyProtection="0"/>
    <xf numFmtId="0" fontId="20" fillId="9" borderId="0" applyNumberFormat="0" applyBorder="0" applyAlignment="0" applyProtection="0"/>
    <xf numFmtId="0" fontId="34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34" fillId="9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4" fillId="9" borderId="0" applyNumberFormat="0" applyBorder="0" applyAlignment="0" applyProtection="0"/>
    <xf numFmtId="0" fontId="20" fillId="9" borderId="0" applyNumberFormat="0" applyBorder="0" applyAlignment="0" applyProtection="0"/>
    <xf numFmtId="0" fontId="34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34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3" fillId="52" borderId="0" applyNumberFormat="0" applyBorder="0" applyAlignment="0" applyProtection="0"/>
    <xf numFmtId="0" fontId="31" fillId="53" borderId="0" applyNumberFormat="0" applyBorder="0" applyAlignment="0" applyProtection="0"/>
    <xf numFmtId="0" fontId="31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3" fillId="55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33" fillId="56" borderId="0" applyNumberFormat="0" applyBorder="0" applyAlignment="0" applyProtection="0"/>
    <xf numFmtId="0" fontId="33" fillId="56" borderId="0" applyNumberFormat="0" applyBorder="0" applyAlignment="0" applyProtection="0"/>
    <xf numFmtId="0" fontId="34" fillId="13" borderId="0" applyNumberFormat="0" applyBorder="0" applyAlignment="0" applyProtection="0"/>
    <xf numFmtId="0" fontId="20" fillId="13" borderId="0" applyNumberFormat="0" applyBorder="0" applyAlignment="0" applyProtection="0"/>
    <xf numFmtId="0" fontId="34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34" fillId="13" borderId="0" applyNumberFormat="0" applyBorder="0" applyAlignment="0" applyProtection="0"/>
    <xf numFmtId="0" fontId="33" fillId="56" borderId="0" applyNumberFormat="0" applyBorder="0" applyAlignment="0" applyProtection="0"/>
    <xf numFmtId="0" fontId="33" fillId="56" borderId="0" applyNumberFormat="0" applyBorder="0" applyAlignment="0" applyProtection="0"/>
    <xf numFmtId="0" fontId="34" fillId="13" borderId="0" applyNumberFormat="0" applyBorder="0" applyAlignment="0" applyProtection="0"/>
    <xf numFmtId="0" fontId="20" fillId="13" borderId="0" applyNumberFormat="0" applyBorder="0" applyAlignment="0" applyProtection="0"/>
    <xf numFmtId="0" fontId="34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34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3" fillId="57" borderId="0" applyNumberFormat="0" applyBorder="0" applyAlignment="0" applyProtection="0"/>
    <xf numFmtId="0" fontId="31" fillId="53" borderId="0" applyNumberFormat="0" applyBorder="0" applyAlignment="0" applyProtection="0"/>
    <xf numFmtId="0" fontId="31" fillId="53" borderId="0" applyNumberFormat="0" applyBorder="0" applyAlignment="0" applyProtection="0"/>
    <xf numFmtId="0" fontId="31" fillId="58" borderId="0" applyNumberFormat="0" applyBorder="0" applyAlignment="0" applyProtection="0"/>
    <xf numFmtId="0" fontId="31" fillId="58" borderId="0" applyNumberFormat="0" applyBorder="0" applyAlignment="0" applyProtection="0"/>
    <xf numFmtId="0" fontId="33" fillId="54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34" fillId="17" borderId="0" applyNumberFormat="0" applyBorder="0" applyAlignment="0" applyProtection="0"/>
    <xf numFmtId="0" fontId="33" fillId="5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3" fillId="54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4" fillId="21" borderId="0" applyNumberFormat="0" applyBorder="0" applyAlignment="0" applyProtection="0"/>
    <xf numFmtId="0" fontId="20" fillId="21" borderId="0" applyNumberFormat="0" applyBorder="0" applyAlignment="0" applyProtection="0"/>
    <xf numFmtId="0" fontId="34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34" fillId="2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4" fillId="21" borderId="0" applyNumberFormat="0" applyBorder="0" applyAlignment="0" applyProtection="0"/>
    <xf numFmtId="0" fontId="20" fillId="21" borderId="0" applyNumberFormat="0" applyBorder="0" applyAlignment="0" applyProtection="0"/>
    <xf numFmtId="0" fontId="34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34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3" fillId="46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3" fillId="50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33" fillId="61" borderId="0" applyNumberFormat="0" applyBorder="0" applyAlignment="0" applyProtection="0"/>
    <xf numFmtId="0" fontId="33" fillId="61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33" fillId="61" borderId="0" applyNumberFormat="0" applyBorder="0" applyAlignment="0" applyProtection="0"/>
    <xf numFmtId="0" fontId="33" fillId="61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34" fillId="25" borderId="0" applyNumberFormat="0" applyBorder="0" applyAlignment="0" applyProtection="0"/>
    <xf numFmtId="0" fontId="33" fillId="47" borderId="0" applyNumberFormat="0" applyBorder="0" applyAlignment="0" applyProtection="0"/>
    <xf numFmtId="0" fontId="31" fillId="53" borderId="0" applyNumberFormat="0" applyBorder="0" applyAlignment="0" applyProtection="0"/>
    <xf numFmtId="0" fontId="31" fillId="53" borderId="0" applyNumberFormat="0" applyBorder="0" applyAlignment="0" applyProtection="0"/>
    <xf numFmtId="0" fontId="31" fillId="62" borderId="0" applyNumberFormat="0" applyBorder="0" applyAlignment="0" applyProtection="0"/>
    <xf numFmtId="0" fontId="31" fillId="62" borderId="0" applyNumberFormat="0" applyBorder="0" applyAlignment="0" applyProtection="0"/>
    <xf numFmtId="0" fontId="33" fillId="62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34" fillId="29" borderId="0" applyNumberFormat="0" applyBorder="0" applyAlignment="0" applyProtection="0"/>
    <xf numFmtId="0" fontId="33" fillId="64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37" fillId="65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7" fillId="65" borderId="0" applyNumberFormat="0" applyBorder="0" applyAlignment="0" applyProtection="0"/>
    <xf numFmtId="0" fontId="36" fillId="3" borderId="0" applyNumberFormat="0" applyBorder="0" applyAlignment="0" applyProtection="0"/>
    <xf numFmtId="0" fontId="37" fillId="65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7" fillId="65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8" fillId="66" borderId="19" applyNumberFormat="0" applyAlignment="0" applyProtection="0"/>
    <xf numFmtId="0" fontId="39" fillId="6" borderId="4" applyNumberFormat="0" applyAlignment="0" applyProtection="0"/>
    <xf numFmtId="0" fontId="40" fillId="67" borderId="19" applyNumberFormat="0" applyAlignment="0" applyProtection="0"/>
    <xf numFmtId="0" fontId="39" fillId="6" borderId="4" applyNumberFormat="0" applyAlignment="0" applyProtection="0"/>
    <xf numFmtId="0" fontId="39" fillId="6" borderId="4" applyNumberFormat="0" applyAlignment="0" applyProtection="0"/>
    <xf numFmtId="0" fontId="40" fillId="67" borderId="19" applyNumberFormat="0" applyAlignment="0" applyProtection="0"/>
    <xf numFmtId="0" fontId="39" fillId="6" borderId="4" applyNumberFormat="0" applyAlignment="0" applyProtection="0"/>
    <xf numFmtId="0" fontId="40" fillId="67" borderId="19" applyNumberFormat="0" applyAlignment="0" applyProtection="0"/>
    <xf numFmtId="0" fontId="39" fillId="6" borderId="4" applyNumberFormat="0" applyAlignment="0" applyProtection="0"/>
    <xf numFmtId="0" fontId="39" fillId="6" borderId="4" applyNumberFormat="0" applyAlignment="0" applyProtection="0"/>
    <xf numFmtId="0" fontId="40" fillId="67" borderId="19" applyNumberFormat="0" applyAlignment="0" applyProtection="0"/>
    <xf numFmtId="0" fontId="39" fillId="6" borderId="4" applyNumberFormat="0" applyAlignment="0" applyProtection="0"/>
    <xf numFmtId="0" fontId="39" fillId="6" borderId="4" applyNumberFormat="0" applyAlignment="0" applyProtection="0"/>
    <xf numFmtId="0" fontId="41" fillId="0" borderId="20" applyNumberFormat="0" applyFill="0" applyAlignment="0" applyProtection="0"/>
    <xf numFmtId="0" fontId="42" fillId="7" borderId="7" applyNumberFormat="0" applyAlignment="0" applyProtection="0"/>
    <xf numFmtId="0" fontId="43" fillId="55" borderId="21" applyNumberFormat="0" applyAlignment="0" applyProtection="0"/>
    <xf numFmtId="0" fontId="42" fillId="7" borderId="7" applyNumberFormat="0" applyAlignment="0" applyProtection="0"/>
    <xf numFmtId="0" fontId="42" fillId="7" borderId="7" applyNumberFormat="0" applyAlignment="0" applyProtection="0"/>
    <xf numFmtId="0" fontId="43" fillId="55" borderId="21" applyNumberFormat="0" applyAlignment="0" applyProtection="0"/>
    <xf numFmtId="0" fontId="42" fillId="7" borderId="7" applyNumberFormat="0" applyAlignment="0" applyProtection="0"/>
    <xf numFmtId="0" fontId="43" fillId="55" borderId="21" applyNumberFormat="0" applyAlignment="0" applyProtection="0"/>
    <xf numFmtId="0" fontId="42" fillId="7" borderId="7" applyNumberFormat="0" applyAlignment="0" applyProtection="0"/>
    <xf numFmtId="0" fontId="42" fillId="7" borderId="7" applyNumberFormat="0" applyAlignment="0" applyProtection="0"/>
    <xf numFmtId="0" fontId="43" fillId="55" borderId="21" applyNumberFormat="0" applyAlignment="0" applyProtection="0"/>
    <xf numFmtId="0" fontId="42" fillId="7" borderId="7" applyNumberFormat="0" applyAlignment="0" applyProtection="0"/>
    <xf numFmtId="0" fontId="42" fillId="7" borderId="7" applyNumberFormat="0" applyAlignment="0" applyProtection="0"/>
    <xf numFmtId="0" fontId="18" fillId="68" borderId="22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18" fillId="68" borderId="22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44" fillId="69" borderId="0" applyNumberFormat="0" applyBorder="0" applyAlignment="0" applyProtection="0"/>
    <xf numFmtId="0" fontId="44" fillId="70" borderId="0" applyNumberFormat="0" applyBorder="0" applyAlignment="0" applyProtection="0"/>
    <xf numFmtId="0" fontId="44" fillId="71" borderId="0" applyNumberFormat="0" applyBorder="0" applyAlignment="0" applyProtection="0"/>
    <xf numFmtId="0" fontId="45" fillId="40" borderId="19" applyNumberFormat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2" borderId="0" applyNumberFormat="0" applyBorder="0" applyAlignment="0" applyProtection="0"/>
    <xf numFmtId="0" fontId="48" fillId="58" borderId="0" applyNumberFormat="0" applyBorder="0" applyAlignment="0" applyProtection="0"/>
    <xf numFmtId="0" fontId="47" fillId="2" borderId="0" applyNumberFormat="0" applyBorder="0" applyAlignment="0" applyProtection="0"/>
    <xf numFmtId="0" fontId="47" fillId="2" borderId="0" applyNumberFormat="0" applyBorder="0" applyAlignment="0" applyProtection="0"/>
    <xf numFmtId="0" fontId="48" fillId="58" borderId="0" applyNumberFormat="0" applyBorder="0" applyAlignment="0" applyProtection="0"/>
    <xf numFmtId="0" fontId="47" fillId="2" borderId="0" applyNumberFormat="0" applyBorder="0" applyAlignment="0" applyProtection="0"/>
    <xf numFmtId="0" fontId="48" fillId="58" borderId="0" applyNumberFormat="0" applyBorder="0" applyAlignment="0" applyProtection="0"/>
    <xf numFmtId="0" fontId="47" fillId="2" borderId="0" applyNumberFormat="0" applyBorder="0" applyAlignment="0" applyProtection="0"/>
    <xf numFmtId="0" fontId="47" fillId="2" borderId="0" applyNumberFormat="0" applyBorder="0" applyAlignment="0" applyProtection="0"/>
    <xf numFmtId="0" fontId="48" fillId="58" borderId="0" applyNumberFormat="0" applyBorder="0" applyAlignment="0" applyProtection="0"/>
    <xf numFmtId="0" fontId="47" fillId="2" borderId="0" applyNumberFormat="0" applyBorder="0" applyAlignment="0" applyProtection="0"/>
    <xf numFmtId="0" fontId="47" fillId="2" borderId="0" applyNumberFormat="0" applyBorder="0" applyAlignment="0" applyProtection="0"/>
    <xf numFmtId="0" fontId="49" fillId="0" borderId="1" applyNumberFormat="0" applyFill="0" applyAlignment="0" applyProtection="0"/>
    <xf numFmtId="0" fontId="50" fillId="0" borderId="23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50" fillId="0" borderId="23" applyNumberFormat="0" applyFill="0" applyAlignment="0" applyProtection="0"/>
    <xf numFmtId="0" fontId="49" fillId="0" borderId="1" applyNumberFormat="0" applyFill="0" applyAlignment="0" applyProtection="0"/>
    <xf numFmtId="0" fontId="50" fillId="0" borderId="23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50" fillId="0" borderId="23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51" fillId="0" borderId="2" applyNumberFormat="0" applyFill="0" applyAlignment="0" applyProtection="0"/>
    <xf numFmtId="0" fontId="52" fillId="0" borderId="24" applyNumberFormat="0" applyFill="0" applyAlignment="0" applyProtection="0"/>
    <xf numFmtId="0" fontId="51" fillId="0" borderId="2" applyNumberFormat="0" applyFill="0" applyAlignment="0" applyProtection="0"/>
    <xf numFmtId="0" fontId="51" fillId="0" borderId="2" applyNumberFormat="0" applyFill="0" applyAlignment="0" applyProtection="0"/>
    <xf numFmtId="0" fontId="52" fillId="0" borderId="24" applyNumberFormat="0" applyFill="0" applyAlignment="0" applyProtection="0"/>
    <xf numFmtId="0" fontId="51" fillId="0" borderId="2" applyNumberFormat="0" applyFill="0" applyAlignment="0" applyProtection="0"/>
    <xf numFmtId="0" fontId="52" fillId="0" borderId="24" applyNumberFormat="0" applyFill="0" applyAlignment="0" applyProtection="0"/>
    <xf numFmtId="0" fontId="51" fillId="0" borderId="2" applyNumberFormat="0" applyFill="0" applyAlignment="0" applyProtection="0"/>
    <xf numFmtId="0" fontId="51" fillId="0" borderId="2" applyNumberFormat="0" applyFill="0" applyAlignment="0" applyProtection="0"/>
    <xf numFmtId="0" fontId="52" fillId="0" borderId="24" applyNumberFormat="0" applyFill="0" applyAlignment="0" applyProtection="0"/>
    <xf numFmtId="0" fontId="51" fillId="0" borderId="2" applyNumberFormat="0" applyFill="0" applyAlignment="0" applyProtection="0"/>
    <xf numFmtId="0" fontId="51" fillId="0" borderId="2" applyNumberFormat="0" applyFill="0" applyAlignment="0" applyProtection="0"/>
    <xf numFmtId="0" fontId="53" fillId="0" borderId="3" applyNumberFormat="0" applyFill="0" applyAlignment="0" applyProtection="0"/>
    <xf numFmtId="0" fontId="53" fillId="0" borderId="3" applyNumberFormat="0" applyFill="0" applyAlignment="0" applyProtection="0"/>
    <xf numFmtId="0" fontId="54" fillId="0" borderId="25" applyNumberFormat="0" applyFill="0" applyAlignment="0" applyProtection="0"/>
    <xf numFmtId="0" fontId="54" fillId="0" borderId="25" applyNumberFormat="0" applyFill="0" applyAlignment="0" applyProtection="0"/>
    <xf numFmtId="0" fontId="53" fillId="0" borderId="3" applyNumberFormat="0" applyFill="0" applyAlignment="0" applyProtection="0"/>
    <xf numFmtId="0" fontId="54" fillId="0" borderId="25" applyNumberFormat="0" applyFill="0" applyAlignment="0" applyProtection="0"/>
    <xf numFmtId="0" fontId="53" fillId="0" borderId="3" applyNumberFormat="0" applyFill="0" applyAlignment="0" applyProtection="0"/>
    <xf numFmtId="0" fontId="53" fillId="0" borderId="3" applyNumberFormat="0" applyFill="0" applyAlignment="0" applyProtection="0"/>
    <xf numFmtId="0" fontId="54" fillId="0" borderId="25" applyNumberFormat="0" applyFill="0" applyAlignment="0" applyProtection="0"/>
    <xf numFmtId="0" fontId="53" fillId="0" borderId="3" applyNumberFormat="0" applyFill="0" applyAlignment="0" applyProtection="0"/>
    <xf numFmtId="0" fontId="53" fillId="0" borderId="3" applyNumberFormat="0" applyFill="0" applyAlignment="0" applyProtection="0"/>
    <xf numFmtId="0" fontId="53" fillId="0" borderId="3" applyNumberFormat="0" applyFill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7" fillId="5" borderId="4" applyNumberFormat="0" applyAlignment="0" applyProtection="0"/>
    <xf numFmtId="0" fontId="45" fillId="62" borderId="19" applyNumberFormat="0" applyAlignment="0" applyProtection="0"/>
    <xf numFmtId="0" fontId="57" fillId="5" borderId="4" applyNumberFormat="0" applyAlignment="0" applyProtection="0"/>
    <xf numFmtId="0" fontId="57" fillId="5" borderId="4" applyNumberFormat="0" applyAlignment="0" applyProtection="0"/>
    <xf numFmtId="0" fontId="45" fillId="62" borderId="19" applyNumberFormat="0" applyAlignment="0" applyProtection="0"/>
    <xf numFmtId="0" fontId="57" fillId="5" borderId="4" applyNumberFormat="0" applyAlignment="0" applyProtection="0"/>
    <xf numFmtId="0" fontId="45" fillId="62" borderId="19" applyNumberFormat="0" applyAlignment="0" applyProtection="0"/>
    <xf numFmtId="0" fontId="57" fillId="5" borderId="4" applyNumberFormat="0" applyAlignment="0" applyProtection="0"/>
    <xf numFmtId="0" fontId="57" fillId="5" borderId="4" applyNumberFormat="0" applyAlignment="0" applyProtection="0"/>
    <xf numFmtId="0" fontId="45" fillId="62" borderId="19" applyNumberFormat="0" applyAlignment="0" applyProtection="0"/>
    <xf numFmtId="0" fontId="57" fillId="5" borderId="4" applyNumberFormat="0" applyAlignment="0" applyProtection="0"/>
    <xf numFmtId="0" fontId="57" fillId="5" borderId="4" applyNumberFormat="0" applyAlignment="0" applyProtection="0"/>
    <xf numFmtId="0" fontId="58" fillId="36" borderId="0" applyNumberFormat="0" applyBorder="0" applyAlignment="0" applyProtection="0"/>
    <xf numFmtId="0" fontId="59" fillId="0" borderId="6" applyNumberFormat="0" applyFill="0" applyAlignment="0" applyProtection="0"/>
    <xf numFmtId="0" fontId="60" fillId="0" borderId="20" applyNumberFormat="0" applyFill="0" applyAlignment="0" applyProtection="0"/>
    <xf numFmtId="0" fontId="59" fillId="0" borderId="6" applyNumberFormat="0" applyFill="0" applyAlignment="0" applyProtection="0"/>
    <xf numFmtId="0" fontId="59" fillId="0" borderId="6" applyNumberFormat="0" applyFill="0" applyAlignment="0" applyProtection="0"/>
    <xf numFmtId="0" fontId="60" fillId="0" borderId="20" applyNumberFormat="0" applyFill="0" applyAlignment="0" applyProtection="0"/>
    <xf numFmtId="0" fontId="59" fillId="0" borderId="6" applyNumberFormat="0" applyFill="0" applyAlignment="0" applyProtection="0"/>
    <xf numFmtId="0" fontId="60" fillId="0" borderId="20" applyNumberFormat="0" applyFill="0" applyAlignment="0" applyProtection="0"/>
    <xf numFmtId="0" fontId="59" fillId="0" borderId="6" applyNumberFormat="0" applyFill="0" applyAlignment="0" applyProtection="0"/>
    <xf numFmtId="0" fontId="59" fillId="0" borderId="6" applyNumberFormat="0" applyFill="0" applyAlignment="0" applyProtection="0"/>
    <xf numFmtId="0" fontId="60" fillId="0" borderId="20" applyNumberFormat="0" applyFill="0" applyAlignment="0" applyProtection="0"/>
    <xf numFmtId="0" fontId="59" fillId="0" borderId="6" applyNumberFormat="0" applyFill="0" applyAlignment="0" applyProtection="0"/>
    <xf numFmtId="0" fontId="59" fillId="0" borderId="6" applyNumberFormat="0" applyFill="0" applyAlignment="0" applyProtection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61" fillId="4" borderId="0" applyNumberFormat="0" applyBorder="0" applyAlignment="0" applyProtection="0"/>
    <xf numFmtId="0" fontId="62" fillId="72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2" fillId="72" borderId="0" applyNumberFormat="0" applyBorder="0" applyAlignment="0" applyProtection="0"/>
    <xf numFmtId="0" fontId="61" fillId="4" borderId="0" applyNumberFormat="0" applyBorder="0" applyAlignment="0" applyProtection="0"/>
    <xf numFmtId="0" fontId="62" fillId="72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2" fillId="72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2" fillId="73" borderId="0" applyNumberFormat="0" applyBorder="0" applyAlignment="0" applyProtection="0"/>
    <xf numFmtId="0" fontId="1" fillId="0" borderId="0"/>
    <xf numFmtId="0" fontId="1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63" fillId="0" borderId="0"/>
    <xf numFmtId="0" fontId="32" fillId="0" borderId="0"/>
    <xf numFmtId="0" fontId="18" fillId="0" borderId="0"/>
    <xf numFmtId="0" fontId="32" fillId="0" borderId="0"/>
    <xf numFmtId="0" fontId="18" fillId="0" borderId="0"/>
    <xf numFmtId="0" fontId="32" fillId="0" borderId="0"/>
    <xf numFmtId="0" fontId="18" fillId="0" borderId="0"/>
    <xf numFmtId="0" fontId="18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64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2" fillId="0" borderId="0"/>
    <xf numFmtId="0" fontId="18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18" fillId="0" borderId="0"/>
    <xf numFmtId="0" fontId="64" fillId="0" borderId="0"/>
    <xf numFmtId="0" fontId="64" fillId="0" borderId="0"/>
    <xf numFmtId="0" fontId="32" fillId="0" borderId="0"/>
    <xf numFmtId="0" fontId="18" fillId="0" borderId="0"/>
    <xf numFmtId="0" fontId="32" fillId="0" borderId="0"/>
    <xf numFmtId="0" fontId="32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64" fillId="0" borderId="0"/>
    <xf numFmtId="0" fontId="64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32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5" fillId="8" borderId="8" applyNumberFormat="0" applyFont="0" applyAlignment="0" applyProtection="0"/>
    <xf numFmtId="0" fontId="18" fillId="53" borderId="22" applyNumberFormat="0" applyFont="0" applyAlignment="0" applyProtection="0"/>
    <xf numFmtId="0" fontId="65" fillId="8" borderId="8" applyNumberFormat="0" applyFont="0" applyAlignment="0" applyProtection="0"/>
    <xf numFmtId="0" fontId="65" fillId="8" borderId="8" applyNumberFormat="0" applyFont="0" applyAlignment="0" applyProtection="0"/>
    <xf numFmtId="0" fontId="18" fillId="53" borderId="22" applyNumberFormat="0" applyFont="0" applyAlignment="0" applyProtection="0"/>
    <xf numFmtId="0" fontId="65" fillId="8" borderId="8" applyNumberFormat="0" applyFont="0" applyAlignment="0" applyProtection="0"/>
    <xf numFmtId="0" fontId="18" fillId="53" borderId="22" applyNumberFormat="0" applyFont="0" applyAlignment="0" applyProtection="0"/>
    <xf numFmtId="0" fontId="65" fillId="8" borderId="8" applyNumberFormat="0" applyFont="0" applyAlignment="0" applyProtection="0"/>
    <xf numFmtId="0" fontId="65" fillId="8" borderId="8" applyNumberFormat="0" applyFont="0" applyAlignment="0" applyProtection="0"/>
    <xf numFmtId="0" fontId="18" fillId="53" borderId="22" applyNumberFormat="0" applyFont="0" applyAlignment="0" applyProtection="0"/>
    <xf numFmtId="0" fontId="65" fillId="8" borderId="8" applyNumberFormat="0" applyFont="0" applyAlignment="0" applyProtection="0"/>
    <xf numFmtId="0" fontId="65" fillId="8" borderId="8" applyNumberFormat="0" applyFont="0" applyAlignment="0" applyProtection="0"/>
    <xf numFmtId="0" fontId="66" fillId="6" borderId="5" applyNumberFormat="0" applyAlignment="0" applyProtection="0"/>
    <xf numFmtId="0" fontId="66" fillId="6" borderId="5" applyNumberFormat="0" applyAlignment="0" applyProtection="0"/>
    <xf numFmtId="0" fontId="67" fillId="67" borderId="26" applyNumberFormat="0" applyAlignment="0" applyProtection="0"/>
    <xf numFmtId="0" fontId="67" fillId="67" borderId="26" applyNumberFormat="0" applyAlignment="0" applyProtection="0"/>
    <xf numFmtId="0" fontId="66" fillId="6" borderId="5" applyNumberFormat="0" applyAlignment="0" applyProtection="0"/>
    <xf numFmtId="0" fontId="67" fillId="67" borderId="26" applyNumberFormat="0" applyAlignment="0" applyProtection="0"/>
    <xf numFmtId="0" fontId="66" fillId="6" borderId="5" applyNumberFormat="0" applyAlignment="0" applyProtection="0"/>
    <xf numFmtId="0" fontId="66" fillId="6" borderId="5" applyNumberFormat="0" applyAlignment="0" applyProtection="0"/>
    <xf numFmtId="0" fontId="67" fillId="67" borderId="26" applyNumberFormat="0" applyAlignment="0" applyProtection="0"/>
    <xf numFmtId="0" fontId="66" fillId="6" borderId="5" applyNumberFormat="0" applyAlignment="0" applyProtection="0"/>
    <xf numFmtId="0" fontId="66" fillId="6" borderId="5" applyNumberFormat="0" applyAlignment="0" applyProtection="0"/>
    <xf numFmtId="0" fontId="66" fillId="6" borderId="5" applyNumberFormat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6" fillId="0" borderId="11" applyNumberFormat="0" applyBorder="0"/>
    <xf numFmtId="9" fontId="26" fillId="0" borderId="11" applyNumberFormat="0" applyBorder="0"/>
    <xf numFmtId="9" fontId="26" fillId="0" borderId="11" applyNumberFormat="0" applyBorder="0"/>
    <xf numFmtId="9" fontId="26" fillId="0" borderId="11" applyNumberFormat="0" applyBorder="0"/>
    <xf numFmtId="9" fontId="26" fillId="0" borderId="11" applyNumberFormat="0" applyBorder="0"/>
    <xf numFmtId="9" fontId="26" fillId="0" borderId="11" applyNumberFormat="0" applyBorder="0"/>
    <xf numFmtId="0" fontId="48" fillId="37" borderId="0" applyNumberFormat="0" applyBorder="0" applyAlignment="0" applyProtection="0"/>
    <xf numFmtId="0" fontId="68" fillId="0" borderId="0" applyNumberFormat="0" applyFill="0" applyBorder="0" applyAlignment="0" applyProtection="0"/>
    <xf numFmtId="0" fontId="66" fillId="6" borderId="5" applyNumberFormat="0" applyAlignment="0" applyProtection="0"/>
    <xf numFmtId="0" fontId="67" fillId="66" borderId="26" applyNumberFormat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27" applyNumberFormat="0" applyFill="0" applyAlignment="0" applyProtection="0"/>
    <xf numFmtId="0" fontId="73" fillId="0" borderId="24" applyNumberFormat="0" applyFill="0" applyAlignment="0" applyProtection="0"/>
    <xf numFmtId="0" fontId="74" fillId="0" borderId="28" applyNumberFormat="0" applyFill="0" applyAlignment="0" applyProtection="0"/>
    <xf numFmtId="0" fontId="5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9" applyNumberFormat="0" applyFill="0" applyAlignment="0" applyProtection="0"/>
    <xf numFmtId="0" fontId="44" fillId="0" borderId="29" applyNumberFormat="0" applyFill="0" applyAlignment="0" applyProtection="0"/>
    <xf numFmtId="0" fontId="75" fillId="0" borderId="9" applyNumberFormat="0" applyFill="0" applyAlignment="0" applyProtection="0"/>
    <xf numFmtId="0" fontId="75" fillId="0" borderId="9" applyNumberFormat="0" applyFill="0" applyAlignment="0" applyProtection="0"/>
    <xf numFmtId="0" fontId="44" fillId="0" borderId="29" applyNumberFormat="0" applyFill="0" applyAlignment="0" applyProtection="0"/>
    <xf numFmtId="0" fontId="75" fillId="0" borderId="9" applyNumberFormat="0" applyFill="0" applyAlignment="0" applyProtection="0"/>
    <xf numFmtId="0" fontId="44" fillId="0" borderId="29" applyNumberFormat="0" applyFill="0" applyAlignment="0" applyProtection="0"/>
    <xf numFmtId="0" fontId="75" fillId="0" borderId="9" applyNumberFormat="0" applyFill="0" applyAlignment="0" applyProtection="0"/>
    <xf numFmtId="0" fontId="75" fillId="0" borderId="9" applyNumberFormat="0" applyFill="0" applyAlignment="0" applyProtection="0"/>
    <xf numFmtId="0" fontId="44" fillId="0" borderId="29" applyNumberFormat="0" applyFill="0" applyAlignment="0" applyProtection="0"/>
    <xf numFmtId="0" fontId="75" fillId="0" borderId="9" applyNumberFormat="0" applyFill="0" applyAlignment="0" applyProtection="0"/>
    <xf numFmtId="0" fontId="75" fillId="0" borderId="9" applyNumberFormat="0" applyFill="0" applyAlignment="0" applyProtection="0"/>
    <xf numFmtId="0" fontId="44" fillId="0" borderId="30" applyNumberFormat="0" applyFill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3" fillId="74" borderId="21" applyNumberFormat="0" applyAlignment="0" applyProtection="0"/>
    <xf numFmtId="0" fontId="7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8" fillId="0" borderId="0"/>
    <xf numFmtId="0" fontId="18" fillId="0" borderId="0"/>
    <xf numFmtId="0" fontId="29" fillId="0" borderId="18">
      <alignment horizontal="center"/>
    </xf>
    <xf numFmtId="173" fontId="18" fillId="0" borderId="0"/>
    <xf numFmtId="165" fontId="18" fillId="0" borderId="0" applyFont="0" applyFill="0" applyBorder="0" applyAlignment="0" applyProtection="0"/>
    <xf numFmtId="10" fontId="22" fillId="34" borderId="17" applyNumberFormat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0" fontId="18" fillId="0" borderId="0" applyFont="0" applyFill="0" applyBorder="0" applyAlignment="0" applyProtection="0"/>
    <xf numFmtId="0" fontId="18" fillId="0" borderId="0" applyNumberFormat="0" applyFont="0" applyFill="0" applyBorder="0" applyAlignment="0" applyProtection="0"/>
    <xf numFmtId="171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0" fontId="38" fillId="66" borderId="19" applyNumberFormat="0" applyAlignment="0" applyProtection="0"/>
    <xf numFmtId="0" fontId="40" fillId="67" borderId="19" applyNumberFormat="0" applyAlignment="0" applyProtection="0"/>
    <xf numFmtId="0" fontId="40" fillId="67" borderId="19" applyNumberFormat="0" applyAlignment="0" applyProtection="0"/>
    <xf numFmtId="0" fontId="40" fillId="67" borderId="19" applyNumberFormat="0" applyAlignment="0" applyProtection="0"/>
    <xf numFmtId="0" fontId="40" fillId="67" borderId="19" applyNumberFormat="0" applyAlignment="0" applyProtection="0"/>
    <xf numFmtId="0" fontId="18" fillId="68" borderId="22" applyNumberFormat="0" applyFont="0" applyAlignment="0" applyProtection="0"/>
    <xf numFmtId="0" fontId="18" fillId="68" borderId="22" applyNumberFormat="0" applyFont="0" applyAlignment="0" applyProtection="0"/>
    <xf numFmtId="0" fontId="45" fillId="40" borderId="19" applyNumberFormat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5" fillId="62" borderId="19" applyNumberFormat="0" applyAlignment="0" applyProtection="0"/>
    <xf numFmtId="0" fontId="45" fillId="62" borderId="19" applyNumberFormat="0" applyAlignment="0" applyProtection="0"/>
    <xf numFmtId="0" fontId="45" fillId="62" borderId="19" applyNumberFormat="0" applyAlignment="0" applyProtection="0"/>
    <xf numFmtId="0" fontId="45" fillId="62" borderId="19" applyNumberFormat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53" borderId="22" applyNumberFormat="0" applyFont="0" applyAlignment="0" applyProtection="0"/>
    <xf numFmtId="0" fontId="18" fillId="53" borderId="22" applyNumberFormat="0" applyFont="0" applyAlignment="0" applyProtection="0"/>
    <xf numFmtId="0" fontId="18" fillId="53" borderId="22" applyNumberFormat="0" applyFont="0" applyAlignment="0" applyProtection="0"/>
    <xf numFmtId="0" fontId="18" fillId="53" borderId="22" applyNumberFormat="0" applyFont="0" applyAlignment="0" applyProtection="0"/>
    <xf numFmtId="0" fontId="67" fillId="67" borderId="26" applyNumberFormat="0" applyAlignment="0" applyProtection="0"/>
    <xf numFmtId="0" fontId="67" fillId="67" borderId="26" applyNumberFormat="0" applyAlignment="0" applyProtection="0"/>
    <xf numFmtId="0" fontId="67" fillId="67" borderId="26" applyNumberFormat="0" applyAlignment="0" applyProtection="0"/>
    <xf numFmtId="0" fontId="67" fillId="67" borderId="26" applyNumberFormat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67" fillId="66" borderId="26" applyNumberFormat="0" applyAlignment="0" applyProtection="0"/>
    <xf numFmtId="0" fontId="44" fillId="0" borderId="29" applyNumberFormat="0" applyFill="0" applyAlignment="0" applyProtection="0"/>
    <xf numFmtId="0" fontId="44" fillId="0" borderId="29" applyNumberFormat="0" applyFill="0" applyAlignment="0" applyProtection="0"/>
    <xf numFmtId="0" fontId="44" fillId="0" borderId="29" applyNumberFormat="0" applyFill="0" applyAlignment="0" applyProtection="0"/>
    <xf numFmtId="0" fontId="44" fillId="0" borderId="29" applyNumberFormat="0" applyFill="0" applyAlignment="0" applyProtection="0"/>
    <xf numFmtId="0" fontId="44" fillId="0" borderId="30" applyNumberFormat="0" applyFill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</cellStyleXfs>
  <cellXfs count="26">
    <xf numFmtId="0" fontId="0" fillId="0" borderId="0" xfId="0"/>
    <xf numFmtId="0" fontId="77" fillId="75" borderId="0" xfId="0" applyFont="1" applyFill="1" applyAlignment="1">
      <alignment horizontal="center" vertical="center" wrapText="1"/>
    </xf>
    <xf numFmtId="0" fontId="77" fillId="75" borderId="11" xfId="0" applyFont="1" applyFill="1" applyBorder="1" applyAlignment="1">
      <alignment horizontal="center" vertical="center" wrapText="1"/>
    </xf>
    <xf numFmtId="0" fontId="77" fillId="75" borderId="10" xfId="0" applyFont="1" applyFill="1" applyBorder="1" applyAlignment="1">
      <alignment horizontal="center" vertical="center" wrapText="1"/>
    </xf>
    <xf numFmtId="0" fontId="77" fillId="75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77" fillId="75" borderId="15" xfId="0" applyFont="1" applyFill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2" fontId="0" fillId="0" borderId="32" xfId="34" applyNumberFormat="1" applyFont="1" applyFill="1" applyBorder="1" applyAlignment="1">
      <alignment horizontal="right"/>
    </xf>
    <xf numFmtId="0" fontId="77" fillId="75" borderId="33" xfId="0" applyFont="1" applyFill="1" applyBorder="1" applyAlignment="1">
      <alignment horizontal="center" vertical="center" wrapText="1"/>
    </xf>
    <xf numFmtId="0" fontId="78" fillId="0" borderId="34" xfId="0" applyFont="1" applyBorder="1"/>
    <xf numFmtId="0" fontId="78" fillId="0" borderId="31" xfId="0" applyFont="1" applyBorder="1" applyAlignment="1">
      <alignment horizontal="center" vertical="center"/>
    </xf>
    <xf numFmtId="0" fontId="77" fillId="75" borderId="15" xfId="0" applyFont="1" applyFill="1" applyBorder="1" applyAlignment="1">
      <alignment vertical="center" wrapText="1"/>
    </xf>
    <xf numFmtId="0" fontId="77" fillId="75" borderId="35" xfId="0" applyFont="1" applyFill="1" applyBorder="1" applyAlignment="1">
      <alignment vertical="center"/>
    </xf>
    <xf numFmtId="0" fontId="0" fillId="0" borderId="17" xfId="0" applyBorder="1"/>
    <xf numFmtId="0" fontId="0" fillId="76" borderId="17" xfId="0" applyFill="1" applyBorder="1" applyAlignment="1">
      <alignment horizontal="center"/>
    </xf>
    <xf numFmtId="0" fontId="77" fillId="75" borderId="14" xfId="0" applyFont="1" applyFill="1" applyBorder="1" applyAlignment="1">
      <alignment horizontal="center" vertical="center" wrapText="1"/>
    </xf>
    <xf numFmtId="0" fontId="77" fillId="75" borderId="15" xfId="0" applyFont="1" applyFill="1" applyBorder="1" applyAlignment="1">
      <alignment horizontal="center" vertical="center" wrapText="1"/>
    </xf>
    <xf numFmtId="0" fontId="77" fillId="75" borderId="10" xfId="0" applyFont="1" applyFill="1" applyBorder="1" applyAlignment="1">
      <alignment horizontal="center" vertical="center" wrapText="1"/>
    </xf>
    <xf numFmtId="0" fontId="77" fillId="75" borderId="11" xfId="0" applyFont="1" applyFill="1" applyBorder="1" applyAlignment="1">
      <alignment horizontal="center" vertical="center" wrapText="1"/>
    </xf>
    <xf numFmtId="0" fontId="77" fillId="75" borderId="12" xfId="0" applyFont="1" applyFill="1" applyBorder="1" applyAlignment="1">
      <alignment horizontal="center" vertical="center" wrapText="1"/>
    </xf>
    <xf numFmtId="0" fontId="77" fillId="75" borderId="0" xfId="0" applyFont="1" applyFill="1" applyAlignment="1">
      <alignment horizontal="center" vertical="center" wrapText="1"/>
    </xf>
    <xf numFmtId="0" fontId="77" fillId="75" borderId="13" xfId="0" applyFont="1" applyFill="1" applyBorder="1" applyAlignment="1">
      <alignment horizontal="center" vertical="center" wrapText="1"/>
    </xf>
    <xf numFmtId="0" fontId="77" fillId="75" borderId="16" xfId="0" applyFont="1" applyFill="1" applyBorder="1" applyAlignment="1">
      <alignment horizontal="center" vertical="center" wrapText="1"/>
    </xf>
    <xf numFmtId="0" fontId="0" fillId="0" borderId="0" xfId="0" applyBorder="1"/>
  </cellXfs>
  <cellStyles count="1637">
    <cellStyle name="1,05" xfId="47" xr:uid="{ACBE208A-BCEF-4B4F-9F7B-948F6EDE3DE0}"/>
    <cellStyle name="1,05 2" xfId="1113" xr:uid="{479C3F6C-7571-4384-B2CD-B6945AED19DC}"/>
    <cellStyle name="10 Tonnen Grenze" xfId="48" xr:uid="{60F2DF90-42F1-40F2-B413-BFF85A79098A}"/>
    <cellStyle name="10 Tonnen Grenze 2" xfId="166" xr:uid="{E8795F9D-9EA9-416D-8EC8-37B3EB639A73}"/>
    <cellStyle name="10 Tonnen Grenze 2 2" xfId="1195" xr:uid="{EB4C31EF-7D7F-40D6-94FB-BE94D34526EB}"/>
    <cellStyle name="10 Tonnen Grenze 3" xfId="167" xr:uid="{29F37872-5A94-496B-83E8-A04E85AD9D20}"/>
    <cellStyle name="10 Tonnen Grenze 3 2" xfId="1196" xr:uid="{66763A5E-0A30-46C5-AAC1-9DDCFF71DC3B}"/>
    <cellStyle name="10 Tonnen Grenze 4" xfId="168" xr:uid="{4CEFB068-DDB6-4850-96DF-AF9C105A97DB}"/>
    <cellStyle name="10 Tonnen Grenze 4 2" xfId="1197" xr:uid="{3B82EE59-A590-4C08-815C-6CC1509101A9}"/>
    <cellStyle name="10 Tonnen Grenze 5" xfId="169" xr:uid="{37CB065C-ADAF-49B1-9274-FB7E19A35F46}"/>
    <cellStyle name="10 Tonnen Grenze 5 2" xfId="1198" xr:uid="{E6DBEEE2-0AC9-4C87-B9D0-1CFE80597511}"/>
    <cellStyle name="10 Tonnen Grenze 6" xfId="170" xr:uid="{7799512B-2903-4D94-934C-BE60D873EE29}"/>
    <cellStyle name="10 Tonnen Grenze 6 2" xfId="1199" xr:uid="{6568F25C-F086-406B-A890-14046C6BAEF8}"/>
    <cellStyle name="10 Tonnen Grenze 7" xfId="171" xr:uid="{5B771B13-EBFE-4E0A-9DD5-89AAF8D0FA5E}"/>
    <cellStyle name="10 Tonnen Grenze 7 2" xfId="1200" xr:uid="{C2E7C70B-E1B7-471A-8E13-03A673732192}"/>
    <cellStyle name="10 Tonnen Grenze 8" xfId="172" xr:uid="{E6BA5DFE-0D57-49C1-BE8F-DBD55794FA17}"/>
    <cellStyle name="10 Tonnen Grenze 8 2" xfId="173" xr:uid="{FC29A12E-4C16-4CCF-BE8A-165A02DE8BE3}"/>
    <cellStyle name="10 Tonnen Grenze 8 2 2" xfId="1202" xr:uid="{CCCF366F-D117-4CAD-ACFA-EE4A65BA69F7}"/>
    <cellStyle name="10 Tonnen Grenze 8 3" xfId="1201" xr:uid="{3D71381B-5093-4E2A-8D03-0C1E2041CED5}"/>
    <cellStyle name="10 Tonnen Grenze 9" xfId="1114" xr:uid="{EA334182-11E5-4681-86F5-D0B40BDCF2FC}"/>
    <cellStyle name="20 % - Accent1" xfId="17" builtinId="30" customBuiltin="1"/>
    <cellStyle name="20 % - Accent1 2" xfId="174" xr:uid="{6EBC638A-2CF7-4365-81F4-A08D523F2E5B}"/>
    <cellStyle name="20 % - Accent1 2 2" xfId="175" xr:uid="{A56A3EEA-B905-4B40-AC87-9DAA369994B4}"/>
    <cellStyle name="20 % - Accent1 2 3" xfId="176" xr:uid="{ECE587DF-4368-480E-A18A-585317DD137C}"/>
    <cellStyle name="20 % - Accent1 3" xfId="177" xr:uid="{51AE2769-BD68-4FFF-A16E-3B98268FF3B3}"/>
    <cellStyle name="20 % - Accent2" xfId="20" builtinId="34" customBuiltin="1"/>
    <cellStyle name="20 % - Accent2 2" xfId="178" xr:uid="{9688DB90-D6A3-4C5A-A1DC-D95DB1F68B0D}"/>
    <cellStyle name="20 % - Accent2 2 2" xfId="179" xr:uid="{33E3426F-5930-4627-A695-799C53E0DB15}"/>
    <cellStyle name="20 % - Accent2 2 3" xfId="180" xr:uid="{44B41035-30C8-4AB6-BD42-56587B9D7C7E}"/>
    <cellStyle name="20 % - Accent2 3" xfId="181" xr:uid="{0F8C63BC-A6B7-4850-B715-3CFA7808F622}"/>
    <cellStyle name="20 % - Accent3" xfId="23" builtinId="38" customBuiltin="1"/>
    <cellStyle name="20 % - Accent3 2" xfId="182" xr:uid="{C3428946-A2B1-45BC-9C2A-1456845C366D}"/>
    <cellStyle name="20 % - Accent3 2 2" xfId="183" xr:uid="{09BF69DE-4E3C-4FE8-A920-ECDD941ABA51}"/>
    <cellStyle name="20 % - Accent3 2 3" xfId="184" xr:uid="{96386800-BC1D-4C86-81ED-5EB3E6EB003B}"/>
    <cellStyle name="20 % - Accent3 3" xfId="185" xr:uid="{04FD8088-D6F0-4322-B1FA-1779951911E9}"/>
    <cellStyle name="20 % - Accent4" xfId="26" builtinId="42" customBuiltin="1"/>
    <cellStyle name="20 % - Accent4 2" xfId="186" xr:uid="{B3CC6863-86D1-42D0-BFFC-31989EA34C4D}"/>
    <cellStyle name="20 % - Accent4 2 2" xfId="187" xr:uid="{982D7567-E20E-4830-84B3-008C5594DFD9}"/>
    <cellStyle name="20 % - Accent4 2 3" xfId="188" xr:uid="{C1BB027C-76C8-4F02-A9B1-0DEABEA8F3EB}"/>
    <cellStyle name="20 % - Accent4 3" xfId="189" xr:uid="{BC97D5E0-3899-4943-9749-6A7E415409B6}"/>
    <cellStyle name="20 % - Accent5" xfId="29" builtinId="46" customBuiltin="1"/>
    <cellStyle name="20 % - Accent5 2" xfId="190" xr:uid="{0E798938-7654-4425-A7F9-8D17A2DED623}"/>
    <cellStyle name="20 % - Accent5 3" xfId="191" xr:uid="{4763117D-314E-4BFA-8E43-49B57077C6F4}"/>
    <cellStyle name="20 % - Accent5 3 2" xfId="192" xr:uid="{CF4811C2-9CBF-4ADD-BBFE-29AB7CEE4A36}"/>
    <cellStyle name="20 % - Accent6" xfId="32" builtinId="50" customBuiltin="1"/>
    <cellStyle name="20 % - Accent6 2" xfId="193" xr:uid="{A2F29F0F-053A-400C-A0F8-CA2CA5D8DE3C}"/>
    <cellStyle name="20 % - Accent6 2 2" xfId="194" xr:uid="{D6D032F5-F373-4840-B766-C96C371962B3}"/>
    <cellStyle name="20% - Accent1 2" xfId="195" xr:uid="{1AED295C-0136-4D57-85DB-0F0F3447F369}"/>
    <cellStyle name="20% - Accent1 3" xfId="196" xr:uid="{6273079E-426F-456F-8C31-E09CCBAC32C0}"/>
    <cellStyle name="20% - Accent1 4" xfId="197" xr:uid="{0AA615E1-B4B3-4AC1-BF54-E94B2546FAB4}"/>
    <cellStyle name="20% - Accent1 5" xfId="198" xr:uid="{C80D3DAE-B989-4B3C-9989-084463E1B4F1}"/>
    <cellStyle name="20% - Accent2 2" xfId="199" xr:uid="{513FF882-63F4-4FD6-A585-1843B4E204A5}"/>
    <cellStyle name="20% - Accent2 3" xfId="200" xr:uid="{34E7D169-BAB2-4EC3-86FB-1AF20F434333}"/>
    <cellStyle name="20% - Accent2 4" xfId="201" xr:uid="{F32B3635-83E6-4C40-819A-EB69858D7A5C}"/>
    <cellStyle name="20% - Accent2 5" xfId="202" xr:uid="{B0BC05F6-3E07-42EF-9C1F-A7A43B7EA79E}"/>
    <cellStyle name="20% - Accent3 2" xfId="203" xr:uid="{71C835FD-7BF7-40D3-9EBF-D5B9A31AEB95}"/>
    <cellStyle name="20% - Accent3 3" xfId="204" xr:uid="{6F144C4E-B026-4DEA-9868-D30B766FBC41}"/>
    <cellStyle name="20% - Accent3 4" xfId="205" xr:uid="{019080A8-E69E-4FE9-8A8F-4E56AECA814F}"/>
    <cellStyle name="20% - Accent3 5" xfId="206" xr:uid="{FF120A37-8513-4B08-A1AD-2452AED360A3}"/>
    <cellStyle name="20% - Accent4 2" xfId="207" xr:uid="{666ADB06-1510-4C93-A8E9-F17AE299931C}"/>
    <cellStyle name="20% - Accent4 3" xfId="208" xr:uid="{698E6FB1-344B-4195-8E86-F7A561A954FA}"/>
    <cellStyle name="20% - Accent4 4" xfId="209" xr:uid="{E454CBAA-19EF-41EC-89D1-2EB21041F396}"/>
    <cellStyle name="20% - Accent4 5" xfId="210" xr:uid="{F186BE9C-DC3B-45DD-8C7A-E54D51947A70}"/>
    <cellStyle name="20% - Accent5 2" xfId="211" xr:uid="{4FE49939-79A1-4863-A7DD-C7B8EFBA13BA}"/>
    <cellStyle name="20% - Accent5 2 2" xfId="212" xr:uid="{BAEB0D02-7431-44CB-814A-8259A3E753B4}"/>
    <cellStyle name="20% - Accent5 2 3" xfId="213" xr:uid="{6934D0D7-BCE7-4FEA-ACED-D79D650056CB}"/>
    <cellStyle name="20% - Accent5 2 4" xfId="214" xr:uid="{18A29B32-63F7-4DE2-89FD-AA6CFDB251DB}"/>
    <cellStyle name="20% - Accent5 3" xfId="215" xr:uid="{9BCD9D7C-82B9-485E-AA5A-4487F98F2765}"/>
    <cellStyle name="20% - Accent5 3 2" xfId="216" xr:uid="{15752CAD-D479-44A0-A2DC-216F762EA3BE}"/>
    <cellStyle name="20% - Accent5 4" xfId="217" xr:uid="{1D69E6DB-4347-41A3-A04E-765B3AD1CA45}"/>
    <cellStyle name="20% - Accent5 4 2" xfId="218" xr:uid="{AB8EA11E-55A6-408F-9C39-436FAADE6540}"/>
    <cellStyle name="20% - Accent5 5" xfId="219" xr:uid="{F5923892-3413-4DE5-AC9A-7E63AC2A4F47}"/>
    <cellStyle name="20% - Accent5 6" xfId="220" xr:uid="{FDD6F09A-B500-4235-A1EC-10F5090C5227}"/>
    <cellStyle name="20% - Accent6 2" xfId="221" xr:uid="{7CF9D962-243B-4F1E-9397-8B0C32BD82B3}"/>
    <cellStyle name="20% - Accent6 3" xfId="222" xr:uid="{9EF958E6-6264-43C2-87CB-5E6DE7472066}"/>
    <cellStyle name="20% - Accent6 4" xfId="223" xr:uid="{BA7B41A0-1D0E-48CB-9906-410E45673050}"/>
    <cellStyle name="20% - Accent6 5" xfId="224" xr:uid="{F7591245-7FE1-4544-8D15-C2686D09117D}"/>
    <cellStyle name="40 % - Accent1" xfId="18" builtinId="31" customBuiltin="1"/>
    <cellStyle name="40 % - Accent1 2" xfId="225" xr:uid="{F39E64F8-EC4E-47E5-B09B-DFED82171086}"/>
    <cellStyle name="40 % - Accent1 2 2" xfId="226" xr:uid="{4DCDA645-4D4D-44BE-B6B8-DD3A80E91913}"/>
    <cellStyle name="40 % - Accent2" xfId="21" builtinId="35" customBuiltin="1"/>
    <cellStyle name="40 % - Accent2 2" xfId="227" xr:uid="{689CB31E-5FFF-43B0-9EBC-B1CCB226B237}"/>
    <cellStyle name="40 % - Accent2 2 2" xfId="228" xr:uid="{13DA6AB7-4143-4BB6-9C6A-90ED77216544}"/>
    <cellStyle name="40 % - Accent3" xfId="24" builtinId="39" customBuiltin="1"/>
    <cellStyle name="40 % - Accent3 2" xfId="229" xr:uid="{E98DBA22-F1C4-4C57-BF0E-B5B1E9290CD6}"/>
    <cellStyle name="40 % - Accent3 2 2" xfId="230" xr:uid="{80ED71C0-76DB-4DFA-B0AC-980DC5484E20}"/>
    <cellStyle name="40 % - Accent3 2 3" xfId="231" xr:uid="{AA60524E-CE37-4AEF-A049-EAACC758909A}"/>
    <cellStyle name="40 % - Accent3 3" xfId="232" xr:uid="{BD73A09A-B32E-453C-86C2-C4FE5A6C34A7}"/>
    <cellStyle name="40 % - Accent4" xfId="27" builtinId="43" customBuiltin="1"/>
    <cellStyle name="40 % - Accent4 2" xfId="233" xr:uid="{91F9B273-F4E7-4B09-83BB-F216F8A29EE4}"/>
    <cellStyle name="40 % - Accent4 2 2" xfId="234" xr:uid="{00295D8F-77C2-4E90-88CE-928A2C657531}"/>
    <cellStyle name="40 % - Accent5" xfId="30" builtinId="47" customBuiltin="1"/>
    <cellStyle name="40 % - Accent5 2" xfId="235" xr:uid="{10F68A0A-A0BA-4CB1-9DA4-7941B32C7BC4}"/>
    <cellStyle name="40 % - Accent5 2 2" xfId="236" xr:uid="{A43C1F8A-FDB2-4F15-BF68-E10ABFCAAABE}"/>
    <cellStyle name="40 % - Accent6" xfId="33" builtinId="51" customBuiltin="1"/>
    <cellStyle name="40 % - Accent6 2" xfId="237" xr:uid="{43D71957-1B50-4801-BC71-89C3960204E5}"/>
    <cellStyle name="40 % - Accent6 2 2" xfId="238" xr:uid="{94C88869-B30B-4535-9225-04E2D5B2E2DC}"/>
    <cellStyle name="40% - Accent1 2" xfId="239" xr:uid="{C7036950-A0F9-4233-9B94-8FE1204BD881}"/>
    <cellStyle name="40% - Accent1 3" xfId="240" xr:uid="{8BD08910-0314-4E80-B1E3-71FB8D146AC6}"/>
    <cellStyle name="40% - Accent1 4" xfId="241" xr:uid="{B6EE0972-49AF-4C4F-8135-E4D91D9814B2}"/>
    <cellStyle name="40% - Accent1 5" xfId="242" xr:uid="{77FFECB4-3E73-4E06-ADFB-7600DC8E810F}"/>
    <cellStyle name="40% - Accent2 2" xfId="243" xr:uid="{AE218DE5-4F81-4A88-8738-A8C16714984F}"/>
    <cellStyle name="40% - Accent2 3" xfId="244" xr:uid="{73773D6D-1DCC-4D57-B83A-AD60B41E5D94}"/>
    <cellStyle name="40% - Accent2 4" xfId="245" xr:uid="{CB3FA490-B3F5-4339-B000-52BFCB7AAEAB}"/>
    <cellStyle name="40% - Accent2 5" xfId="246" xr:uid="{91A35CF4-F9B8-4F1A-B51D-60C2187B54E5}"/>
    <cellStyle name="40% - Accent3 2" xfId="247" xr:uid="{0F155919-944B-4039-97C7-8A46BE46F023}"/>
    <cellStyle name="40% - Accent3 3" xfId="248" xr:uid="{68D8B1E9-A6C8-4CDC-9315-D4FECF491A42}"/>
    <cellStyle name="40% - Accent3 4" xfId="249" xr:uid="{521C5994-0E3F-405E-978D-950F9EEEE4DD}"/>
    <cellStyle name="40% - Accent3 5" xfId="250" xr:uid="{91B04335-7EF5-4B53-B0AF-464F093FF128}"/>
    <cellStyle name="40% - Accent4 2" xfId="251" xr:uid="{7E97B461-971E-4852-B725-E7090187B5D7}"/>
    <cellStyle name="40% - Accent4 3" xfId="252" xr:uid="{95C9DFE2-970B-4EE4-A7FC-506F1C10BEB1}"/>
    <cellStyle name="40% - Accent4 4" xfId="253" xr:uid="{21752F0A-24D4-4EAA-8EDB-26A41C9624CA}"/>
    <cellStyle name="40% - Accent4 5" xfId="254" xr:uid="{8DB83953-E881-451B-A634-65EC6050BC82}"/>
    <cellStyle name="40% - Accent5 2" xfId="255" xr:uid="{AEA6BFDC-CE8B-4F05-867D-AC80F554C6F1}"/>
    <cellStyle name="40% - Accent5 3" xfId="256" xr:uid="{00611260-C8F7-4B9E-94D5-D184FDC5C622}"/>
    <cellStyle name="40% - Accent5 4" xfId="257" xr:uid="{EB9D1496-F45A-44CA-B722-CEB4FB4C6107}"/>
    <cellStyle name="40% - Accent5 5" xfId="258" xr:uid="{CF3CCB75-E7F3-405C-9195-1B72F42283B3}"/>
    <cellStyle name="40% - Accent6 2" xfId="259" xr:uid="{A37BD61E-45B4-4A71-A122-4236E3B2B563}"/>
    <cellStyle name="40% - Accent6 3" xfId="260" xr:uid="{FDB926C1-CDB1-4339-997B-4B2FB3E408B1}"/>
    <cellStyle name="40% - Accent6 4" xfId="261" xr:uid="{A31FB631-E11E-4AE3-857B-CB691000D02C}"/>
    <cellStyle name="40% - Accent6 5" xfId="262" xr:uid="{24F5B89B-542B-4E0C-A4EE-913A78FDA873}"/>
    <cellStyle name="60 % - Accent1 2" xfId="263" xr:uid="{35353032-133F-48F6-A843-B598BFF04B2A}"/>
    <cellStyle name="60 % - Accent1 3" xfId="37" xr:uid="{8FC57B38-623F-47D5-940D-1879EB9EAD4D}"/>
    <cellStyle name="60 % - Accent2 2" xfId="264" xr:uid="{3E450D8A-CBD0-4507-A00D-A86784F2B96C}"/>
    <cellStyle name="60 % - Accent2 3" xfId="38" xr:uid="{097D9690-70CB-47C8-B168-86BED601AC67}"/>
    <cellStyle name="60 % - Accent3 2" xfId="265" xr:uid="{A5F100BD-D61E-4424-8F0A-48A2046BAA0A}"/>
    <cellStyle name="60 % - Accent3 2 2" xfId="266" xr:uid="{B2FEAEF8-CD6F-465D-9655-B19A3E902E29}"/>
    <cellStyle name="60 % - Accent3 3" xfId="267" xr:uid="{BF433E6F-E351-4130-92E3-36A1F0844CCD}"/>
    <cellStyle name="60 % - Accent3 4" xfId="39" xr:uid="{8AA9C1BB-47BD-434E-B169-12BA981D0E00}"/>
    <cellStyle name="60 % - Accent4 2" xfId="268" xr:uid="{687E1F08-A413-44A9-80F2-44020492B65D}"/>
    <cellStyle name="60 % - Accent4 2 2" xfId="269" xr:uid="{D4EC92E4-D371-4C1D-97E2-FB171B5CF27A}"/>
    <cellStyle name="60 % - Accent4 3" xfId="270" xr:uid="{BAA0D893-1DF8-470A-97DF-1F251836A8DA}"/>
    <cellStyle name="60 % - Accent4 4" xfId="40" xr:uid="{6D408F0E-2AA0-44D4-B86A-C1B1FCADE8E5}"/>
    <cellStyle name="60 % - Accent5 2" xfId="271" xr:uid="{6A0D7883-889D-4D2C-9E45-85C2853414EC}"/>
    <cellStyle name="60 % - Accent5 3" xfId="41" xr:uid="{9CD664F9-EDDB-4203-A755-5F4D61D64E9A}"/>
    <cellStyle name="60 % - Accent6 2" xfId="272" xr:uid="{711A2465-5CE7-452E-B407-55712A5C25A8}"/>
    <cellStyle name="60 % - Accent6 2 2" xfId="273" xr:uid="{3155A505-BECB-46DD-86AA-02F97BED6392}"/>
    <cellStyle name="60 % - Accent6 3" xfId="274" xr:uid="{316F06C1-F9E3-4D5B-B188-F76194180010}"/>
    <cellStyle name="60 % - Accent6 4" xfId="42" xr:uid="{A82EFB7D-AC8B-46EA-A6C9-2A917ABB9ADB}"/>
    <cellStyle name="60% - Accent1 2" xfId="275" xr:uid="{6E217AE9-A3D3-4A3C-A826-C9E9417A085C}"/>
    <cellStyle name="60% - Accent1 3" xfId="276" xr:uid="{C69681AB-F31F-4DF8-BA24-77D0C8BD9CC4}"/>
    <cellStyle name="60% - Accent1 4" xfId="277" xr:uid="{4939016E-5F63-4790-AADE-7D2A28111F24}"/>
    <cellStyle name="60% - Accent1 5" xfId="278" xr:uid="{5F36E170-DA9A-4987-80E6-04E64FED9813}"/>
    <cellStyle name="60% - Accent2 2" xfId="279" xr:uid="{D537B6D9-0475-4D12-B1A4-6C171D28EC6F}"/>
    <cellStyle name="60% - Accent2 3" xfId="280" xr:uid="{F044A3F6-AC94-486F-AFC6-F298A32486D2}"/>
    <cellStyle name="60% - Accent2 4" xfId="281" xr:uid="{44704D2E-8F32-47C8-A4EA-26AF1FB3F509}"/>
    <cellStyle name="60% - Accent2 5" xfId="282" xr:uid="{2BBE5A43-CD24-491D-AF13-B1D9F57FECE2}"/>
    <cellStyle name="60% - Accent3 2" xfId="283" xr:uid="{7EC5B75B-57C2-4D4C-A48A-D2661AD6448A}"/>
    <cellStyle name="60% - Accent3 3" xfId="284" xr:uid="{61E7C6C4-BF1C-4141-AAEC-CE9371E85734}"/>
    <cellStyle name="60% - Accent3 4" xfId="285" xr:uid="{21E164A6-2CDF-43BA-9BBB-9D3B72603EFE}"/>
    <cellStyle name="60% - Accent3 5" xfId="286" xr:uid="{A9F7E01D-015A-4F90-B114-F2DF453EA777}"/>
    <cellStyle name="60% - Accent4 2" xfId="287" xr:uid="{5330ECE6-9521-40F2-A6EA-4BEBE71231C4}"/>
    <cellStyle name="60% - Accent4 3" xfId="288" xr:uid="{58C6874A-5D8A-4AA0-8845-834A20288D24}"/>
    <cellStyle name="60% - Accent4 4" xfId="289" xr:uid="{9DB96668-99B9-45E6-9686-2DAA7C7C2296}"/>
    <cellStyle name="60% - Accent4 5" xfId="290" xr:uid="{D1BE0E1E-92D7-4E9B-B6F7-D98C28C136B8}"/>
    <cellStyle name="60% - Accent5 2" xfId="291" xr:uid="{47FA99FE-8A40-445F-B9E4-30FC339C70B8}"/>
    <cellStyle name="60% - Accent5 3" xfId="292" xr:uid="{F954CFC5-7654-4287-86A8-B9F44E5162D7}"/>
    <cellStyle name="60% - Accent5 4" xfId="293" xr:uid="{355D13A4-21C5-4A3D-ACE4-C321E96AAA75}"/>
    <cellStyle name="60% - Accent5 5" xfId="294" xr:uid="{430D8EA7-246F-4FBF-A568-3ABEE5793AE7}"/>
    <cellStyle name="60% - Accent6 2" xfId="295" xr:uid="{37C496BA-5060-4837-A8D3-ECB9AD273E2E}"/>
    <cellStyle name="60% - Accent6 3" xfId="296" xr:uid="{9083500C-B768-42B4-84EC-7120FDAA58F6}"/>
    <cellStyle name="60% - Accent6 4" xfId="297" xr:uid="{170DBE7C-02E8-4035-B6D2-3F690DCF42C2}"/>
    <cellStyle name="60% - Accent6 5" xfId="298" xr:uid="{573A38CB-6B3A-4332-96FB-6C5C8F2B5803}"/>
    <cellStyle name="Accent1" xfId="16" builtinId="29" customBuiltin="1"/>
    <cellStyle name="Accent1 - 20%" xfId="299" xr:uid="{FA3E8D1A-CF33-4E66-9205-8AC650479349}"/>
    <cellStyle name="Accent1 - 20% 2" xfId="300" xr:uid="{8B406006-DA84-49B0-93AE-AB89A707C698}"/>
    <cellStyle name="Accent1 - 40%" xfId="301" xr:uid="{45DC62D7-19B6-48CF-892F-EE8048877230}"/>
    <cellStyle name="Accent1 - 40% 2" xfId="302" xr:uid="{3E6A2605-BE1D-4328-9852-7230A574673D}"/>
    <cellStyle name="Accent1 - 60%" xfId="303" xr:uid="{F46D9C6A-692D-4A7D-B2D8-F066C3B384D9}"/>
    <cellStyle name="Accent1 2" xfId="304" xr:uid="{7DF9C012-C3DC-4C7E-82B3-09CABA4BE294}"/>
    <cellStyle name="Accent1 2 2" xfId="305" xr:uid="{FAFE1133-5AD3-420E-8EBB-75600B936274}"/>
    <cellStyle name="Accent1 2 3" xfId="306" xr:uid="{D2408030-5CAF-4A01-8CA8-45507923F541}"/>
    <cellStyle name="Accent1 2 4" xfId="307" xr:uid="{B4EF439B-6FB2-4D3A-8D9B-96A56D1E1F2B}"/>
    <cellStyle name="Accent1 2 5" xfId="308" xr:uid="{2B371238-F62A-41CA-851C-6FE8977CA4D9}"/>
    <cellStyle name="Accent1 2 6" xfId="309" xr:uid="{A08A28DA-C753-4BAB-AB22-BCB5C6554F71}"/>
    <cellStyle name="Accent1 3" xfId="310" xr:uid="{2CDDE2CF-238F-464F-AA2B-C2B76F10286D}"/>
    <cellStyle name="Accent1 3 2" xfId="311" xr:uid="{4F55580E-F779-4CF8-B277-E6484025B356}"/>
    <cellStyle name="Accent1 3 2 2" xfId="312" xr:uid="{C26D3A96-2BDB-416F-90AC-B8E14DD0A326}"/>
    <cellStyle name="Accent1 3 2 2 2" xfId="313" xr:uid="{22D03F9E-CF3F-4621-BFEE-CF8B51359C01}"/>
    <cellStyle name="Accent1 3 2 2 3" xfId="314" xr:uid="{305C2F3D-0112-44DD-BBCD-8538EB02A92D}"/>
    <cellStyle name="Accent1 3 2 3" xfId="315" xr:uid="{93CCA3C7-988F-4F78-945E-E5A113C07C09}"/>
    <cellStyle name="Accent1 3 3" xfId="316" xr:uid="{82602771-80DD-4C14-A54D-9BD71D2C67DA}"/>
    <cellStyle name="Accent1 3 4" xfId="317" xr:uid="{DB13384B-519B-4063-AE61-710B6BDBE28B}"/>
    <cellStyle name="Accent1 4" xfId="318" xr:uid="{467462EE-7D5B-46F8-AED2-42E9FCD39263}"/>
    <cellStyle name="Accent1 4 2" xfId="319" xr:uid="{8466E361-7BA2-45C8-8BBB-E6C86520A60B}"/>
    <cellStyle name="Accent1 4 2 2" xfId="320" xr:uid="{ABF5564B-12F7-4222-A2FF-AC192E7151E7}"/>
    <cellStyle name="Accent1 4 2 2 2" xfId="321" xr:uid="{5D80A284-2D65-4576-9627-52BBBF9D30F0}"/>
    <cellStyle name="Accent1 4 2 2 3" xfId="322" xr:uid="{7131FBEF-EA83-47B4-BA60-3B66A91588A4}"/>
    <cellStyle name="Accent1 4 2 3" xfId="323" xr:uid="{436C080B-6A07-4D89-9302-6A03F918FC5B}"/>
    <cellStyle name="Accent1 4 3" xfId="324" xr:uid="{B180F823-02AD-46CA-8258-FFEE776F779E}"/>
    <cellStyle name="Accent1 4 4" xfId="325" xr:uid="{AB3EBEB9-6C39-4B43-82F3-7E9585182509}"/>
    <cellStyle name="Accent1 5" xfId="326" xr:uid="{2D1955A0-17F8-4DA3-B41A-8E5A7B4EC7A5}"/>
    <cellStyle name="Accent1 6" xfId="327" xr:uid="{38894E48-E659-4DB5-B445-3CE7F59CE129}"/>
    <cellStyle name="Accent1 7" xfId="328" xr:uid="{23D3F1F9-9BB3-4981-B59F-9BFD9EA51B82}"/>
    <cellStyle name="Accent2" xfId="19" builtinId="33" customBuiltin="1"/>
    <cellStyle name="Accent2 - 20%" xfId="329" xr:uid="{B4EEF6F9-2139-4201-9C24-48FC95DFC7A6}"/>
    <cellStyle name="Accent2 - 20% 2" xfId="330" xr:uid="{A0802DBE-809B-4DE1-978B-12E0D6BCD8B6}"/>
    <cellStyle name="Accent2 - 40%" xfId="331" xr:uid="{8F00B957-3D84-4B41-B805-A113054CB0E0}"/>
    <cellStyle name="Accent2 - 40% 2" xfId="332" xr:uid="{1FF5E325-B236-4EEE-9AA3-80AF3C383AF2}"/>
    <cellStyle name="Accent2 - 60%" xfId="333" xr:uid="{8A59823A-554E-4B8B-A6A9-CEB4FB49174E}"/>
    <cellStyle name="Accent2 2" xfId="334" xr:uid="{AB353B4C-DAD2-47A3-8CC9-B3018C1233C6}"/>
    <cellStyle name="Accent2 2 2" xfId="335" xr:uid="{6A27BDE6-1E25-48F5-99B6-73A2246012A0}"/>
    <cellStyle name="Accent2 2 3" xfId="336" xr:uid="{DA872A79-57DD-407E-84F4-935B2B414392}"/>
    <cellStyle name="Accent2 2 4" xfId="337" xr:uid="{9C21118E-3E18-4C8D-B996-B0B8715AE7A4}"/>
    <cellStyle name="Accent2 2 5" xfId="338" xr:uid="{4363242A-87D9-4BF3-9E8F-7F7ECBF4E669}"/>
    <cellStyle name="Accent2 2 6" xfId="339" xr:uid="{A99A8F20-3DDC-4952-8D63-5BB36FA37945}"/>
    <cellStyle name="Accent2 3" xfId="340" xr:uid="{D9578F98-ED6B-4880-B7EF-42DE62C89BB6}"/>
    <cellStyle name="Accent2 3 2" xfId="341" xr:uid="{1CA94DED-289E-491A-905D-9FEAB7F1854E}"/>
    <cellStyle name="Accent2 3 2 2" xfId="342" xr:uid="{F1CE7BB7-45E9-420F-B5AC-5185BBB47B84}"/>
    <cellStyle name="Accent2 3 2 2 2" xfId="343" xr:uid="{7C405DE6-F0FB-484E-BA79-12C457A951CD}"/>
    <cellStyle name="Accent2 3 2 2 3" xfId="344" xr:uid="{40E05CF0-47FA-448C-88BB-D12F66B8A826}"/>
    <cellStyle name="Accent2 3 2 3" xfId="345" xr:uid="{C389F1D3-BEAB-4A15-9976-00708C215825}"/>
    <cellStyle name="Accent2 3 3" xfId="346" xr:uid="{67DC01EA-2951-40B4-A0E2-CF38958C120F}"/>
    <cellStyle name="Accent2 3 4" xfId="347" xr:uid="{5323B239-67DE-4C9D-A626-E933FAC15D4B}"/>
    <cellStyle name="Accent2 4" xfId="348" xr:uid="{8AB3D12E-58BF-4306-B1D4-F97780FA8505}"/>
    <cellStyle name="Accent2 4 2" xfId="349" xr:uid="{B4CEA455-5C87-4EE7-8CD0-D76BB941F443}"/>
    <cellStyle name="Accent2 4 2 2" xfId="350" xr:uid="{EFB08F5F-DC8C-4ACD-ADD0-DF06AF446ADB}"/>
    <cellStyle name="Accent2 4 2 2 2" xfId="351" xr:uid="{0E1215F6-2F4E-42E2-8D54-8CB0FE0B0832}"/>
    <cellStyle name="Accent2 4 2 2 3" xfId="352" xr:uid="{D27C45B4-E424-4C1F-9895-3AF8C27665A5}"/>
    <cellStyle name="Accent2 4 2 3" xfId="353" xr:uid="{45CBF2D4-42F5-4282-9487-9E04AD46573C}"/>
    <cellStyle name="Accent2 4 3" xfId="354" xr:uid="{76508CDF-59CD-4154-AC85-5AC4C263F99E}"/>
    <cellStyle name="Accent2 4 4" xfId="355" xr:uid="{D48C884A-D47A-4F04-91E1-E5AD44936D43}"/>
    <cellStyle name="Accent2 5" xfId="356" xr:uid="{D257ABB1-FCCC-4067-BC3A-902931062626}"/>
    <cellStyle name="Accent2 6" xfId="357" xr:uid="{7CF60063-63AE-4A4A-B103-7068A428A025}"/>
    <cellStyle name="Accent2 7" xfId="358" xr:uid="{B02AC591-3F00-469D-9BAE-B7789BE4D93A}"/>
    <cellStyle name="Accent3" xfId="22" builtinId="37" customBuiltin="1"/>
    <cellStyle name="Accent3 - 20%" xfId="359" xr:uid="{3550B603-A008-4290-AFB2-32E1405015CF}"/>
    <cellStyle name="Accent3 - 20% 2" xfId="360" xr:uid="{265329D6-6342-4655-9FCC-A016BAD9CEEB}"/>
    <cellStyle name="Accent3 - 40%" xfId="361" xr:uid="{8BA9A995-ACF0-4EB4-849B-374DC56B7E1A}"/>
    <cellStyle name="Accent3 - 40% 2" xfId="362" xr:uid="{EE74E60F-3B8A-4D19-872F-8DF84EC6E0BE}"/>
    <cellStyle name="Accent3 - 60%" xfId="363" xr:uid="{39A78B02-4D8E-482E-BE32-4479929C7ABE}"/>
    <cellStyle name="Accent3 2" xfId="364" xr:uid="{E4E16019-51F4-4A9E-BB8B-18DA0821FD5E}"/>
    <cellStyle name="Accent3 2 2" xfId="365" xr:uid="{9F22F759-2A86-4DF3-A06A-041DE5E87CBD}"/>
    <cellStyle name="Accent3 2 2 2" xfId="366" xr:uid="{89F27F15-1F1A-4EC8-BF85-61AAB8AFFBF5}"/>
    <cellStyle name="Accent3 2 2 2 2" xfId="367" xr:uid="{492759C4-733D-4EE4-A369-B219ED98979A}"/>
    <cellStyle name="Accent3 2 2 2 2 2" xfId="368" xr:uid="{73DA679D-1960-488D-B7BD-A65A532787B7}"/>
    <cellStyle name="Accent3 2 2 2 2 2 2" xfId="369" xr:uid="{384D8883-546B-4B15-A7E9-243B78E191B1}"/>
    <cellStyle name="Accent3 2 2 2 2 2 2 2" xfId="370" xr:uid="{E03B1795-EB08-4E45-991F-15A5049B470B}"/>
    <cellStyle name="Accent3 2 2 2 2 2 3" xfId="371" xr:uid="{7A577EBB-5A9A-498F-877B-7C3513CE7CE8}"/>
    <cellStyle name="Accent3 2 2 2 2 3" xfId="372" xr:uid="{2FA768EC-9E98-40F7-A60B-D52C21330D28}"/>
    <cellStyle name="Accent3 2 2 2 3" xfId="373" xr:uid="{7126FC2A-5EF4-4431-A9BE-1321DF606C9D}"/>
    <cellStyle name="Accent3 2 2 2 4" xfId="374" xr:uid="{615878C1-91D0-4E75-B70A-42AFE5F31757}"/>
    <cellStyle name="Accent3 2 2 2 5" xfId="375" xr:uid="{7CDF7DCF-B718-4556-80C2-BB91182868B6}"/>
    <cellStyle name="Accent3 2 2 3" xfId="376" xr:uid="{0D800772-B69D-42CF-8892-1131EC4AD2CC}"/>
    <cellStyle name="Accent3 2 2 4" xfId="377" xr:uid="{6A5FF777-7208-4870-8CD4-82970F2897EF}"/>
    <cellStyle name="Accent3 2 2 5" xfId="378" xr:uid="{D98EBB28-C903-485B-A148-A9FCACE7AF3C}"/>
    <cellStyle name="Accent3 2 3" xfId="379" xr:uid="{9C227821-0732-4276-8A31-CFBA999DDB13}"/>
    <cellStyle name="Accent3 2 4" xfId="380" xr:uid="{9E7F1F70-EBE7-4FCA-81F0-4DD3FC669160}"/>
    <cellStyle name="Accent3 2 5" xfId="381" xr:uid="{5371F5B4-5854-4D50-87C0-E6613BF60025}"/>
    <cellStyle name="Accent3 2 6" xfId="382" xr:uid="{8983FC87-9AA0-4CED-8CBF-2979B54B82A7}"/>
    <cellStyle name="Accent3 3" xfId="383" xr:uid="{712D60FF-8392-4A1B-98CC-C0E096EA4D9C}"/>
    <cellStyle name="Accent3 3 2" xfId="384" xr:uid="{7F9B2533-79CD-4FCD-B4EC-6158B943157A}"/>
    <cellStyle name="Accent3 3 2 2" xfId="385" xr:uid="{B43818E7-2A56-454F-BCE7-37E3C09BAEAE}"/>
    <cellStyle name="Accent3 3 2 2 2" xfId="386" xr:uid="{C28CBC9A-A05C-4DE8-9000-6907F721B211}"/>
    <cellStyle name="Accent3 3 2 2 3" xfId="387" xr:uid="{4D32844B-5A3A-4072-8D68-8388D4DD3D9E}"/>
    <cellStyle name="Accent3 3 2 3" xfId="388" xr:uid="{3CA26E3E-C489-472C-8558-453DA7F8E17B}"/>
    <cellStyle name="Accent3 3 3" xfId="389" xr:uid="{B808C4DD-0A9F-456F-A3EC-6D4B4C83BE9A}"/>
    <cellStyle name="Accent3 3 4" xfId="390" xr:uid="{74457367-7195-41DE-9DFE-A9DA48CAA1E8}"/>
    <cellStyle name="Accent3 4" xfId="391" xr:uid="{12BB348E-EA95-4180-9414-5BA681287E45}"/>
    <cellStyle name="Accent3 4 2" xfId="392" xr:uid="{F080D36F-16A8-4718-BD19-091756F3F200}"/>
    <cellStyle name="Accent3 4 2 2" xfId="393" xr:uid="{D70E8A52-D6FF-447D-A288-AA070276E5F7}"/>
    <cellStyle name="Accent3 4 2 2 2" xfId="394" xr:uid="{B563F085-F16B-4BE9-9728-704C154FFDD4}"/>
    <cellStyle name="Accent3 4 2 2 3" xfId="395" xr:uid="{EB7A29ED-B210-4C65-B4E0-3AA124B4E952}"/>
    <cellStyle name="Accent3 4 2 3" xfId="396" xr:uid="{3790C5EB-3631-4278-BBDB-3DB4E01C3921}"/>
    <cellStyle name="Accent3 4 3" xfId="397" xr:uid="{77031D7D-EE29-4E79-9669-CA42824A11E4}"/>
    <cellStyle name="Accent3 4 4" xfId="398" xr:uid="{529385AF-4BB4-4EC7-80F8-F0C35203ED11}"/>
    <cellStyle name="Accent3 5" xfId="399" xr:uid="{0EB91460-69BA-47E0-8F20-87B1D6102D93}"/>
    <cellStyle name="Accent3 6" xfId="400" xr:uid="{4C98A95D-5F8A-4A94-BC30-88F8178E5FC7}"/>
    <cellStyle name="Accent4" xfId="25" builtinId="41" customBuiltin="1"/>
    <cellStyle name="Accent4 - 20%" xfId="401" xr:uid="{0FBE3DBE-5EDE-41A0-A29A-AF8F563A64CC}"/>
    <cellStyle name="Accent4 - 20% 2" xfId="402" xr:uid="{09CB9B43-8B48-4910-A95B-BA7D857C746E}"/>
    <cellStyle name="Accent4 - 40%" xfId="403" xr:uid="{C1C33A12-571C-449B-AF37-3A68AEA254AF}"/>
    <cellStyle name="Accent4 - 40% 2" xfId="404" xr:uid="{EAFE4A41-B4DA-4602-A1CC-BD468F2EB4A0}"/>
    <cellStyle name="Accent4 - 60%" xfId="405" xr:uid="{85024C87-35D3-440F-BDE8-5DEC5E352F6F}"/>
    <cellStyle name="Accent4 2" xfId="406" xr:uid="{83BC05F7-8BCC-4999-A0C5-14EB59DB6D85}"/>
    <cellStyle name="Accent4 2 2" xfId="407" xr:uid="{0BA67531-AB3D-4E78-83D0-2256BF6B2215}"/>
    <cellStyle name="Accent4 2 3" xfId="408" xr:uid="{51EA4155-76A3-44AF-ADCA-64A561FEA47B}"/>
    <cellStyle name="Accent4 2 4" xfId="409" xr:uid="{B3A8504D-003B-4009-B0FB-088EE7521ABD}"/>
    <cellStyle name="Accent4 2 5" xfId="410" xr:uid="{61FA6DCA-DFD0-479F-8F16-52CD61CAA550}"/>
    <cellStyle name="Accent4 2 6" xfId="411" xr:uid="{9AE2F46B-8067-4DC8-B6FA-74BDBD66D8C1}"/>
    <cellStyle name="Accent4 3" xfId="412" xr:uid="{4A6D8A4D-595D-4D0C-AE06-4420E18B204C}"/>
    <cellStyle name="Accent4 3 2" xfId="413" xr:uid="{00C216AD-503F-4ECF-A578-9ED1C342B619}"/>
    <cellStyle name="Accent4 3 2 2" xfId="414" xr:uid="{F5D1D692-8093-411D-8BBE-B5C1DAA907C1}"/>
    <cellStyle name="Accent4 3 2 2 2" xfId="415" xr:uid="{2AE1EF68-2752-4C28-8A03-EC03710E7A27}"/>
    <cellStyle name="Accent4 3 2 2 3" xfId="416" xr:uid="{409469C1-B7A1-46A3-9FA0-F26A4B1D2A26}"/>
    <cellStyle name="Accent4 3 2 3" xfId="417" xr:uid="{1D234780-189B-4BA0-93EC-FF7471310879}"/>
    <cellStyle name="Accent4 3 3" xfId="418" xr:uid="{C5D0F189-28CA-41C1-9053-DA168F7136A7}"/>
    <cellStyle name="Accent4 3 4" xfId="419" xr:uid="{C1E61C36-41C3-403F-BEEB-F59CBA56ACF4}"/>
    <cellStyle name="Accent4 4" xfId="420" xr:uid="{AAF3524A-74BF-4E63-87F3-2E56759E2338}"/>
    <cellStyle name="Accent4 4 2" xfId="421" xr:uid="{F1C2FC89-5AC6-4292-B599-1AA0165B8469}"/>
    <cellStyle name="Accent4 4 2 2" xfId="422" xr:uid="{F6511C5C-B3DF-471E-9C29-FFE9A1BC2978}"/>
    <cellStyle name="Accent4 4 2 2 2" xfId="423" xr:uid="{1943A7EE-2ED0-4ADB-BF91-EE91E3BBE466}"/>
    <cellStyle name="Accent4 4 2 2 3" xfId="424" xr:uid="{BA8982A2-212C-4A58-A2EB-20C9BE58F164}"/>
    <cellStyle name="Accent4 4 2 3" xfId="425" xr:uid="{AA361950-E277-4C3C-8FB4-1E6585867AC6}"/>
    <cellStyle name="Accent4 4 3" xfId="426" xr:uid="{64F49CBC-8946-4735-A2C7-E494C0F76946}"/>
    <cellStyle name="Accent4 4 4" xfId="427" xr:uid="{9CEE94B8-63B8-4888-9576-46E9AA0D21C5}"/>
    <cellStyle name="Accent4 5" xfId="428" xr:uid="{1270B6BB-5BB5-47B0-8084-A9D72601EC61}"/>
    <cellStyle name="Accent4 6" xfId="429" xr:uid="{65E73F75-C237-4005-A7DA-E2D4E67D2085}"/>
    <cellStyle name="Accent4 7" xfId="430" xr:uid="{8A40B74C-6BCC-4175-A6BF-1943F4E1BBF0}"/>
    <cellStyle name="Accent5" xfId="28" builtinId="45" customBuiltin="1"/>
    <cellStyle name="Accent5 - 20%" xfId="431" xr:uid="{07277166-8BA7-40E3-9EAB-30996DFC334A}"/>
    <cellStyle name="Accent5 - 20% 2" xfId="432" xr:uid="{95574227-92AE-42F3-A20D-99D54B9E08DC}"/>
    <cellStyle name="Accent5 - 40%" xfId="433" xr:uid="{E20B018F-EE97-4426-BEAA-4417613AFEE7}"/>
    <cellStyle name="Accent5 - 40% 2" xfId="434" xr:uid="{8C1447A6-735A-481F-B8B4-14E7C8A7684F}"/>
    <cellStyle name="Accent5 - 60%" xfId="435" xr:uid="{A0E36A92-2B21-4924-95F9-CE3AB9AD2DB0}"/>
    <cellStyle name="Accent5 2" xfId="436" xr:uid="{3A87BFDC-2AFF-4DA7-AD02-E6EDEC31C9F5}"/>
    <cellStyle name="Accent5 2 2" xfId="437" xr:uid="{BEF2C894-CC33-4262-AF9B-EFB76D824362}"/>
    <cellStyle name="Accent5 2 2 2" xfId="438" xr:uid="{D97CC290-D251-402E-8790-061BA253A5E4}"/>
    <cellStyle name="Accent5 2 2 2 2" xfId="439" xr:uid="{FA5C47B9-FE05-4D9B-AB0C-3D09F839AB8A}"/>
    <cellStyle name="Accent5 2 2 2 2 2" xfId="440" xr:uid="{0894BAC3-CB5B-4605-8419-10B7061695EB}"/>
    <cellStyle name="Accent5 2 2 2 2 2 2" xfId="441" xr:uid="{81A49C32-B1F9-4164-B2A4-D8048F368122}"/>
    <cellStyle name="Accent5 2 2 2 2 2 2 2" xfId="442" xr:uid="{E4CD6F31-6C1E-49B0-BA0F-0D133B1C2D38}"/>
    <cellStyle name="Accent5 2 2 2 2 2 3" xfId="443" xr:uid="{A9D79E11-F0D9-4591-8CCB-672E46F7E37F}"/>
    <cellStyle name="Accent5 2 2 2 2 3" xfId="444" xr:uid="{7CBF8DE0-071D-4ABD-917D-BFEF28DDA712}"/>
    <cellStyle name="Accent5 2 2 2 3" xfId="445" xr:uid="{B24731D8-2A88-413B-BE19-97CD8DDD0917}"/>
    <cellStyle name="Accent5 2 2 2 4" xfId="446" xr:uid="{3D2E4F9B-5BB8-48E2-9420-6C14244A8E07}"/>
    <cellStyle name="Accent5 2 2 2 5" xfId="447" xr:uid="{18D0708F-0C32-4E91-ABF1-37EDDF55ABCC}"/>
    <cellStyle name="Accent5 2 2 3" xfId="448" xr:uid="{38F8818F-8E10-4966-9A24-31A563FA32D7}"/>
    <cellStyle name="Accent5 2 2 4" xfId="449" xr:uid="{6FE2304B-2EAF-495E-9721-157C886B6B38}"/>
    <cellStyle name="Accent5 2 2 5" xfId="450" xr:uid="{7E31BFC2-51BD-4D2A-9D32-6D4C45905002}"/>
    <cellStyle name="Accent5 2 3" xfId="451" xr:uid="{CFE42BB6-5788-493E-959A-A50A737DD782}"/>
    <cellStyle name="Accent5 2 4" xfId="452" xr:uid="{E7CE4233-7881-4997-A485-AC8AA1C8AF7F}"/>
    <cellStyle name="Accent5 2 5" xfId="453" xr:uid="{2CB1C109-C58F-4D4E-9900-A7D7C1FF90E8}"/>
    <cellStyle name="Accent5 2 6" xfId="454" xr:uid="{B1637280-8084-4B93-80E2-020E78586069}"/>
    <cellStyle name="Accent5 3" xfId="455" xr:uid="{C79DB31E-2EB0-46D2-9F41-2C57C3B52D01}"/>
    <cellStyle name="Accent5 3 2" xfId="456" xr:uid="{0E589F68-9274-484B-86AB-6F2FFCF76993}"/>
    <cellStyle name="Accent5 3 2 2" xfId="457" xr:uid="{82678065-B124-44A4-A5E2-BA7270D0A983}"/>
    <cellStyle name="Accent5 3 2 2 2" xfId="458" xr:uid="{3D2A1FF5-57AD-4788-9512-3100D6D0C23B}"/>
    <cellStyle name="Accent5 3 2 2 3" xfId="459" xr:uid="{2CD611A8-B710-4667-867E-7866E9D34F0C}"/>
    <cellStyle name="Accent5 3 2 3" xfId="460" xr:uid="{4016241F-E472-4BF9-B133-12E8D5C86695}"/>
    <cellStyle name="Accent5 3 3" xfId="461" xr:uid="{79CCE41F-14CF-4D49-811A-332BF98E6BDF}"/>
    <cellStyle name="Accent5 3 4" xfId="462" xr:uid="{7FA50515-AF17-4F51-8C2B-1A747C967F4F}"/>
    <cellStyle name="Accent5 4" xfId="463" xr:uid="{5DA9E617-F343-4022-8240-5CF0713F9200}"/>
    <cellStyle name="Accent5 4 2" xfId="464" xr:uid="{0E6DD159-748B-49F2-937C-0885B5D2A7C1}"/>
    <cellStyle name="Accent5 4 2 2" xfId="465" xr:uid="{A557E886-DC31-4638-916E-4343E2F9D760}"/>
    <cellStyle name="Accent5 4 2 2 2" xfId="466" xr:uid="{CECE3398-664B-4508-BCED-4D62DA9D6F8A}"/>
    <cellStyle name="Accent5 4 2 2 3" xfId="467" xr:uid="{1624EC14-3848-48F8-BCA5-4915525A45AD}"/>
    <cellStyle name="Accent5 4 2 3" xfId="468" xr:uid="{2D6F2CE8-D4DB-4E1E-BAE3-05CF459E906A}"/>
    <cellStyle name="Accent5 4 3" xfId="469" xr:uid="{A8F3672B-BBB1-4808-A119-BBD5DDFAD8EC}"/>
    <cellStyle name="Accent5 4 4" xfId="470" xr:uid="{D48C8D1E-C09F-4105-AF81-745D1C2FFD31}"/>
    <cellStyle name="Accent5 5" xfId="471" xr:uid="{C51A11D7-D765-47A6-B444-010FDF638C32}"/>
    <cellStyle name="Accent5 6" xfId="472" xr:uid="{0B58B667-C7AA-4B80-88C2-1EA8B6BEB207}"/>
    <cellStyle name="Accent6" xfId="31" builtinId="49" customBuiltin="1"/>
    <cellStyle name="Accent6 - 20%" xfId="473" xr:uid="{98FCC053-BE33-4CBA-AC7A-DEB085C5FB78}"/>
    <cellStyle name="Accent6 - 20% 2" xfId="474" xr:uid="{F47DDFDD-D2CF-406A-A9A8-165D5B6A63C4}"/>
    <cellStyle name="Accent6 - 40%" xfId="475" xr:uid="{2C72D7B5-BAC7-4C3C-8E39-35149C367B11}"/>
    <cellStyle name="Accent6 - 40% 2" xfId="476" xr:uid="{7146454C-9470-423E-ABE4-12D57BE1308A}"/>
    <cellStyle name="Accent6 - 60%" xfId="477" xr:uid="{DC4EAEF5-0F0B-429F-A4BB-873010D9CBD2}"/>
    <cellStyle name="Accent6 2" xfId="478" xr:uid="{85BA561B-FD3E-4CDD-9175-4927BE9CC883}"/>
    <cellStyle name="Accent6 2 2" xfId="479" xr:uid="{265DE13F-8EAF-4FF1-A196-67F3E6B2D857}"/>
    <cellStyle name="Accent6 2 2 2" xfId="480" xr:uid="{AEC2A7AD-E676-4ECE-BD1D-38E403063A8A}"/>
    <cellStyle name="Accent6 2 2 2 2" xfId="481" xr:uid="{893979DE-60AB-4686-921D-C74D0377829E}"/>
    <cellStyle name="Accent6 2 2 2 2 2" xfId="482" xr:uid="{941B8ABE-D579-4D1E-8C05-B1F0F9DE0D99}"/>
    <cellStyle name="Accent6 2 2 2 2 2 2" xfId="483" xr:uid="{4B1FF4A4-E0F7-4443-8858-D1797550AD6D}"/>
    <cellStyle name="Accent6 2 2 2 2 2 2 2" xfId="484" xr:uid="{34B23D24-9D20-4E7D-BB1D-0B20FE3AB83C}"/>
    <cellStyle name="Accent6 2 2 2 2 2 3" xfId="485" xr:uid="{0DA5335C-7965-4B81-B6AC-D18638ECAC21}"/>
    <cellStyle name="Accent6 2 2 2 2 3" xfId="486" xr:uid="{50FF15D7-F6F3-4084-B65E-2F826C4F1E78}"/>
    <cellStyle name="Accent6 2 2 2 3" xfId="487" xr:uid="{B567D432-C8F9-419F-85F7-F1DF5D5F75FD}"/>
    <cellStyle name="Accent6 2 2 2 4" xfId="488" xr:uid="{0E8F9B95-9596-4FEC-9FCC-EF4B42DC1B06}"/>
    <cellStyle name="Accent6 2 2 2 5" xfId="489" xr:uid="{0BFFCC28-4905-4662-A137-4B7E442EE08E}"/>
    <cellStyle name="Accent6 2 2 3" xfId="490" xr:uid="{B12FAB04-13BA-4CE6-9D63-04B829381C31}"/>
    <cellStyle name="Accent6 2 2 4" xfId="491" xr:uid="{20868D26-589A-427A-8631-7CD235D557F1}"/>
    <cellStyle name="Accent6 2 2 5" xfId="492" xr:uid="{4122A40C-EDB1-4C6E-8B6F-80B9577B7DDF}"/>
    <cellStyle name="Accent6 2 3" xfId="493" xr:uid="{41F3F565-EDA4-467C-8D48-1AECB7B04F1F}"/>
    <cellStyle name="Accent6 2 4" xfId="494" xr:uid="{95138AB4-31A2-46C3-963C-C302133FE160}"/>
    <cellStyle name="Accent6 2 5" xfId="495" xr:uid="{BE2E159D-FB31-4832-9A2D-F69A3559156A}"/>
    <cellStyle name="Accent6 2 6" xfId="496" xr:uid="{AA279E96-8F35-4FF0-8AFD-0F6D6FC274C4}"/>
    <cellStyle name="Accent6 3" xfId="497" xr:uid="{62D3E127-1420-4603-BD04-0D0FDC6FBADF}"/>
    <cellStyle name="Accent6 3 2" xfId="498" xr:uid="{42FC2512-F567-492C-A0BA-C8FA07CA4869}"/>
    <cellStyle name="Accent6 3 2 2" xfId="499" xr:uid="{AB467E1D-52EC-42E2-BFDA-99124B367075}"/>
    <cellStyle name="Accent6 3 2 2 2" xfId="500" xr:uid="{20D015E7-30ED-4131-B473-1CFEA5D079A4}"/>
    <cellStyle name="Accent6 3 2 2 3" xfId="501" xr:uid="{ABC7822E-5E1D-43B1-B33F-1BCFBDC77B6C}"/>
    <cellStyle name="Accent6 3 2 3" xfId="502" xr:uid="{673118B3-908C-4EC8-8A75-0065C3C0DC7A}"/>
    <cellStyle name="Accent6 3 3" xfId="503" xr:uid="{6C17D35B-4636-4C0C-B07F-F22E1E25D1E1}"/>
    <cellStyle name="Accent6 3 4" xfId="504" xr:uid="{2FEC5279-C8EB-42C8-AAE5-0D196B0A4E56}"/>
    <cellStyle name="Accent6 4" xfId="505" xr:uid="{51742643-2057-4A8D-BED2-138B85DADB1B}"/>
    <cellStyle name="Accent6 4 2" xfId="506" xr:uid="{5E64B0E7-E1F5-48B1-9F86-794C88CFF326}"/>
    <cellStyle name="Accent6 4 2 2" xfId="507" xr:uid="{2CAC227D-64A4-4268-8B2E-19E250598BB8}"/>
    <cellStyle name="Accent6 4 2 2 2" xfId="508" xr:uid="{3F69C670-8791-4DA3-AF67-D0D892EF32EE}"/>
    <cellStyle name="Accent6 4 2 2 3" xfId="509" xr:uid="{3F710C2A-392E-4CB3-BAA1-0CBF23BD4849}"/>
    <cellStyle name="Accent6 4 2 3" xfId="510" xr:uid="{20882641-6EF6-48FD-B1B0-120963B62C06}"/>
    <cellStyle name="Accent6 4 3" xfId="511" xr:uid="{3680BF43-E6CE-4651-AE89-FE831C3315BB}"/>
    <cellStyle name="Accent6 4 4" xfId="512" xr:uid="{527D0882-D868-4731-A011-5D6F75AD0924}"/>
    <cellStyle name="Accent6 5" xfId="513" xr:uid="{EB43FD80-A067-44C3-B5EF-2411F758AA06}"/>
    <cellStyle name="Accent6 6" xfId="514" xr:uid="{0CD27D5E-92DC-4C81-8CE0-4DB2B6849430}"/>
    <cellStyle name="Avertissement" xfId="12" builtinId="11" customBuiltin="1"/>
    <cellStyle name="Avertissement 2" xfId="515" xr:uid="{7B006CAD-8538-4F68-A728-64A7039D155D}"/>
    <cellStyle name="Bad 2" xfId="516" xr:uid="{950F7252-B5FF-4AE6-8023-3A5074246E6E}"/>
    <cellStyle name="Bad 2 2" xfId="517" xr:uid="{EDC2B1A9-0A7E-4E98-8331-96D052BAC4FB}"/>
    <cellStyle name="Bad 2 2 2" xfId="518" xr:uid="{04BE1675-8633-4636-AB79-6C9CCF0D8B5E}"/>
    <cellStyle name="Bad 2 2 3" xfId="519" xr:uid="{03108150-AE85-4DAE-BCD4-F6717E2F85F1}"/>
    <cellStyle name="Bad 2 3" xfId="520" xr:uid="{58B0C62F-02F7-41E2-8730-74D7DBA0B122}"/>
    <cellStyle name="Bad 3" xfId="521" xr:uid="{12F26A7E-9F43-43BA-AA26-AD684647EBFC}"/>
    <cellStyle name="Bad 3 2" xfId="522" xr:uid="{2BA49435-83BC-4A26-A369-AD772E9C2900}"/>
    <cellStyle name="Bad 3 2 2" xfId="523" xr:uid="{D85B0402-CE58-4257-B7E0-D6434B8BD52A}"/>
    <cellStyle name="Bad 3 2 3" xfId="524" xr:uid="{617C04C0-A3C2-4AE7-85E7-D3C5B5BF1D21}"/>
    <cellStyle name="Bad 3 3" xfId="525" xr:uid="{076C408F-697D-46EC-A51D-53C940DCF749}"/>
    <cellStyle name="Bad 4" xfId="526" xr:uid="{3FA5ECCA-2935-4BE4-B892-9266B8152320}"/>
    <cellStyle name="Bad 5" xfId="527" xr:uid="{E72F5B87-98F2-45AC-AAC7-41BBCD036145}"/>
    <cellStyle name="Calcul" xfId="9" builtinId="22" customBuiltin="1"/>
    <cellStyle name="Calcul 2" xfId="528" xr:uid="{AC41AAF7-D2C0-44D9-869D-31F10444891B}"/>
    <cellStyle name="Calcul 2 2" xfId="1203" xr:uid="{F5F234A8-3508-4BFF-A7B0-9E0236620B59}"/>
    <cellStyle name="Calculation 2" xfId="529" xr:uid="{35B32040-520A-471C-84A1-DB96FF0581E1}"/>
    <cellStyle name="Calculation 2 2" xfId="530" xr:uid="{1AF0A99D-D774-4051-8664-C569DE4749F3}"/>
    <cellStyle name="Calculation 2 2 2" xfId="531" xr:uid="{EEB8E8C3-7A15-4EFF-9C28-63AF0A3B9DB8}"/>
    <cellStyle name="Calculation 2 2 3" xfId="532" xr:uid="{500060EE-2FEC-4DD1-B29C-B01345EA6008}"/>
    <cellStyle name="Calculation 2 2 4" xfId="1204" xr:uid="{D12C4A5F-9D78-4100-A8AB-B9CBE81C4063}"/>
    <cellStyle name="Calculation 2 3" xfId="533" xr:uid="{388EABC3-E97A-49FB-9125-D72BB0A06BBA}"/>
    <cellStyle name="Calculation 2 3 2" xfId="1205" xr:uid="{A0C45007-8EF7-4B2E-BD5B-50E5735BB38A}"/>
    <cellStyle name="Calculation 3" xfId="534" xr:uid="{4AE30193-765F-4717-8E10-C390C56AA9D0}"/>
    <cellStyle name="Calculation 3 2" xfId="535" xr:uid="{B5042092-43B4-422D-A181-9BEBCBB04249}"/>
    <cellStyle name="Calculation 3 2 2" xfId="536" xr:uid="{5979E755-42AC-4B04-A216-85374DFB4E97}"/>
    <cellStyle name="Calculation 3 2 3" xfId="537" xr:uid="{27020AB6-0B2F-465B-8336-422A7B32EDA0}"/>
    <cellStyle name="Calculation 3 2 4" xfId="1206" xr:uid="{910CAE8F-CA22-412A-A1B6-A0C7B72CC997}"/>
    <cellStyle name="Calculation 3 3" xfId="538" xr:uid="{36D2F455-807D-4D6C-B916-FC9999361FA7}"/>
    <cellStyle name="Calculation 3 3 2" xfId="1207" xr:uid="{27E0E28D-7239-41E9-AD66-8959BA0DF77B}"/>
    <cellStyle name="Calculation 4" xfId="539" xr:uid="{902029BC-57AE-4B7F-BED8-2F514048E3C2}"/>
    <cellStyle name="Calculation 5" xfId="540" xr:uid="{981C699D-0400-4BC2-B62E-E9FD51A19B31}"/>
    <cellStyle name="category" xfId="49" xr:uid="{FE1B8019-DE4C-4347-ACCA-9012548A1A37}"/>
    <cellStyle name="Cellule liée" xfId="10" builtinId="24" customBuiltin="1"/>
    <cellStyle name="Cellule liée 2" xfId="541" xr:uid="{7DA1CE84-4F88-4D9D-A6A3-2EBC2C19B450}"/>
    <cellStyle name="Check Cell 2" xfId="542" xr:uid="{A74EEEBD-E0BB-4292-92A6-6669D7A7EB22}"/>
    <cellStyle name="Check Cell 2 2" xfId="543" xr:uid="{424374DB-53C4-466E-9532-44C23BBE46B4}"/>
    <cellStyle name="Check Cell 2 2 2" xfId="544" xr:uid="{4464BE7C-39BE-4D4A-9CC0-65D2819A3E91}"/>
    <cellStyle name="Check Cell 2 2 3" xfId="545" xr:uid="{2AD494D7-D4CD-4CDB-B7EF-A0DC3CE822BC}"/>
    <cellStyle name="Check Cell 2 3" xfId="546" xr:uid="{4844606D-F1B3-4816-9F9B-827F0D776080}"/>
    <cellStyle name="Check Cell 3" xfId="547" xr:uid="{37E341B9-F409-4169-81FD-7A2F78B57050}"/>
    <cellStyle name="Check Cell 3 2" xfId="548" xr:uid="{822D5054-4E30-4016-A1D8-6CD8D108EB60}"/>
    <cellStyle name="Check Cell 3 2 2" xfId="549" xr:uid="{EE99F589-41EE-41B3-961C-7FF76C0A7E12}"/>
    <cellStyle name="Check Cell 3 2 3" xfId="550" xr:uid="{A5DA64A4-13EC-458D-85F6-5D403D7941E5}"/>
    <cellStyle name="Check Cell 3 3" xfId="551" xr:uid="{CADF0945-CE02-4164-8B13-3EE7DDB1BC8A}"/>
    <cellStyle name="Check Cell 4" xfId="552" xr:uid="{C6F92866-D130-4C5B-9438-0B57DCB6C6A8}"/>
    <cellStyle name="Check Cell 5" xfId="553" xr:uid="{B9957E68-40E2-46F4-AC5F-56DAD6CB4A45}"/>
    <cellStyle name="Commentaire 2" xfId="50" xr:uid="{52D71DB5-05D6-46A1-9CBA-59A0A5EC8934}"/>
    <cellStyle name="Commentaire 2 2" xfId="555" xr:uid="{8E1869D3-3C3E-4401-8C0E-15D925E42B94}"/>
    <cellStyle name="Commentaire 2 2 2" xfId="556" xr:uid="{5B400EF9-3DFF-4127-A458-28F8D484D5C6}"/>
    <cellStyle name="Commentaire 2 3" xfId="557" xr:uid="{C1595F48-5C7E-4D01-9461-B1683753628B}"/>
    <cellStyle name="Commentaire 2 4" xfId="558" xr:uid="{AF22523E-E23E-407C-B4E8-2A2F00AA9CA4}"/>
    <cellStyle name="Commentaire 2 4 2" xfId="559" xr:uid="{27449DC1-50B1-498E-A3F9-0E856111DE51}"/>
    <cellStyle name="Commentaire 2 5" xfId="560" xr:uid="{B0453AF5-890A-443A-81A8-6152E1D6AE20}"/>
    <cellStyle name="Commentaire 2 5 2" xfId="1209" xr:uid="{4D7EF5BD-C491-4490-840B-3BA7B8775443}"/>
    <cellStyle name="Commentaire 2 6" xfId="561" xr:uid="{0C225A65-32D6-4EC9-B1AB-7CB4E21B3E48}"/>
    <cellStyle name="Commentaire 2 7" xfId="554" xr:uid="{BEEA441A-F561-40C7-86E1-259180277021}"/>
    <cellStyle name="Commentaire 2 7 2" xfId="1208" xr:uid="{59724809-1B6C-449A-BFEC-8ADCED894548}"/>
    <cellStyle name="Commentaire 3" xfId="562" xr:uid="{170C2BA6-F3A4-4C4F-8090-351B613F9FD4}"/>
    <cellStyle name="Commentaire 3 2" xfId="563" xr:uid="{705B8B24-8500-4422-9C69-A30080A65416}"/>
    <cellStyle name="Commentaire 3 3" xfId="44" xr:uid="{44686B74-E04D-44F1-AC30-2896B578D07F}"/>
    <cellStyle name="Emphasis 1" xfId="564" xr:uid="{0AD9399E-1B53-433C-AAB3-899114CFA18F}"/>
    <cellStyle name="Emphasis 2" xfId="565" xr:uid="{FC81ED67-9BA1-4620-AAFA-BBBDF50DC33E}"/>
    <cellStyle name="Emphasis 3" xfId="566" xr:uid="{3218D957-9B97-4D6A-81D1-0300FABADC38}"/>
    <cellStyle name="Entrée" xfId="7" builtinId="20" customBuiltin="1"/>
    <cellStyle name="Entrée 2" xfId="567" xr:uid="{9429EC64-EA4F-4B3A-94A8-13CC56DBD828}"/>
    <cellStyle name="Entrée 2 2" xfId="1210" xr:uid="{A54BB5DC-37EA-4496-AED2-AE4C5D9502D1}"/>
    <cellStyle name="Euro" xfId="51" xr:uid="{6CEC99EF-BD61-4EB7-95A0-EB36E2D33A26}"/>
    <cellStyle name="Euro 10" xfId="1115" xr:uid="{6FB8FEBE-4CEF-4A4E-84F8-3F408E291FD4}"/>
    <cellStyle name="Euro 2" xfId="52" xr:uid="{8FB7200B-89CD-4DC6-8ED9-07859B578190}"/>
    <cellStyle name="Euro 2 2" xfId="568" xr:uid="{70556895-2B6F-4CB0-913C-D957DB1455B8}"/>
    <cellStyle name="Euro 2 2 2" xfId="1211" xr:uid="{0782D541-72DC-48EC-B1B6-04406E45F273}"/>
    <cellStyle name="Euro 2 3" xfId="1187" xr:uid="{5703DB9F-BFDA-49DF-BC34-1BAA1352E69D}"/>
    <cellStyle name="Euro 3" xfId="569" xr:uid="{F07AD83D-E7FC-46EC-AC80-9786F4942FEE}"/>
    <cellStyle name="Euro 3 2" xfId="1212" xr:uid="{41B2D3BE-D6C2-489F-AE53-D9C5F5348754}"/>
    <cellStyle name="Euro 4" xfId="570" xr:uid="{54941ECB-5524-4F7B-914C-312A7E74B068}"/>
    <cellStyle name="Euro 4 2" xfId="1213" xr:uid="{F09B1DFC-1F84-4DBE-AFDF-5B261C36FB11}"/>
    <cellStyle name="Euro 5" xfId="571" xr:uid="{54715950-39B2-4E9A-BD0E-80BBC140DD89}"/>
    <cellStyle name="Euro 5 2" xfId="1214" xr:uid="{5C5585AD-0539-4916-B16C-B6EE26C8255C}"/>
    <cellStyle name="Euro 6" xfId="572" xr:uid="{0602856D-92A2-47C8-9549-18D2B16F6606}"/>
    <cellStyle name="Euro 6 2" xfId="1215" xr:uid="{8B3FE624-1E54-4F19-80BA-21E8B796643A}"/>
    <cellStyle name="Euro 7" xfId="573" xr:uid="{97E5BB74-1DD1-44C9-8D19-35459C2DF801}"/>
    <cellStyle name="Euro 7 2" xfId="1216" xr:uid="{42126E1D-7C86-4135-BEBF-9C8FC455E55C}"/>
    <cellStyle name="Euro 8" xfId="574" xr:uid="{41D85E34-B39E-49DB-9FCE-0DF9DD0D909D}"/>
    <cellStyle name="Euro 8 2" xfId="1217" xr:uid="{0541E14A-AB81-49E2-B217-1E720BFDD4A1}"/>
    <cellStyle name="Euro 9" xfId="575" xr:uid="{255AB5F8-7F2B-42A1-B6A7-9BE6E986368C}"/>
    <cellStyle name="Euro 9 2" xfId="576" xr:uid="{48D647F0-2DB8-4BFC-A469-2EF451ECA6BF}"/>
    <cellStyle name="Euro 9 2 2" xfId="1219" xr:uid="{E78068CE-F6BA-468D-A53F-E8E8CB408B43}"/>
    <cellStyle name="Euro 9 3" xfId="1218" xr:uid="{A8C9E4D1-02EE-412D-9F68-021B42EABD2B}"/>
    <cellStyle name="Explanatory Text 2" xfId="577" xr:uid="{B124E050-5F8B-4495-A545-6BC48872BCE1}"/>
    <cellStyle name="Explanatory Text 3" xfId="578" xr:uid="{06EE4973-A586-4440-8F26-91914DB5F686}"/>
    <cellStyle name="Explanatory Text 4" xfId="579" xr:uid="{DC1E4F44-310D-4B7C-88F9-74BDB54FDA00}"/>
    <cellStyle name="Explanatory Text 5" xfId="580" xr:uid="{6AEB50BF-0126-4D93-B580-A24083D82A9C}"/>
    <cellStyle name="Good 2" xfId="581" xr:uid="{EF23DCBD-7389-4AD0-88A5-A5ED60C16DE9}"/>
    <cellStyle name="Good 2 2" xfId="582" xr:uid="{9E5B58BE-47FE-4F04-BA0F-E55B727888B9}"/>
    <cellStyle name="Good 2 2 2" xfId="583" xr:uid="{30F1ACC8-3CC0-49D8-A68A-5EB3DC5EEB82}"/>
    <cellStyle name="Good 2 2 3" xfId="584" xr:uid="{D93C3597-B971-4DE0-B035-068A8513D4FF}"/>
    <cellStyle name="Good 2 3" xfId="585" xr:uid="{94B064AE-08A4-4CB3-9C46-CA9C7483DC3E}"/>
    <cellStyle name="Good 3" xfId="586" xr:uid="{76184004-A712-4EE8-8D79-E0DCEDA159AA}"/>
    <cellStyle name="Good 3 2" xfId="587" xr:uid="{D5A9AED4-A1A6-4B8F-BAF7-52F2BB4058FE}"/>
    <cellStyle name="Good 3 2 2" xfId="588" xr:uid="{3255A8D8-3420-479D-948F-3BBC92893767}"/>
    <cellStyle name="Good 3 2 3" xfId="589" xr:uid="{C693EBE7-BA3C-4B1B-856B-0CA0B4515398}"/>
    <cellStyle name="Good 3 3" xfId="590" xr:uid="{B8735AEA-9369-42C9-BE79-9686D2DD8BDB}"/>
    <cellStyle name="Good 4" xfId="591" xr:uid="{FDF074F9-74AA-4811-B08F-52ADF7C3824F}"/>
    <cellStyle name="Good 5" xfId="592" xr:uid="{E102C4EF-83D1-4043-A0AE-6C07FFDE6B2B}"/>
    <cellStyle name="Grey" xfId="53" xr:uid="{4E72E8FC-82B1-462C-BB0D-1F606A056966}"/>
    <cellStyle name="HEADER" xfId="54" xr:uid="{DB17E6B3-D87C-42C3-B7E5-66A86D12BA7C}"/>
    <cellStyle name="Heading 1 2" xfId="593" xr:uid="{E9C714B7-925B-4666-9FEE-545B128E5067}"/>
    <cellStyle name="Heading 1 2 2" xfId="594" xr:uid="{A0BD9A8E-2ECE-4C33-AA27-E47AD53CDBD3}"/>
    <cellStyle name="Heading 1 2 2 2" xfId="595" xr:uid="{C5451377-5150-44EB-829A-8733C15EB37C}"/>
    <cellStyle name="Heading 1 2 2 3" xfId="596" xr:uid="{DB8CFD37-8980-40DC-B04A-6DF11C211C06}"/>
    <cellStyle name="Heading 1 2 3" xfId="597" xr:uid="{9465D4DD-576C-4B16-BC8D-F429BA8C9C8F}"/>
    <cellStyle name="Heading 1 3" xfId="598" xr:uid="{D405FABD-1C75-473B-8EDB-CF9529C0BCFA}"/>
    <cellStyle name="Heading 1 3 2" xfId="599" xr:uid="{AD8CB162-DFB8-4D7C-B85D-D2AC00A1336A}"/>
    <cellStyle name="Heading 1 3 2 2" xfId="600" xr:uid="{32B0A030-7265-4881-8079-77C699801D04}"/>
    <cellStyle name="Heading 1 3 2 3" xfId="601" xr:uid="{2E8BE563-6BC9-4F73-8F8D-9644109A0E57}"/>
    <cellStyle name="Heading 1 3 3" xfId="602" xr:uid="{9CECA112-50BC-4A90-B8CF-BFF5B39CE89D}"/>
    <cellStyle name="Heading 1 4" xfId="603" xr:uid="{42190BE8-E4FC-4C6D-A374-1897FDC2061B}"/>
    <cellStyle name="Heading 1 5" xfId="604" xr:uid="{A774F34A-6914-4CB7-8145-80630E166EAE}"/>
    <cellStyle name="Heading 2 2" xfId="605" xr:uid="{6CCB5C1C-235C-41A5-A565-4D20A2DBE8BB}"/>
    <cellStyle name="Heading 2 2 2" xfId="606" xr:uid="{4DEB5A90-D73A-439D-9A8E-A10A13FA8804}"/>
    <cellStyle name="Heading 2 2 2 2" xfId="607" xr:uid="{AB17174A-047F-4A72-AE82-83B5B444A5C3}"/>
    <cellStyle name="Heading 2 2 2 3" xfId="608" xr:uid="{D16EA34B-01A6-4E83-9AD0-CC81CF697248}"/>
    <cellStyle name="Heading 2 2 3" xfId="609" xr:uid="{4BFCA4A9-98F1-4C9A-AD5B-5538750C18D1}"/>
    <cellStyle name="Heading 2 3" xfId="610" xr:uid="{09002B45-CC14-4308-9BA4-27F93A79B98E}"/>
    <cellStyle name="Heading 2 3 2" xfId="611" xr:uid="{F4B65A28-CF7B-4793-A711-1BE51407C0A9}"/>
    <cellStyle name="Heading 2 3 2 2" xfId="612" xr:uid="{A8DD4B37-455B-4D03-B929-C5DA452AF071}"/>
    <cellStyle name="Heading 2 3 2 3" xfId="613" xr:uid="{C796EDE9-0345-46F2-A17D-C458AE912702}"/>
    <cellStyle name="Heading 2 3 3" xfId="614" xr:uid="{28CDBF83-7F08-46DA-B543-0972BB3136C2}"/>
    <cellStyle name="Heading 2 4" xfId="615" xr:uid="{4BB85C53-4D78-4515-9229-11FAF360C469}"/>
    <cellStyle name="Heading 2 5" xfId="616" xr:uid="{2DFA9BBB-21BD-4DD2-BEA8-E4BD6FEFA2EC}"/>
    <cellStyle name="Heading 3 2" xfId="617" xr:uid="{2EB2B921-F027-4C30-A8AC-7124AEB769D4}"/>
    <cellStyle name="Heading 3 2 2" xfId="618" xr:uid="{E80A01AF-8C63-4D86-9217-DFDBEB5FC50E}"/>
    <cellStyle name="Heading 3 2 3" xfId="619" xr:uid="{28D5A690-C3A6-4DDC-9E9B-0C4DCF72D75A}"/>
    <cellStyle name="Heading 3 2 4" xfId="620" xr:uid="{A0AB67D7-9161-46EF-8F14-1CD97455212D}"/>
    <cellStyle name="Heading 3 3" xfId="621" xr:uid="{72E35402-E596-4C3F-AB3A-698DEBB35BBF}"/>
    <cellStyle name="Heading 3 3 2" xfId="622" xr:uid="{082B91C5-7EF3-4BA8-882E-4669D563619D}"/>
    <cellStyle name="Heading 3 3 2 2" xfId="623" xr:uid="{C8ACA241-40E9-4FB1-8713-410E83849B74}"/>
    <cellStyle name="Heading 3 3 2 3" xfId="624" xr:uid="{502AB56A-3D05-4E88-AD0C-F4736FBF323C}"/>
    <cellStyle name="Heading 3 3 3" xfId="625" xr:uid="{0FA792D3-AA8A-4647-A425-7550F1514A0A}"/>
    <cellStyle name="Heading 3 4" xfId="626" xr:uid="{CD0960B1-5E1E-4039-9F47-E02B79B9C807}"/>
    <cellStyle name="Heading 3 4 2" xfId="627" xr:uid="{85CE280C-396D-46CC-A119-3E768A4A3339}"/>
    <cellStyle name="Heading 3 5" xfId="628" xr:uid="{FFEF7411-9222-4A14-A47E-6BDE0902EA90}"/>
    <cellStyle name="Heading 4 2" xfId="629" xr:uid="{0383121C-B4C2-4AF2-BC3B-DC1ADF453E4E}"/>
    <cellStyle name="Heading 4 2 2" xfId="630" xr:uid="{98FBF172-6319-458B-85EE-A23BBC95EB40}"/>
    <cellStyle name="Heading 4 2 2 2" xfId="631" xr:uid="{2AFE94D8-7228-4921-B644-D2FBD8AA1D7B}"/>
    <cellStyle name="Heading 4 2 2 2 2" xfId="632" xr:uid="{9BEC24F0-8042-424F-984C-563697A121A3}"/>
    <cellStyle name="Heading 4 2 2 2 2 2" xfId="633" xr:uid="{D92D2100-2DDE-45BB-9359-A465DA5D0DA2}"/>
    <cellStyle name="Heading 4 2 2 2 2 2 2" xfId="634" xr:uid="{8CB40FB3-64D2-43F9-A0E3-623C46265B77}"/>
    <cellStyle name="Heading 4 2 2 2 2 2 3" xfId="635" xr:uid="{C66701A9-2291-4023-803A-7E1F1692BE0D}"/>
    <cellStyle name="Heading 4 2 2 2 2 3" xfId="636" xr:uid="{ADE7E10F-4B53-41AF-B566-30D934474050}"/>
    <cellStyle name="Heading 4 2 2 2 3" xfId="637" xr:uid="{13447D98-3A0A-4F81-B0BE-6B6974748017}"/>
    <cellStyle name="Heading 4 2 2 2 4" xfId="638" xr:uid="{E5359AFE-71B5-4ACD-8D87-159F6529A877}"/>
    <cellStyle name="Heading 4 2 2 2 5" xfId="639" xr:uid="{21B76774-B821-4BCC-9A0A-315D7A981E44}"/>
    <cellStyle name="Heading 4 2 2 3" xfId="640" xr:uid="{26F8C29E-1F41-444C-890C-22D1EA6C8BA3}"/>
    <cellStyle name="Heading 4 2 2 4" xfId="641" xr:uid="{0554D9A0-E123-41D6-8212-D509128ED50E}"/>
    <cellStyle name="Heading 4 2 2 5" xfId="642" xr:uid="{D37DFEBE-5F33-4D71-B53F-9F1BA6698AED}"/>
    <cellStyle name="Heading 4 2 3" xfId="643" xr:uid="{EF878D11-9D4F-4F33-A2D6-7CDA5D3E6090}"/>
    <cellStyle name="Heading 4 2 4" xfId="644" xr:uid="{85D80E49-A6DA-4018-AB8B-2CAC8304C914}"/>
    <cellStyle name="Heading 4 2 5" xfId="645" xr:uid="{ADD6B439-CB06-47B0-8820-7509B6A28F95}"/>
    <cellStyle name="Heading 4 2 6" xfId="646" xr:uid="{C574133E-BFB5-4349-BA50-BB78A021925C}"/>
    <cellStyle name="Heading 4 3" xfId="647" xr:uid="{713DE6BD-1518-4E6C-8DBA-D05CB1609099}"/>
    <cellStyle name="Heading 4 3 2" xfId="648" xr:uid="{4319FB32-E80B-48D7-8A7A-474CF040EEB3}"/>
    <cellStyle name="Heading 4 3 2 2" xfId="649" xr:uid="{CE7BF4BF-DF05-46E4-9823-163B519D2C88}"/>
    <cellStyle name="Heading 4 3 2 2 2" xfId="650" xr:uid="{E39BD3AF-1149-4886-8262-4801B8A57301}"/>
    <cellStyle name="Heading 4 3 2 2 3" xfId="651" xr:uid="{5DD62BD1-FB64-4E57-8DF1-3446E1B20A38}"/>
    <cellStyle name="Heading 4 3 2 3" xfId="652" xr:uid="{D4136C73-9632-4499-AB14-C5CA977F9A5A}"/>
    <cellStyle name="Heading 4 3 3" xfId="653" xr:uid="{61E40BCC-5F8C-4509-BF0E-0EBEB9E83975}"/>
    <cellStyle name="Heading 4 3 4" xfId="654" xr:uid="{5A158DCF-2B9D-4E98-B5C9-F947DC41D76E}"/>
    <cellStyle name="Heading 4 4" xfId="655" xr:uid="{E322FCE9-8B6C-4243-8DBD-E25666E67797}"/>
    <cellStyle name="Heading 4 4 2" xfId="656" xr:uid="{F3C33DC7-0F96-4EC3-A1DD-45AF9D260559}"/>
    <cellStyle name="Heading 4 4 2 2" xfId="657" xr:uid="{91749E14-D6B8-491F-AE85-AD6569FE63AA}"/>
    <cellStyle name="Heading 4 4 2 2 2" xfId="658" xr:uid="{D877C153-D7EC-4174-8EC0-870A85E94B15}"/>
    <cellStyle name="Heading 4 4 2 2 3" xfId="659" xr:uid="{032E15C2-B88F-4042-B223-610861FC70BC}"/>
    <cellStyle name="Heading 4 4 2 3" xfId="660" xr:uid="{1C8A8E77-D47D-4BDF-BFEB-F4A824E81E25}"/>
    <cellStyle name="Heading 4 4 3" xfId="661" xr:uid="{895154F5-9070-49F5-A43A-2E13DC5E13D7}"/>
    <cellStyle name="Heading 4 4 4" xfId="662" xr:uid="{3A798CAD-AB87-4DDD-85C2-305886A154F8}"/>
    <cellStyle name="Heading 4 5" xfId="663" xr:uid="{CFEA66CE-4137-42AE-83DD-07D86FE8188C}"/>
    <cellStyle name="Hiperłącze_Basic" xfId="664" xr:uid="{F8545D11-F06E-4032-B4AD-D34AEAD295BC}"/>
    <cellStyle name="Input [yellow]" xfId="55" xr:uid="{E3DDA5EB-A991-4BFB-8CEF-4910CD89B669}"/>
    <cellStyle name="Input [yellow] 2" xfId="1116" xr:uid="{571F3B1F-5388-4461-9749-6342B02126BC}"/>
    <cellStyle name="Input 2" xfId="665" xr:uid="{CBBAB838-9325-45F7-9728-66B52DD8EC5A}"/>
    <cellStyle name="Input 2 2" xfId="666" xr:uid="{F84CEA2E-F9AF-4C8B-A1CB-938AFAEDB5A9}"/>
    <cellStyle name="Input 2 2 2" xfId="667" xr:uid="{1BBB3497-0A97-4ECD-AAAB-BC317FBF7EE8}"/>
    <cellStyle name="Input 2 2 3" xfId="668" xr:uid="{626EFC71-4744-4E38-AED6-AB293E56BF5F}"/>
    <cellStyle name="Input 2 2 4" xfId="1220" xr:uid="{201D7F47-FDD2-4CFC-941B-4A056310C28F}"/>
    <cellStyle name="Input 2 3" xfId="669" xr:uid="{D21DA342-169E-4753-A9CE-42F5B7D1CFDE}"/>
    <cellStyle name="Input 2 3 2" xfId="1221" xr:uid="{709390C6-8A7A-436B-A951-757C922A7961}"/>
    <cellStyle name="Input 3" xfId="670" xr:uid="{DA35BF82-C620-435C-BC03-2CBEF86FFAC5}"/>
    <cellStyle name="Input 3 2" xfId="671" xr:uid="{F7ACD223-5D9A-43EC-B7DE-B4ACDA704481}"/>
    <cellStyle name="Input 3 2 2" xfId="672" xr:uid="{5DA45283-E34A-4013-9160-68AD9A726A39}"/>
    <cellStyle name="Input 3 2 3" xfId="673" xr:uid="{18398889-8983-43AA-8DE8-2EADA8D6869E}"/>
    <cellStyle name="Input 3 2 4" xfId="1222" xr:uid="{E40E86F4-7951-47BD-87C0-2DAF6DB2BFF7}"/>
    <cellStyle name="Input 3 3" xfId="674" xr:uid="{B570D59A-B2B9-4699-B18F-521086AC3F94}"/>
    <cellStyle name="Input 3 3 2" xfId="1223" xr:uid="{C7DDE1FE-4225-43E8-BB15-6712D11557C6}"/>
    <cellStyle name="Input 4" xfId="675" xr:uid="{E6A64D7B-418B-4096-B33D-1E69A4E5EB42}"/>
    <cellStyle name="Input 5" xfId="676" xr:uid="{2F0F8015-8646-4BC6-9C13-04137FB43781}"/>
    <cellStyle name="Insatisfaisant" xfId="6" builtinId="27" customBuiltin="1"/>
    <cellStyle name="Insatisfaisant 2" xfId="677" xr:uid="{58265365-5757-4255-A75C-AAB87FD4773E}"/>
    <cellStyle name="Linked Cell 2" xfId="678" xr:uid="{A398417D-E810-4EBE-A14D-957B2BC6FEFF}"/>
    <cellStyle name="Linked Cell 2 2" xfId="679" xr:uid="{BA534CDC-1B22-4BD8-A629-7EC13D0C915F}"/>
    <cellStyle name="Linked Cell 2 2 2" xfId="680" xr:uid="{E961FE50-7D22-49E8-84CE-64E342D6739C}"/>
    <cellStyle name="Linked Cell 2 2 3" xfId="681" xr:uid="{AE1B5DD3-D263-4B19-B91F-5B45C1E02FC1}"/>
    <cellStyle name="Linked Cell 2 3" xfId="682" xr:uid="{5863B42D-82B2-430E-B56B-C8E116412105}"/>
    <cellStyle name="Linked Cell 3" xfId="683" xr:uid="{CBD9355F-5805-45F6-92DC-05668E74C87E}"/>
    <cellStyle name="Linked Cell 3 2" xfId="684" xr:uid="{03DC9DA9-9637-40C8-8727-03C204BB4302}"/>
    <cellStyle name="Linked Cell 3 2 2" xfId="685" xr:uid="{EDEC1C94-9D18-4EEF-9B5A-6FA6580ABCA7}"/>
    <cellStyle name="Linked Cell 3 2 3" xfId="686" xr:uid="{3E0ED2B0-6DD3-454F-B6D7-3D7EED2EE298}"/>
    <cellStyle name="Linked Cell 3 3" xfId="687" xr:uid="{65E1DE5E-EBF3-45DB-818A-FE28452B47E7}"/>
    <cellStyle name="Linked Cell 4" xfId="688" xr:uid="{A3726D2A-EB98-418D-A157-6D47FB83B63A}"/>
    <cellStyle name="Linked Cell 5" xfId="689" xr:uid="{AE6CC3B4-2DBC-4C6D-A82D-363FA7722224}"/>
    <cellStyle name="Millares [0]_NEGS" xfId="56" xr:uid="{69B6B5B5-4D18-4332-BCC8-7EF4EE05E345}"/>
    <cellStyle name="Millares_NEGS" xfId="57" xr:uid="{4A6260DA-EEEA-41B0-A9D8-B70263C27930}"/>
    <cellStyle name="Milliers 2" xfId="58" xr:uid="{A7F62F78-BCF1-491F-9989-1CE3A1A6A130}"/>
    <cellStyle name="Milliers 2 2" xfId="59" xr:uid="{952D3442-8DB9-4E3A-A577-DD4811278B51}"/>
    <cellStyle name="Milliers 2 2 2" xfId="1117" xr:uid="{0408FA28-20DA-49CF-A902-FC1758324B08}"/>
    <cellStyle name="Milliers 2 3" xfId="60" xr:uid="{289DD6E1-6B70-4B4C-B2F3-3F9D37B1F828}"/>
    <cellStyle name="Milliers 2 3 2" xfId="691" xr:uid="{98BE14BE-00BA-45BF-A757-90DC763C034A}"/>
    <cellStyle name="Milliers 2 3 3" xfId="692" xr:uid="{2F64513C-BCA1-418A-967C-D2DF89A3B70D}"/>
    <cellStyle name="Milliers 2 3 4" xfId="690" xr:uid="{8F83A790-6C14-4D10-9803-F6FBC0644536}"/>
    <cellStyle name="Milliers 2 4" xfId="693" xr:uid="{9B997318-2F85-4431-BE9F-19A9AC9D2ADC}"/>
    <cellStyle name="Milliers 2 4 2" xfId="694" xr:uid="{5C096AF5-B105-4275-9221-B17B624DEA26}"/>
    <cellStyle name="Milliers 2 5" xfId="695" xr:uid="{CF754F7D-A350-4735-B1A9-B1E5A310FE63}"/>
    <cellStyle name="Milliers 3" xfId="61" xr:uid="{039C89EC-BBE3-43B1-A1BC-22CE643ED7C9}"/>
    <cellStyle name="Milliers 3 2" xfId="697" xr:uid="{0ED54F20-DE24-4B55-8B49-F5491E465598}"/>
    <cellStyle name="Milliers 3 2 2" xfId="698" xr:uid="{80FC0AEC-FFA5-4B56-BAC9-BD9D2F52074A}"/>
    <cellStyle name="Milliers 3 2 3" xfId="1412" xr:uid="{76C0AFDF-0DA9-4D41-91FF-A34F1AE07D7D}"/>
    <cellStyle name="Milliers 3 3" xfId="699" xr:uid="{7BB180A6-6048-4BE7-8962-CD4DE31B6889}"/>
    <cellStyle name="Milliers 3 3 2" xfId="700" xr:uid="{F570F4B9-60AA-4C8D-A552-8C2F031208F6}"/>
    <cellStyle name="Milliers 3 4" xfId="701" xr:uid="{B0195239-B945-4360-802D-38742524962D}"/>
    <cellStyle name="Milliers 3 5" xfId="702" xr:uid="{87A09149-3688-4D22-B972-1C117C194531}"/>
    <cellStyle name="Milliers 3 6" xfId="696" xr:uid="{72E58B81-535C-4730-B8FB-4B65AF11989F}"/>
    <cellStyle name="Milliers 4" xfId="703" xr:uid="{9D0DF50F-391F-4177-B8AE-C513775FAF6D}"/>
    <cellStyle name="Milliers 4 2" xfId="704" xr:uid="{2F452356-D468-4148-A47C-E4AEC909A42D}"/>
    <cellStyle name="Milliers 4 3" xfId="1413" xr:uid="{5FAAA24A-A081-469E-95B3-8F6B36B7EFB3}"/>
    <cellStyle name="Milliers 5" xfId="34" xr:uid="{85EA583F-A7F3-4391-8C3B-62601C15E2F9}"/>
    <cellStyle name="Model" xfId="62" xr:uid="{5C5E52AC-8C52-48F0-9538-96FE1ED82231}"/>
    <cellStyle name="Moneda [0]_NEGS" xfId="63" xr:uid="{A8AC9124-578A-44E8-8903-BBD97CC98364}"/>
    <cellStyle name="Moneda_NEGS" xfId="64" xr:uid="{8F23E582-3EA2-4552-B739-84C5086BEA02}"/>
    <cellStyle name="Neutral 2" xfId="705" xr:uid="{D919DDE4-5C0F-4F42-9511-61413647465E}"/>
    <cellStyle name="Neutral 2 2" xfId="706" xr:uid="{FE106543-90AA-44D9-9A9D-1DC591134D77}"/>
    <cellStyle name="Neutral 2 2 2" xfId="707" xr:uid="{9A69E2FF-C29A-4945-B597-6953147B21E3}"/>
    <cellStyle name="Neutral 2 2 3" xfId="708" xr:uid="{A390C2E7-25CE-4FF6-8A1C-6440BA3570E7}"/>
    <cellStyle name="Neutral 2 3" xfId="709" xr:uid="{E833B825-B971-43C1-A6BC-D2E3643AD103}"/>
    <cellStyle name="Neutral 3" xfId="710" xr:uid="{BEAA9679-70AD-4310-AE03-51CB52833868}"/>
    <cellStyle name="Neutral 3 2" xfId="711" xr:uid="{597A7B4A-8B55-462F-BE80-0574D4D3140F}"/>
    <cellStyle name="Neutral 3 2 2" xfId="712" xr:uid="{BB5F8007-B21D-41FF-839C-BE64EA962EBC}"/>
    <cellStyle name="Neutral 3 2 3" xfId="713" xr:uid="{9925F5CE-D5ED-4600-A6C3-9DF3FE57567B}"/>
    <cellStyle name="Neutral 3 3" xfId="714" xr:uid="{BB97A114-8F32-4268-AC52-853684119BAF}"/>
    <cellStyle name="Neutral 4" xfId="715" xr:uid="{3E261481-95C5-46DC-A5AC-430FD7A30E6F}"/>
    <cellStyle name="Neutral 5" xfId="716" xr:uid="{A800AB23-D111-4322-9D23-16F83C11BBEB}"/>
    <cellStyle name="Neutre 2" xfId="717" xr:uid="{F54A46B6-22E0-4505-929F-46FA2C11E129}"/>
    <cellStyle name="Neutre 3" xfId="36" xr:uid="{C803004F-5AC7-43BB-8041-F8547AAE3485}"/>
    <cellStyle name="Normal" xfId="0" builtinId="0"/>
    <cellStyle name="Normal - Style1" xfId="65" xr:uid="{69603775-81F9-4FCF-8575-37A6150DFD91}"/>
    <cellStyle name="Normal 10" xfId="66" xr:uid="{44C5AA74-4DBF-47AD-9F63-DC16481C9F7D}"/>
    <cellStyle name="Normal 10 2" xfId="718" xr:uid="{152F2E87-6290-45E9-B6CA-2B11EB84662D}"/>
    <cellStyle name="Normal 10 2 2" xfId="719" xr:uid="{A3EBD42D-0730-4429-A994-134170EE4CDC}"/>
    <cellStyle name="Normal 10 3" xfId="720" xr:uid="{CD9DFE21-121D-48B4-928D-7518F0913E2C}"/>
    <cellStyle name="Normal 10 4" xfId="1118" xr:uid="{15BA0F11-A207-4781-B2FB-2DE6A6D7B47A}"/>
    <cellStyle name="Normal 100" xfId="721" xr:uid="{1A8663D6-4FBF-4433-ACCC-EC7E662F6489}"/>
    <cellStyle name="Normal 100 2" xfId="1119" xr:uid="{B68D9A1B-759B-4063-9A4E-DA9DC01A88A4}"/>
    <cellStyle name="Normal 100 3" xfId="1224" xr:uid="{9C61C677-2F20-44F3-A02D-64BD1428C4E9}"/>
    <cellStyle name="Normal 101" xfId="722" xr:uid="{222EE0E4-47D9-4A8D-90EE-52D60B65FD70}"/>
    <cellStyle name="Normal 101 2" xfId="1120" xr:uid="{20CB3AB5-2BB5-4D66-85D7-297F9B76EF09}"/>
    <cellStyle name="Normal 101 3" xfId="1225" xr:uid="{0EFB6840-2D1F-42E5-AB77-3A9D6A6D4191}"/>
    <cellStyle name="Normal 102" xfId="723" xr:uid="{773A0C38-D7AF-4C45-A014-47EF9497573C}"/>
    <cellStyle name="Normal 102 2" xfId="1121" xr:uid="{5472475B-F45C-4871-9D5D-F47BFDDB587D}"/>
    <cellStyle name="Normal 102 3" xfId="1226" xr:uid="{39E38AAC-9BFD-49CA-8F79-0BCDBFCBB768}"/>
    <cellStyle name="Normal 103" xfId="724" xr:uid="{0A89CD78-6066-4359-9A3F-FA2EC936051B}"/>
    <cellStyle name="Normal 103 2" xfId="1122" xr:uid="{B7AF223D-41C4-4C8E-B71F-3C0EEAA0AAF8}"/>
    <cellStyle name="Normal 103 3" xfId="1227" xr:uid="{AFAEF22A-5CE6-4E2A-B83A-DBCA66E58C1E}"/>
    <cellStyle name="Normal 104" xfId="725" xr:uid="{83BCDEBF-2216-44B8-B274-0B3FFAA356DD}"/>
    <cellStyle name="Normal 104 2" xfId="1123" xr:uid="{B8A8AC97-5BFB-4955-AF7E-B028366CB71A}"/>
    <cellStyle name="Normal 104 3" xfId="1228" xr:uid="{FB1CFEE7-B4CB-409C-AADB-E2BC5ED424B9}"/>
    <cellStyle name="Normal 105" xfId="726" xr:uid="{2D287D00-9024-417E-80B3-CA902F8038E0}"/>
    <cellStyle name="Normal 105 2" xfId="1124" xr:uid="{4DB471A0-707A-487A-8266-962FB14F06FF}"/>
    <cellStyle name="Normal 105 2 2" xfId="1414" xr:uid="{E57699B0-34B0-420D-AC29-EE5D062C3C57}"/>
    <cellStyle name="Normal 105 3" xfId="1229" xr:uid="{06CBD03D-358D-4E79-96E8-A1CE7573F2E3}"/>
    <cellStyle name="Normal 106" xfId="727" xr:uid="{F0B1E640-D3BF-4F42-8413-49D6D189527F}"/>
    <cellStyle name="Normal 106 2" xfId="1125" xr:uid="{5C735F4A-B124-4E7F-B89C-19A42AFF39B1}"/>
    <cellStyle name="Normal 106 2 2" xfId="1415" xr:uid="{70E59824-DD97-4B28-8E78-4DE80E80E183}"/>
    <cellStyle name="Normal 106 3" xfId="1230" xr:uid="{71574D29-727E-4329-ACFD-4D48F84FC125}"/>
    <cellStyle name="Normal 107" xfId="728" xr:uid="{1A34EDC5-E269-4D65-9CBF-DB0073FB5707}"/>
    <cellStyle name="Normal 107 2" xfId="1126" xr:uid="{7A469768-0817-4F08-88D5-E0A01C8BBB01}"/>
    <cellStyle name="Normal 107 2 2" xfId="1416" xr:uid="{3D006DF5-A001-47A5-82D7-F2B630A18E9E}"/>
    <cellStyle name="Normal 107 3" xfId="1231" xr:uid="{D0BD1EF2-AB04-438C-B3E6-AAB51EAEE86C}"/>
    <cellStyle name="Normal 108" xfId="729" xr:uid="{B8CB3205-6666-4EAB-9688-AC7429ADFE35}"/>
    <cellStyle name="Normal 108 2" xfId="1127" xr:uid="{159BD8CB-D5E4-443A-95CB-982AF6A671CC}"/>
    <cellStyle name="Normal 108 2 2" xfId="1417" xr:uid="{24BEA960-68FA-4D4A-986B-96DB733B9414}"/>
    <cellStyle name="Normal 108 3" xfId="1232" xr:uid="{9DA54F1B-EDC5-4F91-A265-2EDB818A1BD6}"/>
    <cellStyle name="Normal 109" xfId="730" xr:uid="{681DB383-F45C-47C0-BF92-CA8A862820AF}"/>
    <cellStyle name="Normal 109 2" xfId="1128" xr:uid="{C4A52F4C-A876-4624-A016-D9552C9D8079}"/>
    <cellStyle name="Normal 109 2 2" xfId="1418" xr:uid="{E05E96FB-BF3A-479C-94AB-EB8A323EE394}"/>
    <cellStyle name="Normal 109 3" xfId="1233" xr:uid="{E787D76E-5D72-42DF-A2A9-A969AA10D994}"/>
    <cellStyle name="Normal 11" xfId="67" xr:uid="{95C14B42-7908-4F3B-A046-06BAE4AE708D}"/>
    <cellStyle name="Normal 11 2" xfId="731" xr:uid="{C15F8EA7-D7D9-4545-9892-4CEE1E35A03A}"/>
    <cellStyle name="Normal 11 3" xfId="1129" xr:uid="{F310100D-234D-4139-8E59-BE4C24B9BB21}"/>
    <cellStyle name="Normal 110" xfId="732" xr:uid="{CB3BFF12-1202-4753-85E0-4B82A60A06E5}"/>
    <cellStyle name="Normal 110 2" xfId="1130" xr:uid="{93B9B23B-4BD8-479F-B1FF-D80D7749B456}"/>
    <cellStyle name="Normal 110 2 2" xfId="1419" xr:uid="{DB97CDD6-C1B9-4A3F-94F2-827D78EBE859}"/>
    <cellStyle name="Normal 110 3" xfId="1234" xr:uid="{8D27F648-7DBF-4B43-95FD-D2E598A0BADA}"/>
    <cellStyle name="Normal 111" xfId="733" xr:uid="{20C41A21-33A6-427A-93D6-6FC18CDABE5E}"/>
    <cellStyle name="Normal 111 2" xfId="1131" xr:uid="{7B177F97-F19C-4723-AD29-875FA214C7A1}"/>
    <cellStyle name="Normal 111 2 2" xfId="1420" xr:uid="{09139C0A-8037-49F4-B78B-3B37D88459C1}"/>
    <cellStyle name="Normal 111 3" xfId="1235" xr:uid="{B755FAD5-9DA8-49EB-ACB0-43D6FC9D95A7}"/>
    <cellStyle name="Normal 112" xfId="734" xr:uid="{716883BE-D998-4FDD-BA43-9C542CCB5F7C}"/>
    <cellStyle name="Normal 112 2" xfId="1132" xr:uid="{1D0F60FE-DD0E-4FE2-8815-EA89AD6FEADC}"/>
    <cellStyle name="Normal 112 2 2" xfId="1421" xr:uid="{E5A3381C-638B-487A-B7CA-FDD61D9E882A}"/>
    <cellStyle name="Normal 112 3" xfId="1236" xr:uid="{2F00EB5A-2702-4C34-982F-2B91F38BEB74}"/>
    <cellStyle name="Normal 113" xfId="735" xr:uid="{F4F08C0E-C7E1-4A21-A0F0-BEC4C099982B}"/>
    <cellStyle name="Normal 113 2" xfId="1133" xr:uid="{8F1B963A-4339-4B95-BE3B-2DDAAD698889}"/>
    <cellStyle name="Normal 113 2 2" xfId="1422" xr:uid="{D9D3E12D-1FBC-47EF-B4D9-65F21AF34D7C}"/>
    <cellStyle name="Normal 113 3" xfId="1237" xr:uid="{5089D508-B437-4877-B9CF-3CD4C818EEE0}"/>
    <cellStyle name="Normal 114" xfId="736" xr:uid="{D5BDA40D-85EF-4F28-ACC1-9C4CE06EE711}"/>
    <cellStyle name="Normal 114 2" xfId="1134" xr:uid="{3DC8E1D3-B0AF-4F86-BEC1-F4E3B28C0964}"/>
    <cellStyle name="Normal 114 2 2" xfId="1423" xr:uid="{EFC2AD8E-2C28-449F-8013-F0C1349E5499}"/>
    <cellStyle name="Normal 114 3" xfId="1238" xr:uid="{65DB5CC7-D099-4516-954E-77E8154BB9B6}"/>
    <cellStyle name="Normal 115" xfId="737" xr:uid="{5F469EEB-BDD0-4370-A5F0-BAB4A68F26F7}"/>
    <cellStyle name="Normal 115 2" xfId="1135" xr:uid="{A171F354-F058-44D6-A0B7-E8A1BA150A21}"/>
    <cellStyle name="Normal 115 2 2" xfId="1424" xr:uid="{2A60EC2E-AE80-4A2C-8458-23039331E74C}"/>
    <cellStyle name="Normal 115 3" xfId="1239" xr:uid="{A8A18920-9335-4224-A542-97216D15746C}"/>
    <cellStyle name="Normal 116" xfId="738" xr:uid="{72F4750D-88D1-4962-8C79-FA9CE892D250}"/>
    <cellStyle name="Normal 116 2" xfId="1136" xr:uid="{3D77920E-5BAA-47BE-A15E-E828FB2C36DD}"/>
    <cellStyle name="Normal 116 2 2" xfId="1425" xr:uid="{01A5BE75-CCC9-4AF3-8A36-E123D254C9D4}"/>
    <cellStyle name="Normal 116 3" xfId="1240" xr:uid="{742DAEB0-CAAA-45F0-860C-60AC8A7E9CB1}"/>
    <cellStyle name="Normal 117" xfId="739" xr:uid="{440A306F-045A-4480-A8E1-FEA20DB9F069}"/>
    <cellStyle name="Normal 117 2" xfId="1137" xr:uid="{DC0C3CC3-3E62-4324-8F1A-D97393B07CB8}"/>
    <cellStyle name="Normal 117 2 2" xfId="1426" xr:uid="{F91B0DDB-BE04-4F34-8D56-28F63B03CA3C}"/>
    <cellStyle name="Normal 117 3" xfId="1241" xr:uid="{9E347DE7-4FD8-4A5A-99F4-B7230EB03145}"/>
    <cellStyle name="Normal 118" xfId="740" xr:uid="{E8191228-FFE7-4B75-BCB5-3C1E81EC2496}"/>
    <cellStyle name="Normal 118 2" xfId="1138" xr:uid="{7B249CDF-0E3F-49FA-AE4E-AE32EB92C7FE}"/>
    <cellStyle name="Normal 118 2 2" xfId="1427" xr:uid="{1F4C5DD0-B864-4B93-8776-13FCCE11F44D}"/>
    <cellStyle name="Normal 118 3" xfId="1242" xr:uid="{6C10D551-77EC-4481-A9C1-08859028CE8A}"/>
    <cellStyle name="Normal 119" xfId="741" xr:uid="{CF6148A7-15B2-4C92-9540-7F0D215BF89F}"/>
    <cellStyle name="Normal 119 2" xfId="1139" xr:uid="{79D8702A-9C7C-4531-9F84-8F7AA3E2CF28}"/>
    <cellStyle name="Normal 119 2 2" xfId="1428" xr:uid="{B6E978E6-7FDD-469D-AB5E-C574A27E8362}"/>
    <cellStyle name="Normal 119 3" xfId="1243" xr:uid="{BC0BF459-CFFF-4A64-9B1C-D3819FF438B8}"/>
    <cellStyle name="Normal 12" xfId="68" xr:uid="{C8388ABA-181D-4F52-AA14-2BE33CD6404B}"/>
    <cellStyle name="Normal 12 2" xfId="742" xr:uid="{EF6D1376-558C-404F-B463-9D9EE998BD44}"/>
    <cellStyle name="Normal 12 2 2" xfId="1244" xr:uid="{FA7EC99C-E3A7-4472-A5FF-FBE6F366C5CF}"/>
    <cellStyle name="Normal 12 3" xfId="1140" xr:uid="{B36DB4E8-709E-4678-B2C0-2EE3C587CE01}"/>
    <cellStyle name="Normal 120" xfId="743" xr:uid="{9CF9AB18-9C63-4983-B250-0B0ED0FE48A1}"/>
    <cellStyle name="Normal 120 2" xfId="1141" xr:uid="{48EC4416-8814-49A5-8114-D7EBC11C59DC}"/>
    <cellStyle name="Normal 120 2 2" xfId="1429" xr:uid="{CA94AF52-0559-4D9A-8700-9678E342F877}"/>
    <cellStyle name="Normal 120 3" xfId="1245" xr:uid="{63044617-B121-4BF5-87AE-2F9CE6082CCD}"/>
    <cellStyle name="Normal 121" xfId="744" xr:uid="{78AF8447-F2C2-4470-832C-91F1F8C56A8D}"/>
    <cellStyle name="Normal 121 2" xfId="1142" xr:uid="{0F9F14DF-BCDD-4AF2-9CEB-8AE18B11689D}"/>
    <cellStyle name="Normal 121 2 2" xfId="1430" xr:uid="{29899048-727A-4E14-AB3A-38DF9CBA3C4A}"/>
    <cellStyle name="Normal 121 3" xfId="1246" xr:uid="{8A25B78B-7BED-4191-A146-7576194307B6}"/>
    <cellStyle name="Normal 122" xfId="745" xr:uid="{9FA5B125-536F-4BE1-9165-C46CB7ECDF72}"/>
    <cellStyle name="Normal 122 2" xfId="1143" xr:uid="{68414675-FDF6-4E33-AABE-ED66D635C409}"/>
    <cellStyle name="Normal 122 2 2" xfId="1431" xr:uid="{A561F025-64BD-4ABB-A108-C79FB273E1BA}"/>
    <cellStyle name="Normal 122 3" xfId="1247" xr:uid="{7B6F6A6C-A458-4456-9BA9-774B7FD31840}"/>
    <cellStyle name="Normal 123" xfId="746" xr:uid="{EB372EF8-11A6-43E4-A0D7-55828D07098F}"/>
    <cellStyle name="Normal 123 2" xfId="1144" xr:uid="{8B50B7CE-B68B-4E78-AA66-5B8B4532FEB1}"/>
    <cellStyle name="Normal 123 2 2" xfId="1432" xr:uid="{6696F83F-F4D4-4099-8977-8BF728D5BF2C}"/>
    <cellStyle name="Normal 123 3" xfId="1248" xr:uid="{9B4EE4BE-E27D-435C-B615-E98E2BC53916}"/>
    <cellStyle name="Normal 124" xfId="747" xr:uid="{6BA34E4B-587E-4C99-9A28-EBB73ED73D87}"/>
    <cellStyle name="Normal 124 2" xfId="1145" xr:uid="{371C6133-E2A9-494F-88F3-96900C794AB8}"/>
    <cellStyle name="Normal 124 2 2" xfId="1433" xr:uid="{A7CF1DFE-0214-4B00-B66A-B571003631E9}"/>
    <cellStyle name="Normal 124 3" xfId="1249" xr:uid="{BF6DE877-6E0E-47C9-B439-6824D9D4E351}"/>
    <cellStyle name="Normal 125" xfId="748" xr:uid="{C05C6849-DA5C-4660-99D5-F43EC10429C2}"/>
    <cellStyle name="Normal 125 2" xfId="1146" xr:uid="{8B0A1A80-8C81-4EAE-B208-0973F0D27545}"/>
    <cellStyle name="Normal 125 2 2" xfId="1434" xr:uid="{F8617C27-0783-4C57-90E8-886566C49CC6}"/>
    <cellStyle name="Normal 125 3" xfId="1250" xr:uid="{34061A43-415C-449B-8CB8-24F607444BA0}"/>
    <cellStyle name="Normal 126" xfId="749" xr:uid="{45010829-A377-49D9-A376-1CF0E7C6CFEF}"/>
    <cellStyle name="Normal 126 2" xfId="1147" xr:uid="{C520F5FF-D009-4D2C-8E0C-05F2CA3A547C}"/>
    <cellStyle name="Normal 126 2 2" xfId="1435" xr:uid="{5BD4ADD8-F009-483E-92EF-F7E5DA68A843}"/>
    <cellStyle name="Normal 126 3" xfId="1251" xr:uid="{CB563061-FEA4-45EA-8B1A-BC45616F2DF3}"/>
    <cellStyle name="Normal 127" xfId="750" xr:uid="{BDD437E3-7A6E-40FA-B218-311179F9E60D}"/>
    <cellStyle name="Normal 127 2" xfId="1148" xr:uid="{3EA0742B-5749-43DD-9D09-6E9C3825321D}"/>
    <cellStyle name="Normal 127 2 2" xfId="1436" xr:uid="{0EC021AD-EA53-4149-8F40-0897B8263C34}"/>
    <cellStyle name="Normal 127 3" xfId="1252" xr:uid="{68C9A227-E7A2-452C-9E16-0C966841AE28}"/>
    <cellStyle name="Normal 128" xfId="751" xr:uid="{5631C33D-7CB4-4626-9A93-DB2ADE6B7E2E}"/>
    <cellStyle name="Normal 128 2" xfId="1149" xr:uid="{D7EC3F7F-283C-4C0D-9577-F92C8DE71215}"/>
    <cellStyle name="Normal 128 2 2" xfId="1437" xr:uid="{4C9A0C6F-CBB4-48E8-BAA3-080304215FC8}"/>
    <cellStyle name="Normal 128 3" xfId="1253" xr:uid="{A4DD21A8-9968-4209-83F9-711D6E35C0E7}"/>
    <cellStyle name="Normal 129" xfId="752" xr:uid="{7BF83379-9E64-4071-A1A7-CB964E739D90}"/>
    <cellStyle name="Normal 129 2" xfId="753" xr:uid="{8754573A-D172-48FB-8D78-BFF93AEEA78B}"/>
    <cellStyle name="Normal 129 2 2" xfId="1438" xr:uid="{F8CD6B52-92EC-49EA-89A0-72F15EDED28D}"/>
    <cellStyle name="Normal 129 3" xfId="754" xr:uid="{46BB2A91-8A67-4B94-BC4F-62CB78A51081}"/>
    <cellStyle name="Normal 129 3 2" xfId="1255" xr:uid="{566D3A57-7D68-477A-97D9-A96BC600066A}"/>
    <cellStyle name="Normal 129 4" xfId="1254" xr:uid="{3CF3E895-FE41-4857-B1A5-01B7580C7E9B}"/>
    <cellStyle name="Normal 13" xfId="69" xr:uid="{17298751-DBAF-48BE-B775-4B8F6DB8ED6B}"/>
    <cellStyle name="Normal 13 2" xfId="1150" xr:uid="{5399915E-3218-40A4-AE2D-AA2FF1020264}"/>
    <cellStyle name="Normal 130" xfId="755" xr:uid="{363EC01C-7210-467B-AC0A-FA9CB44630AD}"/>
    <cellStyle name="Normal 130 2" xfId="756" xr:uid="{D0D77C30-FB21-47A9-901F-C2AA5FB10BEC}"/>
    <cellStyle name="Normal 130 3" xfId="1256" xr:uid="{D50D9F8E-713A-4613-BF8C-722A34176CC6}"/>
    <cellStyle name="Normal 131" xfId="757" xr:uid="{3009F865-D514-4D27-89A5-3A2E4AA7AE30}"/>
    <cellStyle name="Normal 131 2" xfId="758" xr:uid="{E6841B84-85A4-4BC0-9CF5-C6D813163979}"/>
    <cellStyle name="Normal 131 3" xfId="1257" xr:uid="{7E610C71-D63B-491C-90B0-7CDEBE496AAC}"/>
    <cellStyle name="Normal 132" xfId="759" xr:uid="{AEF69DD1-515B-42D1-952C-DD42CCFFD87C}"/>
    <cellStyle name="Normal 132 2" xfId="760" xr:uid="{74A6A40F-9121-4CBB-B884-060C3DE204E4}"/>
    <cellStyle name="Normal 132 3" xfId="1258" xr:uid="{EC8D6BAA-2A0A-416E-9B7E-C5886FEBBD1E}"/>
    <cellStyle name="Normal 133" xfId="761" xr:uid="{414F685F-A8CC-45E2-B717-84F80C2F1316}"/>
    <cellStyle name="Normal 133 2" xfId="762" xr:uid="{14CD72FD-C3B3-438A-BE1A-4D84E187CCDC}"/>
    <cellStyle name="Normal 133 3" xfId="1259" xr:uid="{BB333E79-45E8-408C-98AF-D7A77838A921}"/>
    <cellStyle name="Normal 134" xfId="763" xr:uid="{4AB711DF-1478-420E-8311-8BEAC966E621}"/>
    <cellStyle name="Normal 135" xfId="764" xr:uid="{6F1434C3-8894-4A40-A4D0-FB74D3263FF0}"/>
    <cellStyle name="Normal 136" xfId="765" xr:uid="{1F1CA350-C391-4059-B4A0-916AC1C1E9AE}"/>
    <cellStyle name="Normal 137" xfId="766" xr:uid="{4D4E2CB4-2317-4C13-AD87-B273574FC885}"/>
    <cellStyle name="Normal 138" xfId="767" xr:uid="{BF877AA6-B222-4450-B536-80D6A0339126}"/>
    <cellStyle name="Normal 139" xfId="768" xr:uid="{EC9625D2-285C-4672-A659-29D727F0AD0C}"/>
    <cellStyle name="Normal 14" xfId="70" xr:uid="{867F69AF-C546-4DC8-B2B7-E2A3026EFA5F}"/>
    <cellStyle name="Normal 14 2" xfId="1151" xr:uid="{61C09E1E-54D1-4CA8-B70F-4A154F0DCEF5}"/>
    <cellStyle name="Normal 140" xfId="769" xr:uid="{30AAA6CF-93D9-4801-8AE7-39A6ED0C2EC6}"/>
    <cellStyle name="Normal 141" xfId="770" xr:uid="{FA47B6EA-BBA0-4766-8564-A96EDB867D07}"/>
    <cellStyle name="Normal 142" xfId="771" xr:uid="{CBE3C44E-2C91-4188-B9D0-1F20C0A3FCDE}"/>
    <cellStyle name="Normal 143" xfId="772" xr:uid="{CDC0D8EC-468F-47CD-878F-EFCAB321622F}"/>
    <cellStyle name="Normal 143 2" xfId="1112" xr:uid="{CE5CAD8A-0291-42C2-AF04-33CDED3E9541}"/>
    <cellStyle name="Normal 144" xfId="773" xr:uid="{77941E61-B71D-4776-A32D-B0A54422BD11}"/>
    <cellStyle name="Normal 145" xfId="774" xr:uid="{F8F257AD-AD6D-49CC-B9C1-3C12FD6C98C6}"/>
    <cellStyle name="Normal 146" xfId="775" xr:uid="{6DEC95B6-105C-4A89-AFE8-1F4AD1ADBB4E}"/>
    <cellStyle name="Normal 147" xfId="776" xr:uid="{781F1BAD-7C87-45E7-82D8-14D5002A27CE}"/>
    <cellStyle name="Normal 148" xfId="777" xr:uid="{89862A12-28BB-41D0-A195-8BCF3808EDC5}"/>
    <cellStyle name="Normal 149" xfId="778" xr:uid="{4BF41825-B9CE-4D0C-AAA5-92CBA7926744}"/>
    <cellStyle name="Normal 15" xfId="71" xr:uid="{CC562392-C9CE-4980-83BF-D9BA72AF4016}"/>
    <cellStyle name="Normal 15 2" xfId="780" xr:uid="{36769E0A-0AF8-4FE2-9434-7DE2E7F6E2D1}"/>
    <cellStyle name="Normal 15 2 2" xfId="781" xr:uid="{4D66F75E-2C07-45CC-9BC3-1F24F7E8A9AE}"/>
    <cellStyle name="Normal 15 3" xfId="782" xr:uid="{F5153F31-BFBE-43FF-A436-70D8F166EC5E}"/>
    <cellStyle name="Normal 15 3 2" xfId="783" xr:uid="{0BFFE8DA-422F-4DB3-BBED-E15E60D8B236}"/>
    <cellStyle name="Normal 15 4" xfId="784" xr:uid="{A9C7FA3E-46C9-4F00-8340-F1AEC06AEDCE}"/>
    <cellStyle name="Normal 15 4 2" xfId="1260" xr:uid="{7DC0A6FF-FFD3-4BF4-953E-90ED15734CC7}"/>
    <cellStyle name="Normal 15 5" xfId="785" xr:uid="{FA7CA84A-6BBB-463C-B1C5-4658CAD60779}"/>
    <cellStyle name="Normal 15 6" xfId="779" xr:uid="{BC36A7EC-258C-474D-8D1E-2497B5B7D744}"/>
    <cellStyle name="Normal 15 7" xfId="1152" xr:uid="{7AEA5AB1-E5EA-4374-9769-8C2EF0860FF2}"/>
    <cellStyle name="Normal 150" xfId="786" xr:uid="{54F44D9D-BCFB-43D9-A237-7943BD645B55}"/>
    <cellStyle name="Normal 151" xfId="787" xr:uid="{26A0DA21-A1FC-4CA8-88AD-7B8AC03A1BF5}"/>
    <cellStyle name="Normal 152" xfId="788" xr:uid="{63383AD5-A0AC-40F7-AAF2-10AFB4C6659F}"/>
    <cellStyle name="Normal 153" xfId="789" xr:uid="{ABA3E580-06E7-49DA-8D40-2C93FA51043A}"/>
    <cellStyle name="Normal 154" xfId="790" xr:uid="{19FD141C-8C8E-4CAE-8C0F-EC4BB05B5500}"/>
    <cellStyle name="Normal 155" xfId="791" xr:uid="{C4971597-3DF5-4943-A832-8229C819346B}"/>
    <cellStyle name="Normal 156" xfId="72" xr:uid="{B5B3E614-900C-4194-AAA0-568A2C515626}"/>
    <cellStyle name="Normal 156 2" xfId="792" xr:uid="{D79F3C5B-B262-4D05-82B7-4C65ACC8F4B9}"/>
    <cellStyle name="Normal 156 3" xfId="1188" xr:uid="{0D91A6A4-9E07-4B24-A210-C85AFA1DEEEC}"/>
    <cellStyle name="Normal 157" xfId="793" xr:uid="{8A5FA9C9-9204-4631-A471-F110E35A987E}"/>
    <cellStyle name="Normal 158" xfId="73" xr:uid="{495FB1C3-7E12-404D-A568-79B12701E288}"/>
    <cellStyle name="Normal 158 2" xfId="794" xr:uid="{C6CA8202-D1C6-404A-84C2-81BD2BC20985}"/>
    <cellStyle name="Normal 158 3" xfId="1189" xr:uid="{481D3EC7-B5C6-4454-BEA0-9733CB3201FA}"/>
    <cellStyle name="Normal 159" xfId="795" xr:uid="{070AE27C-4165-46A1-9FBE-3E32E855E43B}"/>
    <cellStyle name="Normal 16" xfId="74" xr:uid="{46674B0A-95C1-41CE-8B0A-F942E189E853}"/>
    <cellStyle name="Normal 16 2" xfId="1153" xr:uid="{03DFF4B4-51D0-4F1E-B44B-E6833C28DD24}"/>
    <cellStyle name="Normal 160" xfId="796" xr:uid="{A7A32809-BB51-403C-8B5F-F21CC836527F}"/>
    <cellStyle name="Normal 161" xfId="797" xr:uid="{D5ACA8AC-CE12-4D75-AA88-3D3CF6FA07C4}"/>
    <cellStyle name="Normal 161 2" xfId="1261" xr:uid="{451220DA-B594-4463-A88D-CF965B3BEA61}"/>
    <cellStyle name="Normal 161 3" xfId="1439" xr:uid="{8E561D7F-B240-4EE1-856D-A8D5485A562E}"/>
    <cellStyle name="Normal 162" xfId="798" xr:uid="{CF544458-237B-4274-B54E-504DC7956313}"/>
    <cellStyle name="Normal 162 2" xfId="1262" xr:uid="{F7194022-05C8-49B4-BA60-A67200BBF6A3}"/>
    <cellStyle name="Normal 162 3" xfId="1440" xr:uid="{F91D6480-99DA-476C-AF16-21408160490F}"/>
    <cellStyle name="Normal 163" xfId="799" xr:uid="{C94CFED3-A6B4-4447-9F4A-DD662CA21B90}"/>
    <cellStyle name="Normal 164" xfId="800" xr:uid="{EF794ABA-F588-4779-AC5E-8254D4CBA2D9}"/>
    <cellStyle name="Normal 165" xfId="801" xr:uid="{AB0AB8B4-30D7-495C-B66D-43EFC92D92F9}"/>
    <cellStyle name="Normal 166" xfId="802" xr:uid="{6660D330-A9AA-44F7-8CBF-D962214D40DB}"/>
    <cellStyle name="Normal 167" xfId="803" xr:uid="{2C72AAE7-F4C3-4BA1-B610-B723A10B9D9B}"/>
    <cellStyle name="Normal 168" xfId="804" xr:uid="{055E6C8B-D652-440C-90C5-12266ECA784F}"/>
    <cellStyle name="Normal 169" xfId="805" xr:uid="{AD01579A-7060-40E4-AFDB-CE78B24EF831}"/>
    <cellStyle name="Normal 17" xfId="75" xr:uid="{413BAF26-4BF8-41DC-9A14-6FAC2D050EC3}"/>
    <cellStyle name="Normal 17 2" xfId="1154" xr:uid="{33890B37-D0F6-416E-9792-67F7128A72CC}"/>
    <cellStyle name="Normal 170" xfId="806" xr:uid="{97872379-F7FC-47C0-B152-C02CBD3AC9FF}"/>
    <cellStyle name="Normal 171" xfId="807" xr:uid="{9106920D-D708-46E4-AC5B-A2556B5B8A43}"/>
    <cellStyle name="Normal 172" xfId="808" xr:uid="{99E8AD44-9115-4100-A480-356A034D53E5}"/>
    <cellStyle name="Normal 173" xfId="809" xr:uid="{0D05C602-3BA0-4885-89A4-6BBA1885AA4C}"/>
    <cellStyle name="Normal 174" xfId="810" xr:uid="{7146E293-C229-4C30-B42F-B6EFA9024704}"/>
    <cellStyle name="Normal 175" xfId="811" xr:uid="{D9583FC6-BED9-4558-B86E-13D3CC9D1C04}"/>
    <cellStyle name="Normal 175 2" xfId="1441" xr:uid="{F21FE505-50F7-4ED9-80F9-B1B87C19ED8B}"/>
    <cellStyle name="Normal 176" xfId="812" xr:uid="{B8D0A949-B0E7-460C-A40B-7E9DAF8D769B}"/>
    <cellStyle name="Normal 176 2" xfId="1263" xr:uid="{29AE23A0-6EF9-4E0E-89C1-59499ADB0DCB}"/>
    <cellStyle name="Normal 176 3" xfId="1442" xr:uid="{556DCDCA-E9D3-4F18-8F3D-741AD5FB507B}"/>
    <cellStyle name="Normal 177" xfId="813" xr:uid="{CE957928-B303-4AA5-BE1D-6D5CA6BC5AEF}"/>
    <cellStyle name="Normal 178" xfId="814" xr:uid="{13B6838C-1955-4EC9-8265-6046BFDDA00F}"/>
    <cellStyle name="Normal 179" xfId="815" xr:uid="{29B5D474-2290-42CC-80B2-9B802099EE35}"/>
    <cellStyle name="Normal 18" xfId="76" xr:uid="{1E0AA0F4-26FF-4494-95D1-28FA7C62385B}"/>
    <cellStyle name="Normal 18 2" xfId="1155" xr:uid="{3B3E9779-FCAA-4C9D-A2C6-4FB3207763F2}"/>
    <cellStyle name="Normal 180" xfId="816" xr:uid="{6B1B3320-32CD-451E-A9A0-2D820C282A21}"/>
    <cellStyle name="Normal 181" xfId="817" xr:uid="{76807BB1-F121-49C9-BDD1-E73782581C3E}"/>
    <cellStyle name="Normal 182" xfId="818" xr:uid="{466CDEEA-AE22-4FBD-998F-0CC8944318CF}"/>
    <cellStyle name="Normal 182 2" xfId="1443" xr:uid="{CB8DA19C-D89E-4047-A826-4C558CAE2D42}"/>
    <cellStyle name="Normal 183" xfId="819" xr:uid="{0CAD9956-10C1-4FF2-83EE-5B1A0692084C}"/>
    <cellStyle name="Normal 183 2" xfId="1444" xr:uid="{1BA17635-0D05-48F0-AF45-9B43DAE00946}"/>
    <cellStyle name="Normal 184" xfId="820" xr:uid="{F3CF452E-831E-46AF-B851-8FB43D545381}"/>
    <cellStyle name="Normal 185" xfId="821" xr:uid="{35D01F96-121F-4295-897C-9E765BF19EA3}"/>
    <cellStyle name="Normal 185 2" xfId="1264" xr:uid="{3CD36503-51BA-46DF-BE20-6C8A48111E1D}"/>
    <cellStyle name="Normal 185 3" xfId="1445" xr:uid="{8607F70B-2DC9-4E7E-A6F3-D1AE6FD23314}"/>
    <cellStyle name="Normal 186" xfId="822" xr:uid="{DEA28EB7-81C4-4B29-83E4-0B4BBBD49BD2}"/>
    <cellStyle name="Normal 186 2" xfId="1265" xr:uid="{CD84356A-C1B0-41C1-930B-459491ECD9D7}"/>
    <cellStyle name="Normal 186 3" xfId="1446" xr:uid="{B2976B04-F8F0-4BC1-BEA2-C28B11FCB63D}"/>
    <cellStyle name="Normal 187" xfId="823" xr:uid="{FCA05076-0E4D-4105-A750-619F1D0D8FD3}"/>
    <cellStyle name="Normal 187 2" xfId="1266" xr:uid="{1E9A54D7-5F2D-4725-8618-6E47CC8F0E15}"/>
    <cellStyle name="Normal 187 3" xfId="1447" xr:uid="{5CFC0F88-AB91-4B84-B436-E5FBE05BDB03}"/>
    <cellStyle name="Normal 188" xfId="824" xr:uid="{39EA785F-F19D-4580-9A96-0B675FED00F1}"/>
    <cellStyle name="Normal 188 2" xfId="1267" xr:uid="{5C80B8B0-EDEA-4179-87B1-645940FAC69B}"/>
    <cellStyle name="Normal 188 3" xfId="1448" xr:uid="{707077ED-64F2-454E-B468-5E305EC37111}"/>
    <cellStyle name="Normal 189" xfId="825" xr:uid="{D3A00ED4-3DF3-4AB4-8066-5C6DE48E1393}"/>
    <cellStyle name="Normal 189 2" xfId="1268" xr:uid="{FEB16D39-4AC5-424E-BEE0-D1E167EE4FE6}"/>
    <cellStyle name="Normal 189 3" xfId="1449" xr:uid="{E9E52225-548A-4462-AFEE-B8808B2DB7F2}"/>
    <cellStyle name="Normal 19" xfId="77" xr:uid="{36CE3232-C6F7-4B44-A35E-4BD016B2B4AD}"/>
    <cellStyle name="Normal 19 2" xfId="1156" xr:uid="{EE2FF12A-6A09-4B78-BFF2-AEB042927A51}"/>
    <cellStyle name="Normal 190" xfId="826" xr:uid="{E3236E2E-0309-4760-9E54-8C7433A49B3B}"/>
    <cellStyle name="Normal 190 2" xfId="1450" xr:uid="{2FA2A23C-6DE0-4708-976C-1D95E99514F4}"/>
    <cellStyle name="Normal 191" xfId="827" xr:uid="{B1312E0C-E907-4756-B6E2-D0C66F122EBF}"/>
    <cellStyle name="Normal 191 2" xfId="1451" xr:uid="{2D130B43-F456-4373-8D6A-1A294850CE29}"/>
    <cellStyle name="Normal 192" xfId="828" xr:uid="{4416493D-615F-4BCD-833F-88A55C1A3909}"/>
    <cellStyle name="Normal 192 2" xfId="1452" xr:uid="{32DB14A6-F6CD-41D3-9765-7613DE5F2650}"/>
    <cellStyle name="Normal 193" xfId="165" xr:uid="{8C25A86D-5090-4A1E-B217-82B8D6B8B6B7}"/>
    <cellStyle name="Normal 193 2" xfId="1194" xr:uid="{AA07C85C-98E6-4B28-A551-EBB7CD4D7651}"/>
    <cellStyle name="Normal 193 3" xfId="1453" xr:uid="{09336D10-EFF2-4692-BF96-8C948843FA2F}"/>
    <cellStyle name="Normal 194" xfId="829" xr:uid="{EE74B9E5-F3CA-4E7C-9497-88318EFF0530}"/>
    <cellStyle name="Normal 194 2" xfId="1269" xr:uid="{58F80581-21CF-4CA7-A276-9FA92810C9F0}"/>
    <cellStyle name="Normal 194 3" xfId="1454" xr:uid="{A6FB3BF5-D04D-43DE-B742-5868FF4E131C}"/>
    <cellStyle name="Normal 195" xfId="830" xr:uid="{AB76678E-16B0-4F9C-BD53-BCF81E91959F}"/>
    <cellStyle name="Normal 195 2" xfId="1270" xr:uid="{9F013E8A-E53D-467A-A615-6EA2973148B0}"/>
    <cellStyle name="Normal 195 3" xfId="1455" xr:uid="{1FA22947-15D8-43FB-9471-D845AFBA175A}"/>
    <cellStyle name="Normal 196" xfId="831" xr:uid="{C72D49EC-8924-44C1-9DC0-509F55538997}"/>
    <cellStyle name="Normal 196 2" xfId="1271" xr:uid="{7B119A52-584D-44BF-9E85-53B6A6E996E1}"/>
    <cellStyle name="Normal 196 3" xfId="1456" xr:uid="{AFFEB0F8-4511-4B95-A234-A193EE6EF37B}"/>
    <cellStyle name="Normal 197" xfId="832" xr:uid="{D4B79500-1EBE-4CDE-A47C-A2B4972A392D}"/>
    <cellStyle name="Normal 197 2" xfId="1272" xr:uid="{683746DA-8FA2-48BB-B4F4-7497C138C466}"/>
    <cellStyle name="Normal 197 3" xfId="1457" xr:uid="{70E4F9E9-8FF1-419B-9CDC-50F112F2D383}"/>
    <cellStyle name="Normal 198" xfId="833" xr:uid="{E803E9D2-19A0-48A1-BD7D-8761E82806FD}"/>
    <cellStyle name="Normal 198 2" xfId="1273" xr:uid="{6757A9E7-0A4F-4CEC-B556-619BB1A93118}"/>
    <cellStyle name="Normal 198 3" xfId="1458" xr:uid="{BF8A4C61-15A7-4640-91D2-C0AA24E38A28}"/>
    <cellStyle name="Normal 199" xfId="834" xr:uid="{EED09DF6-084E-4AEF-BCEE-B89773E95267}"/>
    <cellStyle name="Normal 199 2" xfId="1274" xr:uid="{6E46333B-9CE8-43DC-9730-4E813BF91441}"/>
    <cellStyle name="Normal 199 3" xfId="1459" xr:uid="{DCAFB1DD-1C37-47C6-9D2D-144D3C19863C}"/>
    <cellStyle name="Normal 2" xfId="78" xr:uid="{E61813FC-5A46-4948-8CAE-3A8F2BBC00FD}"/>
    <cellStyle name="Normal 2 10" xfId="836" xr:uid="{35D5411A-B58D-407E-80E3-1B72FF60B50C}"/>
    <cellStyle name="Normal 2 10 2" xfId="837" xr:uid="{9396164D-D60A-4318-9E55-C26256992113}"/>
    <cellStyle name="Normal 2 10 2 2" xfId="1276" xr:uid="{6E711004-99DC-4B20-94D7-B3B03A20D1BF}"/>
    <cellStyle name="Normal 2 10 3" xfId="838" xr:uid="{EE20DE42-8A2D-4BB9-A08D-4E63422326C9}"/>
    <cellStyle name="Normal 2 10 3 2" xfId="1277" xr:uid="{C1FB0E2F-D84C-4C7F-8F4B-1C9AA8EE9BD9}"/>
    <cellStyle name="Normal 2 10 4" xfId="1275" xr:uid="{312C23A1-6674-4263-AA66-59A166EBBC51}"/>
    <cellStyle name="Normal 2 11" xfId="839" xr:uid="{0054CCD6-1475-44B4-B91B-2E80EB3A878C}"/>
    <cellStyle name="Normal 2 11 2" xfId="840" xr:uid="{9E001FF1-E945-4372-B9B5-FF0A39C2270E}"/>
    <cellStyle name="Normal 2 11 2 2" xfId="1279" xr:uid="{1AF191E4-F24E-4020-934D-5CD7E2CEBDB5}"/>
    <cellStyle name="Normal 2 11 3" xfId="841" xr:uid="{09E47564-D426-4505-970A-AE7343EDE025}"/>
    <cellStyle name="Normal 2 11 3 2" xfId="1280" xr:uid="{178C1EDA-7D89-4C97-B858-169190C73B60}"/>
    <cellStyle name="Normal 2 11 4" xfId="1278" xr:uid="{91E2EED3-02A2-413A-B4DA-CBFD7B093F1D}"/>
    <cellStyle name="Normal 2 12" xfId="842" xr:uid="{83F7D694-D6CB-4C49-B6B8-62CC7BD8E3CA}"/>
    <cellStyle name="Normal 2 12 2" xfId="843" xr:uid="{BFB20ADA-1D7D-4744-B393-B3B385CB0478}"/>
    <cellStyle name="Normal 2 12 2 2" xfId="1282" xr:uid="{F007931A-CFEA-4489-B122-8DCA7056B9C6}"/>
    <cellStyle name="Normal 2 12 3" xfId="844" xr:uid="{AB23D287-BA88-4D7C-9985-9A27C8F20CE4}"/>
    <cellStyle name="Normal 2 12 3 2" xfId="1283" xr:uid="{979896C4-C4E0-4D99-A8B8-CE40CC7BB576}"/>
    <cellStyle name="Normal 2 12 4" xfId="1281" xr:uid="{2AF74FB5-E74F-4E21-B969-750F452E5013}"/>
    <cellStyle name="Normal 2 13" xfId="845" xr:uid="{12B3A145-F918-414A-8274-321A5CC1FC4D}"/>
    <cellStyle name="Normal 2 13 2" xfId="846" xr:uid="{017436C9-200B-4B95-8A69-20D75BAA3781}"/>
    <cellStyle name="Normal 2 13 2 2" xfId="1285" xr:uid="{28AA81FC-A3BE-4AE8-B821-87FA37DF89C6}"/>
    <cellStyle name="Normal 2 13 3" xfId="847" xr:uid="{CA81BBDD-9553-474E-A928-64824D28F2D3}"/>
    <cellStyle name="Normal 2 13 3 2" xfId="1286" xr:uid="{98676566-8495-4A1A-98AB-558D55EC47C4}"/>
    <cellStyle name="Normal 2 13 4" xfId="1284" xr:uid="{F7C45D38-A0AF-4898-A943-0C7BF22B72C5}"/>
    <cellStyle name="Normal 2 14" xfId="848" xr:uid="{E8F97F54-2B74-4470-A2EE-A01A9048E02E}"/>
    <cellStyle name="Normal 2 14 2" xfId="1287" xr:uid="{528A03A6-BCD8-45E7-A0B8-30C38C0FD8E6}"/>
    <cellStyle name="Normal 2 15" xfId="849" xr:uid="{3643F533-07C7-4F49-94BC-3B6774A17099}"/>
    <cellStyle name="Normal 2 15 2" xfId="1288" xr:uid="{F4013144-4166-4CB7-B581-B37D886D8EA2}"/>
    <cellStyle name="Normal 2 16" xfId="850" xr:uid="{3662C53F-1D13-4F85-BB45-24AFD2734D77}"/>
    <cellStyle name="Normal 2 16 2" xfId="1289" xr:uid="{3D60821A-AFD1-42C6-BD09-FBC2E5ED96C1}"/>
    <cellStyle name="Normal 2 17" xfId="851" xr:uid="{8B63E6D5-14AA-4856-8D25-48A2EC1A1B62}"/>
    <cellStyle name="Normal 2 18" xfId="852" xr:uid="{EA7FA8C5-3954-4A43-A5C7-3AF81BA48B19}"/>
    <cellStyle name="Normal 2 19" xfId="835" xr:uid="{C2B5FA88-E86C-47E5-96A2-C32BFEA5EA58}"/>
    <cellStyle name="Normal 2 2" xfId="79" xr:uid="{118FF1FF-DB6F-4367-9C95-AD7BBB334AB7}"/>
    <cellStyle name="Normal 2 2 2" xfId="80" xr:uid="{CB09D911-80C7-437D-AEB3-4F75A6828695}"/>
    <cellStyle name="Normal 2 2 2 2" xfId="854" xr:uid="{3022B19D-AD5B-4D7B-A951-D913E6624F0E}"/>
    <cellStyle name="Normal 2 2 2 2 2" xfId="855" xr:uid="{70EACC68-E828-4C57-97E1-4C07079B2C92}"/>
    <cellStyle name="Normal 2 2 2 2 2 2" xfId="856" xr:uid="{0B350583-D347-4774-A19C-E67CCF6B4869}"/>
    <cellStyle name="Normal 2 2 2 2 2 2 2" xfId="857" xr:uid="{EBBAF6E5-1D78-44EB-B467-7F87FFD43B1D}"/>
    <cellStyle name="Normal 2 2 2 2 2 2 2 2" xfId="858" xr:uid="{AF7CF257-0641-4CCB-BDAD-16C108F1504B}"/>
    <cellStyle name="Normal 2 2 2 2 2 2 2 2 2" xfId="1292" xr:uid="{007849BF-126E-462A-B7B1-1CC7981548C2}"/>
    <cellStyle name="Normal 2 2 2 2 2 2 3" xfId="859" xr:uid="{9D1A30AD-0367-4901-8226-0FE6E86B00F6}"/>
    <cellStyle name="Normal 2 2 2 2 2 2 3 2" xfId="1293" xr:uid="{91D5C0D0-59ED-48B3-B925-E26CCAC36231}"/>
    <cellStyle name="Normal 2 2 2 2 2 2 4" xfId="1291" xr:uid="{323C5D14-C69E-4041-B925-1B4F362097C7}"/>
    <cellStyle name="Normal 2 2 2 2 2 3" xfId="860" xr:uid="{688523F0-BD50-4CE7-9D21-6789961F0982}"/>
    <cellStyle name="Normal 2 2 2 2 3" xfId="861" xr:uid="{2687CB66-6D14-4209-8BED-E6435B24D4A1}"/>
    <cellStyle name="Normal 2 2 2 2 3 2" xfId="1294" xr:uid="{C0FCD3AD-D7ED-46FE-A3FD-7C37D0051233}"/>
    <cellStyle name="Normal 2 2 2 2 4" xfId="862" xr:uid="{EC687DF1-8DA6-4EA9-B8AC-7D833C4D2F4B}"/>
    <cellStyle name="Normal 2 2 2 2 4 2" xfId="1295" xr:uid="{38A6763E-ECC1-440D-B102-D7EADCBCEE11}"/>
    <cellStyle name="Normal 2 2 2 2 5" xfId="863" xr:uid="{10513EB1-F7DE-41DE-ADB0-0DC57B68F5F2}"/>
    <cellStyle name="Normal 2 2 2 2 5 2" xfId="1296" xr:uid="{AFFF13EA-0E4D-4464-9D5D-35740B0C6D97}"/>
    <cellStyle name="Normal 2 2 2 2 6" xfId="1290" xr:uid="{006950AC-8652-493F-AE9C-C4EAE5FD3A52}"/>
    <cellStyle name="Normal 2 2 2 3" xfId="864" xr:uid="{6B2CCAC5-EE58-4683-B2CB-883DEAD6C9CC}"/>
    <cellStyle name="Normal 2 2 2 4" xfId="865" xr:uid="{4E9C9039-D929-432C-88D9-1AC54BD176C6}"/>
    <cellStyle name="Normal 2 2 2 5" xfId="866" xr:uid="{2EAB1C49-4EC9-4D93-A534-B8C3C84EF828}"/>
    <cellStyle name="Normal 2 2 2 6" xfId="853" xr:uid="{11F4E389-7706-4FC2-A84D-B8CCD3492CFE}"/>
    <cellStyle name="Normal 2 2 2 7" xfId="1190" xr:uid="{868D1BC3-98D0-45BA-B574-3E982EFBBE98}"/>
    <cellStyle name="Normal 2 2 3" xfId="867" xr:uid="{B484CCAB-7B18-43F6-A2D4-5823773B1298}"/>
    <cellStyle name="Normal 2 2 3 2" xfId="1297" xr:uid="{31710956-F8D2-4F73-811B-4C769CB43989}"/>
    <cellStyle name="Normal 2 2 4" xfId="868" xr:uid="{523E07AE-AECC-443A-A66C-336DDF2394D6}"/>
    <cellStyle name="Normal 2 2 4 2" xfId="1298" xr:uid="{9F211535-6352-4ABF-9508-830E10490F18}"/>
    <cellStyle name="Normal 2 2 5" xfId="869" xr:uid="{AB2DEAF3-D2AC-485A-833F-BF6CC5263B4F}"/>
    <cellStyle name="Normal 2 2 5 2" xfId="1299" xr:uid="{9783AF9C-81A1-4252-8167-297EEFB6B538}"/>
    <cellStyle name="Normal 2 2 6" xfId="870" xr:uid="{F420DEC2-2B6C-4296-A018-E529A1E28B83}"/>
    <cellStyle name="Normal 2 2 6 2" xfId="1300" xr:uid="{FDAD3B2E-A7B1-453A-83BD-27C6B882D7EB}"/>
    <cellStyle name="Normal 2 2 7" xfId="871" xr:uid="{F03D7F1E-0D65-41D0-A047-19A114343A01}"/>
    <cellStyle name="Normal 2 2 7 2" xfId="872" xr:uid="{0032E5D6-CF5F-4006-B99C-B9BDDD6018C0}"/>
    <cellStyle name="Normal 2 2 7 2 2" xfId="1302" xr:uid="{F38D0708-5935-41A3-BE1F-CA9C40DFA8F2}"/>
    <cellStyle name="Normal 2 2 7 3" xfId="1301" xr:uid="{F0C1F48C-FFA6-49F9-BDF8-AF8CCDF2709B}"/>
    <cellStyle name="Normal 2 2 8" xfId="1158" xr:uid="{F84C0B97-D555-4275-8A68-2DD1D5E76A1B}"/>
    <cellStyle name="Normal 2 20" xfId="1111" xr:uid="{828DF8F8-4E58-4E8C-8D24-94974D202152}"/>
    <cellStyle name="Normal 2 3" xfId="81" xr:uid="{26DCD486-CA38-43F6-BA06-13B2E481FEA0}"/>
    <cellStyle name="Normal 2 3 2" xfId="873" xr:uid="{2F3AE0B2-04AF-4D08-AEF5-44F62E593788}"/>
    <cellStyle name="Normal 2 3 2 2" xfId="1303" xr:uid="{5D2EF181-6CF9-4F31-978C-7774EDC6D0A4}"/>
    <cellStyle name="Normal 2 3 3" xfId="1157" xr:uid="{46088D12-F157-4724-8932-E62B21C8BCBA}"/>
    <cellStyle name="Normal 2 4" xfId="45" xr:uid="{581710B8-64F7-4055-986E-A87EBFBD62FA}"/>
    <cellStyle name="Normal 2 4 2" xfId="46" xr:uid="{0D398EDA-7E53-4FCB-8C41-6F8CDF1EDE0C}"/>
    <cellStyle name="Normal 2 4 2 2" xfId="1186" xr:uid="{2525A297-18B6-4458-A6BB-37EDBE1B56BE}"/>
    <cellStyle name="Normal 2 4 3" xfId="874" xr:uid="{FB306855-B798-4D4C-8DF2-C047C9D5FC8A}"/>
    <cellStyle name="Normal 2 4 3 2" xfId="1304" xr:uid="{426005D5-E65F-4524-B8C9-01D72BD55C98}"/>
    <cellStyle name="Normal 2 5" xfId="875" xr:uid="{D97B6E31-D1F2-4D58-86A3-74C5C1044C97}"/>
    <cellStyle name="Normal 2 5 2" xfId="876" xr:uid="{C31D2B30-B645-4AAC-A5A5-17854FFAB941}"/>
    <cellStyle name="Normal 2 5 2 2" xfId="1306" xr:uid="{A85CF6F1-202A-443B-9EC2-690C8CB9493E}"/>
    <cellStyle name="Normal 2 5 3" xfId="877" xr:uid="{088681E0-059B-4F45-A2C8-7A45817071D3}"/>
    <cellStyle name="Normal 2 5 3 2" xfId="1307" xr:uid="{8895AD5D-F0E2-4C25-B40B-A03DD9A5FCEA}"/>
    <cellStyle name="Normal 2 5 4" xfId="1305" xr:uid="{2633C09E-24DF-4D17-8985-9E1C849C3A66}"/>
    <cellStyle name="Normal 2 6" xfId="878" xr:uid="{D5965C7C-4DEA-4669-9AC0-23ACA8DE8193}"/>
    <cellStyle name="Normal 2 6 2" xfId="879" xr:uid="{8F84E222-8AA0-4B9B-B6E2-F83C380D1247}"/>
    <cellStyle name="Normal 2 6 2 2" xfId="1309" xr:uid="{A0CE0DA5-0AF1-4231-882D-6058BB6A909D}"/>
    <cellStyle name="Normal 2 6 3" xfId="880" xr:uid="{C7005571-D011-4BA3-92DE-36906ED052D1}"/>
    <cellStyle name="Normal 2 6 3 2" xfId="1310" xr:uid="{A471BE12-1172-404D-BD99-8CAC8AC8C3B9}"/>
    <cellStyle name="Normal 2 6 4" xfId="1308" xr:uid="{86E6EB3C-4D65-4103-BF8B-DDB7AE60BD99}"/>
    <cellStyle name="Normal 2 7" xfId="881" xr:uid="{79FD1D30-A5D3-4B64-A0B0-272FBB568DCB}"/>
    <cellStyle name="Normal 2 7 2" xfId="882" xr:uid="{E26C48C4-8306-4AAE-B767-D48DE2735E47}"/>
    <cellStyle name="Normal 2 7 2 2" xfId="1312" xr:uid="{44AD02B1-912F-4C6A-8E26-3B7E6C08E100}"/>
    <cellStyle name="Normal 2 7 3" xfId="883" xr:uid="{64C44D94-9F8E-469E-9486-73400D14CBF1}"/>
    <cellStyle name="Normal 2 7 3 2" xfId="1313" xr:uid="{886A793A-D566-4E83-A971-D7E001C2DF3D}"/>
    <cellStyle name="Normal 2 7 4" xfId="1311" xr:uid="{747C378A-AF7E-454A-9B21-C3EDCA449C08}"/>
    <cellStyle name="Normal 2 8" xfId="884" xr:uid="{0A2EAE3B-0D1A-488F-9F99-F487D1845BED}"/>
    <cellStyle name="Normal 2 8 2" xfId="885" xr:uid="{932B2154-4AA8-4FB0-9C5A-F72FD3B2309D}"/>
    <cellStyle name="Normal 2 8 2 2" xfId="1314" xr:uid="{893791F1-7F8D-4270-8C16-338A826D45BD}"/>
    <cellStyle name="Normal 2 8 3" xfId="886" xr:uid="{6C4EB3AE-0EEC-4FBE-BCFE-FF65BB1378C4}"/>
    <cellStyle name="Normal 2 8 3 2" xfId="1315" xr:uid="{BE7580C0-1804-4275-B110-4B09B248B32B}"/>
    <cellStyle name="Normal 2 9" xfId="887" xr:uid="{B6C75DB4-A6BF-4C3F-A4C3-D9FB6BDF1728}"/>
    <cellStyle name="Normal 2 9 2" xfId="888" xr:uid="{44D840B7-B2F6-4DEF-8F8D-EF721AED0ED9}"/>
    <cellStyle name="Normal 2 9 2 2" xfId="1317" xr:uid="{89240C2F-0768-43BF-85BB-7236D950F34A}"/>
    <cellStyle name="Normal 2 9 3" xfId="889" xr:uid="{DEBA94C2-98DE-41A0-9F81-EBFABFEFBD41}"/>
    <cellStyle name="Normal 2 9 3 2" xfId="1318" xr:uid="{8099E656-3DB4-4A10-B8EC-1F29CECF560D}"/>
    <cellStyle name="Normal 2 9 4" xfId="1316" xr:uid="{7CE97586-99E8-4C4C-9D40-80F9EE3C073F}"/>
    <cellStyle name="Normal 20" xfId="82" xr:uid="{D4DFCF81-2526-4D2E-B33A-2DB9D3FE3C20}"/>
    <cellStyle name="Normal 20 2" xfId="1159" xr:uid="{AFCC8552-3A1A-4E0A-9CE5-758D1B0DE7CD}"/>
    <cellStyle name="Normal 200" xfId="890" xr:uid="{1C90D06F-3D49-4947-BD84-E3A086627C30}"/>
    <cellStyle name="Normal 200 2" xfId="1319" xr:uid="{297514DC-8E51-465E-8523-4EF9EE3504A7}"/>
    <cellStyle name="Normal 200 3" xfId="1460" xr:uid="{A2D66BCA-68C2-4DC3-94D2-E90CCA62CC31}"/>
    <cellStyle name="Normal 201" xfId="891" xr:uid="{D933CC6B-5A8A-49C9-B730-9732D343B0FF}"/>
    <cellStyle name="Normal 201 2" xfId="1320" xr:uid="{8DC683B4-7DE9-4A40-84AB-CBD6DD08B28C}"/>
    <cellStyle name="Normal 201 3" xfId="1461" xr:uid="{08CD6C33-4220-4B33-B49A-93D353DDD2C0}"/>
    <cellStyle name="Normal 202" xfId="892" xr:uid="{77C9BED7-1192-4B25-8D9B-3A30130ECB0A}"/>
    <cellStyle name="Normal 202 2" xfId="1321" xr:uid="{11C6F414-ED92-4842-97DC-F0C355FD98DC}"/>
    <cellStyle name="Normal 202 3" xfId="1462" xr:uid="{F90AEBEC-7BE4-4FD5-9E28-5A5222039D27}"/>
    <cellStyle name="Normal 203" xfId="893" xr:uid="{9FC7BEC4-B4E0-41B2-BB19-7BE229721C2F}"/>
    <cellStyle name="Normal 203 2" xfId="1322" xr:uid="{0430BA4F-215A-4D6A-ABFB-29BBFDC19FFF}"/>
    <cellStyle name="Normal 203 3" xfId="1463" xr:uid="{4E92D2D9-5CAA-4D1C-964B-040FB18B62E6}"/>
    <cellStyle name="Normal 204" xfId="894" xr:uid="{007F1620-8568-4005-A7FF-ABBA2AA0BF2C}"/>
    <cellStyle name="Normal 204 2" xfId="1323" xr:uid="{C4C4B84B-7211-4A5F-81B6-97737536B814}"/>
    <cellStyle name="Normal 204 3" xfId="1464" xr:uid="{46204D7E-EEAC-4E39-9300-C8FC3D37BACF}"/>
    <cellStyle name="Normal 205" xfId="895" xr:uid="{2F89D7E5-DF59-4371-BF29-8F24B9172631}"/>
    <cellStyle name="Normal 205 2" xfId="1324" xr:uid="{2053F83F-994C-461F-9AFB-9BB9F582F95B}"/>
    <cellStyle name="Normal 205 3" xfId="1465" xr:uid="{B5BC37C7-4086-4973-8AA9-E0243C54FF63}"/>
    <cellStyle name="Normal 206" xfId="896" xr:uid="{05C40AC5-8BAD-4229-BB52-0987C3647096}"/>
    <cellStyle name="Normal 206 2" xfId="1325" xr:uid="{1D1EA75F-7BAD-4868-B63B-209EE6C00158}"/>
    <cellStyle name="Normal 206 3" xfId="1466" xr:uid="{A8327FA5-EE85-4A73-B049-F3802C2A3878}"/>
    <cellStyle name="Normal 207" xfId="897" xr:uid="{724E4BCF-CA3C-4630-B455-E4088B2BE44F}"/>
    <cellStyle name="Normal 207 2" xfId="1326" xr:uid="{2501332A-5E6E-4C08-8C40-5F2B98505E7B}"/>
    <cellStyle name="Normal 207 3" xfId="1467" xr:uid="{15D745E1-6CA9-4575-92CB-19CC85B4F2A6}"/>
    <cellStyle name="Normal 208" xfId="898" xr:uid="{354526F0-BE0B-4845-B6EE-6E513777222D}"/>
    <cellStyle name="Normal 208 2" xfId="1327" xr:uid="{313181CC-3ED0-4A5E-AEBD-B16BBB6BB897}"/>
    <cellStyle name="Normal 208 3" xfId="1468" xr:uid="{D266EDE9-13A8-456D-AB59-453E3B2A1DD0}"/>
    <cellStyle name="Normal 209" xfId="899" xr:uid="{F6C62D0A-A532-4D1C-A2F3-7F153DFDA252}"/>
    <cellStyle name="Normal 209 2" xfId="1328" xr:uid="{5E45C933-1BF2-44BA-A9CE-9532A56D40B7}"/>
    <cellStyle name="Normal 209 3" xfId="1469" xr:uid="{6DAFB8A6-C468-4BD8-AFD5-1594784BB2D9}"/>
    <cellStyle name="Normal 21" xfId="83" xr:uid="{09169519-D9C2-4887-B296-9BAB25AB156B}"/>
    <cellStyle name="Normal 21 2" xfId="1160" xr:uid="{A7F63435-B872-4DEE-AE47-EF426BFBC7F8}"/>
    <cellStyle name="Normal 210" xfId="900" xr:uid="{705EE12C-834F-4D60-B867-4E1D452E1E8B}"/>
    <cellStyle name="Normal 210 2" xfId="1329" xr:uid="{29CF13DF-F75E-4A55-AA10-32B0322D2AFF}"/>
    <cellStyle name="Normal 210 3" xfId="1470" xr:uid="{A5C47786-D017-4CF0-BA52-B00A4B78FC16}"/>
    <cellStyle name="Normal 211" xfId="901" xr:uid="{930559E7-0E73-4828-B66A-E7802837AEA6}"/>
    <cellStyle name="Normal 211 2" xfId="1330" xr:uid="{A8046013-5B60-4DB7-A352-DF6AE7881A49}"/>
    <cellStyle name="Normal 211 3" xfId="1471" xr:uid="{45534A98-A92C-46EB-9885-9EB00A259E92}"/>
    <cellStyle name="Normal 212" xfId="902" xr:uid="{E71BE77B-3CD5-4C2A-A477-F7D2D3932D33}"/>
    <cellStyle name="Normal 212 2" xfId="1331" xr:uid="{7E141C72-EFDC-43FB-991B-D61A70EFBD8C}"/>
    <cellStyle name="Normal 212 3" xfId="1472" xr:uid="{F3DA3082-CB94-4C4F-94EC-1011D3C264B8}"/>
    <cellStyle name="Normal 213" xfId="903" xr:uid="{01BE1454-47DC-465A-96AA-41D6796E316C}"/>
    <cellStyle name="Normal 213 2" xfId="1332" xr:uid="{FA68F96D-31D4-4839-A3C7-F3521E92174F}"/>
    <cellStyle name="Normal 213 3" xfId="1473" xr:uid="{496C5D02-1324-4164-959D-F219602152DB}"/>
    <cellStyle name="Normal 214" xfId="904" xr:uid="{8648A9FD-AF83-4925-B544-9878196C2145}"/>
    <cellStyle name="Normal 214 2" xfId="1333" xr:uid="{74332DD0-2F3D-4F5B-89AA-870D38DCB8A8}"/>
    <cellStyle name="Normal 214 3" xfId="1474" xr:uid="{8EE2E3DF-B762-442B-B2BC-21CC36B856A6}"/>
    <cellStyle name="Normal 215" xfId="905" xr:uid="{F6D2A7C8-4FF6-4A36-9343-EF89EEDCB218}"/>
    <cellStyle name="Normal 215 2" xfId="1334" xr:uid="{12544F8F-2A06-4835-902F-62CEC051EC7D}"/>
    <cellStyle name="Normal 215 3" xfId="1475" xr:uid="{E3100DAC-09AB-41C5-9F89-29599D43E380}"/>
    <cellStyle name="Normal 216" xfId="906" xr:uid="{34EB070B-08FE-4D7C-B4EF-81E17AB88D31}"/>
    <cellStyle name="Normal 216 2" xfId="1335" xr:uid="{2DDBE90E-906E-41B0-A2F2-F3809D10884D}"/>
    <cellStyle name="Normal 216 3" xfId="1476" xr:uid="{E602B3EB-3ADD-416D-A357-845280C3DF7E}"/>
    <cellStyle name="Normal 217" xfId="907" xr:uid="{F86312D9-D6F7-4672-9903-E7B99A278997}"/>
    <cellStyle name="Normal 217 2" xfId="1336" xr:uid="{80158482-7DD3-4F4C-A229-6F98C0E79BBB}"/>
    <cellStyle name="Normal 217 3" xfId="1477" xr:uid="{6F71B86F-789B-4E33-90E9-31478CD22B17}"/>
    <cellStyle name="Normal 218" xfId="908" xr:uid="{8E444AB1-BF5B-43AB-AD52-EF6E7840E2D1}"/>
    <cellStyle name="Normal 218 2" xfId="1337" xr:uid="{824EB70E-0CB4-4E4D-BD5A-2497A5E3F456}"/>
    <cellStyle name="Normal 218 3" xfId="1478" xr:uid="{6985B6C7-98D5-4DBA-85EB-0C3E43A57E1B}"/>
    <cellStyle name="Normal 219" xfId="909" xr:uid="{C11CB879-3900-4ADC-A07F-048B6B79AA21}"/>
    <cellStyle name="Normal 219 2" xfId="1338" xr:uid="{6633B767-A075-43F2-B38E-A87E1C44B4B8}"/>
    <cellStyle name="Normal 219 3" xfId="1479" xr:uid="{519A5487-C9BF-4EE3-A5E6-A49E031DF534}"/>
    <cellStyle name="Normal 22" xfId="84" xr:uid="{F1D4097C-D422-4172-8E27-5041EC3F8E9C}"/>
    <cellStyle name="Normal 22 2" xfId="1161" xr:uid="{F266AD93-3080-4CBD-B040-98CE27834C0F}"/>
    <cellStyle name="Normal 220" xfId="910" xr:uid="{7EAD0529-618B-4ACB-8CF2-30029BCDFD8A}"/>
    <cellStyle name="Normal 220 2" xfId="1339" xr:uid="{454C19EB-0D62-477E-B35A-C66155018DFA}"/>
    <cellStyle name="Normal 220 3" xfId="1480" xr:uid="{7948E72C-C55D-4BBF-A090-7741B1BFD9C0}"/>
    <cellStyle name="Normal 221" xfId="164" xr:uid="{EF383063-AE54-4AA4-8D39-9E74724EC282}"/>
    <cellStyle name="Normal 222" xfId="163" xr:uid="{B1109278-9D6F-48BC-A684-95A8F119B16F}"/>
    <cellStyle name="Normal 222 2" xfId="1481" xr:uid="{45AF6CAA-B3DA-4416-92BB-E2BEB0823C64}"/>
    <cellStyle name="Normal 223" xfId="1482" xr:uid="{42E6EBD8-14D5-4FC8-8044-84A7B57646FA}"/>
    <cellStyle name="Normal 224" xfId="1483" xr:uid="{47497D70-D7DC-4C09-9AEA-5DFE29ACAACE}"/>
    <cellStyle name="Normal 225" xfId="1484" xr:uid="{52912416-8B24-4BBB-93ED-5CE0DBB90191}"/>
    <cellStyle name="Normal 226" xfId="1485" xr:uid="{789FB354-33B8-4FE2-9DD5-E16F51EAE9D2}"/>
    <cellStyle name="Normal 227" xfId="1486" xr:uid="{83795F38-339A-4F75-A325-11F008A8EB93}"/>
    <cellStyle name="Normal 228" xfId="1487" xr:uid="{CBF5D15F-D7F1-4CC9-B909-21CD1470C38B}"/>
    <cellStyle name="Normal 229" xfId="1488" xr:uid="{A031B7B7-4EC1-46E2-8F11-2289480A186A}"/>
    <cellStyle name="Normal 23" xfId="85" xr:uid="{05B9FE8B-862A-4D6D-B68C-181F361E503D}"/>
    <cellStyle name="Normal 23 2" xfId="1162" xr:uid="{FF56A97C-7E25-4542-AAE3-51BC4881D585}"/>
    <cellStyle name="Normal 230" xfId="1489" xr:uid="{F0DAFCDB-456C-4316-A073-39EE7E8A3E02}"/>
    <cellStyle name="Normal 231" xfId="1490" xr:uid="{2E625DEE-0929-4D39-BD2A-ADB80E2266EC}"/>
    <cellStyle name="Normal 232" xfId="1491" xr:uid="{2D6D9CF5-662A-425C-A9DE-AC29A8A5BD14}"/>
    <cellStyle name="Normal 233" xfId="1492" xr:uid="{B75A146D-358E-466C-B576-56798FB1CF71}"/>
    <cellStyle name="Normal 234" xfId="1493" xr:uid="{16A7D19E-2951-415D-B8C9-D0341E1FB20D}"/>
    <cellStyle name="Normal 235" xfId="1494" xr:uid="{125B2B29-C173-4A72-9F6F-71B99865DE05}"/>
    <cellStyle name="Normal 236" xfId="1495" xr:uid="{5C68E3D9-A2F3-44BC-A11A-4CD066F31E23}"/>
    <cellStyle name="Normal 236 2" xfId="1496" xr:uid="{A048E7D1-8388-4E9E-A7CD-949D6E26FE80}"/>
    <cellStyle name="Normal 237" xfId="1497" xr:uid="{BDC1E942-2280-49E2-BC19-B46115874525}"/>
    <cellStyle name="Normal 237 2" xfId="1498" xr:uid="{773A5544-5616-46EF-8BFC-FEE975BA684D}"/>
    <cellStyle name="Normal 238" xfId="1499" xr:uid="{3D0C59B6-7036-4565-810F-EA9A90C95C01}"/>
    <cellStyle name="Normal 239" xfId="1500" xr:uid="{5D0B0341-3D44-43F2-82E6-BD6244A7C4FE}"/>
    <cellStyle name="Normal 24" xfId="86" xr:uid="{27641A35-DFAF-49CD-8679-34C166027130}"/>
    <cellStyle name="Normal 24 2" xfId="1163" xr:uid="{A5A28CE0-B410-4427-89F8-C4F887BF9CBA}"/>
    <cellStyle name="Normal 240" xfId="1501" xr:uid="{2ECA61F1-FA53-4B0F-9261-CFC8E35304D9}"/>
    <cellStyle name="Normal 241" xfId="1502" xr:uid="{83052D92-79FA-42C3-A098-5BD341B5EA8E}"/>
    <cellStyle name="Normal 242" xfId="1503" xr:uid="{281F55E0-0D3F-4C49-A61D-787CBBDF806D}"/>
    <cellStyle name="Normal 243" xfId="1504" xr:uid="{D09BF8EE-0359-4509-BF89-E3F7ABBCEF33}"/>
    <cellStyle name="Normal 244" xfId="1505" xr:uid="{C6A5F4B3-801E-43D4-875A-983FD5B7A9C9}"/>
    <cellStyle name="Normal 245" xfId="1506" xr:uid="{5B72F572-1D51-476D-8DC6-1D99A7A0D039}"/>
    <cellStyle name="Normal 246" xfId="1507" xr:uid="{9B5EE3BC-8B9D-476F-9A67-DD784F404AAE}"/>
    <cellStyle name="Normal 247" xfId="1508" xr:uid="{B595525B-965F-45FF-8D21-F9D8B2B0E370}"/>
    <cellStyle name="Normal 248" xfId="1509" xr:uid="{5807CE4D-40E0-4B66-A3F5-07231723BD56}"/>
    <cellStyle name="Normal 249" xfId="1510" xr:uid="{E3A31B25-9682-4A9E-AB2E-8998A53390F3}"/>
    <cellStyle name="Normal 25" xfId="87" xr:uid="{CC1FB80D-AF4D-4466-AB8F-35AD80815AA4}"/>
    <cellStyle name="Normal 25 2" xfId="1164" xr:uid="{92FC01A5-1825-4DB7-9B82-C0A24181892B}"/>
    <cellStyle name="Normal 250" xfId="1511" xr:uid="{11D35CA9-00ED-4BB0-AAA1-4974F7963954}"/>
    <cellStyle name="Normal 251" xfId="1512" xr:uid="{FF667794-8E90-4A62-854D-997CEE9E0D24}"/>
    <cellStyle name="Normal 252" xfId="1513" xr:uid="{1F8028DB-779F-46E5-B4E7-C448BFA4024D}"/>
    <cellStyle name="Normal 253" xfId="1514" xr:uid="{70F2E7A9-7C3E-4974-A3E5-ECE6AECD1B0C}"/>
    <cellStyle name="Normal 254" xfId="1515" xr:uid="{C30AD88B-30E7-4556-A4AD-C6613ED45022}"/>
    <cellStyle name="Normal 255" xfId="1516" xr:uid="{4DA27577-6AA9-4ADE-A10F-03450D8EA082}"/>
    <cellStyle name="Normal 256" xfId="1517" xr:uid="{760E19BA-2BA5-4162-B906-8D807037E557}"/>
    <cellStyle name="Normal 257" xfId="1518" xr:uid="{672BC559-D5B3-4254-AB7A-ADA808AF8AF7}"/>
    <cellStyle name="Normal 258" xfId="1519" xr:uid="{496F42DA-932C-43A1-B9A8-627B1B2AB25B}"/>
    <cellStyle name="Normal 259" xfId="1520" xr:uid="{F3B0BFCC-2057-46D1-A1ED-3AA8C2539692}"/>
    <cellStyle name="Normal 26" xfId="88" xr:uid="{F43B0B36-B2C0-4AAF-90E4-961F36A92D53}"/>
    <cellStyle name="Normal 26 2" xfId="1165" xr:uid="{C5385E63-91A4-4ABA-BD0D-64D3A80D8E09}"/>
    <cellStyle name="Normal 260" xfId="1521" xr:uid="{6B9C0945-63D5-44FE-B58A-7EE45D7DBBCC}"/>
    <cellStyle name="Normal 261" xfId="1522" xr:uid="{2A670FFD-93E5-420A-9501-2BC2F78A5643}"/>
    <cellStyle name="Normal 262" xfId="1523" xr:uid="{2C2C00A7-C63B-4606-AE72-611EA03A3E4C}"/>
    <cellStyle name="Normal 263" xfId="1524" xr:uid="{24D3F0E2-5966-4DC8-883A-FF836EEB996C}"/>
    <cellStyle name="Normal 264" xfId="1525" xr:uid="{9139FB30-CBA9-4031-B2D3-1DFF45EEA92B}"/>
    <cellStyle name="Normal 265" xfId="1526" xr:uid="{6B14B08F-0FB5-42E7-85B8-051B5A43F095}"/>
    <cellStyle name="Normal 266" xfId="1527" xr:uid="{280BB342-50AC-4AB1-AFA9-5475195F83D6}"/>
    <cellStyle name="Normal 267" xfId="1528" xr:uid="{11E7E980-9A0B-4E73-9895-FF18BEEEEBD4}"/>
    <cellStyle name="Normal 268" xfId="1529" xr:uid="{026F1917-03BA-4A7E-BD7F-FAF73D172CD2}"/>
    <cellStyle name="Normal 269" xfId="1530" xr:uid="{5BE95704-3399-4099-86E8-BFFC7F20BC78}"/>
    <cellStyle name="Normal 27" xfId="89" xr:uid="{09C73DB3-7B96-46D7-B672-1831D8C5B5DE}"/>
    <cellStyle name="Normal 27 2" xfId="1166" xr:uid="{F68CA941-F5BA-48E9-A17A-6E987E9D2746}"/>
    <cellStyle name="Normal 270" xfId="1531" xr:uid="{84CA3B32-062B-47CC-A04C-C4FC426BEA1D}"/>
    <cellStyle name="Normal 271" xfId="1532" xr:uid="{68981BFC-630D-479A-90E0-CC8CF53BBF91}"/>
    <cellStyle name="Normal 272" xfId="1533" xr:uid="{7D378949-3E8D-4629-BBF6-B771A8112ACD}"/>
    <cellStyle name="Normal 273" xfId="1534" xr:uid="{CDEF18C4-E958-4036-8EC2-629FA657C1EA}"/>
    <cellStyle name="Normal 274" xfId="1535" xr:uid="{24E72871-5A70-4E75-ACCF-925BAC6F1D85}"/>
    <cellStyle name="Normal 275" xfId="1536" xr:uid="{99AD9A5C-8220-424E-880F-8004A6862685}"/>
    <cellStyle name="Normal 276" xfId="1537" xr:uid="{732CB3EF-CB47-4F51-9FCF-8F2D96EC7EC9}"/>
    <cellStyle name="Normal 277" xfId="1538" xr:uid="{2AECC9ED-A9B5-4720-BE2D-9C8E448AB4CE}"/>
    <cellStyle name="Normal 278" xfId="1539" xr:uid="{3249CA41-22F0-47D0-A80C-A31CD7DBF57F}"/>
    <cellStyle name="Normal 279" xfId="1540" xr:uid="{E9B7DBEB-9A46-4C18-948B-3F2800798E08}"/>
    <cellStyle name="Normal 28" xfId="90" xr:uid="{EA455D16-9295-4C94-BA49-B1DF2406165B}"/>
    <cellStyle name="Normal 280" xfId="1541" xr:uid="{113BED49-1462-41F9-A3B6-B74FC9CBE948}"/>
    <cellStyle name="Normal 281" xfId="1542" xr:uid="{BF0DA35E-4F8F-4AC1-9846-09727D13ADDE}"/>
    <cellStyle name="Normal 282" xfId="1543" xr:uid="{64B9C944-AC86-4F4C-93F9-C57B07100EA4}"/>
    <cellStyle name="Normal 283" xfId="1544" xr:uid="{DD012218-F093-4398-866E-E3B9CD76AA0F}"/>
    <cellStyle name="Normal 284" xfId="1545" xr:uid="{CD5B426F-136F-4709-AD7E-54CCBBF8C3C7}"/>
    <cellStyle name="Normal 285" xfId="1546" xr:uid="{C665E65D-3CE5-409D-B548-8CDAC0A49A2B}"/>
    <cellStyle name="Normal 286" xfId="1547" xr:uid="{64EDA181-E4FB-4B3B-91D6-DF0B7E497C8F}"/>
    <cellStyle name="Normal 287" xfId="1548" xr:uid="{22401113-0680-4951-9E44-CFA315DDB4E2}"/>
    <cellStyle name="Normal 288" xfId="1549" xr:uid="{6F09FACC-61E5-4106-B2E3-0C5B9FAC4220}"/>
    <cellStyle name="Normal 289" xfId="1550" xr:uid="{7BDB64FC-B942-4DAE-9DA7-830B8B510893}"/>
    <cellStyle name="Normal 29" xfId="91" xr:uid="{C4707A24-0C73-4CC1-98A9-429D9028F78D}"/>
    <cellStyle name="Normal 29 2" xfId="911" xr:uid="{4D7A9902-69A8-4AEA-90CF-FA42844BFDE7}"/>
    <cellStyle name="Normal 29 2 2" xfId="1340" xr:uid="{9D95C6A8-DC14-41F3-A211-2C12F2B6E69E}"/>
    <cellStyle name="Normal 290" xfId="1551" xr:uid="{51360BD7-A3C5-4C73-B3CA-37D4DFEEE1EE}"/>
    <cellStyle name="Normal 291" xfId="1552" xr:uid="{A92B5A7F-324A-49D0-BEB7-026D95BCB02D}"/>
    <cellStyle name="Normal 292" xfId="1553" xr:uid="{86ACAE0D-E76B-4A35-BD67-6C2A58C9A9BF}"/>
    <cellStyle name="Normal 293" xfId="1554" xr:uid="{B36604DC-9FB3-4B5B-98EF-61F4D4CCBFA5}"/>
    <cellStyle name="Normal 294" xfId="1555" xr:uid="{D3C23542-FB3A-4BB5-9589-5C85AD6A6300}"/>
    <cellStyle name="Normal 295" xfId="1556" xr:uid="{CDF1ABFC-EBC7-45EF-A7D1-070F051A4F08}"/>
    <cellStyle name="Normal 296" xfId="1557" xr:uid="{D5D9259C-8C86-4766-AE0C-97F7DA573F89}"/>
    <cellStyle name="Normal 297" xfId="1558" xr:uid="{1E6AF9A6-9A80-4B29-98ED-9EB079982531}"/>
    <cellStyle name="Normal 298" xfId="1559" xr:uid="{D0893882-F5D7-4400-8D78-0C4E381A6EF8}"/>
    <cellStyle name="Normal 299" xfId="1560" xr:uid="{564F1ECB-42D1-461D-8D3A-EE32D605AC45}"/>
    <cellStyle name="Normal 3" xfId="92" xr:uid="{AF2D263E-26CE-47D9-95A4-621D3FA42ACF}"/>
    <cellStyle name="Normal 3 10" xfId="912" xr:uid="{F60A662A-82AF-4019-9262-798FC1BE2ABF}"/>
    <cellStyle name="Normal 3 10 2" xfId="913" xr:uid="{CD0FF375-2894-4867-B531-17E679792F9D}"/>
    <cellStyle name="Normal 3 10 2 2" xfId="1342" xr:uid="{9B1037DA-A42E-4E6A-982F-CA46123AFE27}"/>
    <cellStyle name="Normal 3 10 3" xfId="914" xr:uid="{8B19EB9B-9CEE-46A3-9668-F311009A53AE}"/>
    <cellStyle name="Normal 3 10 3 2" xfId="1343" xr:uid="{C9F0669D-77A7-49B2-A8E7-EF137433C6B0}"/>
    <cellStyle name="Normal 3 10 4" xfId="1341" xr:uid="{66F037D7-74DA-4888-BDD2-8CBEFB87604D}"/>
    <cellStyle name="Normal 3 11" xfId="915" xr:uid="{7F3FE00F-518A-4D8D-A460-E893BCD782B9}"/>
    <cellStyle name="Normal 3 11 2" xfId="916" xr:uid="{D0C5A288-E419-4288-BF58-E597C88D43D1}"/>
    <cellStyle name="Normal 3 11 2 2" xfId="1345" xr:uid="{EB67310C-4A35-45D7-BE11-AA824E803D84}"/>
    <cellStyle name="Normal 3 11 3" xfId="917" xr:uid="{AFA3C5B0-309D-4A00-AD86-592CF2543CE9}"/>
    <cellStyle name="Normal 3 11 3 2" xfId="1346" xr:uid="{CB2C8AF2-C2B2-4904-8A16-F193E3CD3ECC}"/>
    <cellStyle name="Normal 3 11 4" xfId="1344" xr:uid="{C6A3A6B1-7BA9-4FD7-8285-951AAD48787A}"/>
    <cellStyle name="Normal 3 12" xfId="918" xr:uid="{D4180BCC-D340-40C3-8D3F-E2D9B3FE2C20}"/>
    <cellStyle name="Normal 3 12 2" xfId="919" xr:uid="{7C642B8F-F942-4227-A408-7119F0BE1409}"/>
    <cellStyle name="Normal 3 12 2 2" xfId="1348" xr:uid="{00BED881-4CB5-4010-9547-B33135C67E6A}"/>
    <cellStyle name="Normal 3 12 3" xfId="920" xr:uid="{456D34C8-54AC-4D64-A10C-120666DBAFF9}"/>
    <cellStyle name="Normal 3 12 3 2" xfId="1349" xr:uid="{2770557B-4562-4391-88F0-C3B82712D772}"/>
    <cellStyle name="Normal 3 12 4" xfId="1347" xr:uid="{F334425D-D4DC-4782-AD2D-52AAC021ED88}"/>
    <cellStyle name="Normal 3 13" xfId="921" xr:uid="{77A2FD06-E2A3-4985-9952-A01016838C80}"/>
    <cellStyle name="Normal 3 13 2" xfId="922" xr:uid="{0220951A-AC6D-4FDF-9B40-BBEA0F5C9A33}"/>
    <cellStyle name="Normal 3 13 2 2" xfId="1351" xr:uid="{39E9EC08-F66A-44ED-A608-D10C8B80B348}"/>
    <cellStyle name="Normal 3 13 3" xfId="923" xr:uid="{33D7DA73-6EBD-4C3A-96A8-008C695C8C54}"/>
    <cellStyle name="Normal 3 13 3 2" xfId="1352" xr:uid="{DA0CCA93-1583-42BD-8217-E2F962FE3B1D}"/>
    <cellStyle name="Normal 3 13 4" xfId="1350" xr:uid="{9B11B093-9939-4421-934A-DF37935B00CE}"/>
    <cellStyle name="Normal 3 14" xfId="924" xr:uid="{934B5672-C972-4639-91F5-504338BD218D}"/>
    <cellStyle name="Normal 3 14 2" xfId="1353" xr:uid="{0EDB3170-9F12-47AA-85A8-757FAADDD6FF}"/>
    <cellStyle name="Normal 3 15" xfId="925" xr:uid="{6C4B1FC7-4723-4F50-9A27-13DB59C4735A}"/>
    <cellStyle name="Normal 3 15 2" xfId="1354" xr:uid="{5070D1E9-2EEB-412E-9383-CD250B20F4EE}"/>
    <cellStyle name="Normal 3 16" xfId="926" xr:uid="{AF1D48E3-6D93-4BF2-AA80-36FF602A377E}"/>
    <cellStyle name="Normal 3 2" xfId="93" xr:uid="{B809BB9C-7437-470D-9884-79412C8EAD2A}"/>
    <cellStyle name="Normal 3 2 2" xfId="927" xr:uid="{F645F9D6-DADB-4241-90C4-025B4EDC2EDC}"/>
    <cellStyle name="Normal 3 2 3" xfId="1167" xr:uid="{E40071D3-0165-4D30-B7AE-61947A292808}"/>
    <cellStyle name="Normal 3 3" xfId="94" xr:uid="{04B2FAD7-9715-4A56-A14D-58F2F0DA8F92}"/>
    <cellStyle name="Normal 3 3 2" xfId="929" xr:uid="{C29ABB63-A888-45C3-BB7D-2B50936218E1}"/>
    <cellStyle name="Normal 3 3 2 2" xfId="1355" xr:uid="{C0D472C5-8D13-47F4-B554-4ABC242AE909}"/>
    <cellStyle name="Normal 3 3 3" xfId="930" xr:uid="{51A432F1-65D5-47F8-ABA7-9F21D857FB43}"/>
    <cellStyle name="Normal 3 3 4" xfId="928" xr:uid="{FACF7A20-A923-49EB-BDBA-DE18C7120551}"/>
    <cellStyle name="Normal 3 4" xfId="931" xr:uid="{2B72AE52-85C7-421F-A795-1F8936734863}"/>
    <cellStyle name="Normal 3 4 2" xfId="1356" xr:uid="{62BEFBC5-591C-4267-870D-A87BF6111B76}"/>
    <cellStyle name="Normal 3 5" xfId="932" xr:uid="{85F160CC-6DD8-4FCE-B507-24F78E81FA29}"/>
    <cellStyle name="Normal 3 5 2" xfId="933" xr:uid="{7448A6B0-D85D-40AE-A5C3-07A1C150D65A}"/>
    <cellStyle name="Normal 3 5 2 2" xfId="1358" xr:uid="{4DAB9187-0AA3-4DED-BE41-E08F21639E71}"/>
    <cellStyle name="Normal 3 5 3" xfId="934" xr:uid="{5D5B7D34-8657-4726-9DF1-D3505D420A53}"/>
    <cellStyle name="Normal 3 5 3 2" xfId="1359" xr:uid="{E443D5AA-19AF-45DC-AA26-5D5B62991377}"/>
    <cellStyle name="Normal 3 5 4" xfId="1357" xr:uid="{3A469BAD-049E-4F49-ABAE-73F68DDFCCAD}"/>
    <cellStyle name="Normal 3 6" xfId="935" xr:uid="{F46665CC-2420-46DC-B4DE-C105310FC252}"/>
    <cellStyle name="Normal 3 6 2" xfId="936" xr:uid="{0305D3AE-8A3A-463B-A3C0-AFC353D539AA}"/>
    <cellStyle name="Normal 3 6 2 2" xfId="1361" xr:uid="{CBA63B90-FDF4-4582-B0EA-CB0D8014BA3D}"/>
    <cellStyle name="Normal 3 6 3" xfId="937" xr:uid="{6E6A6109-C4FA-48D1-AAE6-16D1E5ABDE37}"/>
    <cellStyle name="Normal 3 6 3 2" xfId="1362" xr:uid="{50F1678C-4C25-4121-BC85-C1CF28CBD112}"/>
    <cellStyle name="Normal 3 6 4" xfId="1360" xr:uid="{408B0210-7BF8-4EAE-94C2-3C67A49FC374}"/>
    <cellStyle name="Normal 3 7" xfId="938" xr:uid="{E2960448-A0F7-4F93-BC4B-8E86EF068419}"/>
    <cellStyle name="Normal 3 7 2" xfId="939" xr:uid="{8250C602-74AE-482A-8AF5-397AB619D0AE}"/>
    <cellStyle name="Normal 3 7 2 2" xfId="1364" xr:uid="{602F40E3-FBEB-47CF-B354-D839F2E71A8C}"/>
    <cellStyle name="Normal 3 7 3" xfId="940" xr:uid="{F8B03EDB-234E-4123-A36E-03172967AC2E}"/>
    <cellStyle name="Normal 3 7 3 2" xfId="1365" xr:uid="{DC2A8AD3-E674-471F-8888-F34083A299F1}"/>
    <cellStyle name="Normal 3 7 4" xfId="1363" xr:uid="{91A06A10-2601-4ECB-A0CE-EC8C9459DEA9}"/>
    <cellStyle name="Normal 3 8" xfId="941" xr:uid="{CFFE1751-2287-4B86-8F81-3CB0423C9A16}"/>
    <cellStyle name="Normal 3 8 2" xfId="942" xr:uid="{B3D71F1C-950F-4415-9FD8-8BDD01D036F7}"/>
    <cellStyle name="Normal 3 8 2 2" xfId="1367" xr:uid="{7AF7818D-20BF-4C2E-8D6B-104604948463}"/>
    <cellStyle name="Normal 3 8 3" xfId="943" xr:uid="{5F42E834-63D1-4644-8865-4E65E38634F0}"/>
    <cellStyle name="Normal 3 8 3 2" xfId="1368" xr:uid="{5D4DDC80-7686-4689-BDE9-A5B6537D14AC}"/>
    <cellStyle name="Normal 3 8 4" xfId="1366" xr:uid="{F4C5C2C8-CFD4-49CA-BB73-A9E7E5D14163}"/>
    <cellStyle name="Normal 3 9" xfId="944" xr:uid="{9E405DD7-2575-4A16-9A94-BCABA92C8A46}"/>
    <cellStyle name="Normal 3 9 2" xfId="945" xr:uid="{AE84C698-6A50-43E7-9ED2-A22E9D8C0322}"/>
    <cellStyle name="Normal 3 9 2 2" xfId="1370" xr:uid="{7917496F-2E07-46C0-A172-A838EA095E0A}"/>
    <cellStyle name="Normal 3 9 3" xfId="946" xr:uid="{A4E27934-01F6-420C-A5DC-ECF10A9B4A27}"/>
    <cellStyle name="Normal 3 9 3 2" xfId="1371" xr:uid="{96FF9712-6B9A-4C08-A0E2-C98F5B64D07F}"/>
    <cellStyle name="Normal 3 9 4" xfId="1369" xr:uid="{2B481786-C1D5-416D-9969-858FC8BFE846}"/>
    <cellStyle name="Normal 30" xfId="95" xr:uid="{CF75DFE2-9BE4-4AE1-B33C-A7C10103975A}"/>
    <cellStyle name="Normal 300" xfId="1561" xr:uid="{5DAAA68A-5991-4829-A2F3-8786261EBFD9}"/>
    <cellStyle name="Normal 301" xfId="1562" xr:uid="{B18D0690-C473-4008-953F-9418073E3B7A}"/>
    <cellStyle name="Normal 302" xfId="1563" xr:uid="{CA906796-1BD6-4CB3-BF90-7E4104A7ACB5}"/>
    <cellStyle name="Normal 303" xfId="1564" xr:uid="{EB831F17-86C0-4855-874A-15FF327B1060}"/>
    <cellStyle name="Normal 304" xfId="1565" xr:uid="{49F490EB-FD95-4B24-A816-3350659EB6DD}"/>
    <cellStyle name="Normal 305" xfId="1566" xr:uid="{64224EA3-C5FF-40E8-946D-0590B83224AF}"/>
    <cellStyle name="Normal 306" xfId="1567" xr:uid="{CBE79649-C701-4268-A50A-04CE7D91CCC5}"/>
    <cellStyle name="Normal 307" xfId="1568" xr:uid="{087A0751-7788-48D3-A7B9-D5DC0FA52D97}"/>
    <cellStyle name="Normal 308" xfId="1569" xr:uid="{3876BDC0-F012-4CCA-9249-7B90E108E948}"/>
    <cellStyle name="Normal 309" xfId="1570" xr:uid="{76076AE8-DA9C-4F6D-B388-79E7991A8A34}"/>
    <cellStyle name="Normal 31" xfId="96" xr:uid="{BC114890-A448-4D3B-BF16-8729CFC1B834}"/>
    <cellStyle name="Normal 310" xfId="1571" xr:uid="{96F0BA37-B672-407C-8CAA-A4B92A4106CE}"/>
    <cellStyle name="Normal 311" xfId="1572" xr:uid="{E7E3595F-557B-4477-81A6-DA1FC8DAB7ED}"/>
    <cellStyle name="Normal 312" xfId="1573" xr:uid="{97C7059E-AA3C-4D6E-A39F-66ED9CD47E5C}"/>
    <cellStyle name="Normal 313" xfId="1574" xr:uid="{580BACD4-8041-45FB-885B-6DB2A44106CF}"/>
    <cellStyle name="Normal 314" xfId="1575" xr:uid="{0A4D201F-9707-41EC-8B0F-D30434158FC0}"/>
    <cellStyle name="Normal 315" xfId="1576" xr:uid="{2953FF59-DBA6-4B90-925D-AA5F6C0DBE35}"/>
    <cellStyle name="Normal 316" xfId="1577" xr:uid="{D339F9E9-A119-45E4-BF50-D966F9424E1A}"/>
    <cellStyle name="Normal 317" xfId="1578" xr:uid="{549A6C0F-3E29-45EF-A9A0-327083DD1116}"/>
    <cellStyle name="Normal 318" xfId="1579" xr:uid="{2D38E307-63A2-4F5F-919D-DFEF72B494CF}"/>
    <cellStyle name="Normal 319" xfId="1580" xr:uid="{DF5380A4-531E-4FA3-8C0A-5F684ECAA7EA}"/>
    <cellStyle name="Normal 32" xfId="97" xr:uid="{774BB9CF-B30C-4D7C-BEBC-5670F654F49A}"/>
    <cellStyle name="Normal 320" xfId="1581" xr:uid="{DC579013-2B0D-43B0-AF87-DA67870EAAF9}"/>
    <cellStyle name="Normal 321" xfId="1582" xr:uid="{5E184D68-41EB-41B0-B9C5-13DE2CBDF5AE}"/>
    <cellStyle name="Normal 322" xfId="1583" xr:uid="{1A820263-4462-4E98-AF30-3A2DF4441F89}"/>
    <cellStyle name="Normal 323" xfId="1584" xr:uid="{68701C89-FCE7-4A7C-88F5-4AEAC9E503C7}"/>
    <cellStyle name="Normal 324" xfId="1585" xr:uid="{F0D8FDBE-EC89-4286-BC80-440675BC7736}"/>
    <cellStyle name="Normal 325" xfId="1586" xr:uid="{958C62BF-13CD-4F72-8A3C-313821AEF754}"/>
    <cellStyle name="Normal 326" xfId="1587" xr:uid="{F1DBFB88-AF46-4E93-B10F-9F62DD08B294}"/>
    <cellStyle name="Normal 327" xfId="1588" xr:uid="{C3BC47A1-0E42-40AD-8F3F-BBE28F480232}"/>
    <cellStyle name="Normal 328" xfId="1589" xr:uid="{EBB9BBA8-A391-4AA1-9148-D03A04DAABD9}"/>
    <cellStyle name="Normal 329" xfId="1590" xr:uid="{6C14E76F-ACA7-49B7-98B7-DF74A94DE1B5}"/>
    <cellStyle name="Normal 33" xfId="98" xr:uid="{68F981EC-8887-43A4-A517-F92ED13EB368}"/>
    <cellStyle name="Normal 330" xfId="1591" xr:uid="{70B9006F-150E-42B3-BA54-719CAFEB84C1}"/>
    <cellStyle name="Normal 331" xfId="1592" xr:uid="{A66CB85D-EA3E-4ED1-8485-42368654AFE9}"/>
    <cellStyle name="Normal 332" xfId="1593" xr:uid="{0F80DBE8-025B-4072-8907-C811B1C22FD0}"/>
    <cellStyle name="Normal 333" xfId="1594" xr:uid="{50FF58D6-0A83-487C-BF0A-BC529DB95B95}"/>
    <cellStyle name="Normal 334" xfId="1595" xr:uid="{1CAAE360-7022-486F-8C69-787ADBC09B54}"/>
    <cellStyle name="Normal 335" xfId="1596" xr:uid="{648E9DB6-FE26-466C-86B8-3F7F28037294}"/>
    <cellStyle name="Normal 336" xfId="1597" xr:uid="{9A412B53-A0F9-48DE-8C6A-3F0A47FA98BB}"/>
    <cellStyle name="Normal 337" xfId="1598" xr:uid="{BA046264-2424-4BC9-8DEC-8CC9C7396671}"/>
    <cellStyle name="Normal 338" xfId="1599" xr:uid="{A40864BC-3EC8-42E5-A653-2E85690E4C60}"/>
    <cellStyle name="Normal 339" xfId="1600" xr:uid="{F331972A-2876-48C0-89E4-A1C174FF08EC}"/>
    <cellStyle name="Normal 34" xfId="99" xr:uid="{684925DE-ECF4-455D-9596-DD6658F4F71C}"/>
    <cellStyle name="Normal 340" xfId="1601" xr:uid="{07B941C6-2C49-49AD-83AC-826FD91D6AF6}"/>
    <cellStyle name="Normal 341" xfId="1602" xr:uid="{0018B6EE-21E2-4020-9AA2-DE394B378C3E}"/>
    <cellStyle name="Normal 342" xfId="1603" xr:uid="{1FBD6DDE-3632-4074-AC69-3ACFF946444B}"/>
    <cellStyle name="Normal 343" xfId="1604" xr:uid="{E5B894B3-7AF5-4BA4-95F4-0CFEF544B22C}"/>
    <cellStyle name="Normal 344" xfId="1605" xr:uid="{75DD5E65-F87F-40E0-BD1E-9994B79EF75A}"/>
    <cellStyle name="Normal 345" xfId="1606" xr:uid="{A73528F9-2AE8-42D8-ACCB-21F94BB05E4F}"/>
    <cellStyle name="Normal 346" xfId="1607" xr:uid="{129E8450-5748-472D-A5A5-BFB87FD7AEAA}"/>
    <cellStyle name="Normal 347" xfId="1608" xr:uid="{A9DFFC1E-FE8B-4EE5-A364-97BDCFD4DE29}"/>
    <cellStyle name="Normal 348" xfId="1609" xr:uid="{E9BD990A-B034-452E-B9B0-7BBF9C623D6F}"/>
    <cellStyle name="Normal 349" xfId="1610" xr:uid="{065A10EA-6AF7-49AF-8227-91056FC054E2}"/>
    <cellStyle name="Normal 35" xfId="100" xr:uid="{FBB9BD7A-B3BC-4062-B848-A58A3B8298C4}"/>
    <cellStyle name="Normal 350" xfId="1611" xr:uid="{5B6D7A33-DB68-474D-B924-5EB0E8F67EC8}"/>
    <cellStyle name="Normal 351" xfId="1612" xr:uid="{8828C8DA-1EE9-4EDB-97F8-0DF901707B2C}"/>
    <cellStyle name="Normal 352" xfId="1613" xr:uid="{38879170-531B-42B8-A6BA-1ED858360CE5}"/>
    <cellStyle name="Normal 353" xfId="1614" xr:uid="{474D2BFE-08E9-473F-975A-AB6918ED2DE6}"/>
    <cellStyle name="Normal 354" xfId="1615" xr:uid="{A0947A4B-77D6-449E-95F6-DEC48981DC1B}"/>
    <cellStyle name="Normal 355" xfId="1616" xr:uid="{8DE9B09A-9044-47D9-881D-BBD11E849455}"/>
    <cellStyle name="Normal 356" xfId="1617" xr:uid="{BAC15297-1DF3-4EC5-B42A-7D3D3343E4F9}"/>
    <cellStyle name="Normal 357" xfId="1618" xr:uid="{FC86181C-7266-4596-921A-ADC08896C0D8}"/>
    <cellStyle name="Normal 358" xfId="1619" xr:uid="{2F6D197A-C5DA-4449-B703-92AF76C8B9F9}"/>
    <cellStyle name="Normal 359" xfId="43" xr:uid="{621800AF-552C-404B-B712-C2D346B0BDB9}"/>
    <cellStyle name="Normal 36" xfId="101" xr:uid="{E5C4ED44-6CE5-4D17-9792-AD6D9BD0BB57}"/>
    <cellStyle name="Normal 360" xfId="1635" xr:uid="{920F0815-18C4-4818-B122-FFFA3B4AB7E6}"/>
    <cellStyle name="Normal 361" xfId="1636" xr:uid="{AE297984-9BD5-477C-BA5F-C83C7BE3F6C2}"/>
    <cellStyle name="Normal 37" xfId="102" xr:uid="{EA1B1508-9F93-4E9B-B07F-F44FDD0B899B}"/>
    <cellStyle name="Normal 38" xfId="103" xr:uid="{95D3B8D4-E63F-4E3D-8E53-8D0BC6B91E7D}"/>
    <cellStyle name="Normal 39" xfId="104" xr:uid="{9D4E1EDD-90FF-4D6E-939F-83993325FD91}"/>
    <cellStyle name="Normal 4" xfId="105" xr:uid="{C3F5327E-E887-478D-ACA9-6174CADB02A6}"/>
    <cellStyle name="Normal 4 2" xfId="947" xr:uid="{07C79ADA-2FFC-4190-AC69-7E8CBACBE5A4}"/>
    <cellStyle name="Normal 4 2 2" xfId="948" xr:uid="{7D636B71-C606-41AB-9BE0-6415AAF94E86}"/>
    <cellStyle name="Normal 4 2 2 2" xfId="949" xr:uid="{60D196E3-60E3-4456-8574-8CF3D76D795F}"/>
    <cellStyle name="Normal 4 2 2 2 2" xfId="950" xr:uid="{D402E936-6239-43A9-A069-066732B8CFDB}"/>
    <cellStyle name="Normal 4 2 2 2 2 2" xfId="951" xr:uid="{FA434CBF-2E89-4325-8839-00C2E8B092E4}"/>
    <cellStyle name="Normal 4 2 2 2 2 3" xfId="1373" xr:uid="{9AEF0F4B-8C79-4687-957C-A2FCC2D81EA1}"/>
    <cellStyle name="Normal 4 2 2 2 3" xfId="952" xr:uid="{C3284EB0-2BDB-4FC0-930C-C715A55B3FB7}"/>
    <cellStyle name="Normal 4 2 2 3" xfId="953" xr:uid="{ADB1C690-AA6F-481B-A9C1-91312DE1CD68}"/>
    <cellStyle name="Normal 4 2 2 3 2" xfId="1374" xr:uid="{5FC376D0-E195-426E-B771-4C5C7A013D0B}"/>
    <cellStyle name="Normal 4 2 2 4" xfId="1372" xr:uid="{DD4D268A-8478-4360-876B-DE6DA7925B6C}"/>
    <cellStyle name="Normal 4 2 3" xfId="954" xr:uid="{B12246D0-4451-4E55-803F-A71CFDD45F8D}"/>
    <cellStyle name="Normal 4 2 4" xfId="955" xr:uid="{D8A27DD3-0004-43F9-AFB3-FBB33DE99433}"/>
    <cellStyle name="Normal 4 2 5" xfId="956" xr:uid="{1B0FF82A-0EDA-428E-8C22-75DA11697A9B}"/>
    <cellStyle name="Normal 4 3" xfId="957" xr:uid="{22F9E6AB-4837-4A5D-9DE6-17025F3711C5}"/>
    <cellStyle name="Normal 4 3 2" xfId="1375" xr:uid="{1AE73318-E0A8-4461-A994-2E14E4597FA5}"/>
    <cellStyle name="Normal 4 4" xfId="958" xr:uid="{FB2E90DA-E3EA-480E-A58B-21873393A628}"/>
    <cellStyle name="Normal 4 5" xfId="959" xr:uid="{5E4BECD7-08FD-4DDD-AF5F-90C98B4CE6EF}"/>
    <cellStyle name="Normal 4 6" xfId="1168" xr:uid="{3286A285-F9E1-4B91-816E-D6F6BF9A120B}"/>
    <cellStyle name="Normal 40" xfId="106" xr:uid="{F6B1A38F-C2DB-426A-A025-A4BD91CBFBFC}"/>
    <cellStyle name="Normal 41" xfId="107" xr:uid="{AB191750-6951-4E54-9B25-4CF46D0A08E3}"/>
    <cellStyle name="Normal 42" xfId="108" xr:uid="{88427036-552B-4944-B8D9-E39F8D1CF732}"/>
    <cellStyle name="Normal 43" xfId="109" xr:uid="{1658D1F6-D764-4D56-ACF0-B7542D413E77}"/>
    <cellStyle name="Normal 44" xfId="110" xr:uid="{201B8995-259E-4B32-911B-466E20E0136D}"/>
    <cellStyle name="Normal 45" xfId="111" xr:uid="{6C59CE6E-52A4-4D05-A387-41BD09DAD479}"/>
    <cellStyle name="Normal 46" xfId="112" xr:uid="{1D462850-4E96-4319-8785-15B05950DFBC}"/>
    <cellStyle name="Normal 47" xfId="113" xr:uid="{4F6405ED-DADE-4262-BCDF-EF5B6A19A4F9}"/>
    <cellStyle name="Normal 48" xfId="114" xr:uid="{B2EC0291-D86D-4863-89A9-B68FDEDCBD46}"/>
    <cellStyle name="Normal 49" xfId="115" xr:uid="{79689D79-6BE4-4058-9AF8-C277965535CE}"/>
    <cellStyle name="Normal 5" xfId="116" xr:uid="{29F798A4-106B-4B16-AFD0-9F68E04BED62}"/>
    <cellStyle name="Normal 5 2" xfId="960" xr:uid="{8D792C89-0F8F-4BF8-BE29-18414147F7EE}"/>
    <cellStyle name="Normal 5 2 2" xfId="961" xr:uid="{043D3E49-A5EB-477E-8782-33196EE3BE96}"/>
    <cellStyle name="Normal 5 2 2 2" xfId="962" xr:uid="{2EFFBBC2-C4BB-4AD4-9298-1A8A4430319A}"/>
    <cellStyle name="Normal 5 2 2 3" xfId="1376" xr:uid="{FCC3C8D6-159F-4001-82FB-46F66DC22534}"/>
    <cellStyle name="Normal 5 2 3" xfId="963" xr:uid="{0CA929E4-CC51-43E6-92D9-0F5CE15E90BC}"/>
    <cellStyle name="Normal 5 3" xfId="964" xr:uid="{FA6B2F68-596A-419F-8217-D9307373B173}"/>
    <cellStyle name="Normal 5 3 2" xfId="1377" xr:uid="{5D4B4CFE-4106-429F-8548-50D4927C936F}"/>
    <cellStyle name="Normal 5 4" xfId="1169" xr:uid="{56ACCBC8-D3BF-4430-B1E9-1DC3C76883DE}"/>
    <cellStyle name="Normal 50" xfId="117" xr:uid="{9E24DD75-0539-4ECE-B34B-544B34C4E4D8}"/>
    <cellStyle name="Normal 51" xfId="118" xr:uid="{22BA5D03-F966-4FA6-B664-01BF47941B88}"/>
    <cellStyle name="Normal 52" xfId="119" xr:uid="{6C4E4F1A-F588-4A18-80BB-2A030B5EA47D}"/>
    <cellStyle name="Normal 53" xfId="120" xr:uid="{3CFD63E9-B133-4395-BD22-25F1919B2CC5}"/>
    <cellStyle name="Normal 54" xfId="121" xr:uid="{529B448F-EBBB-48A7-ABD2-FEF7C3DE2150}"/>
    <cellStyle name="Normal 55" xfId="122" xr:uid="{3F851A05-19FF-4F2E-AE66-099724EB5F4E}"/>
    <cellStyle name="Normal 56" xfId="123" xr:uid="{2F274C7F-3FF1-47C3-B48B-10D587FDF28B}"/>
    <cellStyle name="Normal 56 2" xfId="1171" xr:uid="{D163DA3F-1D35-4CC1-87FC-3B0AB6861B05}"/>
    <cellStyle name="Normal 56 3" xfId="1170" xr:uid="{FACF923B-8002-4A1A-9E95-F9D3B7BBDB51}"/>
    <cellStyle name="Normal 57" xfId="124" xr:uid="{B8791D90-F2D4-4EA2-9B8F-230B15A4B078}"/>
    <cellStyle name="Normal 57 2" xfId="966" xr:uid="{C14E4817-7B4C-4A62-88AD-ACCED4A4D2FA}"/>
    <cellStyle name="Normal 57 2 2" xfId="1172" xr:uid="{E9644BE8-A9C8-4AF9-AD93-D0E811BB120F}"/>
    <cellStyle name="Normal 57 3" xfId="965" xr:uid="{D8F38A86-7B83-432D-A182-3701B984203B}"/>
    <cellStyle name="Normal 58" xfId="125" xr:uid="{A45A2255-0259-4727-BC9B-FAD921E21B17}"/>
    <cellStyle name="Normal 58 2" xfId="968" xr:uid="{B65C209E-EB56-49C7-AC5E-398E653F5582}"/>
    <cellStyle name="Normal 58 2 2" xfId="1173" xr:uid="{686FE7CC-A422-46D6-BD2B-70ECEE847607}"/>
    <cellStyle name="Normal 58 3" xfId="967" xr:uid="{61209FE9-138E-4EDB-AC96-D72DD3BA27FD}"/>
    <cellStyle name="Normal 59" xfId="126" xr:uid="{62F5C674-7303-4E25-992F-F05530BA3144}"/>
    <cellStyle name="Normal 59 2" xfId="970" xr:uid="{DD994515-64CA-4600-B5E3-7A0A283C43C7}"/>
    <cellStyle name="Normal 59 2 2" xfId="1174" xr:uid="{421AC19A-7528-4FB7-8E13-58C72248568A}"/>
    <cellStyle name="Normal 59 3" xfId="969" xr:uid="{E179753B-F092-46E2-9618-08F48AEC0DD0}"/>
    <cellStyle name="Normal 6" xfId="127" xr:uid="{8BF0C952-31DC-4388-8ABE-FC163D0AC5BF}"/>
    <cellStyle name="Normal 6 2" xfId="971" xr:uid="{79163C5F-D7DF-45E1-90A6-9A7227F39386}"/>
    <cellStyle name="Normal 6 2 2" xfId="1378" xr:uid="{D7029CFB-7702-43BD-867D-FEF9D3086DB2}"/>
    <cellStyle name="Normal 6 3" xfId="972" xr:uid="{57E5D7C8-F29E-4E87-91BB-7D6A2188B840}"/>
    <cellStyle name="Normal 6 4" xfId="973" xr:uid="{70F7417F-F44D-4E0C-90B2-AB930A9A7A0A}"/>
    <cellStyle name="Normal 6 5" xfId="974" xr:uid="{48BDD5EC-698C-4321-A863-A70BC4FCD86B}"/>
    <cellStyle name="Normal 6 5 2" xfId="1379" xr:uid="{0697CDFA-81A9-49F8-9730-88034D749CFE}"/>
    <cellStyle name="Normal 6 6" xfId="975" xr:uid="{9FD88F0A-E823-426B-B0B0-D7A816F653F8}"/>
    <cellStyle name="Normal 6 6 2" xfId="1380" xr:uid="{4822D3F5-D96E-40DF-B30D-644AD271FA18}"/>
    <cellStyle name="Normal 6 7" xfId="1175" xr:uid="{ED5FE7B4-E89C-40D7-B208-759CD1035300}"/>
    <cellStyle name="Normal 60" xfId="128" xr:uid="{FF002C6D-2D8F-4272-82A9-1CD6E3FDD63B}"/>
    <cellStyle name="Normal 60 2" xfId="977" xr:uid="{14B0B25B-B49A-4D68-99EF-A2C989369DB4}"/>
    <cellStyle name="Normal 60 2 2" xfId="1176" xr:uid="{147CEE64-5C76-4883-BCA3-03D8F7925948}"/>
    <cellStyle name="Normal 60 3" xfId="976" xr:uid="{412CBA22-E1AA-4B51-8D93-CACD29D7C512}"/>
    <cellStyle name="Normal 61" xfId="129" xr:uid="{AAEE7283-7288-41A7-BBC3-D28EBFBEF259}"/>
    <cellStyle name="Normal 61 2" xfId="979" xr:uid="{32D6A77F-771D-45B1-940D-F84F13D1BF17}"/>
    <cellStyle name="Normal 61 2 2" xfId="1177" xr:uid="{43B3F064-A30D-4AED-B1C5-E65FFC6EFEA8}"/>
    <cellStyle name="Normal 61 3" xfId="978" xr:uid="{66B186B5-6086-48A5-957F-5BD2424AE4CB}"/>
    <cellStyle name="Normal 62" xfId="130" xr:uid="{5E7DFE18-370B-4B12-9F2A-31AC5C96D8A2}"/>
    <cellStyle name="Normal 63" xfId="131" xr:uid="{EF0C7A3B-85BC-4B76-8E71-71D5D032E0F7}"/>
    <cellStyle name="Normal 64" xfId="132" xr:uid="{D9B27491-DABF-4C22-99AB-B34C68B14ABD}"/>
    <cellStyle name="Normal 64 2" xfId="133" xr:uid="{701D7260-C2AE-4049-A5BA-264704EFA598}"/>
    <cellStyle name="Normal 64 2 2" xfId="1621" xr:uid="{3A349C97-D4BB-4EB1-AD95-A75891538845}"/>
    <cellStyle name="Normal 64 2 3" xfId="1620" xr:uid="{5C941BA7-E6EE-444E-A9DB-932AD3EE4A9C}"/>
    <cellStyle name="Normal 64 3" xfId="1191" xr:uid="{E12FA05C-4658-412F-BC63-35C37EB013A6}"/>
    <cellStyle name="Normal 65" xfId="134" xr:uid="{74FA6A8D-6633-49DE-83A5-D2C74C236B5E}"/>
    <cellStyle name="Normal 66" xfId="135" xr:uid="{687F289A-1554-4677-B6D4-0B79FA7D9362}"/>
    <cellStyle name="Normal 67" xfId="136" xr:uid="{07C498F4-A623-49B9-A48D-4BB6E6E7F645}"/>
    <cellStyle name="Normal 68" xfId="137" xr:uid="{948D5C47-2313-4873-A157-C0CA2D13AF73}"/>
    <cellStyle name="Normal 68 2" xfId="980" xr:uid="{0D4143D0-55EB-4807-868B-261147415713}"/>
    <cellStyle name="Normal 68 2 2" xfId="1622" xr:uid="{D88F03E1-D8C8-41F0-A94E-4E666029C2BC}"/>
    <cellStyle name="Normal 68 3" xfId="1192" xr:uid="{1178C642-C3AB-4196-9402-895BCEA0C527}"/>
    <cellStyle name="Normal 69" xfId="138" xr:uid="{D6DEC3F9-2D64-4525-AE44-CE71BE1A620A}"/>
    <cellStyle name="Normal 69 2" xfId="981" xr:uid="{B9F872F1-12B5-4506-820E-8F67569938CF}"/>
    <cellStyle name="Normal 7" xfId="139" xr:uid="{F33A061E-3A43-4465-9D54-01F5C07A6FC6}"/>
    <cellStyle name="Normal 7 2" xfId="982" xr:uid="{2A78A707-EC7F-435C-9498-407B7FA5B826}"/>
    <cellStyle name="Normal 7 2 2" xfId="983" xr:uid="{97A4DE10-500B-4DE0-B91F-F5FAA96510A8}"/>
    <cellStyle name="Normal 7 3" xfId="1178" xr:uid="{9FFC04BC-7019-4098-96FE-8A4E8348D3A9}"/>
    <cellStyle name="Normal 70" xfId="140" xr:uid="{1F8437DA-DAC3-4F98-9F63-8592FF9007D0}"/>
    <cellStyle name="Normal 70 2" xfId="984" xr:uid="{ADBC3E9A-384A-4B5B-88DE-AB0745301B3D}"/>
    <cellStyle name="Normal 71" xfId="141" xr:uid="{4CED6818-301C-4FD5-9E57-89F430E2CF95}"/>
    <cellStyle name="Normal 71 2" xfId="985" xr:uid="{E7AAB48C-61AB-43D2-B304-F75A11C9B114}"/>
    <cellStyle name="Normal 72" xfId="142" xr:uid="{80CBCDFE-AC33-4E51-8A9F-DEA731D0C43E}"/>
    <cellStyle name="Normal 72 2" xfId="986" xr:uid="{520CFAC6-B6CE-4708-88B7-B3D01E6B2256}"/>
    <cellStyle name="Normal 73" xfId="143" xr:uid="{0C7E0062-7361-4B70-9F1D-4BFEFBE6F12D}"/>
    <cellStyle name="Normal 73 2" xfId="987" xr:uid="{2CA0FA9F-3617-4D62-A4C2-CCB7D6F78D50}"/>
    <cellStyle name="Normal 74" xfId="144" xr:uid="{EB6F78AF-BE7D-413D-A734-D134F51E6027}"/>
    <cellStyle name="Normal 74 2" xfId="988" xr:uid="{65C4AF0F-BEE8-4192-B5B5-AA2C68C95F32}"/>
    <cellStyle name="Normal 75" xfId="145" xr:uid="{C15D56FF-456A-4A42-BE4D-32E41F16F7F8}"/>
    <cellStyle name="Normal 75 2" xfId="989" xr:uid="{CF0A1A68-87E3-4812-BCE4-82685821C5F7}"/>
    <cellStyle name="Normal 76" xfId="146" xr:uid="{D93A1028-E9A1-427C-987D-95BD6EF04031}"/>
    <cellStyle name="Normal 76 2" xfId="990" xr:uid="{F2117A68-1343-403F-8F2E-82D1DC95BD2F}"/>
    <cellStyle name="Normal 77" xfId="147" xr:uid="{873F6657-6FF9-43EB-95A5-C98723B118E2}"/>
    <cellStyle name="Normal 77 2" xfId="991" xr:uid="{47B91139-9B42-4A6E-80F0-9EABAB0F8EF9}"/>
    <cellStyle name="Normal 78" xfId="148" xr:uid="{DD1FB5EC-2137-4B33-91F4-9EC5A6583F98}"/>
    <cellStyle name="Normal 78 2" xfId="992" xr:uid="{0729BBA1-4DA4-4067-A512-F7B0572A3A8B}"/>
    <cellStyle name="Normal 79" xfId="149" xr:uid="{0DA6C7A5-EB4D-4044-AA50-A561B8F8620A}"/>
    <cellStyle name="Normal 79 2" xfId="993" xr:uid="{D9E1A72D-81FF-4E14-B8C5-ADD37DA8AC78}"/>
    <cellStyle name="Normal 79 3" xfId="1193" xr:uid="{5B2BEC33-CCFA-4C00-A890-F73FBCCD1BB5}"/>
    <cellStyle name="Normal 8" xfId="150" xr:uid="{118D448B-63CB-4141-A257-0BB90C490768}"/>
    <cellStyle name="Normal 8 2" xfId="994" xr:uid="{ECF9674C-45D0-4DC7-99B1-53C294EC0278}"/>
    <cellStyle name="Normal 8 2 2" xfId="995" xr:uid="{EBA59371-BED0-4D7F-BCD0-4D797C4542DB}"/>
    <cellStyle name="Normal 8 3" xfId="1179" xr:uid="{D86CEA16-AB73-4DD8-98A2-8BA7228F9549}"/>
    <cellStyle name="Normal 80" xfId="996" xr:uid="{2C66CC12-5ED8-46D4-B1C9-E421EA2833F5}"/>
    <cellStyle name="Normal 81" xfId="997" xr:uid="{40FCDF60-3C4B-462F-B1E5-1B169F5BC015}"/>
    <cellStyle name="Normal 82" xfId="998" xr:uid="{F9B22449-859F-4ADC-AB5D-4805E6393F2E}"/>
    <cellStyle name="Normal 83" xfId="999" xr:uid="{F679514D-B110-41F4-94B2-05B94B937801}"/>
    <cellStyle name="Normal 84" xfId="1000" xr:uid="{79B1FF89-62B3-43CA-BCA0-A9F002F630FF}"/>
    <cellStyle name="Normal 84 2" xfId="1623" xr:uid="{BB6F8F0D-4685-4D58-998A-06B401241307}"/>
    <cellStyle name="Normal 85" xfId="1001" xr:uid="{9C5EC7C8-57A0-402A-B057-6AB332EF6293}"/>
    <cellStyle name="Normal 85 2" xfId="1624" xr:uid="{7F67E226-11B3-41D8-A0A9-7DA0935F9DF0}"/>
    <cellStyle name="Normal 86" xfId="1002" xr:uid="{BEFD1D9A-A457-4C03-9239-F0FBC14CF3A5}"/>
    <cellStyle name="Normal 86 2" xfId="1625" xr:uid="{A5F75FA2-3AC4-47C2-B52F-0B577F5F3133}"/>
    <cellStyle name="Normal 87" xfId="1003" xr:uid="{C147A800-007D-4766-ABDA-525A9A7CC7FC}"/>
    <cellStyle name="Normal 87 2" xfId="1626" xr:uid="{172E87DD-760A-4A0A-8896-F46F586CCAA9}"/>
    <cellStyle name="Normal 88" xfId="1004" xr:uid="{6887AB98-10DE-4799-9CC2-F94D196B9D60}"/>
    <cellStyle name="Normal 88 2" xfId="1627" xr:uid="{713E7BA9-BCC8-4E4D-BD24-96E241343FBA}"/>
    <cellStyle name="Normal 89" xfId="1005" xr:uid="{83634332-0A2F-4808-966D-E44B0CB310EC}"/>
    <cellStyle name="Normal 89 2" xfId="1628" xr:uid="{9D7587E3-1F6D-4261-A53D-C745D35A38C6}"/>
    <cellStyle name="Normal 9" xfId="151" xr:uid="{D14B548F-C29D-4794-82DB-5E98CEC0D192}"/>
    <cellStyle name="Normal 9 2" xfId="1007" xr:uid="{C2963D10-6D7D-463E-97F3-FCCBE85FDE77}"/>
    <cellStyle name="Normal 9 2 2" xfId="1008" xr:uid="{760033AF-50DD-42EE-A616-1927E72C22C9}"/>
    <cellStyle name="Normal 9 3" xfId="1009" xr:uid="{928E6BC0-B0AA-4239-8556-DEEE91E5C7B0}"/>
    <cellStyle name="Normal 9 3 2" xfId="1381" xr:uid="{38C1FB74-0E2E-46DA-9439-EE0E4F25EC19}"/>
    <cellStyle name="Normal 9 4" xfId="1010" xr:uid="{8C390B7D-ADD4-4EFA-9BB2-F58962FC4283}"/>
    <cellStyle name="Normal 9 5" xfId="1006" xr:uid="{210CAA56-999C-4124-8B78-207808A35BDE}"/>
    <cellStyle name="Normal 9 6" xfId="1180" xr:uid="{99AA1AF5-7547-43E2-9124-32F9A8111CF2}"/>
    <cellStyle name="Normal 90" xfId="1011" xr:uid="{C6E2DEE1-CFED-4491-B94A-0873528CB55C}"/>
    <cellStyle name="Normal 90 2" xfId="1629" xr:uid="{77929AC7-9A9F-4513-9AD6-32F5120A6744}"/>
    <cellStyle name="Normal 91" xfId="1012" xr:uid="{27ACDDC6-7F9A-4993-A101-1657E83A66BA}"/>
    <cellStyle name="Normal 91 2" xfId="1630" xr:uid="{5171CE79-4B28-465C-8FD8-0494F7ABE592}"/>
    <cellStyle name="Normal 92" xfId="1013" xr:uid="{4ABF5A7A-76C6-48E4-A49E-8CA18CD1A0E5}"/>
    <cellStyle name="Normal 92 2" xfId="1631" xr:uid="{F198C79A-DA82-4745-BCE3-0F9B9E1630A9}"/>
    <cellStyle name="Normal 93" xfId="1014" xr:uid="{9233041C-BD72-44F6-A44C-3529F1E3E8B0}"/>
    <cellStyle name="Normal 93 2" xfId="1632" xr:uid="{135C9576-98EB-4556-986F-42E2426F1EEB}"/>
    <cellStyle name="Normal 94" xfId="1015" xr:uid="{D460F17F-04B5-4026-B652-20083D7B6F26}"/>
    <cellStyle name="Normal 94 2" xfId="1633" xr:uid="{0D88E339-7946-4521-B011-489D0C2BCF10}"/>
    <cellStyle name="Normal 95" xfId="1016" xr:uid="{DFE1503E-51B5-4553-B522-267BDEB53683}"/>
    <cellStyle name="Normal 95 2" xfId="1634" xr:uid="{3EA4DE25-CE96-44D7-B507-DB72918200BE}"/>
    <cellStyle name="Normal 96" xfId="1017" xr:uid="{CA419CCC-F782-4955-B368-D09191292EDE}"/>
    <cellStyle name="Normal 96 2" xfId="1181" xr:uid="{C8D9ABDC-C612-4B78-AB5D-BA2AABAC9CAB}"/>
    <cellStyle name="Normal 96 3" xfId="1382" xr:uid="{25586A84-6AA6-4304-82D9-6738E97BA0C9}"/>
    <cellStyle name="Normal 97" xfId="1018" xr:uid="{49C0BBA8-F316-400E-B42E-B908375275FA}"/>
    <cellStyle name="Normal 97 2" xfId="1182" xr:uid="{374C02B8-1FE9-4413-B8E7-388FD06AC8D0}"/>
    <cellStyle name="Normal 97 3" xfId="1383" xr:uid="{E3BF85C0-9664-411B-A64F-5B1CA27B42DA}"/>
    <cellStyle name="Normal 98" xfId="1019" xr:uid="{077D38C7-D40E-4784-AE76-E3A48B72CD83}"/>
    <cellStyle name="Normal 98 2" xfId="1183" xr:uid="{8AA3DC88-3B26-4144-A27A-EB2DDAAEE488}"/>
    <cellStyle name="Normal 98 3" xfId="1384" xr:uid="{2DC5FE64-F213-4A5E-8446-CE4EC4522C26}"/>
    <cellStyle name="Normal 99" xfId="1020" xr:uid="{534DB457-80E2-442D-B7AD-84C55947D81B}"/>
    <cellStyle name="Normal 99 2" xfId="1184" xr:uid="{F119D1B3-F0BF-4F83-AFC6-D4866B762022}"/>
    <cellStyle name="Normal 99 3" xfId="1385" xr:uid="{2A9AFA40-29BD-4DDA-AFAE-4BA48F826FC2}"/>
    <cellStyle name="Normalny_AT0202" xfId="1021" xr:uid="{A1AB52FE-DC5D-4788-A508-581EF72E394C}"/>
    <cellStyle name="Note" xfId="13" builtinId="10" customBuiltin="1"/>
    <cellStyle name="Note 2" xfId="1022" xr:uid="{0F4F8972-098D-4602-9B11-1FC8C95943E0}"/>
    <cellStyle name="Note 2 2" xfId="1023" xr:uid="{778D48D4-6256-42A1-9AFD-22E9FBF80ED3}"/>
    <cellStyle name="Note 2 2 2" xfId="1024" xr:uid="{889E99F8-530B-4A05-9C00-3DAEE1D863E4}"/>
    <cellStyle name="Note 2 2 3" xfId="1025" xr:uid="{7D1157B9-A0CC-4A89-9A24-40917D75D4D8}"/>
    <cellStyle name="Note 2 2 4" xfId="1386" xr:uid="{585FD9E7-D9E3-4D68-BFCA-C0CD785ECD51}"/>
    <cellStyle name="Note 2 3" xfId="1026" xr:uid="{CB851B40-8F69-49D0-A269-BEF4337DB668}"/>
    <cellStyle name="Note 2 3 2" xfId="1387" xr:uid="{392829BE-6D12-4452-B532-A4323F238476}"/>
    <cellStyle name="Note 3" xfId="1027" xr:uid="{D1A21C46-9770-4F2D-9A54-43482DCCD716}"/>
    <cellStyle name="Note 3 2" xfId="1028" xr:uid="{39F9FCB4-018A-464C-86DA-12824C947D05}"/>
    <cellStyle name="Note 3 2 2" xfId="1029" xr:uid="{7163650A-5E68-455F-A5F9-A6CBF32166B0}"/>
    <cellStyle name="Note 3 2 3" xfId="1030" xr:uid="{151E98BA-5AD8-4066-9B0C-B27D77C8DB3D}"/>
    <cellStyle name="Note 3 2 4" xfId="1388" xr:uid="{7AEBBE79-7140-4B2E-AD98-F20B73DB954D}"/>
    <cellStyle name="Note 3 3" xfId="1031" xr:uid="{6EEC2F3C-18FD-410E-8D5A-69F752D2F74A}"/>
    <cellStyle name="Note 3 3 2" xfId="1389" xr:uid="{96D1F3F5-A029-4D3D-A6B5-D10A424EBFF8}"/>
    <cellStyle name="Note 4" xfId="1032" xr:uid="{CD70AC35-3153-4EE6-B62B-DA5ECDAB871F}"/>
    <cellStyle name="Note 5" xfId="1033" xr:uid="{A32B7247-E6E8-4DAB-8C6B-B6C62B61E369}"/>
    <cellStyle name="Output 2" xfId="1034" xr:uid="{61DF46B8-AA1A-4D3D-B580-CCE54DD51BE4}"/>
    <cellStyle name="Output 2 2" xfId="1035" xr:uid="{13B57E71-F101-4277-86F5-7E59E4E9DFB2}"/>
    <cellStyle name="Output 2 3" xfId="1036" xr:uid="{9FAEC0C4-5A41-466B-AC05-3E7C429D45EA}"/>
    <cellStyle name="Output 2 3 2" xfId="1390" xr:uid="{97F698AA-DC80-463D-939B-C4517C86DF86}"/>
    <cellStyle name="Output 2 4" xfId="1037" xr:uid="{DC45C23D-343E-4A39-AB4A-2B3BE5DBE04A}"/>
    <cellStyle name="Output 2 4 2" xfId="1391" xr:uid="{409DF2ED-6CA2-44AF-A4FA-D7B82118754B}"/>
    <cellStyle name="Output 3" xfId="1038" xr:uid="{8C12D65C-88CE-4D3E-95E1-15EE54B6A6FC}"/>
    <cellStyle name="Output 3 2" xfId="1039" xr:uid="{2CA74D02-7306-4028-97D5-87709D9B4B35}"/>
    <cellStyle name="Output 3 2 2" xfId="1040" xr:uid="{A23EE32D-7090-422C-934D-FA1B7C699E20}"/>
    <cellStyle name="Output 3 2 3" xfId="1041" xr:uid="{3F3B7299-8E9E-4E3B-AAC2-B31E4F6ACFEF}"/>
    <cellStyle name="Output 3 2 4" xfId="1392" xr:uid="{5D8F7CE0-2987-4238-82E0-BB1513786425}"/>
    <cellStyle name="Output 3 3" xfId="1042" xr:uid="{DDAE1096-7394-436F-8ECA-A15BAD2C9B5A}"/>
    <cellStyle name="Output 3 3 2" xfId="1393" xr:uid="{D672A9A4-9756-4346-AD04-4BCEE8FA77AC}"/>
    <cellStyle name="Output 4" xfId="1043" xr:uid="{17466EB3-A49C-4572-AFE8-F237DEC0464F}"/>
    <cellStyle name="Output 4 2" xfId="1044" xr:uid="{1B35F051-2E95-4817-9477-3B8D0E690C04}"/>
    <cellStyle name="Output 5" xfId="1045" xr:uid="{5D74348C-1D5C-45DA-8246-185193E7FBF9}"/>
    <cellStyle name="Percent [2]" xfId="152" xr:uid="{B94411CF-F2DB-40E7-8477-A055AB6C04F3}"/>
    <cellStyle name="Percent [2] 2" xfId="1046" xr:uid="{FB28B9D1-EA36-4E96-A20B-523DC6335FAC}"/>
    <cellStyle name="Percent [2] 2 2" xfId="1394" xr:uid="{4354445E-54BA-40A4-B89C-71B454D1D585}"/>
    <cellStyle name="Percent [2] 3" xfId="1047" xr:uid="{03A8CA74-7202-42BE-BC3B-FA97D1F1F933}"/>
    <cellStyle name="Percent [2] 3 2" xfId="1395" xr:uid="{A386C074-E463-4CF4-8D20-B3EA3754C907}"/>
    <cellStyle name="Percent [2] 4" xfId="1048" xr:uid="{139D998F-267D-4C1A-B9EA-FDCED21095E8}"/>
    <cellStyle name="Percent [2] 4 2" xfId="1396" xr:uid="{7BB8CB08-0ADF-48BB-8A5C-EEE96D87AEF1}"/>
    <cellStyle name="Percent [2] 5" xfId="1049" xr:uid="{07DACA27-C94C-4EAD-996E-F9B8DB8B0AFE}"/>
    <cellStyle name="Percent [2] 5 2" xfId="1397" xr:uid="{659F80DC-7325-40BF-9459-B9E8887146BB}"/>
    <cellStyle name="Percent [2] 6" xfId="1050" xr:uid="{5F0CE616-F09C-4143-8737-3FA798EC145C}"/>
    <cellStyle name="Percent [2] 6 2" xfId="1398" xr:uid="{9B6CD29E-4386-43D5-A9B0-1794545E9DF1}"/>
    <cellStyle name="Percent [2] 7" xfId="1051" xr:uid="{32A72761-6645-4B79-89D9-113514EAA8FB}"/>
    <cellStyle name="Percent [2] 7 2" xfId="1399" xr:uid="{CC909ACB-0A2B-44E2-AB81-85C9524E6070}"/>
    <cellStyle name="Percent [2] 8" xfId="1052" xr:uid="{A78C9553-1263-4019-A817-14A55CD202BC}"/>
    <cellStyle name="Percent [2] 8 2" xfId="1053" xr:uid="{C559176A-1617-49A8-A164-7BAF269717B3}"/>
    <cellStyle name="Percent [2] 8 2 2" xfId="1401" xr:uid="{4C44E265-B20D-41BB-8C26-0C7ACFF7153B}"/>
    <cellStyle name="Percent [2] 8 3" xfId="1400" xr:uid="{B58B9D41-1874-41BF-ADDF-6805C6067815}"/>
    <cellStyle name="Percent [2] 9" xfId="1185" xr:uid="{EA60EE25-53F4-45AC-A6A7-FEAFDBAB3024}"/>
    <cellStyle name="Percent 2" xfId="1054" xr:uid="{059268E8-57DC-427B-B4F7-2F773AA3E2C2}"/>
    <cellStyle name="Percent 2 2" xfId="1055" xr:uid="{42E47DBA-AA51-4838-A593-077DA24B79F9}"/>
    <cellStyle name="Percent 2 2 2" xfId="1403" xr:uid="{BAD60D31-14D4-4DA3-BF7A-CD3DAA72739D}"/>
    <cellStyle name="Percent 2 3" xfId="1056" xr:uid="{BEADB590-9743-4439-8AC8-2F428ABED5E9}"/>
    <cellStyle name="Percent 2 3 2" xfId="1404" xr:uid="{56FB47BE-6328-448D-BCF1-7FB088FF5701}"/>
    <cellStyle name="Percent 2 4" xfId="1057" xr:uid="{311A2243-E483-4D86-9700-5E044B3DF75E}"/>
    <cellStyle name="Percent 2 4 2" xfId="1405" xr:uid="{0D7B2C00-0CD8-4874-A8B8-67587A0007DB}"/>
    <cellStyle name="Percent 2 5" xfId="1402" xr:uid="{E254244D-E7AA-4C9E-A4ED-70F98EE4AF01}"/>
    <cellStyle name="PERCENTAGE" xfId="153" xr:uid="{E691104D-F73F-4D57-98F5-86F268597403}"/>
    <cellStyle name="PERCENTAGE 2" xfId="1058" xr:uid="{4AE1F37F-F6CF-457F-878E-89E561D06C1D}"/>
    <cellStyle name="PERCENTAGE 3" xfId="1059" xr:uid="{0432883F-5D49-464F-B02C-023A49CF1950}"/>
    <cellStyle name="PERCENTAGE 4" xfId="1060" xr:uid="{7400519C-AFE7-4C85-8D7F-76783A1F0468}"/>
    <cellStyle name="PERCENTAGE 5" xfId="1061" xr:uid="{EAE12D27-DFB1-47F0-A8B4-77D35C1F0FDE}"/>
    <cellStyle name="PERCENTAGE 6" xfId="1062" xr:uid="{6C69467E-D71D-49D5-8704-B30589D86990}"/>
    <cellStyle name="PERCENTAGE 7" xfId="1063" xr:uid="{15BCF576-3CEC-47A2-9E0C-6FDE063C0ED6}"/>
    <cellStyle name="Satisfaisant" xfId="5" builtinId="26" customBuiltin="1"/>
    <cellStyle name="Satisfaisant 2" xfId="1064" xr:uid="{D94D5315-6BEB-4A22-9C7D-A58684642470}"/>
    <cellStyle name="Sheet Title" xfId="1065" xr:uid="{4ECB436C-C469-4EDD-988E-AB6530B53A6D}"/>
    <cellStyle name="Sortie" xfId="8" builtinId="21" customBuiltin="1"/>
    <cellStyle name="Sortie 2" xfId="1066" xr:uid="{0FB40F91-EBEB-4B90-BD92-16075AEDC5A7}"/>
    <cellStyle name="Sortie 3" xfId="1067" xr:uid="{81FB7AAE-D3ED-4BE9-AE3E-7CDD6CB09D90}"/>
    <cellStyle name="Sortie 3 2" xfId="1406" xr:uid="{6F38D407-E113-472C-80D6-40B9B465D401}"/>
    <cellStyle name="Standard_031118.MautCostsPartnerAgreement." xfId="154" xr:uid="{757D14CA-A15B-48BC-BCE3-882E92865F5B}"/>
    <cellStyle name="STIL1 - Formatvorlage1" xfId="155" xr:uid="{5AA1F87F-BB19-4B6B-A117-8B3321CD1173}"/>
    <cellStyle name="subhead" xfId="156" xr:uid="{341481B6-05B0-40E2-98CA-B813584ED22B}"/>
    <cellStyle name="Texte explicatif" xfId="14" builtinId="53" customBuiltin="1"/>
    <cellStyle name="Texte explicatif 2" xfId="1068" xr:uid="{B7BB9ED0-5323-4D12-85FE-62A25D2221A3}"/>
    <cellStyle name="Title 2" xfId="1069" xr:uid="{397C8192-7478-4561-991E-77976F9D0226}"/>
    <cellStyle name="Title 3" xfId="1070" xr:uid="{DD81F362-F782-4B8C-BDB5-C9F8E64AB682}"/>
    <cellStyle name="Title 4" xfId="1071" xr:uid="{FF2A0044-6BC4-4F83-BC4D-FDC12A847675}"/>
    <cellStyle name="Title 5" xfId="1072" xr:uid="{20E3D9AF-09EE-41E3-A449-104B0AB2BA00}"/>
    <cellStyle name="Titre 2" xfId="1073" xr:uid="{259FA773-B8D5-49A1-B58B-3841CD1755AF}"/>
    <cellStyle name="Titre 3" xfId="35" xr:uid="{20216127-6FD0-4436-A271-012E8E045BB6}"/>
    <cellStyle name="Titre 1" xfId="1" builtinId="16" customBuiltin="1"/>
    <cellStyle name="Titre 1 2" xfId="1074" xr:uid="{79C7BEBA-553D-4E07-B216-5985B610DB07}"/>
    <cellStyle name="Titre 2" xfId="2" builtinId="17" customBuiltin="1"/>
    <cellStyle name="Titre 2 2" xfId="1075" xr:uid="{7B0919E3-E5F8-434C-95A2-F9E61209CF80}"/>
    <cellStyle name="Titre 3" xfId="3" builtinId="18" customBuiltin="1"/>
    <cellStyle name="Titre 3 2" xfId="1076" xr:uid="{9C47D8F7-6A93-4CB8-9B65-94310AF9391B}"/>
    <cellStyle name="Titre 4" xfId="4" builtinId="19" customBuiltin="1"/>
    <cellStyle name="Titre 4 2" xfId="1077" xr:uid="{190DA104-7CC6-4D59-A962-6173721B21E3}"/>
    <cellStyle name="Titre 4 3" xfId="1078" xr:uid="{43A77F6E-9538-451A-8B79-A27FC7E16337}"/>
    <cellStyle name="Total" xfId="15" builtinId="25" customBuiltin="1"/>
    <cellStyle name="Total 2" xfId="1079" xr:uid="{4F14C041-85E7-419C-93C9-E0C49280A7E5}"/>
    <cellStyle name="Total 2 2" xfId="1080" xr:uid="{39C0F607-695E-4287-8942-A7C859F63DEC}"/>
    <cellStyle name="Total 2 2 2" xfId="1081" xr:uid="{3A0262B9-F595-4899-A417-2A09602C45DF}"/>
    <cellStyle name="Total 2 2 3" xfId="1082" xr:uid="{018DAEC9-5250-4A37-AD49-D81C1AB8921A}"/>
    <cellStyle name="Total 2 2 4" xfId="1407" xr:uid="{BED25BBC-A21C-4FB4-B6FC-1A75C0865EEC}"/>
    <cellStyle name="Total 2 3" xfId="1083" xr:uid="{D94DE9E8-032F-4519-8BB6-42F53616B8E2}"/>
    <cellStyle name="Total 2 3 2" xfId="1408" xr:uid="{1FA14A6A-6DC4-4410-9D14-BF39AF6158E7}"/>
    <cellStyle name="Total 3" xfId="1084" xr:uid="{FBF4DD2F-808E-47AA-8E8B-90CCD18E21EB}"/>
    <cellStyle name="Total 3 2" xfId="1085" xr:uid="{ECC5913F-B4BB-43B9-BD18-2E5698EC2FA9}"/>
    <cellStyle name="Total 3 2 2" xfId="1086" xr:uid="{05D9043E-6741-4178-AE35-AC6A96F9EEAB}"/>
    <cellStyle name="Total 3 2 3" xfId="1087" xr:uid="{78C5A195-26AB-4C7C-9C89-4067D50BAEF8}"/>
    <cellStyle name="Total 3 2 4" xfId="1409" xr:uid="{D94A97C0-70DA-44B5-9846-62D68C6657B9}"/>
    <cellStyle name="Total 3 3" xfId="1088" xr:uid="{F1A6ACAA-00AB-41CE-8BF2-FDC2ECE86D81}"/>
    <cellStyle name="Total 3 3 2" xfId="1410" xr:uid="{DB4EB461-E174-439B-AF6B-25D9633D90EA}"/>
    <cellStyle name="Total 4" xfId="1089" xr:uid="{EE761E2A-F684-4724-A444-BDF3E9B95F71}"/>
    <cellStyle name="Total 5" xfId="1090" xr:uid="{2991F3C5-1B44-46B9-890B-7E3E48BF8007}"/>
    <cellStyle name="Total 6" xfId="1091" xr:uid="{42FF8D78-76C2-4731-AC46-D5B7B8A38A7E}"/>
    <cellStyle name="Total 6 2" xfId="1411" xr:uid="{91D36162-860B-48CC-B2EC-DF4B90C6DA1E}"/>
    <cellStyle name="Tusental (0)_PCODEDK.XLS" xfId="157" xr:uid="{7110664A-3705-489F-8A3E-D4DE2B186880}"/>
    <cellStyle name="Tusental_PCODEDK.XLS" xfId="158" xr:uid="{C6219E78-CC09-4662-A63E-AC8264F1F9A1}"/>
    <cellStyle name="Undefiniert" xfId="159" xr:uid="{394ADE90-62C3-4E95-8358-DC1B46549722}"/>
    <cellStyle name="Undefiniert 2" xfId="1092" xr:uid="{B202653D-4374-4805-A36F-F864F5BA1704}"/>
    <cellStyle name="Undefiniert 3" xfId="1093" xr:uid="{67F806FC-E15B-40B8-ACEC-049CEF938AC5}"/>
    <cellStyle name="Undefiniert 4" xfId="1094" xr:uid="{B3880697-79FD-4B54-8C49-FF659A56280F}"/>
    <cellStyle name="Undefiniert 5" xfId="1095" xr:uid="{7386760C-3EEE-4116-B174-2479BDFA5E07}"/>
    <cellStyle name="Undefiniert 6" xfId="1096" xr:uid="{7483F715-5DFA-4177-9428-2CBA5E5C197F}"/>
    <cellStyle name="Undefiniert 7" xfId="1097" xr:uid="{5281B462-ADFD-4FDC-AB67-B43864C79678}"/>
    <cellStyle name="Valuta (0)_PCODEDK.XLS" xfId="160" xr:uid="{0F84C3F0-DDFD-4474-9ECF-4FFEE77A0A1E}"/>
    <cellStyle name="Valuta_PCODEDK.XLS" xfId="161" xr:uid="{6792F95E-9475-4220-89E8-F0A9A73D99BF}"/>
    <cellStyle name="Vérification" xfId="11" builtinId="23" customBuiltin="1"/>
    <cellStyle name="Vérification 2" xfId="1098" xr:uid="{CA955069-861F-4D1E-AE99-443E01242E3F}"/>
    <cellStyle name="Währung_Basistarif" xfId="162" xr:uid="{79E77FB8-1007-4713-BC97-90E89A96922D}"/>
    <cellStyle name="Warning Text 2" xfId="1099" xr:uid="{FD09F124-277F-4219-A575-E6B4178CCD86}"/>
    <cellStyle name="Warning Text 2 2" xfId="1100" xr:uid="{E212CE32-F1CA-4526-958C-2188084D1EAE}"/>
    <cellStyle name="Warning Text 2 2 2" xfId="1101" xr:uid="{77970C29-880E-45E0-8367-62B50DBEBB4C}"/>
    <cellStyle name="Warning Text 2 2 3" xfId="1102" xr:uid="{D1DA7053-79D6-4AE0-A99F-E62AD0734066}"/>
    <cellStyle name="Warning Text 2 3" xfId="1103" xr:uid="{610EB81E-946D-438A-B727-EC6E20CF8D77}"/>
    <cellStyle name="Warning Text 3" xfId="1104" xr:uid="{BD2CB7DA-56D1-4F92-AA34-91009F06B6B2}"/>
    <cellStyle name="Warning Text 3 2" xfId="1105" xr:uid="{940F24DB-93A6-4EEE-AAD8-00FEACCDEE99}"/>
    <cellStyle name="Warning Text 3 2 2" xfId="1106" xr:uid="{8CFA3486-0D33-47DB-A10D-8E9FFE85F5EB}"/>
    <cellStyle name="Warning Text 3 2 3" xfId="1107" xr:uid="{06275F07-F30F-4BB4-9C8E-5B6057E888FA}"/>
    <cellStyle name="Warning Text 3 3" xfId="1108" xr:uid="{68BCA76C-21D6-43B7-AB2D-15FE2918FBD0}"/>
    <cellStyle name="Warning Text 4" xfId="1109" xr:uid="{7C952B11-2DE3-4441-8C05-1535B474E414}"/>
    <cellStyle name="Warning Text 5" xfId="1110" xr:uid="{13A425DE-EE94-4983-86BB-FD54EB5BB9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466725</xdr:colOff>
      <xdr:row>5</xdr:row>
      <xdr:rowOff>266700</xdr:rowOff>
    </xdr:from>
    <xdr:to>
      <xdr:col>22</xdr:col>
      <xdr:colOff>523875</xdr:colOff>
      <xdr:row>18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2EED76F-49D8-9C95-394A-B3FF6D2A5A15}"/>
            </a:ext>
          </a:extLst>
        </xdr:cNvPr>
        <xdr:cNvSpPr/>
      </xdr:nvSpPr>
      <xdr:spPr>
        <a:xfrm>
          <a:off x="13182600" y="1247775"/>
          <a:ext cx="4629150" cy="2505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Les arrondis de taxation c'est à dire qu'à partir de 100 kg, par ex 102 kg devient 110 kg, le tarif sera de 1.1*le montant indiqué.</a:t>
          </a:r>
        </a:p>
        <a:p>
          <a:r>
            <a:rPr lang="fr-FR"/>
            <a:t>par exemple pour le 01, si j'ai 102 kg, j'arrondi à 110 est le prix sera 67.66*1.1=74.43</a:t>
          </a:r>
        </a:p>
        <a:p>
          <a:endParaRPr lang="fr-FR"/>
        </a:p>
        <a:p>
          <a:r>
            <a:rPr lang="fr-FR"/>
            <a:t>ARF... Je me suis fier à l'exemple donné et non au fichier excel...</a:t>
          </a:r>
        </a:p>
        <a:p>
          <a:r>
            <a:rPr lang="fr-FR"/>
            <a:t>01 et si j'ai 102 kg, j'arrondi à 110 est le prix sera 39.80*1.1=43.78</a:t>
          </a:r>
        </a:p>
        <a:p>
          <a:r>
            <a:rPr lang="fr-FR"/>
            <a:t>pour 202kg si on reste dans le 01, arrondi à 210 soit 2.10*39.80=83.58</a:t>
          </a:r>
        </a:p>
        <a:p>
          <a:endParaRPr lang="fr-FR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6CE76-EB09-4218-B358-07D654560187}">
  <dimension ref="A1:L65"/>
  <sheetViews>
    <sheetView tabSelected="1" topLeftCell="B1" workbookViewId="0">
      <selection activeCell="L2" sqref="L2"/>
    </sheetView>
  </sheetViews>
  <sheetFormatPr baseColWidth="10" defaultRowHeight="15"/>
  <cols>
    <col min="1" max="1" width="11.42578125" style="5"/>
    <col min="2" max="2" width="23.7109375" style="5" bestFit="1" customWidth="1"/>
    <col min="3" max="3" width="22.85546875" style="8" bestFit="1" customWidth="1"/>
    <col min="4" max="5" width="10.42578125" style="5" customWidth="1"/>
    <col min="6" max="6" width="19.7109375" style="5" bestFit="1" customWidth="1"/>
    <col min="7" max="7" width="11.7109375" style="5" customWidth="1"/>
    <col min="8" max="8" width="17.42578125" style="5" bestFit="1" customWidth="1"/>
    <col min="9" max="9" width="21.28515625" style="5" customWidth="1"/>
    <col min="10" max="11" width="22.140625" style="15" bestFit="1" customWidth="1"/>
    <col min="12" max="12" width="22.140625" style="25" customWidth="1"/>
  </cols>
  <sheetData>
    <row r="1" spans="1:12">
      <c r="A1" s="5" t="s">
        <v>6</v>
      </c>
      <c r="B1" s="5" t="s">
        <v>1</v>
      </c>
      <c r="C1" s="8" t="s">
        <v>5</v>
      </c>
      <c r="D1" s="5" t="s">
        <v>4</v>
      </c>
      <c r="E1" s="5" t="s">
        <v>3</v>
      </c>
      <c r="F1" s="16" t="s">
        <v>7</v>
      </c>
      <c r="G1" s="5" t="s">
        <v>243</v>
      </c>
      <c r="H1" s="16" t="s">
        <v>228</v>
      </c>
      <c r="I1" s="16" t="s">
        <v>248</v>
      </c>
      <c r="J1" s="5" t="s">
        <v>249</v>
      </c>
      <c r="K1" s="5" t="s">
        <v>250</v>
      </c>
      <c r="L1" s="5" t="s">
        <v>251</v>
      </c>
    </row>
    <row r="2" spans="1:12">
      <c r="A2" s="7">
        <v>45261</v>
      </c>
      <c r="B2" s="5" t="s">
        <v>0</v>
      </c>
      <c r="C2" s="8" t="s">
        <v>229</v>
      </c>
      <c r="F2" s="5">
        <v>49</v>
      </c>
      <c r="H2" s="5" t="str">
        <f t="shared" ref="H2:H33" si="0">LEFT(C2,2)</f>
        <v>01</v>
      </c>
      <c r="J2" s="15">
        <f>HLOOKUP(F2,Tarif!$C$3:$P$123,MATCH(H2,Tarif!$A$3:$A$123,0))*IF(F2&lt;=100,1,_xlfn.CEILING.MATH(F2,10)/100)</f>
        <v>30.65</v>
      </c>
      <c r="K2" s="15">
        <f>HLOOKUP(F2,Tarif!$C$3:$P$123,MATCH(H2,Tarif!$A$3:$A$123,0))*IF(F2&lt;=100,1,_xlfn.CEILING.MATH(F2,IF(F2&lt;1000,10,50))/100)</f>
        <v>30.65</v>
      </c>
      <c r="L2" s="15">
        <f>HLOOKUP(F2,Tarif!$C$3:$P$123,MATCH(H2,Tarif!$A$3:$A$123,0)+(I2&lt;&gt;""))*IF(F2&lt;=100,1,_xlfn.CEILING.MATH(F2,IF(F2&lt;1000,10,50))/100)</f>
        <v>30.65</v>
      </c>
    </row>
    <row r="3" spans="1:12">
      <c r="A3" s="7">
        <v>45261</v>
      </c>
      <c r="B3" s="5" t="s">
        <v>0</v>
      </c>
      <c r="C3" s="8" t="s">
        <v>229</v>
      </c>
      <c r="F3" s="5">
        <v>50</v>
      </c>
      <c r="H3" s="5" t="str">
        <f t="shared" si="0"/>
        <v>01</v>
      </c>
      <c r="J3" s="15">
        <f>HLOOKUP(F3,Tarif!$C$3:$P$123,MATCH(H3,Tarif!$A$3:$A$123,0))*IF(F3&lt;=100,1,_xlfn.CEILING.MATH(F3,10)/100)</f>
        <v>33.03</v>
      </c>
      <c r="K3" s="15">
        <f>HLOOKUP(F3,Tarif!$C$3:$P$123,MATCH(H3,Tarif!$A$3:$A$123,0))*IF(F3&lt;=100,1,_xlfn.CEILING.MATH(F3,IF(F3&lt;1000,10,50))/100)</f>
        <v>33.03</v>
      </c>
      <c r="L3" s="15">
        <f>HLOOKUP(F3,Tarif!$C$3:$P$123,MATCH(H3,Tarif!$A$3:$A$123,0)+(I3&lt;&gt;""))*IF(F3&lt;=100,1,_xlfn.CEILING.MATH(F3,IF(F3&lt;1000,10,50))/100)</f>
        <v>33.03</v>
      </c>
    </row>
    <row r="4" spans="1:12">
      <c r="A4" s="7">
        <v>45264</v>
      </c>
      <c r="B4" s="5" t="s">
        <v>0</v>
      </c>
      <c r="C4" s="8" t="s">
        <v>229</v>
      </c>
      <c r="F4" s="5">
        <v>51</v>
      </c>
      <c r="H4" s="5" t="str">
        <f t="shared" si="0"/>
        <v>01</v>
      </c>
      <c r="J4" s="15">
        <f>HLOOKUP(F4,Tarif!$C$3:$P$123,MATCH(H4,Tarif!$A$3:$A$123,0))*IF(F4&lt;=100,1,_xlfn.CEILING.MATH(F4,10)/100)</f>
        <v>33.03</v>
      </c>
      <c r="K4" s="15">
        <f>HLOOKUP(F4,Tarif!$C$3:$P$123,MATCH(H4,Tarif!$A$3:$A$123,0))*IF(F4&lt;=100,1,_xlfn.CEILING.MATH(F4,IF(F4&lt;1000,10,50))/100)</f>
        <v>33.03</v>
      </c>
      <c r="L4" s="15">
        <f>HLOOKUP(F4,Tarif!$C$3:$P$123,MATCH(H4,Tarif!$A$3:$A$123,0)+(I4&lt;&gt;""))*IF(F4&lt;=100,1,_xlfn.CEILING.MATH(F4,IF(F4&lt;1000,10,50))/100)</f>
        <v>33.03</v>
      </c>
    </row>
    <row r="5" spans="1:12">
      <c r="A5" s="7">
        <v>45264</v>
      </c>
      <c r="B5" s="5" t="s">
        <v>0</v>
      </c>
      <c r="C5" s="8" t="s">
        <v>230</v>
      </c>
      <c r="F5" s="5">
        <v>59</v>
      </c>
      <c r="H5" s="5" t="str">
        <f t="shared" si="0"/>
        <v>01</v>
      </c>
      <c r="J5" s="15">
        <f>HLOOKUP(F5,Tarif!$C$3:$P$123,MATCH(H5,Tarif!$A$3:$A$123,0))*IF(F5&lt;=100,1,_xlfn.CEILING.MATH(F5,10)/100)</f>
        <v>33.03</v>
      </c>
      <c r="K5" s="15">
        <f>HLOOKUP(F5,Tarif!$C$3:$P$123,MATCH(H5,Tarif!$A$3:$A$123,0))*IF(F5&lt;=100,1,_xlfn.CEILING.MATH(F5,IF(F5&lt;1000,10,50))/100)</f>
        <v>33.03</v>
      </c>
      <c r="L5" s="15">
        <f>HLOOKUP(F5,Tarif!$C$3:$P$123,MATCH(H5,Tarif!$A$3:$A$123,0)+(I5&lt;&gt;""))*IF(F5&lt;=100,1,_xlfn.CEILING.MATH(F5,IF(F5&lt;1000,10,50))/100)</f>
        <v>33.03</v>
      </c>
    </row>
    <row r="6" spans="1:12">
      <c r="A6" s="7">
        <v>45264</v>
      </c>
      <c r="B6" s="5" t="s">
        <v>0</v>
      </c>
      <c r="C6" s="8" t="s">
        <v>231</v>
      </c>
      <c r="F6" s="5">
        <v>60</v>
      </c>
      <c r="H6" s="5" t="str">
        <f t="shared" si="0"/>
        <v>01</v>
      </c>
      <c r="J6" s="15">
        <f>HLOOKUP(F6,Tarif!$C$3:$P$123,MATCH(H6,Tarif!$A$3:$A$123,0))*IF(F6&lt;=100,1,_xlfn.CEILING.MATH(F6,10)/100)</f>
        <v>35.42</v>
      </c>
      <c r="K6" s="15">
        <f>HLOOKUP(F6,Tarif!$C$3:$P$123,MATCH(H6,Tarif!$A$3:$A$123,0))*IF(F6&lt;=100,1,_xlfn.CEILING.MATH(F6,IF(F6&lt;1000,10,50))/100)</f>
        <v>35.42</v>
      </c>
      <c r="L6" s="15">
        <f>HLOOKUP(F6,Tarif!$C$3:$P$123,MATCH(H6,Tarif!$A$3:$A$123,0)+(I6&lt;&gt;""))*IF(F6&lt;=100,1,_xlfn.CEILING.MATH(F6,IF(F6&lt;1000,10,50))/100)</f>
        <v>35.42</v>
      </c>
    </row>
    <row r="7" spans="1:12">
      <c r="A7" s="7">
        <v>45264</v>
      </c>
      <c r="B7" s="5" t="s">
        <v>0</v>
      </c>
      <c r="C7" s="8" t="s">
        <v>232</v>
      </c>
      <c r="F7" s="5">
        <v>100</v>
      </c>
      <c r="H7" s="5" t="str">
        <f t="shared" si="0"/>
        <v>01</v>
      </c>
      <c r="J7" s="15">
        <f>HLOOKUP(F7,Tarif!$C$3:$P$123,MATCH(H7,Tarif!$A$3:$A$123,0))*IF(F7&lt;=100,1,_xlfn.CEILING.MATH(F7,10)/100)</f>
        <v>41.79</v>
      </c>
      <c r="K7" s="15">
        <f>HLOOKUP(F7,Tarif!$C$3:$P$123,MATCH(H7,Tarif!$A$3:$A$123,0))*IF(F7&lt;=100,1,_xlfn.CEILING.MATH(F7,IF(F7&lt;1000,10,50))/100)</f>
        <v>41.79</v>
      </c>
      <c r="L7" s="15">
        <f>HLOOKUP(F7,Tarif!$C$3:$P$123,MATCH(H7,Tarif!$A$3:$A$123,0)+(I7&lt;&gt;""))*IF(F7&lt;=100,1,_xlfn.CEILING.MATH(F7,IF(F7&lt;1000,10,50))/100)</f>
        <v>41.79</v>
      </c>
    </row>
    <row r="8" spans="1:12">
      <c r="A8" s="7">
        <v>45264</v>
      </c>
      <c r="B8" s="5" t="s">
        <v>0</v>
      </c>
      <c r="C8" s="8" t="s">
        <v>233</v>
      </c>
      <c r="F8" s="5">
        <v>102</v>
      </c>
      <c r="H8" s="5" t="str">
        <f t="shared" si="0"/>
        <v>01</v>
      </c>
      <c r="J8" s="15">
        <f>HLOOKUP(F8,Tarif!$C$3:$P$123,MATCH(H8,Tarif!$A$3:$A$123,0))*IF(F8&lt;=100,1,_xlfn.CEILING.MATH(F8,10)/100)</f>
        <v>43.78</v>
      </c>
      <c r="K8" s="15">
        <f>HLOOKUP(F8,Tarif!$C$3:$P$123,MATCH(H8,Tarif!$A$3:$A$123,0))*IF(F8&lt;=100,1,_xlfn.CEILING.MATH(F8,IF(F8&lt;1000,10,50))/100)</f>
        <v>43.78</v>
      </c>
      <c r="L8" s="15">
        <f>HLOOKUP(F8,Tarif!$C$3:$P$123,MATCH(H8,Tarif!$A$3:$A$123,0)+(I8&lt;&gt;""))*IF(F8&lt;=100,1,_xlfn.CEILING.MATH(F8,IF(F8&lt;1000,10,50))/100)</f>
        <v>43.78</v>
      </c>
    </row>
    <row r="9" spans="1:12">
      <c r="A9" s="7">
        <v>45265</v>
      </c>
      <c r="B9" s="5" t="s">
        <v>0</v>
      </c>
      <c r="C9" s="8" t="s">
        <v>234</v>
      </c>
      <c r="F9" s="5">
        <v>202</v>
      </c>
      <c r="H9" s="5" t="str">
        <f t="shared" si="0"/>
        <v>01</v>
      </c>
      <c r="J9" s="15">
        <f>HLOOKUP(F9,Tarif!$C$3:$P$123,MATCH(H9,Tarif!$A$3:$A$123,0))*IF(F9&lt;=100,1,_xlfn.CEILING.MATH(F9,10)/100)</f>
        <v>83.58</v>
      </c>
      <c r="K9" s="15">
        <f>HLOOKUP(F9,Tarif!$C$3:$P$123,MATCH(H9,Tarif!$A$3:$A$123,0))*IF(F9&lt;=100,1,_xlfn.CEILING.MATH(F9,IF(F9&lt;1000,10,50))/100)</f>
        <v>83.58</v>
      </c>
      <c r="L9" s="15">
        <f>HLOOKUP(F9,Tarif!$C$3:$P$123,MATCH(H9,Tarif!$A$3:$A$123,0)+(I9&lt;&gt;""))*IF(F9&lt;=100,1,_xlfn.CEILING.MATH(F9,IF(F9&lt;1000,10,50))/100)</f>
        <v>83.58</v>
      </c>
    </row>
    <row r="10" spans="1:12">
      <c r="A10" s="7">
        <v>45265</v>
      </c>
      <c r="B10" s="5" t="s">
        <v>0</v>
      </c>
      <c r="C10" s="8" t="s">
        <v>235</v>
      </c>
      <c r="F10" s="5">
        <v>302</v>
      </c>
      <c r="H10" s="5" t="str">
        <f t="shared" si="0"/>
        <v>01</v>
      </c>
      <c r="J10" s="15">
        <f>HLOOKUP(F10,Tarif!$C$3:$P$123,MATCH(H10,Tarif!$A$3:$A$123,0))*IF(F10&lt;=100,1,_xlfn.CEILING.MATH(F10,10)/100)</f>
        <v>113.491</v>
      </c>
      <c r="K10" s="15">
        <f>HLOOKUP(F10,Tarif!$C$3:$P$123,MATCH(H10,Tarif!$A$3:$A$123,0))*IF(F10&lt;=100,1,_xlfn.CEILING.MATH(F10,IF(F10&lt;1000,10,50))/100)</f>
        <v>113.491</v>
      </c>
      <c r="L10" s="15">
        <f>HLOOKUP(F10,Tarif!$C$3:$P$123,MATCH(H10,Tarif!$A$3:$A$123,0)+(I10&lt;&gt;""))*IF(F10&lt;=100,1,_xlfn.CEILING.MATH(F10,IF(F10&lt;1000,10,50))/100)</f>
        <v>113.491</v>
      </c>
    </row>
    <row r="11" spans="1:12">
      <c r="A11" s="7">
        <v>45265</v>
      </c>
      <c r="B11" s="5" t="s">
        <v>0</v>
      </c>
      <c r="C11" s="8" t="s">
        <v>236</v>
      </c>
      <c r="F11" s="5">
        <v>402</v>
      </c>
      <c r="H11" s="5" t="str">
        <f t="shared" si="0"/>
        <v>01</v>
      </c>
      <c r="J11" s="15">
        <f>HLOOKUP(F11,Tarif!$C$3:$P$123,MATCH(H11,Tarif!$A$3:$A$123,0))*IF(F11&lt;=100,1,_xlfn.CEILING.MATH(F11,10)/100)</f>
        <v>150.10099999999997</v>
      </c>
      <c r="K11" s="15">
        <f>HLOOKUP(F11,Tarif!$C$3:$P$123,MATCH(H11,Tarif!$A$3:$A$123,0))*IF(F11&lt;=100,1,_xlfn.CEILING.MATH(F11,IF(F11&lt;1000,10,50))/100)</f>
        <v>150.10099999999997</v>
      </c>
      <c r="L11" s="15">
        <f>HLOOKUP(F11,Tarif!$C$3:$P$123,MATCH(H11,Tarif!$A$3:$A$123,0)+(I11&lt;&gt;""))*IF(F11&lt;=100,1,_xlfn.CEILING.MATH(F11,IF(F11&lt;1000,10,50))/100)</f>
        <v>150.10099999999997</v>
      </c>
    </row>
    <row r="12" spans="1:12">
      <c r="A12" s="7">
        <v>45266</v>
      </c>
      <c r="B12" s="5" t="s">
        <v>0</v>
      </c>
      <c r="C12" s="8" t="s">
        <v>237</v>
      </c>
      <c r="F12" s="5">
        <v>502</v>
      </c>
      <c r="H12" s="5" t="str">
        <f t="shared" si="0"/>
        <v>01</v>
      </c>
      <c r="J12" s="15">
        <f>HLOOKUP(F12,Tarif!$C$3:$P$123,MATCH(H12,Tarif!$A$3:$A$123,0))*IF(F12&lt;=100,1,_xlfn.CEILING.MATH(F12,10)/100)</f>
        <v>172.53299999999999</v>
      </c>
      <c r="K12" s="15">
        <f>HLOOKUP(F12,Tarif!$C$3:$P$123,MATCH(H12,Tarif!$A$3:$A$123,0))*IF(F12&lt;=100,1,_xlfn.CEILING.MATH(F12,IF(F12&lt;1000,10,50))/100)</f>
        <v>172.53299999999999</v>
      </c>
      <c r="L12" s="15">
        <f>HLOOKUP(F12,Tarif!$C$3:$P$123,MATCH(H12,Tarif!$A$3:$A$123,0)+(I12&lt;&gt;""))*IF(F12&lt;=100,1,_xlfn.CEILING.MATH(F12,IF(F12&lt;1000,10,50))/100)</f>
        <v>172.53299999999999</v>
      </c>
    </row>
    <row r="13" spans="1:12">
      <c r="A13" s="7">
        <v>45266</v>
      </c>
      <c r="B13" s="5" t="s">
        <v>0</v>
      </c>
      <c r="C13" s="8" t="s">
        <v>238</v>
      </c>
      <c r="F13" s="5">
        <v>602</v>
      </c>
      <c r="H13" s="5" t="str">
        <f t="shared" si="0"/>
        <v>01</v>
      </c>
      <c r="J13" s="15">
        <f>HLOOKUP(F13,Tarif!$C$3:$P$123,MATCH(H13,Tarif!$A$3:$A$123,0))*IF(F13&lt;=100,1,_xlfn.CEILING.MATH(F13,10)/100)</f>
        <v>206.36299999999997</v>
      </c>
      <c r="K13" s="15">
        <f>HLOOKUP(F13,Tarif!$C$3:$P$123,MATCH(H13,Tarif!$A$3:$A$123,0))*IF(F13&lt;=100,1,_xlfn.CEILING.MATH(F13,IF(F13&lt;1000,10,50))/100)</f>
        <v>206.36299999999997</v>
      </c>
      <c r="L13" s="15">
        <f>HLOOKUP(F13,Tarif!$C$3:$P$123,MATCH(H13,Tarif!$A$3:$A$123,0)+(I13&lt;&gt;""))*IF(F13&lt;=100,1,_xlfn.CEILING.MATH(F13,IF(F13&lt;1000,10,50))/100)</f>
        <v>206.36299999999997</v>
      </c>
    </row>
    <row r="14" spans="1:12">
      <c r="A14" s="7">
        <v>45266</v>
      </c>
      <c r="B14" s="5" t="s">
        <v>0</v>
      </c>
      <c r="C14" s="8" t="s">
        <v>239</v>
      </c>
      <c r="F14" s="5">
        <v>702</v>
      </c>
      <c r="H14" s="5" t="str">
        <f t="shared" si="0"/>
        <v>01</v>
      </c>
      <c r="J14" s="15">
        <f>HLOOKUP(F14,Tarif!$C$3:$P$123,MATCH(H14,Tarif!$A$3:$A$123,0))*IF(F14&lt;=100,1,_xlfn.CEILING.MATH(F14,10)/100)</f>
        <v>226.06399999999999</v>
      </c>
      <c r="K14" s="15">
        <f>HLOOKUP(F14,Tarif!$C$3:$P$123,MATCH(H14,Tarif!$A$3:$A$123,0))*IF(F14&lt;=100,1,_xlfn.CEILING.MATH(F14,IF(F14&lt;1000,10,50))/100)</f>
        <v>226.06399999999999</v>
      </c>
      <c r="L14" s="15">
        <f>HLOOKUP(F14,Tarif!$C$3:$P$123,MATCH(H14,Tarif!$A$3:$A$123,0)+(I14&lt;&gt;""))*IF(F14&lt;=100,1,_xlfn.CEILING.MATH(F14,IF(F14&lt;1000,10,50))/100)</f>
        <v>226.06399999999999</v>
      </c>
    </row>
    <row r="15" spans="1:12">
      <c r="A15" s="7">
        <v>45266</v>
      </c>
      <c r="B15" s="5" t="s">
        <v>0</v>
      </c>
      <c r="C15" s="8" t="s">
        <v>240</v>
      </c>
      <c r="F15" s="5">
        <v>802</v>
      </c>
      <c r="H15" s="5" t="str">
        <f t="shared" si="0"/>
        <v>01</v>
      </c>
      <c r="J15" s="15">
        <f>HLOOKUP(F15,Tarif!$C$3:$P$123,MATCH(H15,Tarif!$A$3:$A$123,0))*IF(F15&lt;=100,1,_xlfn.CEILING.MATH(F15,10)/100)</f>
        <v>257.904</v>
      </c>
      <c r="K15" s="15">
        <f>HLOOKUP(F15,Tarif!$C$3:$P$123,MATCH(H15,Tarif!$A$3:$A$123,0))*IF(F15&lt;=100,1,_xlfn.CEILING.MATH(F15,IF(F15&lt;1000,10,50))/100)</f>
        <v>257.904</v>
      </c>
      <c r="L15" s="15">
        <f>HLOOKUP(F15,Tarif!$C$3:$P$123,MATCH(H15,Tarif!$A$3:$A$123,0)+(I15&lt;&gt;""))*IF(F15&lt;=100,1,_xlfn.CEILING.MATH(F15,IF(F15&lt;1000,10,50))/100)</f>
        <v>257.904</v>
      </c>
    </row>
    <row r="16" spans="1:12">
      <c r="A16" s="7">
        <v>45266</v>
      </c>
      <c r="B16" s="5" t="s">
        <v>0</v>
      </c>
      <c r="C16" s="8" t="s">
        <v>241</v>
      </c>
      <c r="F16" s="5">
        <v>902</v>
      </c>
      <c r="H16" s="5" t="str">
        <f t="shared" si="0"/>
        <v>01</v>
      </c>
      <c r="J16" s="15">
        <f>HLOOKUP(F16,Tarif!$C$3:$P$123,MATCH(H16,Tarif!$A$3:$A$123,0))*IF(F16&lt;=100,1,_xlfn.CEILING.MATH(F16,10)/100)</f>
        <v>289.74399999999997</v>
      </c>
      <c r="K16" s="15">
        <f>HLOOKUP(F16,Tarif!$C$3:$P$123,MATCH(H16,Tarif!$A$3:$A$123,0))*IF(F16&lt;=100,1,_xlfn.CEILING.MATH(F16,IF(F16&lt;1000,10,50))/100)</f>
        <v>289.74399999999997</v>
      </c>
      <c r="L16" s="15">
        <f>HLOOKUP(F16,Tarif!$C$3:$P$123,MATCH(H16,Tarif!$A$3:$A$123,0)+(I16&lt;&gt;""))*IF(F16&lt;=100,1,_xlfn.CEILING.MATH(F16,IF(F16&lt;1000,10,50))/100)</f>
        <v>289.74399999999997</v>
      </c>
    </row>
    <row r="17" spans="1:12">
      <c r="A17" s="7">
        <v>45266</v>
      </c>
      <c r="B17" s="5" t="s">
        <v>0</v>
      </c>
      <c r="C17" s="8" t="s">
        <v>242</v>
      </c>
      <c r="F17" s="5">
        <v>1002</v>
      </c>
      <c r="H17" s="5" t="str">
        <f t="shared" si="0"/>
        <v>01</v>
      </c>
      <c r="J17" s="15">
        <f>HLOOKUP(F17,Tarif!$C$3:$P$123,MATCH(H17,Tarif!$A$3:$A$123,0))*IF(F17&lt;=100,1,_xlfn.CEILING.MATH(F17,10)/100)</f>
        <v>301.48500000000001</v>
      </c>
      <c r="K17" s="15">
        <f>HLOOKUP(F17,Tarif!$C$3:$P$123,MATCH(H17,Tarif!$A$3:$A$123,0))*IF(F17&lt;=100,1,_xlfn.CEILING.MATH(F17,IF(F17&lt;1000,10,50))/100)</f>
        <v>313.42500000000001</v>
      </c>
      <c r="L17" s="15">
        <f>HLOOKUP(F17,Tarif!$C$3:$P$123,MATCH(H17,Tarif!$A$3:$A$123,0)+(I17&lt;&gt;""))*IF(F17&lt;=100,1,_xlfn.CEILING.MATH(F17,IF(F17&lt;1000,10,50))/100)</f>
        <v>313.42500000000001</v>
      </c>
    </row>
    <row r="18" spans="1:12">
      <c r="A18" s="7">
        <v>45266</v>
      </c>
      <c r="B18" s="5" t="s">
        <v>0</v>
      </c>
      <c r="C18" s="8" t="s">
        <v>244</v>
      </c>
      <c r="F18" s="5">
        <v>50</v>
      </c>
      <c r="H18" s="5" t="str">
        <f t="shared" si="0"/>
        <v>04</v>
      </c>
      <c r="J18" s="15">
        <f>HLOOKUP(F18,Tarif!$C$3:$P$123,MATCH(H18,Tarif!$A$3:$A$123,0))*IF(F18&lt;=100,1,_xlfn.CEILING.MATH(F18,10)/100)</f>
        <v>47.55</v>
      </c>
      <c r="K18" s="15">
        <f>HLOOKUP(F18,Tarif!$C$3:$P$123,MATCH(H18,Tarif!$A$3:$A$123,0))*IF(F18&lt;=100,1,_xlfn.CEILING.MATH(F18,IF(F18&lt;1000,10,50))/100)</f>
        <v>47.55</v>
      </c>
      <c r="L18" s="15">
        <f>HLOOKUP(F18,Tarif!$C$3:$P$123,MATCH(H18,Tarif!$A$3:$A$123,0)+(I18&lt;&gt;""))*IF(F18&lt;=100,1,_xlfn.CEILING.MATH(F18,IF(F18&lt;1000,10,50))/100)</f>
        <v>47.55</v>
      </c>
    </row>
    <row r="19" spans="1:12">
      <c r="A19" s="7">
        <v>45267</v>
      </c>
      <c r="B19" s="5" t="s">
        <v>0</v>
      </c>
      <c r="C19" s="8" t="s">
        <v>244</v>
      </c>
      <c r="F19" s="5">
        <v>50</v>
      </c>
      <c r="H19" s="5" t="str">
        <f t="shared" si="0"/>
        <v>04</v>
      </c>
      <c r="I19" s="5" t="s">
        <v>42</v>
      </c>
      <c r="J19" s="15">
        <f>HLOOKUP(F19,Tarif!$C$3:$P$123,MATCH(H19,Tarif!$A$3:$A$123,0))*IF(F19&lt;=100,1,_xlfn.CEILING.MATH(F19,10)/100)</f>
        <v>47.55</v>
      </c>
      <c r="K19" s="15">
        <f>HLOOKUP(F19,Tarif!$C$3:$P$123,MATCH(H19,Tarif!$A$3:$A$123,0))*IF(F19&lt;=100,1,_xlfn.CEILING.MATH(F19,IF(F19&lt;1000,10,50))/100)</f>
        <v>47.55</v>
      </c>
      <c r="L19" s="15">
        <f>HLOOKUP(F19,Tarif!$C$3:$P$123,MATCH(H19,Tarif!$A$3:$A$123,0)+(I19&lt;&gt;""))*IF(F19&lt;=100,1,_xlfn.CEILING.MATH(F19,IF(F19&lt;1000,10,50))/100)</f>
        <v>117.78</v>
      </c>
    </row>
    <row r="20" spans="1:12">
      <c r="A20" s="7">
        <v>45267</v>
      </c>
      <c r="B20" s="5" t="s">
        <v>0</v>
      </c>
      <c r="C20" s="8" t="s">
        <v>245</v>
      </c>
      <c r="F20" s="5">
        <v>70</v>
      </c>
      <c r="H20" s="5" t="str">
        <f t="shared" si="0"/>
        <v>17</v>
      </c>
      <c r="J20" s="15">
        <f>HLOOKUP(F20,Tarif!$C$3:$P$123,MATCH(H20,Tarif!$A$3:$A$123,0))*IF(F20&lt;=100,1,_xlfn.CEILING.MATH(F20,10)/100)</f>
        <v>33.35</v>
      </c>
      <c r="K20" s="15">
        <f>HLOOKUP(F20,Tarif!$C$3:$P$123,MATCH(H20,Tarif!$A$3:$A$123,0))*IF(F20&lt;=100,1,_xlfn.CEILING.MATH(F20,IF(F20&lt;1000,10,50))/100)</f>
        <v>33.35</v>
      </c>
      <c r="L20" s="15">
        <f>HLOOKUP(F20,Tarif!$C$3:$P$123,MATCH(H20,Tarif!$A$3:$A$123,0)+(I20&lt;&gt;""))*IF(F20&lt;=100,1,_xlfn.CEILING.MATH(F20,IF(F20&lt;1000,10,50))/100)</f>
        <v>33.35</v>
      </c>
    </row>
    <row r="21" spans="1:12">
      <c r="A21" s="7">
        <v>45267</v>
      </c>
      <c r="B21" s="5" t="s">
        <v>0</v>
      </c>
      <c r="C21" s="8" t="s">
        <v>245</v>
      </c>
      <c r="F21" s="5">
        <v>70</v>
      </c>
      <c r="H21" s="5" t="str">
        <f t="shared" si="0"/>
        <v>17</v>
      </c>
      <c r="I21" s="5" t="s">
        <v>69</v>
      </c>
      <c r="J21" s="15">
        <f>HLOOKUP(F21,Tarif!$C$3:$P$123,MATCH(H21,Tarif!$A$3:$A$123,0))*IF(F21&lt;=100,1,_xlfn.CEILING.MATH(F21,10)/100)</f>
        <v>33.35</v>
      </c>
      <c r="K21" s="15">
        <f>HLOOKUP(F21,Tarif!$C$3:$P$123,MATCH(H21,Tarif!$A$3:$A$123,0))*IF(F21&lt;=100,1,_xlfn.CEILING.MATH(F21,IF(F21&lt;1000,10,50))/100)</f>
        <v>33.35</v>
      </c>
      <c r="L21" s="15">
        <f>HLOOKUP(F21,Tarif!$C$3:$P$123,MATCH(H21,Tarif!$A$3:$A$123,0)+(I21&lt;&gt;""))*IF(F21&lt;=100,1,_xlfn.CEILING.MATH(F21,IF(F21&lt;1000,10,50))/100)</f>
        <v>93.25</v>
      </c>
    </row>
    <row r="22" spans="1:12">
      <c r="A22" s="7">
        <v>45267</v>
      </c>
      <c r="B22" s="5" t="s">
        <v>0</v>
      </c>
      <c r="C22" s="8">
        <v>27458</v>
      </c>
      <c r="F22" s="5">
        <v>91</v>
      </c>
      <c r="H22" s="5" t="str">
        <f t="shared" si="0"/>
        <v>27</v>
      </c>
      <c r="J22" s="15">
        <f>HLOOKUP(F22,Tarif!$C$3:$P$123,MATCH(H22,Tarif!$A$3:$A$123,0))*IF(F22&lt;=100,1,_xlfn.CEILING.MATH(F22,10)/100)</f>
        <v>18.64</v>
      </c>
      <c r="K22" s="15">
        <f>HLOOKUP(F22,Tarif!$C$3:$P$123,MATCH(H22,Tarif!$A$3:$A$123,0))*IF(F22&lt;=100,1,_xlfn.CEILING.MATH(F22,IF(F22&lt;1000,10,50))/100)</f>
        <v>18.64</v>
      </c>
      <c r="L22" s="15">
        <f>HLOOKUP(F22,Tarif!$C$3:$P$123,MATCH(H22,Tarif!$A$3:$A$123,0)+(I22&lt;&gt;""))*IF(F22&lt;=100,1,_xlfn.CEILING.MATH(F22,IF(F22&lt;1000,10,50))/100)</f>
        <v>18.64</v>
      </c>
    </row>
    <row r="23" spans="1:12">
      <c r="A23" s="7">
        <v>45268</v>
      </c>
      <c r="B23" s="5" t="s">
        <v>0</v>
      </c>
      <c r="C23" s="8">
        <v>27469</v>
      </c>
      <c r="F23" s="5">
        <v>100</v>
      </c>
      <c r="H23" s="5" t="str">
        <f t="shared" si="0"/>
        <v>27</v>
      </c>
      <c r="J23" s="15">
        <f>HLOOKUP(F23,Tarif!$C$3:$P$123,MATCH(H23,Tarif!$A$3:$A$123,0))*IF(F23&lt;=100,1,_xlfn.CEILING.MATH(F23,10)/100)</f>
        <v>18.64</v>
      </c>
      <c r="K23" s="15">
        <f>HLOOKUP(F23,Tarif!$C$3:$P$123,MATCH(H23,Tarif!$A$3:$A$123,0))*IF(F23&lt;=100,1,_xlfn.CEILING.MATH(F23,IF(F23&lt;1000,10,50))/100)</f>
        <v>18.64</v>
      </c>
      <c r="L23" s="15">
        <f>HLOOKUP(F23,Tarif!$C$3:$P$123,MATCH(H23,Tarif!$A$3:$A$123,0)+(I23&lt;&gt;""))*IF(F23&lt;=100,1,_xlfn.CEILING.MATH(F23,IF(F23&lt;1000,10,50))/100)</f>
        <v>18.64</v>
      </c>
    </row>
    <row r="24" spans="1:12">
      <c r="A24" s="7">
        <v>45268</v>
      </c>
      <c r="B24" s="5" t="s">
        <v>0</v>
      </c>
      <c r="C24" s="8">
        <v>27701</v>
      </c>
      <c r="F24" s="5">
        <v>67</v>
      </c>
      <c r="H24" s="5" t="str">
        <f t="shared" si="0"/>
        <v>27</v>
      </c>
      <c r="J24" s="15">
        <f>HLOOKUP(F24,Tarif!$C$3:$P$123,MATCH(H24,Tarif!$A$3:$A$123,0))*IF(F24&lt;=100,1,_xlfn.CEILING.MATH(F24,10)/100)</f>
        <v>15.8</v>
      </c>
      <c r="K24" s="15">
        <f>HLOOKUP(F24,Tarif!$C$3:$P$123,MATCH(H24,Tarif!$A$3:$A$123,0))*IF(F24&lt;=100,1,_xlfn.CEILING.MATH(F24,IF(F24&lt;1000,10,50))/100)</f>
        <v>15.8</v>
      </c>
      <c r="L24" s="15">
        <f>HLOOKUP(F24,Tarif!$C$3:$P$123,MATCH(H24,Tarif!$A$3:$A$123,0)+(I24&lt;&gt;""))*IF(F24&lt;=100,1,_xlfn.CEILING.MATH(F24,IF(F24&lt;1000,10,50))/100)</f>
        <v>15.8</v>
      </c>
    </row>
    <row r="25" spans="1:12">
      <c r="A25" s="7">
        <v>45268</v>
      </c>
      <c r="B25" s="5" t="s">
        <v>0</v>
      </c>
      <c r="C25" s="8" t="s">
        <v>246</v>
      </c>
      <c r="F25" s="5">
        <v>165</v>
      </c>
      <c r="H25" s="5" t="str">
        <f t="shared" si="0"/>
        <v>05</v>
      </c>
      <c r="J25" s="15">
        <f>HLOOKUP(F25,Tarif!$C$3:$P$123,MATCH(H25,Tarif!$A$3:$A$123,0))*IF(F25&lt;=100,1,_xlfn.CEILING.MATH(F25,10)/100)</f>
        <v>97.393000000000001</v>
      </c>
      <c r="K25" s="15">
        <f>HLOOKUP(F25,Tarif!$C$3:$P$123,MATCH(H25,Tarif!$A$3:$A$123,0))*IF(F25&lt;=100,1,_xlfn.CEILING.MATH(F25,IF(F25&lt;1000,10,50))/100)</f>
        <v>97.393000000000001</v>
      </c>
      <c r="L25" s="15">
        <f>HLOOKUP(F25,Tarif!$C$3:$P$123,MATCH(H25,Tarif!$A$3:$A$123,0)+(I25&lt;&gt;""))*IF(F25&lt;=100,1,_xlfn.CEILING.MATH(F25,IF(F25&lt;1000,10,50))/100)</f>
        <v>97.393000000000001</v>
      </c>
    </row>
    <row r="26" spans="1:12">
      <c r="A26" s="7">
        <v>45271</v>
      </c>
      <c r="B26" s="5" t="s">
        <v>0</v>
      </c>
      <c r="C26" s="8" t="s">
        <v>246</v>
      </c>
      <c r="F26" s="5">
        <v>165</v>
      </c>
      <c r="H26" s="5" t="str">
        <f t="shared" si="0"/>
        <v>05</v>
      </c>
      <c r="I26" s="5" t="s">
        <v>42</v>
      </c>
      <c r="J26" s="15">
        <f>HLOOKUP(F26,Tarif!$C$3:$P$123,MATCH(H26,Tarif!$A$3:$A$123,0))*IF(F26&lt;=100,1,_xlfn.CEILING.MATH(F26,10)/100)</f>
        <v>97.393000000000001</v>
      </c>
      <c r="K26" s="15">
        <f>HLOOKUP(F26,Tarif!$C$3:$P$123,MATCH(H26,Tarif!$A$3:$A$123,0))*IF(F26&lt;=100,1,_xlfn.CEILING.MATH(F26,IF(F26&lt;1000,10,50))/100)</f>
        <v>97.393000000000001</v>
      </c>
      <c r="L26" s="15">
        <f>HLOOKUP(F26,Tarif!$C$3:$P$123,MATCH(H26,Tarif!$A$3:$A$123,0)+(I26&lt;&gt;""))*IF(F26&lt;=100,1,_xlfn.CEILING.MATH(F26,IF(F26&lt;1000,10,50))/100)</f>
        <v>241.21299999999997</v>
      </c>
    </row>
    <row r="27" spans="1:12">
      <c r="A27" s="7">
        <v>45271</v>
      </c>
      <c r="B27" s="5" t="s">
        <v>0</v>
      </c>
      <c r="C27" s="8" t="s">
        <v>247</v>
      </c>
      <c r="F27" s="5">
        <v>105</v>
      </c>
      <c r="H27" s="5" t="str">
        <f t="shared" si="0"/>
        <v>22</v>
      </c>
      <c r="J27" s="15">
        <f>HLOOKUP(F27,Tarif!$C$3:$P$123,MATCH(H27,Tarif!$A$3:$A$123,0))*IF(F27&lt;=100,1,_xlfn.CEILING.MATH(F27,10)/100)</f>
        <v>37.488</v>
      </c>
      <c r="K27" s="15">
        <f>HLOOKUP(F27,Tarif!$C$3:$P$123,MATCH(H27,Tarif!$A$3:$A$123,0))*IF(F27&lt;=100,1,_xlfn.CEILING.MATH(F27,IF(F27&lt;1000,10,50))/100)</f>
        <v>37.488</v>
      </c>
      <c r="L27" s="15">
        <f>HLOOKUP(F27,Tarif!$C$3:$P$123,MATCH(H27,Tarif!$A$3:$A$123,0)+(I27&lt;&gt;""))*IF(F27&lt;=100,1,_xlfn.CEILING.MATH(F27,IF(F27&lt;1000,10,50))/100)</f>
        <v>37.488</v>
      </c>
    </row>
    <row r="28" spans="1:12">
      <c r="A28" s="7">
        <v>45271</v>
      </c>
      <c r="B28" s="5" t="s">
        <v>0</v>
      </c>
      <c r="C28" s="8" t="s">
        <v>247</v>
      </c>
      <c r="F28" s="5">
        <v>105</v>
      </c>
      <c r="H28" s="5" t="str">
        <f t="shared" si="0"/>
        <v>22</v>
      </c>
      <c r="I28" s="5" t="s">
        <v>69</v>
      </c>
      <c r="J28" s="15">
        <f>HLOOKUP(F28,Tarif!$C$3:$P$123,MATCH(H28,Tarif!$A$3:$A$123,0))*IF(F28&lt;=100,1,_xlfn.CEILING.MATH(F28,10)/100)</f>
        <v>37.488</v>
      </c>
      <c r="K28" s="15">
        <f>HLOOKUP(F28,Tarif!$C$3:$P$123,MATCH(H28,Tarif!$A$3:$A$123,0))*IF(F28&lt;=100,1,_xlfn.CEILING.MATH(F28,IF(F28&lt;1000,10,50))/100)</f>
        <v>37.488</v>
      </c>
      <c r="L28" s="15">
        <f>HLOOKUP(F28,Tarif!$C$3:$P$123,MATCH(H28,Tarif!$A$3:$A$123,0)+(I28&lt;&gt;""))*IF(F28&lt;=100,1,_xlfn.CEILING.MATH(F28,IF(F28&lt;1000,10,50))/100)</f>
        <v>105.30300000000001</v>
      </c>
    </row>
    <row r="29" spans="1:12">
      <c r="A29" s="7">
        <v>45271</v>
      </c>
      <c r="B29" s="5" t="s">
        <v>0</v>
      </c>
      <c r="C29" s="8" t="s">
        <v>247</v>
      </c>
      <c r="F29" s="5">
        <v>1245</v>
      </c>
      <c r="H29" s="5" t="str">
        <f t="shared" ref="H29:H30" si="1">LEFT(C29,2)</f>
        <v>22</v>
      </c>
      <c r="J29" s="15">
        <f>HLOOKUP(F29,Tarif!$C$3:$P$123,MATCH(H29,Tarif!$A$3:$A$123,0))*IF(F29&lt;=100,1,_xlfn.CEILING.MATH(F29,10)/100)</f>
        <v>319.5</v>
      </c>
      <c r="K29" s="15">
        <f>HLOOKUP(F29,Tarif!$C$3:$P$123,MATCH(H29,Tarif!$A$3:$A$123,0))*IF(F29&lt;=100,1,_xlfn.CEILING.MATH(F29,IF(F29&lt;1000,10,50))/100)</f>
        <v>319.5</v>
      </c>
      <c r="L29" s="15">
        <f>HLOOKUP(F29,Tarif!$C$3:$P$123,MATCH(H29,Tarif!$A$3:$A$123,0)+(I29&lt;&gt;""))*IF(F29&lt;=100,1,_xlfn.CEILING.MATH(F29,IF(F29&lt;1000,10,50))/100)</f>
        <v>319.5</v>
      </c>
    </row>
    <row r="30" spans="1:12">
      <c r="A30" s="7">
        <v>45271</v>
      </c>
      <c r="B30" s="5" t="s">
        <v>0</v>
      </c>
      <c r="C30" s="8" t="s">
        <v>247</v>
      </c>
      <c r="F30" s="5">
        <v>1245</v>
      </c>
      <c r="H30" s="5" t="str">
        <f t="shared" si="1"/>
        <v>22</v>
      </c>
      <c r="I30" s="5" t="s">
        <v>69</v>
      </c>
      <c r="J30" s="15">
        <f>HLOOKUP(F30,Tarif!$C$3:$P$123,MATCH(H30,Tarif!$A$3:$A$123,0))*IF(F30&lt;=100,1,_xlfn.CEILING.MATH(F30,10)/100)</f>
        <v>319.5</v>
      </c>
      <c r="K30" s="15">
        <f>HLOOKUP(F30,Tarif!$C$3:$P$123,MATCH(H30,Tarif!$A$3:$A$123,0))*IF(F30&lt;=100,1,_xlfn.CEILING.MATH(F30,IF(F30&lt;1000,10,50))/100)</f>
        <v>319.5</v>
      </c>
      <c r="L30" s="15">
        <f>HLOOKUP(F30,Tarif!$C$3:$P$123,MATCH(H30,Tarif!$A$3:$A$123,0)+(I30&lt;&gt;""))*IF(F30&lt;=100,1,_xlfn.CEILING.MATH(F30,IF(F30&lt;1000,10,50))/100)</f>
        <v>897.5</v>
      </c>
    </row>
    <row r="31" spans="1:12">
      <c r="A31" s="7">
        <v>45271</v>
      </c>
      <c r="B31" s="5" t="s">
        <v>0</v>
      </c>
      <c r="C31" s="8">
        <v>45272</v>
      </c>
      <c r="F31" s="5">
        <v>180</v>
      </c>
      <c r="H31" s="5" t="str">
        <f t="shared" si="0"/>
        <v>45</v>
      </c>
      <c r="J31" s="15">
        <f>HLOOKUP(F31,Tarif!$C$3:$P$123,MATCH(H31,Tarif!$A$3:$A$123,0))*IF(F31&lt;=100,1,_xlfn.CEILING.MATH(F31,10)/100)</f>
        <v>53.91</v>
      </c>
      <c r="K31" s="15">
        <f>HLOOKUP(F31,Tarif!$C$3:$P$123,MATCH(H31,Tarif!$A$3:$A$123,0))*IF(F31&lt;=100,1,_xlfn.CEILING.MATH(F31,IF(F31&lt;1000,10,50))/100)</f>
        <v>53.91</v>
      </c>
      <c r="L31" s="15">
        <f>HLOOKUP(F31,Tarif!$C$3:$P$123,MATCH(H31,Tarif!$A$3:$A$123,0)+(I31&lt;&gt;""))*IF(F31&lt;=100,1,_xlfn.CEILING.MATH(F31,IF(F31&lt;1000,10,50))/100)</f>
        <v>53.91</v>
      </c>
    </row>
    <row r="32" spans="1:12">
      <c r="A32" s="7">
        <v>45272</v>
      </c>
      <c r="B32" s="5" t="s">
        <v>0</v>
      </c>
      <c r="C32" s="8">
        <v>45272</v>
      </c>
      <c r="F32" s="5">
        <v>36</v>
      </c>
      <c r="H32" s="5" t="str">
        <f t="shared" si="0"/>
        <v>45</v>
      </c>
      <c r="J32" s="15">
        <f>HLOOKUP(F32,Tarif!$C$3:$P$123,MATCH(H32,Tarif!$A$3:$A$123,0))*IF(F32&lt;=100,1,_xlfn.CEILING.MATH(F32,10)/100)</f>
        <v>21.27</v>
      </c>
      <c r="K32" s="15">
        <f>HLOOKUP(F32,Tarif!$C$3:$P$123,MATCH(H32,Tarif!$A$3:$A$123,0))*IF(F32&lt;=100,1,_xlfn.CEILING.MATH(F32,IF(F32&lt;1000,10,50))/100)</f>
        <v>21.27</v>
      </c>
      <c r="L32" s="15">
        <f>HLOOKUP(F32,Tarif!$C$3:$P$123,MATCH(H32,Tarif!$A$3:$A$123,0)+(I32&lt;&gt;""))*IF(F32&lt;=100,1,_xlfn.CEILING.MATH(F32,IF(F32&lt;1000,10,50))/100)</f>
        <v>21.27</v>
      </c>
    </row>
    <row r="33" spans="1:12">
      <c r="A33" s="7">
        <v>45272</v>
      </c>
      <c r="B33" s="5" t="s">
        <v>0</v>
      </c>
      <c r="C33" s="8">
        <v>49267</v>
      </c>
      <c r="F33" s="5">
        <v>105</v>
      </c>
      <c r="H33" s="5" t="str">
        <f t="shared" si="0"/>
        <v>49</v>
      </c>
      <c r="J33" s="15">
        <f>HLOOKUP(F33,Tarif!$C$3:$P$123,MATCH(H33,Tarif!$A$3:$A$123,0))*IF(F33&lt;=100,1,_xlfn.CEILING.MATH(F33,10)/100)</f>
        <v>30.756000000000004</v>
      </c>
      <c r="K33" s="15">
        <f>HLOOKUP(F33,Tarif!$C$3:$P$123,MATCH(H33,Tarif!$A$3:$A$123,0))*IF(F33&lt;=100,1,_xlfn.CEILING.MATH(F33,IF(F33&lt;1000,10,50))/100)</f>
        <v>30.756000000000004</v>
      </c>
      <c r="L33" s="15">
        <f>HLOOKUP(F33,Tarif!$C$3:$P$123,MATCH(H33,Tarif!$A$3:$A$123,0)+(I33&lt;&gt;""))*IF(F33&lt;=100,1,_xlfn.CEILING.MATH(F33,IF(F33&lt;1000,10,50))/100)</f>
        <v>30.756000000000004</v>
      </c>
    </row>
    <row r="34" spans="1:12">
      <c r="A34" s="7">
        <v>45272</v>
      </c>
      <c r="B34" s="5" t="s">
        <v>0</v>
      </c>
      <c r="C34" s="8">
        <v>61457</v>
      </c>
      <c r="F34" s="5">
        <v>120</v>
      </c>
      <c r="H34" s="5" t="str">
        <f t="shared" ref="H34:H65" si="2">LEFT(C34,2)</f>
        <v>61</v>
      </c>
      <c r="J34" s="15">
        <f>HLOOKUP(F34,Tarif!$C$3:$P$123,MATCH(H34,Tarif!$A$3:$A$123,0))*IF(F34&lt;=100,1,_xlfn.CEILING.MATH(F34,10)/100)</f>
        <v>31.103999999999999</v>
      </c>
      <c r="K34" s="15">
        <f>HLOOKUP(F34,Tarif!$C$3:$P$123,MATCH(H34,Tarif!$A$3:$A$123,0))*IF(F34&lt;=100,1,_xlfn.CEILING.MATH(F34,IF(F34&lt;1000,10,50))/100)</f>
        <v>31.103999999999999</v>
      </c>
      <c r="L34" s="15">
        <f>HLOOKUP(F34,Tarif!$C$3:$P$123,MATCH(H34,Tarif!$A$3:$A$123,0)+(I34&lt;&gt;""))*IF(F34&lt;=100,1,_xlfn.CEILING.MATH(F34,IF(F34&lt;1000,10,50))/100)</f>
        <v>31.103999999999999</v>
      </c>
    </row>
    <row r="35" spans="1:12">
      <c r="A35" s="7">
        <v>45272</v>
      </c>
      <c r="B35" s="5" t="s">
        <v>0</v>
      </c>
      <c r="C35" s="8">
        <v>62427</v>
      </c>
      <c r="F35" s="5">
        <v>68</v>
      </c>
      <c r="H35" s="5" t="str">
        <f t="shared" si="2"/>
        <v>62</v>
      </c>
      <c r="J35" s="15">
        <f>HLOOKUP(F35,Tarif!$C$3:$P$123,MATCH(H35,Tarif!$A$3:$A$123,0))*IF(F35&lt;=100,1,_xlfn.CEILING.MATH(F35,10)/100)</f>
        <v>23.97</v>
      </c>
      <c r="K35" s="15">
        <f>HLOOKUP(F35,Tarif!$C$3:$P$123,MATCH(H35,Tarif!$A$3:$A$123,0))*IF(F35&lt;=100,1,_xlfn.CEILING.MATH(F35,IF(F35&lt;1000,10,50))/100)</f>
        <v>23.97</v>
      </c>
      <c r="L35" s="15">
        <f>HLOOKUP(F35,Tarif!$C$3:$P$123,MATCH(H35,Tarif!$A$3:$A$123,0)+(I35&lt;&gt;""))*IF(F35&lt;=100,1,_xlfn.CEILING.MATH(F35,IF(F35&lt;1000,10,50))/100)</f>
        <v>23.97</v>
      </c>
    </row>
    <row r="36" spans="1:12">
      <c r="A36" s="7">
        <v>45272</v>
      </c>
      <c r="B36" s="5" t="s">
        <v>0</v>
      </c>
      <c r="C36" s="8">
        <v>69264</v>
      </c>
      <c r="F36" s="5">
        <v>82</v>
      </c>
      <c r="H36" s="5" t="str">
        <f t="shared" si="2"/>
        <v>69</v>
      </c>
      <c r="J36" s="15">
        <f>HLOOKUP(F36,Tarif!$C$3:$P$123,MATCH(H36,Tarif!$A$3:$A$123,0))*IF(F36&lt;=100,1,_xlfn.CEILING.MATH(F36,10)/100)</f>
        <v>41.79</v>
      </c>
      <c r="K36" s="15">
        <f>HLOOKUP(F36,Tarif!$C$3:$P$123,MATCH(H36,Tarif!$A$3:$A$123,0))*IF(F36&lt;=100,1,_xlfn.CEILING.MATH(F36,IF(F36&lt;1000,10,50))/100)</f>
        <v>41.79</v>
      </c>
      <c r="L36" s="15">
        <f>HLOOKUP(F36,Tarif!$C$3:$P$123,MATCH(H36,Tarif!$A$3:$A$123,0)+(I36&lt;&gt;""))*IF(F36&lt;=100,1,_xlfn.CEILING.MATH(F36,IF(F36&lt;1000,10,50))/100)</f>
        <v>41.79</v>
      </c>
    </row>
    <row r="37" spans="1:12">
      <c r="A37" s="7">
        <v>45272</v>
      </c>
      <c r="B37" s="5" t="s">
        <v>0</v>
      </c>
      <c r="C37" s="8">
        <v>72071</v>
      </c>
      <c r="F37" s="5">
        <v>70</v>
      </c>
      <c r="H37" s="5" t="str">
        <f t="shared" si="2"/>
        <v>72</v>
      </c>
      <c r="J37" s="15">
        <f>HLOOKUP(F37,Tarif!$C$3:$P$123,MATCH(H37,Tarif!$A$3:$A$123,0))*IF(F37&lt;=100,1,_xlfn.CEILING.MATH(F37,10)/100)</f>
        <v>24.62</v>
      </c>
      <c r="K37" s="15">
        <f>HLOOKUP(F37,Tarif!$C$3:$P$123,MATCH(H37,Tarif!$A$3:$A$123,0))*IF(F37&lt;=100,1,_xlfn.CEILING.MATH(F37,IF(F37&lt;1000,10,50))/100)</f>
        <v>24.62</v>
      </c>
      <c r="L37" s="15">
        <f>HLOOKUP(F37,Tarif!$C$3:$P$123,MATCH(H37,Tarif!$A$3:$A$123,0)+(I37&lt;&gt;""))*IF(F37&lt;=100,1,_xlfn.CEILING.MATH(F37,IF(F37&lt;1000,10,50))/100)</f>
        <v>24.62</v>
      </c>
    </row>
    <row r="38" spans="1:12">
      <c r="A38" s="7">
        <v>45273</v>
      </c>
      <c r="B38" s="5" t="s">
        <v>0</v>
      </c>
      <c r="C38" s="8">
        <v>72181</v>
      </c>
      <c r="F38" s="5">
        <v>40</v>
      </c>
      <c r="H38" s="5" t="str">
        <f t="shared" si="2"/>
        <v>72</v>
      </c>
      <c r="J38" s="15">
        <f>HLOOKUP(F38,Tarif!$C$3:$P$123,MATCH(H38,Tarif!$A$3:$A$123,0))*IF(F38&lt;=100,1,_xlfn.CEILING.MATH(F38,10)/100)</f>
        <v>19.96</v>
      </c>
      <c r="K38" s="15">
        <f>HLOOKUP(F38,Tarif!$C$3:$P$123,MATCH(H38,Tarif!$A$3:$A$123,0))*IF(F38&lt;=100,1,_xlfn.CEILING.MATH(F38,IF(F38&lt;1000,10,50))/100)</f>
        <v>19.96</v>
      </c>
      <c r="L38" s="15">
        <f>HLOOKUP(F38,Tarif!$C$3:$P$123,MATCH(H38,Tarif!$A$3:$A$123,0)+(I38&lt;&gt;""))*IF(F38&lt;=100,1,_xlfn.CEILING.MATH(F38,IF(F38&lt;1000,10,50))/100)</f>
        <v>19.96</v>
      </c>
    </row>
    <row r="39" spans="1:12">
      <c r="A39" s="7">
        <v>45273</v>
      </c>
      <c r="B39" s="5" t="s">
        <v>0</v>
      </c>
      <c r="C39" s="8">
        <v>72071</v>
      </c>
      <c r="F39" s="5">
        <v>58</v>
      </c>
      <c r="H39" s="5" t="str">
        <f t="shared" si="2"/>
        <v>72</v>
      </c>
      <c r="J39" s="15">
        <f>HLOOKUP(F39,Tarif!$C$3:$P$123,MATCH(H39,Tarif!$A$3:$A$123,0))*IF(F39&lt;=100,1,_xlfn.CEILING.MATH(F39,10)/100)</f>
        <v>21.51</v>
      </c>
      <c r="K39" s="15">
        <f>HLOOKUP(F39,Tarif!$C$3:$P$123,MATCH(H39,Tarif!$A$3:$A$123,0))*IF(F39&lt;=100,1,_xlfn.CEILING.MATH(F39,IF(F39&lt;1000,10,50))/100)</f>
        <v>21.51</v>
      </c>
      <c r="L39" s="15">
        <f>HLOOKUP(F39,Tarif!$C$3:$P$123,MATCH(H39,Tarif!$A$3:$A$123,0)+(I39&lt;&gt;""))*IF(F39&lt;=100,1,_xlfn.CEILING.MATH(F39,IF(F39&lt;1000,10,50))/100)</f>
        <v>21.51</v>
      </c>
    </row>
    <row r="40" spans="1:12">
      <c r="A40" s="7">
        <v>45273</v>
      </c>
      <c r="B40" s="5" t="s">
        <v>0</v>
      </c>
      <c r="C40" s="8">
        <v>72071</v>
      </c>
      <c r="F40" s="5">
        <v>240</v>
      </c>
      <c r="H40" s="5" t="str">
        <f t="shared" si="2"/>
        <v>72</v>
      </c>
      <c r="J40" s="15">
        <f>HLOOKUP(F40,Tarif!$C$3:$P$123,MATCH(H40,Tarif!$A$3:$A$123,0))*IF(F40&lt;=100,1,_xlfn.CEILING.MATH(F40,10)/100)</f>
        <v>62.207999999999998</v>
      </c>
      <c r="K40" s="15">
        <f>HLOOKUP(F40,Tarif!$C$3:$P$123,MATCH(H40,Tarif!$A$3:$A$123,0))*IF(F40&lt;=100,1,_xlfn.CEILING.MATH(F40,IF(F40&lt;1000,10,50))/100)</f>
        <v>62.207999999999998</v>
      </c>
      <c r="L40" s="15">
        <f>HLOOKUP(F40,Tarif!$C$3:$P$123,MATCH(H40,Tarif!$A$3:$A$123,0)+(I40&lt;&gt;""))*IF(F40&lt;=100,1,_xlfn.CEILING.MATH(F40,IF(F40&lt;1000,10,50))/100)</f>
        <v>62.207999999999998</v>
      </c>
    </row>
    <row r="41" spans="1:12">
      <c r="A41" s="7">
        <v>45273</v>
      </c>
      <c r="B41" s="5" t="s">
        <v>0</v>
      </c>
      <c r="C41" s="8">
        <v>74081</v>
      </c>
      <c r="F41" s="5">
        <v>150</v>
      </c>
      <c r="H41" s="5" t="str">
        <f t="shared" si="2"/>
        <v>74</v>
      </c>
      <c r="J41" s="15">
        <f>HLOOKUP(F41,Tarif!$C$3:$P$123,MATCH(H41,Tarif!$A$3:$A$123,0))*IF(F41&lt;=100,1,_xlfn.CEILING.MATH(F41,10)/100)</f>
        <v>67.905000000000001</v>
      </c>
      <c r="K41" s="15">
        <f>HLOOKUP(F41,Tarif!$C$3:$P$123,MATCH(H41,Tarif!$A$3:$A$123,0))*IF(F41&lt;=100,1,_xlfn.CEILING.MATH(F41,IF(F41&lt;1000,10,50))/100)</f>
        <v>67.905000000000001</v>
      </c>
      <c r="L41" s="15">
        <f>HLOOKUP(F41,Tarif!$C$3:$P$123,MATCH(H41,Tarif!$A$3:$A$123,0)+(I41&lt;&gt;""))*IF(F41&lt;=100,1,_xlfn.CEILING.MATH(F41,IF(F41&lt;1000,10,50))/100)</f>
        <v>67.905000000000001</v>
      </c>
    </row>
    <row r="42" spans="1:12">
      <c r="A42" s="7">
        <v>45273</v>
      </c>
      <c r="B42" s="5" t="s">
        <v>0</v>
      </c>
      <c r="C42" s="8">
        <v>76157</v>
      </c>
      <c r="F42" s="5">
        <v>90</v>
      </c>
      <c r="H42" s="5" t="str">
        <f t="shared" si="2"/>
        <v>76</v>
      </c>
      <c r="J42" s="15">
        <f>HLOOKUP(F42,Tarif!$C$3:$P$123,MATCH(H42,Tarif!$A$3:$A$123,0))*IF(F42&lt;=100,1,_xlfn.CEILING.MATH(F42,10)/100)</f>
        <v>18.64</v>
      </c>
      <c r="K42" s="15">
        <f>HLOOKUP(F42,Tarif!$C$3:$P$123,MATCH(H42,Tarif!$A$3:$A$123,0))*IF(F42&lt;=100,1,_xlfn.CEILING.MATH(F42,IF(F42&lt;1000,10,50))/100)</f>
        <v>18.64</v>
      </c>
      <c r="L42" s="15">
        <f>HLOOKUP(F42,Tarif!$C$3:$P$123,MATCH(H42,Tarif!$A$3:$A$123,0)+(I42&lt;&gt;""))*IF(F42&lt;=100,1,_xlfn.CEILING.MATH(F42,IF(F42&lt;1000,10,50))/100)</f>
        <v>18.64</v>
      </c>
    </row>
    <row r="43" spans="1:12">
      <c r="A43" s="7">
        <v>45273</v>
      </c>
      <c r="B43" s="5" t="s">
        <v>0</v>
      </c>
      <c r="C43" s="8">
        <v>76410</v>
      </c>
      <c r="F43" s="5">
        <v>55</v>
      </c>
      <c r="H43" s="5" t="str">
        <f t="shared" si="2"/>
        <v>76</v>
      </c>
      <c r="J43" s="15">
        <f>HLOOKUP(F43,Tarif!$C$3:$P$123,MATCH(H43,Tarif!$A$3:$A$123,0))*IF(F43&lt;=100,1,_xlfn.CEILING.MATH(F43,10)/100)</f>
        <v>14.73</v>
      </c>
      <c r="K43" s="15">
        <f>HLOOKUP(F43,Tarif!$C$3:$P$123,MATCH(H43,Tarif!$A$3:$A$123,0))*IF(F43&lt;=100,1,_xlfn.CEILING.MATH(F43,IF(F43&lt;1000,10,50))/100)</f>
        <v>14.73</v>
      </c>
      <c r="L43" s="15">
        <f>HLOOKUP(F43,Tarif!$C$3:$P$123,MATCH(H43,Tarif!$A$3:$A$123,0)+(I43&lt;&gt;""))*IF(F43&lt;=100,1,_xlfn.CEILING.MATH(F43,IF(F43&lt;1000,10,50))/100)</f>
        <v>14.73</v>
      </c>
    </row>
    <row r="44" spans="1:12">
      <c r="A44" s="7">
        <v>45273</v>
      </c>
      <c r="B44" s="5" t="s">
        <v>0</v>
      </c>
      <c r="C44" s="8">
        <v>76596</v>
      </c>
      <c r="F44" s="5">
        <v>105</v>
      </c>
      <c r="H44" s="5" t="str">
        <f t="shared" si="2"/>
        <v>76</v>
      </c>
      <c r="J44" s="15">
        <f>HLOOKUP(F44,Tarif!$C$3:$P$123,MATCH(H44,Tarif!$A$3:$A$123,0))*IF(F44&lt;=100,1,_xlfn.CEILING.MATH(F44,10)/100)</f>
        <v>19.525000000000002</v>
      </c>
      <c r="K44" s="15">
        <f>HLOOKUP(F44,Tarif!$C$3:$P$123,MATCH(H44,Tarif!$A$3:$A$123,0))*IF(F44&lt;=100,1,_xlfn.CEILING.MATH(F44,IF(F44&lt;1000,10,50))/100)</f>
        <v>19.525000000000002</v>
      </c>
      <c r="L44" s="15">
        <f>HLOOKUP(F44,Tarif!$C$3:$P$123,MATCH(H44,Tarif!$A$3:$A$123,0)+(I44&lt;&gt;""))*IF(F44&lt;=100,1,_xlfn.CEILING.MATH(F44,IF(F44&lt;1000,10,50))/100)</f>
        <v>19.525000000000002</v>
      </c>
    </row>
    <row r="45" spans="1:12">
      <c r="A45" s="7">
        <v>45273</v>
      </c>
      <c r="B45" s="5" t="s">
        <v>0</v>
      </c>
      <c r="C45" s="8">
        <v>76596</v>
      </c>
      <c r="F45" s="5">
        <v>65</v>
      </c>
      <c r="H45" s="5" t="str">
        <f t="shared" si="2"/>
        <v>76</v>
      </c>
      <c r="J45" s="15">
        <f>HLOOKUP(F45,Tarif!$C$3:$P$123,MATCH(H45,Tarif!$A$3:$A$123,0))*IF(F45&lt;=100,1,_xlfn.CEILING.MATH(F45,10)/100)</f>
        <v>15.8</v>
      </c>
      <c r="K45" s="15">
        <f>HLOOKUP(F45,Tarif!$C$3:$P$123,MATCH(H45,Tarif!$A$3:$A$123,0))*IF(F45&lt;=100,1,_xlfn.CEILING.MATH(F45,IF(F45&lt;1000,10,50))/100)</f>
        <v>15.8</v>
      </c>
      <c r="L45" s="15">
        <f>HLOOKUP(F45,Tarif!$C$3:$P$123,MATCH(H45,Tarif!$A$3:$A$123,0)+(I45&lt;&gt;""))*IF(F45&lt;=100,1,_xlfn.CEILING.MATH(F45,IF(F45&lt;1000,10,50))/100)</f>
        <v>15.8</v>
      </c>
    </row>
    <row r="46" spans="1:12">
      <c r="A46" s="7">
        <v>45274</v>
      </c>
      <c r="B46" s="5" t="s">
        <v>0</v>
      </c>
      <c r="C46" s="8">
        <v>76410</v>
      </c>
      <c r="F46" s="5">
        <v>20</v>
      </c>
      <c r="H46" s="5" t="str">
        <f t="shared" si="2"/>
        <v>76</v>
      </c>
      <c r="J46" s="15">
        <f>HLOOKUP(F46,Tarif!$C$3:$P$123,MATCH(H46,Tarif!$A$3:$A$123,0))*IF(F46&lt;=100,1,_xlfn.CEILING.MATH(F46,10)/100)</f>
        <v>11.36</v>
      </c>
      <c r="K46" s="15">
        <f>HLOOKUP(F46,Tarif!$C$3:$P$123,MATCH(H46,Tarif!$A$3:$A$123,0))*IF(F46&lt;=100,1,_xlfn.CEILING.MATH(F46,IF(F46&lt;1000,10,50))/100)</f>
        <v>11.36</v>
      </c>
      <c r="L46" s="15">
        <f>HLOOKUP(F46,Tarif!$C$3:$P$123,MATCH(H46,Tarif!$A$3:$A$123,0)+(I46&lt;&gt;""))*IF(F46&lt;=100,1,_xlfn.CEILING.MATH(F46,IF(F46&lt;1000,10,50))/100)</f>
        <v>11.36</v>
      </c>
    </row>
    <row r="47" spans="1:12">
      <c r="A47" s="7">
        <v>45274</v>
      </c>
      <c r="B47" s="5" t="s">
        <v>0</v>
      </c>
      <c r="C47" s="8">
        <v>76518</v>
      </c>
      <c r="F47" s="5">
        <v>74</v>
      </c>
      <c r="H47" s="5" t="str">
        <f t="shared" si="2"/>
        <v>76</v>
      </c>
      <c r="J47" s="15">
        <f>HLOOKUP(F47,Tarif!$C$3:$P$123,MATCH(H47,Tarif!$A$3:$A$123,0))*IF(F47&lt;=100,1,_xlfn.CEILING.MATH(F47,10)/100)</f>
        <v>16.86</v>
      </c>
      <c r="K47" s="15">
        <f>HLOOKUP(F47,Tarif!$C$3:$P$123,MATCH(H47,Tarif!$A$3:$A$123,0))*IF(F47&lt;=100,1,_xlfn.CEILING.MATH(F47,IF(F47&lt;1000,10,50))/100)</f>
        <v>16.86</v>
      </c>
      <c r="L47" s="15">
        <f>HLOOKUP(F47,Tarif!$C$3:$P$123,MATCH(H47,Tarif!$A$3:$A$123,0)+(I47&lt;&gt;""))*IF(F47&lt;=100,1,_xlfn.CEILING.MATH(F47,IF(F47&lt;1000,10,50))/100)</f>
        <v>16.86</v>
      </c>
    </row>
    <row r="48" spans="1:12">
      <c r="A48" s="7">
        <v>45274</v>
      </c>
      <c r="B48" s="5" t="s">
        <v>0</v>
      </c>
      <c r="C48" s="8">
        <v>76660</v>
      </c>
      <c r="F48" s="5">
        <v>55</v>
      </c>
      <c r="H48" s="5" t="str">
        <f t="shared" si="2"/>
        <v>76</v>
      </c>
      <c r="J48" s="15">
        <f>HLOOKUP(F48,Tarif!$C$3:$P$123,MATCH(H48,Tarif!$A$3:$A$123,0))*IF(F48&lt;=100,1,_xlfn.CEILING.MATH(F48,10)/100)</f>
        <v>14.73</v>
      </c>
      <c r="K48" s="15">
        <f>HLOOKUP(F48,Tarif!$C$3:$P$123,MATCH(H48,Tarif!$A$3:$A$123,0))*IF(F48&lt;=100,1,_xlfn.CEILING.MATH(F48,IF(F48&lt;1000,10,50))/100)</f>
        <v>14.73</v>
      </c>
      <c r="L48" s="15">
        <f>HLOOKUP(F48,Tarif!$C$3:$P$123,MATCH(H48,Tarif!$A$3:$A$123,0)+(I48&lt;&gt;""))*IF(F48&lt;=100,1,_xlfn.CEILING.MATH(F48,IF(F48&lt;1000,10,50))/100)</f>
        <v>14.73</v>
      </c>
    </row>
    <row r="49" spans="1:12">
      <c r="A49" s="7">
        <v>45275</v>
      </c>
      <c r="B49" s="5" t="s">
        <v>0</v>
      </c>
      <c r="C49" s="8">
        <v>76157</v>
      </c>
      <c r="F49" s="5">
        <v>55</v>
      </c>
      <c r="H49" s="5" t="str">
        <f t="shared" si="2"/>
        <v>76</v>
      </c>
      <c r="J49" s="15">
        <f>HLOOKUP(F49,Tarif!$C$3:$P$123,MATCH(H49,Tarif!$A$3:$A$123,0))*IF(F49&lt;=100,1,_xlfn.CEILING.MATH(F49,10)/100)</f>
        <v>14.73</v>
      </c>
      <c r="K49" s="15">
        <f>HLOOKUP(F49,Tarif!$C$3:$P$123,MATCH(H49,Tarif!$A$3:$A$123,0))*IF(F49&lt;=100,1,_xlfn.CEILING.MATH(F49,IF(F49&lt;1000,10,50))/100)</f>
        <v>14.73</v>
      </c>
      <c r="L49" s="15">
        <f>HLOOKUP(F49,Tarif!$C$3:$P$123,MATCH(H49,Tarif!$A$3:$A$123,0)+(I49&lt;&gt;""))*IF(F49&lt;=100,1,_xlfn.CEILING.MATH(F49,IF(F49&lt;1000,10,50))/100)</f>
        <v>14.73</v>
      </c>
    </row>
    <row r="50" spans="1:12">
      <c r="A50" s="7">
        <v>45275</v>
      </c>
      <c r="B50" s="5" t="s">
        <v>0</v>
      </c>
      <c r="C50" s="8">
        <v>76165</v>
      </c>
      <c r="F50" s="5">
        <v>90</v>
      </c>
      <c r="H50" s="5" t="str">
        <f t="shared" si="2"/>
        <v>76</v>
      </c>
      <c r="J50" s="15">
        <f>HLOOKUP(F50,Tarif!$C$3:$P$123,MATCH(H50,Tarif!$A$3:$A$123,0))*IF(F50&lt;=100,1,_xlfn.CEILING.MATH(F50,10)/100)</f>
        <v>18.64</v>
      </c>
      <c r="K50" s="15">
        <f>HLOOKUP(F50,Tarif!$C$3:$P$123,MATCH(H50,Tarif!$A$3:$A$123,0))*IF(F50&lt;=100,1,_xlfn.CEILING.MATH(F50,IF(F50&lt;1000,10,50))/100)</f>
        <v>18.64</v>
      </c>
      <c r="L50" s="15">
        <f>HLOOKUP(F50,Tarif!$C$3:$P$123,MATCH(H50,Tarif!$A$3:$A$123,0)+(I50&lt;&gt;""))*IF(F50&lt;=100,1,_xlfn.CEILING.MATH(F50,IF(F50&lt;1000,10,50))/100)</f>
        <v>18.64</v>
      </c>
    </row>
    <row r="51" spans="1:12">
      <c r="A51" s="7">
        <v>45275</v>
      </c>
      <c r="B51" s="5" t="s">
        <v>0</v>
      </c>
      <c r="C51" s="8">
        <v>76476</v>
      </c>
      <c r="F51" s="5">
        <v>60</v>
      </c>
      <c r="H51" s="5" t="str">
        <f t="shared" si="2"/>
        <v>76</v>
      </c>
      <c r="J51" s="15">
        <f>HLOOKUP(F51,Tarif!$C$3:$P$123,MATCH(H51,Tarif!$A$3:$A$123,0))*IF(F51&lt;=100,1,_xlfn.CEILING.MATH(F51,10)/100)</f>
        <v>15.8</v>
      </c>
      <c r="K51" s="15">
        <f>HLOOKUP(F51,Tarif!$C$3:$P$123,MATCH(H51,Tarif!$A$3:$A$123,0))*IF(F51&lt;=100,1,_xlfn.CEILING.MATH(F51,IF(F51&lt;1000,10,50))/100)</f>
        <v>15.8</v>
      </c>
      <c r="L51" s="15">
        <f>HLOOKUP(F51,Tarif!$C$3:$P$123,MATCH(H51,Tarif!$A$3:$A$123,0)+(I51&lt;&gt;""))*IF(F51&lt;=100,1,_xlfn.CEILING.MATH(F51,IF(F51&lt;1000,10,50))/100)</f>
        <v>15.8</v>
      </c>
    </row>
    <row r="52" spans="1:12">
      <c r="A52" s="7">
        <v>45275</v>
      </c>
      <c r="B52" s="5" t="s">
        <v>0</v>
      </c>
      <c r="C52" s="8">
        <v>76217</v>
      </c>
      <c r="F52" s="5">
        <v>60</v>
      </c>
      <c r="H52" s="5" t="str">
        <f t="shared" si="2"/>
        <v>76</v>
      </c>
      <c r="J52" s="15">
        <f>HLOOKUP(F52,Tarif!$C$3:$P$123,MATCH(H52,Tarif!$A$3:$A$123,0))*IF(F52&lt;=100,1,_xlfn.CEILING.MATH(F52,10)/100)</f>
        <v>15.8</v>
      </c>
      <c r="K52" s="15">
        <f>HLOOKUP(F52,Tarif!$C$3:$P$123,MATCH(H52,Tarif!$A$3:$A$123,0))*IF(F52&lt;=100,1,_xlfn.CEILING.MATH(F52,IF(F52&lt;1000,10,50))/100)</f>
        <v>15.8</v>
      </c>
      <c r="L52" s="15">
        <f>HLOOKUP(F52,Tarif!$C$3:$P$123,MATCH(H52,Tarif!$A$3:$A$123,0)+(I52&lt;&gt;""))*IF(F52&lt;=100,1,_xlfn.CEILING.MATH(F52,IF(F52&lt;1000,10,50))/100)</f>
        <v>15.8</v>
      </c>
    </row>
    <row r="53" spans="1:12">
      <c r="A53" s="7">
        <v>45278</v>
      </c>
      <c r="B53" s="5" t="s">
        <v>0</v>
      </c>
      <c r="C53" s="8">
        <v>76410</v>
      </c>
      <c r="F53" s="5">
        <v>58</v>
      </c>
      <c r="H53" s="5" t="str">
        <f t="shared" si="2"/>
        <v>76</v>
      </c>
      <c r="J53" s="15">
        <f>HLOOKUP(F53,Tarif!$C$3:$P$123,MATCH(H53,Tarif!$A$3:$A$123,0))*IF(F53&lt;=100,1,_xlfn.CEILING.MATH(F53,10)/100)</f>
        <v>14.73</v>
      </c>
      <c r="K53" s="15">
        <f>HLOOKUP(F53,Tarif!$C$3:$P$123,MATCH(H53,Tarif!$A$3:$A$123,0))*IF(F53&lt;=100,1,_xlfn.CEILING.MATH(F53,IF(F53&lt;1000,10,50))/100)</f>
        <v>14.73</v>
      </c>
      <c r="L53" s="15">
        <f>HLOOKUP(F53,Tarif!$C$3:$P$123,MATCH(H53,Tarif!$A$3:$A$123,0)+(I53&lt;&gt;""))*IF(F53&lt;=100,1,_xlfn.CEILING.MATH(F53,IF(F53&lt;1000,10,50))/100)</f>
        <v>14.73</v>
      </c>
    </row>
    <row r="54" spans="1:12">
      <c r="A54" s="7">
        <v>45279</v>
      </c>
      <c r="B54" s="5" t="s">
        <v>0</v>
      </c>
      <c r="C54" s="8">
        <v>77296</v>
      </c>
      <c r="F54" s="5">
        <v>32</v>
      </c>
      <c r="H54" s="5" t="str">
        <f t="shared" si="2"/>
        <v>77</v>
      </c>
      <c r="J54" s="15">
        <f>HLOOKUP(F54,Tarif!$C$3:$P$123,MATCH(H54,Tarif!$A$3:$A$123,0))*IF(F54&lt;=100,1,_xlfn.CEILING.MATH(F54,10)/100)</f>
        <v>21.27</v>
      </c>
      <c r="K54" s="15">
        <f>HLOOKUP(F54,Tarif!$C$3:$P$123,MATCH(H54,Tarif!$A$3:$A$123,0))*IF(F54&lt;=100,1,_xlfn.CEILING.MATH(F54,IF(F54&lt;1000,10,50))/100)</f>
        <v>21.27</v>
      </c>
      <c r="L54" s="15">
        <f>HLOOKUP(F54,Tarif!$C$3:$P$123,MATCH(H54,Tarif!$A$3:$A$123,0)+(I54&lt;&gt;""))*IF(F54&lt;=100,1,_xlfn.CEILING.MATH(F54,IF(F54&lt;1000,10,50))/100)</f>
        <v>21.27</v>
      </c>
    </row>
    <row r="55" spans="1:12">
      <c r="A55" s="7">
        <v>45279</v>
      </c>
      <c r="B55" s="5" t="s">
        <v>0</v>
      </c>
      <c r="C55" s="8">
        <v>80561</v>
      </c>
      <c r="F55" s="5">
        <v>110</v>
      </c>
      <c r="H55" s="5" t="str">
        <f t="shared" si="2"/>
        <v>80</v>
      </c>
      <c r="J55" s="15">
        <f>HLOOKUP(F55,Tarif!$C$3:$P$123,MATCH(H55,Tarif!$A$3:$A$123,0))*IF(F55&lt;=100,1,_xlfn.CEILING.MATH(F55,10)/100)</f>
        <v>27.39</v>
      </c>
      <c r="K55" s="15">
        <f>HLOOKUP(F55,Tarif!$C$3:$P$123,MATCH(H55,Tarif!$A$3:$A$123,0))*IF(F55&lt;=100,1,_xlfn.CEILING.MATH(F55,IF(F55&lt;1000,10,50))/100)</f>
        <v>27.39</v>
      </c>
      <c r="L55" s="15">
        <f>HLOOKUP(F55,Tarif!$C$3:$P$123,MATCH(H55,Tarif!$A$3:$A$123,0)+(I55&lt;&gt;""))*IF(F55&lt;=100,1,_xlfn.CEILING.MATH(F55,IF(F55&lt;1000,10,50))/100)</f>
        <v>27.39</v>
      </c>
    </row>
    <row r="56" spans="1:12">
      <c r="A56" s="7">
        <v>45279</v>
      </c>
      <c r="B56" s="5" t="s">
        <v>0</v>
      </c>
      <c r="C56" s="8">
        <v>80308</v>
      </c>
      <c r="F56" s="5">
        <v>52</v>
      </c>
      <c r="H56" s="5" t="str">
        <f t="shared" si="2"/>
        <v>80</v>
      </c>
      <c r="J56" s="15">
        <f>HLOOKUP(F56,Tarif!$C$3:$P$123,MATCH(H56,Tarif!$A$3:$A$123,0))*IF(F56&lt;=100,1,_xlfn.CEILING.MATH(F56,10)/100)</f>
        <v>20.66</v>
      </c>
      <c r="K56" s="15">
        <f>HLOOKUP(F56,Tarif!$C$3:$P$123,MATCH(H56,Tarif!$A$3:$A$123,0))*IF(F56&lt;=100,1,_xlfn.CEILING.MATH(F56,IF(F56&lt;1000,10,50))/100)</f>
        <v>20.66</v>
      </c>
      <c r="L56" s="15">
        <f>HLOOKUP(F56,Tarif!$C$3:$P$123,MATCH(H56,Tarif!$A$3:$A$123,0)+(I56&lt;&gt;""))*IF(F56&lt;=100,1,_xlfn.CEILING.MATH(F56,IF(F56&lt;1000,10,50))/100)</f>
        <v>20.66</v>
      </c>
    </row>
    <row r="57" spans="1:12">
      <c r="A57" s="7">
        <v>45279</v>
      </c>
      <c r="B57" s="5" t="s">
        <v>0</v>
      </c>
      <c r="C57" s="8">
        <v>80308</v>
      </c>
      <c r="F57" s="5">
        <v>64</v>
      </c>
      <c r="H57" s="5" t="str">
        <f t="shared" si="2"/>
        <v>80</v>
      </c>
      <c r="J57" s="15">
        <f>HLOOKUP(F57,Tarif!$C$3:$P$123,MATCH(H57,Tarif!$A$3:$A$123,0))*IF(F57&lt;=100,1,_xlfn.CEILING.MATH(F57,10)/100)</f>
        <v>22.16</v>
      </c>
      <c r="K57" s="15">
        <f>HLOOKUP(F57,Tarif!$C$3:$P$123,MATCH(H57,Tarif!$A$3:$A$123,0))*IF(F57&lt;=100,1,_xlfn.CEILING.MATH(F57,IF(F57&lt;1000,10,50))/100)</f>
        <v>22.16</v>
      </c>
      <c r="L57" s="15">
        <f>HLOOKUP(F57,Tarif!$C$3:$P$123,MATCH(H57,Tarif!$A$3:$A$123,0)+(I57&lt;&gt;""))*IF(F57&lt;=100,1,_xlfn.CEILING.MATH(F57,IF(F57&lt;1000,10,50))/100)</f>
        <v>22.16</v>
      </c>
    </row>
    <row r="58" spans="1:12">
      <c r="A58" s="7">
        <v>45279</v>
      </c>
      <c r="B58" s="5" t="s">
        <v>0</v>
      </c>
      <c r="C58" s="8">
        <v>89342</v>
      </c>
      <c r="F58" s="5">
        <v>210</v>
      </c>
      <c r="H58" s="5" t="str">
        <f t="shared" si="2"/>
        <v>89</v>
      </c>
      <c r="J58" s="15">
        <f>HLOOKUP(F58,Tarif!$C$3:$P$123,MATCH(H58,Tarif!$A$3:$A$123,0))*IF(F58&lt;=100,1,_xlfn.CEILING.MATH(F58,10)/100)</f>
        <v>72.093000000000004</v>
      </c>
      <c r="K58" s="15">
        <f>HLOOKUP(F58,Tarif!$C$3:$P$123,MATCH(H58,Tarif!$A$3:$A$123,0))*IF(F58&lt;=100,1,_xlfn.CEILING.MATH(F58,IF(F58&lt;1000,10,50))/100)</f>
        <v>72.093000000000004</v>
      </c>
      <c r="L58" s="15">
        <f>HLOOKUP(F58,Tarif!$C$3:$P$123,MATCH(H58,Tarif!$A$3:$A$123,0)+(I58&lt;&gt;""))*IF(F58&lt;=100,1,_xlfn.CEILING.MATH(F58,IF(F58&lt;1000,10,50))/100)</f>
        <v>72.093000000000004</v>
      </c>
    </row>
    <row r="59" spans="1:12">
      <c r="A59" s="7">
        <v>45279</v>
      </c>
      <c r="B59" s="5" t="s">
        <v>0</v>
      </c>
      <c r="C59" s="8">
        <v>91086</v>
      </c>
      <c r="F59" s="5">
        <v>286</v>
      </c>
      <c r="H59" s="5" t="str">
        <f t="shared" si="2"/>
        <v>91</v>
      </c>
      <c r="J59" s="15">
        <f>HLOOKUP(F59,Tarif!$C$3:$P$123,MATCH(H59,Tarif!$A$3:$A$123,0))*IF(F59&lt;=100,1,_xlfn.CEILING.MATH(F59,10)/100)</f>
        <v>80.533000000000001</v>
      </c>
      <c r="K59" s="15">
        <f>HLOOKUP(F59,Tarif!$C$3:$P$123,MATCH(H59,Tarif!$A$3:$A$123,0))*IF(F59&lt;=100,1,_xlfn.CEILING.MATH(F59,IF(F59&lt;1000,10,50))/100)</f>
        <v>80.533000000000001</v>
      </c>
      <c r="L59" s="15">
        <f>HLOOKUP(F59,Tarif!$C$3:$P$123,MATCH(H59,Tarif!$A$3:$A$123,0)+(I59&lt;&gt;""))*IF(F59&lt;=100,1,_xlfn.CEILING.MATH(F59,IF(F59&lt;1000,10,50))/100)</f>
        <v>80.533000000000001</v>
      </c>
    </row>
    <row r="60" spans="1:12">
      <c r="A60" s="7">
        <v>45280</v>
      </c>
      <c r="B60" s="5" t="s">
        <v>0</v>
      </c>
      <c r="C60" s="8">
        <v>95572</v>
      </c>
      <c r="F60" s="5">
        <v>120</v>
      </c>
      <c r="H60" s="5" t="str">
        <f t="shared" si="2"/>
        <v>95</v>
      </c>
      <c r="J60" s="15">
        <f>HLOOKUP(F60,Tarif!$C$3:$P$123,MATCH(H60,Tarif!$A$3:$A$123,0))*IF(F60&lt;=100,1,_xlfn.CEILING.MATH(F60,10)/100)</f>
        <v>32.015999999999998</v>
      </c>
      <c r="K60" s="15">
        <f>HLOOKUP(F60,Tarif!$C$3:$P$123,MATCH(H60,Tarif!$A$3:$A$123,0))*IF(F60&lt;=100,1,_xlfn.CEILING.MATH(F60,IF(F60&lt;1000,10,50))/100)</f>
        <v>32.015999999999998</v>
      </c>
      <c r="L60" s="15">
        <f>HLOOKUP(F60,Tarif!$C$3:$P$123,MATCH(H60,Tarif!$A$3:$A$123,0)+(I60&lt;&gt;""))*IF(F60&lt;=100,1,_xlfn.CEILING.MATH(F60,IF(F60&lt;1000,10,50))/100)</f>
        <v>32.015999999999998</v>
      </c>
    </row>
    <row r="61" spans="1:12">
      <c r="A61" s="7">
        <v>45280</v>
      </c>
      <c r="B61" s="5" t="s">
        <v>0</v>
      </c>
      <c r="C61" s="8">
        <v>95572</v>
      </c>
      <c r="F61" s="5">
        <v>900</v>
      </c>
      <c r="H61" s="5" t="str">
        <f t="shared" si="2"/>
        <v>95</v>
      </c>
      <c r="J61" s="15">
        <f>HLOOKUP(F61,Tarif!$C$3:$P$123,MATCH(H61,Tarif!$A$3:$A$123,0))*IF(F61&lt;=100,1,_xlfn.CEILING.MATH(F61,10)/100)</f>
        <v>192.06</v>
      </c>
      <c r="K61" s="15">
        <f>HLOOKUP(F61,Tarif!$C$3:$P$123,MATCH(H61,Tarif!$A$3:$A$123,0))*IF(F61&lt;=100,1,_xlfn.CEILING.MATH(F61,IF(F61&lt;1000,10,50))/100)</f>
        <v>192.06</v>
      </c>
      <c r="L61" s="15">
        <f>HLOOKUP(F61,Tarif!$C$3:$P$123,MATCH(H61,Tarif!$A$3:$A$123,0)+(I61&lt;&gt;""))*IF(F61&lt;=100,1,_xlfn.CEILING.MATH(F61,IF(F61&lt;1000,10,50))/100)</f>
        <v>192.06</v>
      </c>
    </row>
    <row r="62" spans="1:12">
      <c r="A62" s="7">
        <v>45280</v>
      </c>
      <c r="B62" s="5" t="s">
        <v>0</v>
      </c>
      <c r="C62" s="8">
        <v>95572</v>
      </c>
      <c r="F62" s="5">
        <v>80</v>
      </c>
      <c r="H62" s="5" t="str">
        <f t="shared" si="2"/>
        <v>95</v>
      </c>
      <c r="J62" s="15">
        <f>HLOOKUP(F62,Tarif!$C$3:$P$123,MATCH(H62,Tarif!$A$3:$A$123,0))*IF(F62&lt;=100,1,_xlfn.CEILING.MATH(F62,10)/100)</f>
        <v>28.01</v>
      </c>
      <c r="K62" s="15">
        <f>HLOOKUP(F62,Tarif!$C$3:$P$123,MATCH(H62,Tarif!$A$3:$A$123,0))*IF(F62&lt;=100,1,_xlfn.CEILING.MATH(F62,IF(F62&lt;1000,10,50))/100)</f>
        <v>28.01</v>
      </c>
      <c r="L62" s="15">
        <f>HLOOKUP(F62,Tarif!$C$3:$P$123,MATCH(H62,Tarif!$A$3:$A$123,0)+(I62&lt;&gt;""))*IF(F62&lt;=100,1,_xlfn.CEILING.MATH(F62,IF(F62&lt;1000,10,50))/100)</f>
        <v>28.01</v>
      </c>
    </row>
    <row r="63" spans="1:12">
      <c r="A63" s="7">
        <v>45281</v>
      </c>
      <c r="B63" s="5" t="s">
        <v>0</v>
      </c>
      <c r="C63" s="8">
        <v>95572</v>
      </c>
      <c r="F63" s="5">
        <v>41</v>
      </c>
      <c r="H63" s="5" t="str">
        <f t="shared" si="2"/>
        <v>95</v>
      </c>
      <c r="J63" s="15">
        <f>HLOOKUP(F63,Tarif!$C$3:$P$123,MATCH(H63,Tarif!$A$3:$A$123,0))*IF(F63&lt;=100,1,_xlfn.CEILING.MATH(F63,10)/100)</f>
        <v>20.54</v>
      </c>
      <c r="K63" s="15">
        <f>HLOOKUP(F63,Tarif!$C$3:$P$123,MATCH(H63,Tarif!$A$3:$A$123,0))*IF(F63&lt;=100,1,_xlfn.CEILING.MATH(F63,IF(F63&lt;1000,10,50))/100)</f>
        <v>20.54</v>
      </c>
      <c r="L63" s="15">
        <f>HLOOKUP(F63,Tarif!$C$3:$P$123,MATCH(H63,Tarif!$A$3:$A$123,0)+(I63&lt;&gt;""))*IF(F63&lt;=100,1,_xlfn.CEILING.MATH(F63,IF(F63&lt;1000,10,50))/100)</f>
        <v>20.54</v>
      </c>
    </row>
    <row r="64" spans="1:12">
      <c r="A64" s="7">
        <v>45282</v>
      </c>
      <c r="B64" s="5" t="s">
        <v>0</v>
      </c>
      <c r="C64" s="8">
        <v>95572</v>
      </c>
      <c r="F64" s="5">
        <v>37</v>
      </c>
      <c r="H64" s="5" t="str">
        <f t="shared" si="2"/>
        <v>95</v>
      </c>
      <c r="J64" s="15">
        <f>HLOOKUP(F64,Tarif!$C$3:$P$123,MATCH(H64,Tarif!$A$3:$A$123,0))*IF(F64&lt;=100,1,_xlfn.CEILING.MATH(F64,10)/100)</f>
        <v>18.940000000000001</v>
      </c>
      <c r="K64" s="15">
        <f>HLOOKUP(F64,Tarif!$C$3:$P$123,MATCH(H64,Tarif!$A$3:$A$123,0))*IF(F64&lt;=100,1,_xlfn.CEILING.MATH(F64,IF(F64&lt;1000,10,50))/100)</f>
        <v>18.940000000000001</v>
      </c>
      <c r="L64" s="15">
        <f>HLOOKUP(F64,Tarif!$C$3:$P$123,MATCH(H64,Tarif!$A$3:$A$123,0)+(I64&lt;&gt;""))*IF(F64&lt;=100,1,_xlfn.CEILING.MATH(F64,IF(F64&lt;1000,10,50))/100)</f>
        <v>18.940000000000001</v>
      </c>
    </row>
    <row r="65" spans="1:12">
      <c r="A65" s="7">
        <v>45265</v>
      </c>
      <c r="B65" s="5" t="s">
        <v>2</v>
      </c>
      <c r="C65" s="8">
        <v>95572</v>
      </c>
      <c r="F65" s="5">
        <v>271</v>
      </c>
      <c r="H65" s="5" t="str">
        <f t="shared" si="2"/>
        <v>95</v>
      </c>
      <c r="J65" s="15">
        <f>HLOOKUP(F65,Tarif!$C$3:$P$123,MATCH(H65,Tarif!$A$3:$A$123,0))*IF(F65&lt;=100,1,_xlfn.CEILING.MATH(F65,10)/100)</f>
        <v>74.703999999999994</v>
      </c>
      <c r="K65" s="15">
        <f>HLOOKUP(F65,Tarif!$C$3:$P$123,MATCH(H65,Tarif!$A$3:$A$123,0))*IF(F65&lt;=100,1,_xlfn.CEILING.MATH(F65,IF(F65&lt;1000,10,50))/100)</f>
        <v>74.703999999999994</v>
      </c>
      <c r="L65" s="15">
        <f>HLOOKUP(F65,Tarif!$C$3:$P$123,MATCH(H65,Tarif!$A$3:$A$123,0)+(I65&lt;&gt;""))*IF(F65&lt;=100,1,_xlfn.CEILING.MATH(F65,IF(F65&lt;1000,10,50))/100)</f>
        <v>74.703999999999994</v>
      </c>
    </row>
  </sheetData>
  <autoFilter ref="A1:K65" xr:uid="{B2A6CE76-EB09-4218-B358-07D654560187}"/>
  <sortState xmlns:xlrd2="http://schemas.microsoft.com/office/spreadsheetml/2017/richdata2" ref="C2:H65">
    <sortCondition ref="H2:H65"/>
  </sortState>
  <phoneticPr fontId="79" type="noConversion"/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39D4D-3667-4345-AD9C-BF865187AC59}">
  <dimension ref="A1:P123"/>
  <sheetViews>
    <sheetView workbookViewId="0">
      <selection activeCell="P7" sqref="P7"/>
    </sheetView>
  </sheetViews>
  <sheetFormatPr baseColWidth="10" defaultRowHeight="15"/>
  <cols>
    <col min="1" max="1" width="14.140625" customWidth="1"/>
    <col min="2" max="2" width="19.28515625" bestFit="1" customWidth="1"/>
  </cols>
  <sheetData>
    <row r="1" spans="1:16" ht="15.75" thickBot="1">
      <c r="A1" s="17" t="s">
        <v>8</v>
      </c>
      <c r="B1" s="18"/>
      <c r="C1" s="14" t="s">
        <v>9</v>
      </c>
      <c r="D1" s="13"/>
    </row>
    <row r="2" spans="1:16">
      <c r="A2" s="19" t="s">
        <v>10</v>
      </c>
      <c r="B2" s="20"/>
      <c r="C2" s="20" t="s">
        <v>11</v>
      </c>
      <c r="D2" s="20" t="s">
        <v>12</v>
      </c>
      <c r="E2" s="20" t="s">
        <v>12</v>
      </c>
      <c r="F2" s="20" t="s">
        <v>12</v>
      </c>
      <c r="G2" s="20" t="s">
        <v>12</v>
      </c>
      <c r="H2" s="20" t="s">
        <v>12</v>
      </c>
      <c r="I2" s="20" t="s">
        <v>12</v>
      </c>
      <c r="J2" s="20" t="s">
        <v>12</v>
      </c>
      <c r="K2" s="20" t="s">
        <v>12</v>
      </c>
      <c r="L2" s="2" t="s">
        <v>13</v>
      </c>
      <c r="M2" s="2" t="s">
        <v>13</v>
      </c>
      <c r="N2" s="2" t="s">
        <v>13</v>
      </c>
      <c r="O2" s="2" t="s">
        <v>13</v>
      </c>
      <c r="P2" s="2" t="s">
        <v>13</v>
      </c>
    </row>
    <row r="3" spans="1:16">
      <c r="A3" s="21" t="s">
        <v>14</v>
      </c>
      <c r="B3" s="22"/>
      <c r="C3" s="1">
        <v>1</v>
      </c>
      <c r="D3" s="1">
        <v>10</v>
      </c>
      <c r="E3" s="1">
        <v>20</v>
      </c>
      <c r="F3" s="1">
        <v>30</v>
      </c>
      <c r="G3" s="1">
        <v>40</v>
      </c>
      <c r="H3" s="1">
        <v>50</v>
      </c>
      <c r="I3" s="1">
        <v>60</v>
      </c>
      <c r="J3" s="1">
        <v>70</v>
      </c>
      <c r="K3" s="1">
        <v>80</v>
      </c>
      <c r="L3" s="1">
        <v>101</v>
      </c>
      <c r="M3" s="1">
        <v>300</v>
      </c>
      <c r="N3" s="1">
        <v>500</v>
      </c>
      <c r="O3" s="1">
        <v>700</v>
      </c>
      <c r="P3" s="1">
        <v>1000</v>
      </c>
    </row>
    <row r="4" spans="1:16" ht="15.75" thickBot="1">
      <c r="A4" s="23"/>
      <c r="B4" s="24"/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  <c r="L4" s="4" t="s">
        <v>24</v>
      </c>
      <c r="M4" s="4" t="s">
        <v>25</v>
      </c>
      <c r="N4" s="4" t="s">
        <v>26</v>
      </c>
      <c r="O4" s="4" t="s">
        <v>27</v>
      </c>
      <c r="P4" s="4" t="s">
        <v>28</v>
      </c>
    </row>
    <row r="5" spans="1:16" ht="15.75" thickBot="1">
      <c r="A5" s="17" t="s">
        <v>29</v>
      </c>
      <c r="B5" s="18"/>
      <c r="C5" s="6" t="s">
        <v>12</v>
      </c>
      <c r="D5" s="6" t="s">
        <v>12</v>
      </c>
      <c r="E5" s="6" t="s">
        <v>12</v>
      </c>
      <c r="F5" s="6" t="s">
        <v>12</v>
      </c>
      <c r="G5" s="6" t="s">
        <v>12</v>
      </c>
      <c r="H5" s="6" t="s">
        <v>12</v>
      </c>
      <c r="I5" s="6" t="s">
        <v>12</v>
      </c>
      <c r="J5" s="6" t="s">
        <v>12</v>
      </c>
      <c r="K5" s="6" t="s">
        <v>12</v>
      </c>
      <c r="L5" s="6" t="s">
        <v>30</v>
      </c>
      <c r="M5" s="6" t="s">
        <v>30</v>
      </c>
      <c r="N5" s="6" t="s">
        <v>30</v>
      </c>
      <c r="O5" s="6" t="s">
        <v>30</v>
      </c>
      <c r="P5" s="6" t="s">
        <v>31</v>
      </c>
    </row>
    <row r="6" spans="1:16" ht="25.5">
      <c r="A6" s="3" t="s">
        <v>32</v>
      </c>
      <c r="B6" s="10" t="s">
        <v>33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0" t="s">
        <v>12</v>
      </c>
      <c r="I6" s="10" t="s">
        <v>12</v>
      </c>
      <c r="J6" s="10" t="s">
        <v>12</v>
      </c>
      <c r="K6" s="10" t="s">
        <v>12</v>
      </c>
      <c r="L6" s="10" t="s">
        <v>12</v>
      </c>
      <c r="M6" s="10" t="s">
        <v>12</v>
      </c>
      <c r="N6" s="10" t="s">
        <v>12</v>
      </c>
      <c r="O6" s="10" t="s">
        <v>12</v>
      </c>
      <c r="P6" s="10" t="s">
        <v>12</v>
      </c>
    </row>
    <row r="7" spans="1:16">
      <c r="A7" s="12" t="s">
        <v>34</v>
      </c>
      <c r="B7" s="11" t="s">
        <v>35</v>
      </c>
      <c r="C7" s="9">
        <v>19.899999999999999</v>
      </c>
      <c r="D7" s="9">
        <v>22.68</v>
      </c>
      <c r="E7" s="9">
        <v>25.47</v>
      </c>
      <c r="F7" s="9">
        <v>28.26</v>
      </c>
      <c r="G7" s="9">
        <v>30.65</v>
      </c>
      <c r="H7" s="9">
        <v>33.03</v>
      </c>
      <c r="I7" s="9">
        <v>35.42</v>
      </c>
      <c r="J7" s="9">
        <v>37.81</v>
      </c>
      <c r="K7" s="9">
        <v>41.79</v>
      </c>
      <c r="L7" s="9">
        <v>39.799999999999997</v>
      </c>
      <c r="M7" s="9">
        <v>36.61</v>
      </c>
      <c r="N7" s="9">
        <v>33.83</v>
      </c>
      <c r="O7" s="9">
        <v>31.84</v>
      </c>
      <c r="P7" s="9">
        <v>29.85</v>
      </c>
    </row>
    <row r="8" spans="1:16">
      <c r="A8" s="12" t="s">
        <v>36</v>
      </c>
      <c r="B8" s="11" t="s">
        <v>37</v>
      </c>
      <c r="C8" s="9">
        <v>13.98</v>
      </c>
      <c r="D8" s="9">
        <v>15.94</v>
      </c>
      <c r="E8" s="9">
        <v>17.89</v>
      </c>
      <c r="F8" s="9">
        <v>19.850000000000001</v>
      </c>
      <c r="G8" s="9">
        <v>21.53</v>
      </c>
      <c r="H8" s="9">
        <v>23.21</v>
      </c>
      <c r="I8" s="9">
        <v>24.88</v>
      </c>
      <c r="J8" s="9">
        <v>26.56</v>
      </c>
      <c r="K8" s="9">
        <v>29.36</v>
      </c>
      <c r="L8" s="9">
        <v>27.96</v>
      </c>
      <c r="M8" s="9">
        <v>25.72</v>
      </c>
      <c r="N8" s="9">
        <v>23.77</v>
      </c>
      <c r="O8" s="9">
        <v>22.37</v>
      </c>
      <c r="P8" s="9">
        <v>20.97</v>
      </c>
    </row>
    <row r="9" spans="1:16">
      <c r="A9" s="12" t="s">
        <v>38</v>
      </c>
      <c r="B9" s="11" t="s">
        <v>39</v>
      </c>
      <c r="C9" s="9">
        <v>18.809999999999999</v>
      </c>
      <c r="D9" s="9">
        <v>21.44</v>
      </c>
      <c r="E9" s="9">
        <v>24.07</v>
      </c>
      <c r="F9" s="9">
        <v>26.7</v>
      </c>
      <c r="G9" s="9">
        <v>28.96</v>
      </c>
      <c r="H9" s="9">
        <v>31.22</v>
      </c>
      <c r="I9" s="9">
        <v>33.47</v>
      </c>
      <c r="J9" s="9">
        <v>35.729999999999997</v>
      </c>
      <c r="K9" s="9">
        <v>39.49</v>
      </c>
      <c r="L9" s="9">
        <v>37.61</v>
      </c>
      <c r="M9" s="9">
        <v>34.6</v>
      </c>
      <c r="N9" s="9">
        <v>31.97</v>
      </c>
      <c r="O9" s="9">
        <v>30.09</v>
      </c>
      <c r="P9" s="9">
        <v>28.21</v>
      </c>
    </row>
    <row r="10" spans="1:16">
      <c r="A10" s="12" t="s">
        <v>40</v>
      </c>
      <c r="B10" s="11" t="s">
        <v>41</v>
      </c>
      <c r="C10" s="9">
        <v>28.65</v>
      </c>
      <c r="D10" s="9">
        <v>32.659999999999997</v>
      </c>
      <c r="E10" s="9">
        <v>36.67</v>
      </c>
      <c r="F10" s="9">
        <v>40.68</v>
      </c>
      <c r="G10" s="9">
        <v>44.12</v>
      </c>
      <c r="H10" s="9">
        <v>47.55</v>
      </c>
      <c r="I10" s="9">
        <v>50.99</v>
      </c>
      <c r="J10" s="9">
        <v>54.43</v>
      </c>
      <c r="K10" s="9">
        <v>60.16</v>
      </c>
      <c r="L10" s="9">
        <v>57.29</v>
      </c>
      <c r="M10" s="9">
        <v>52.71</v>
      </c>
      <c r="N10" s="9">
        <v>48.7</v>
      </c>
      <c r="O10" s="9">
        <v>45.84</v>
      </c>
      <c r="P10" s="9">
        <v>42.97</v>
      </c>
    </row>
    <row r="11" spans="1:16">
      <c r="A11" s="12" t="s">
        <v>40</v>
      </c>
      <c r="B11" s="11" t="s">
        <v>42</v>
      </c>
      <c r="C11" s="9">
        <v>70.95</v>
      </c>
      <c r="D11" s="9">
        <v>80.88</v>
      </c>
      <c r="E11" s="9">
        <v>90.82</v>
      </c>
      <c r="F11" s="9">
        <v>100.75</v>
      </c>
      <c r="G11" s="9">
        <v>109.26</v>
      </c>
      <c r="H11" s="9">
        <v>117.78</v>
      </c>
      <c r="I11" s="9">
        <v>126.29</v>
      </c>
      <c r="J11" s="9">
        <v>134.80000000000001</v>
      </c>
      <c r="K11" s="9">
        <v>148.99</v>
      </c>
      <c r="L11" s="9">
        <v>141.88999999999999</v>
      </c>
      <c r="M11" s="9">
        <v>130.55000000000001</v>
      </c>
      <c r="N11" s="9">
        <v>120.61</v>
      </c>
      <c r="O11" s="9">
        <v>113.52</v>
      </c>
      <c r="P11" s="9">
        <v>106.42</v>
      </c>
    </row>
    <row r="12" spans="1:16">
      <c r="A12" s="12" t="s">
        <v>43</v>
      </c>
      <c r="B12" s="11" t="s">
        <v>44</v>
      </c>
      <c r="C12" s="9">
        <v>28.65</v>
      </c>
      <c r="D12" s="9">
        <v>32.659999999999997</v>
      </c>
      <c r="E12" s="9">
        <v>36.67</v>
      </c>
      <c r="F12" s="9">
        <v>40.68</v>
      </c>
      <c r="G12" s="9">
        <v>44.12</v>
      </c>
      <c r="H12" s="9">
        <v>47.55</v>
      </c>
      <c r="I12" s="9">
        <v>50.99</v>
      </c>
      <c r="J12" s="9">
        <v>54.43</v>
      </c>
      <c r="K12" s="9">
        <v>60.16</v>
      </c>
      <c r="L12" s="9">
        <v>57.29</v>
      </c>
      <c r="M12" s="9">
        <v>52.71</v>
      </c>
      <c r="N12" s="9">
        <v>48.7</v>
      </c>
      <c r="O12" s="9">
        <v>45.84</v>
      </c>
      <c r="P12" s="9">
        <v>42.97</v>
      </c>
    </row>
    <row r="13" spans="1:16">
      <c r="A13" s="12" t="s">
        <v>43</v>
      </c>
      <c r="B13" s="11" t="s">
        <v>42</v>
      </c>
      <c r="C13" s="9">
        <v>70.95</v>
      </c>
      <c r="D13" s="9">
        <v>80.88</v>
      </c>
      <c r="E13" s="9">
        <v>90.82</v>
      </c>
      <c r="F13" s="9">
        <v>100.75</v>
      </c>
      <c r="G13" s="9">
        <v>109.26</v>
      </c>
      <c r="H13" s="9">
        <v>117.78</v>
      </c>
      <c r="I13" s="9">
        <v>126.29</v>
      </c>
      <c r="J13" s="9">
        <v>134.80000000000001</v>
      </c>
      <c r="K13" s="9">
        <v>148.99</v>
      </c>
      <c r="L13" s="9">
        <v>141.88999999999999</v>
      </c>
      <c r="M13" s="9">
        <v>130.55000000000001</v>
      </c>
      <c r="N13" s="9">
        <v>120.61</v>
      </c>
      <c r="O13" s="9">
        <v>113.52</v>
      </c>
      <c r="P13" s="9">
        <v>106.42</v>
      </c>
    </row>
    <row r="14" spans="1:16">
      <c r="A14" s="12" t="s">
        <v>45</v>
      </c>
      <c r="B14" s="11" t="s">
        <v>46</v>
      </c>
      <c r="C14" s="9">
        <v>31.93</v>
      </c>
      <c r="D14" s="9">
        <v>36.4</v>
      </c>
      <c r="E14" s="9">
        <v>40.869999999999997</v>
      </c>
      <c r="F14" s="9">
        <v>45.34</v>
      </c>
      <c r="G14" s="9">
        <v>49.17</v>
      </c>
      <c r="H14" s="9">
        <v>53</v>
      </c>
      <c r="I14" s="9">
        <v>56.83</v>
      </c>
      <c r="J14" s="9">
        <v>60.66</v>
      </c>
      <c r="K14" s="9">
        <v>67.05</v>
      </c>
      <c r="L14" s="9">
        <v>63.85</v>
      </c>
      <c r="M14" s="9">
        <v>58.75</v>
      </c>
      <c r="N14" s="9">
        <v>54.27</v>
      </c>
      <c r="O14" s="9">
        <v>51.08</v>
      </c>
      <c r="P14" s="9">
        <v>47.89</v>
      </c>
    </row>
    <row r="15" spans="1:16">
      <c r="A15" s="12" t="s">
        <v>45</v>
      </c>
      <c r="B15" s="11" t="s">
        <v>42</v>
      </c>
      <c r="C15" s="9">
        <v>78.239999999999995</v>
      </c>
      <c r="D15" s="9">
        <v>89.19</v>
      </c>
      <c r="E15" s="9">
        <v>100.14</v>
      </c>
      <c r="F15" s="9">
        <v>111.09</v>
      </c>
      <c r="G15" s="9">
        <v>120.49</v>
      </c>
      <c r="H15" s="9">
        <v>129.88</v>
      </c>
      <c r="I15" s="9">
        <v>139.26</v>
      </c>
      <c r="J15" s="9">
        <v>148.65</v>
      </c>
      <c r="K15" s="9">
        <v>164.3</v>
      </c>
      <c r="L15" s="9">
        <v>156.47999999999999</v>
      </c>
      <c r="M15" s="9">
        <v>143.94999999999999</v>
      </c>
      <c r="N15" s="9">
        <v>133</v>
      </c>
      <c r="O15" s="9">
        <v>125.18</v>
      </c>
      <c r="P15" s="9">
        <v>117.35</v>
      </c>
    </row>
    <row r="16" spans="1:16">
      <c r="A16" s="12" t="s">
        <v>47</v>
      </c>
      <c r="B16" s="11" t="s">
        <v>48</v>
      </c>
      <c r="C16" s="9">
        <v>23.72</v>
      </c>
      <c r="D16" s="9">
        <v>27.05</v>
      </c>
      <c r="E16" s="9">
        <v>30.37</v>
      </c>
      <c r="F16" s="9">
        <v>33.69</v>
      </c>
      <c r="G16" s="9">
        <v>36.54</v>
      </c>
      <c r="H16" s="9">
        <v>39.380000000000003</v>
      </c>
      <c r="I16" s="9">
        <v>42.23</v>
      </c>
      <c r="J16" s="9">
        <v>45.08</v>
      </c>
      <c r="K16" s="9">
        <v>49.82</v>
      </c>
      <c r="L16" s="9">
        <v>47.45</v>
      </c>
      <c r="M16" s="9">
        <v>43.65</v>
      </c>
      <c r="N16" s="9">
        <v>40.33</v>
      </c>
      <c r="O16" s="9">
        <v>37.96</v>
      </c>
      <c r="P16" s="9">
        <v>35.590000000000003</v>
      </c>
    </row>
    <row r="17" spans="1:16">
      <c r="A17" s="12" t="s">
        <v>49</v>
      </c>
      <c r="B17" s="11" t="s">
        <v>50</v>
      </c>
      <c r="C17" s="9">
        <v>17.71</v>
      </c>
      <c r="D17" s="9">
        <v>20.190000000000001</v>
      </c>
      <c r="E17" s="9">
        <v>22.67</v>
      </c>
      <c r="F17" s="9">
        <v>25.15</v>
      </c>
      <c r="G17" s="9">
        <v>27.27</v>
      </c>
      <c r="H17" s="9">
        <v>29.4</v>
      </c>
      <c r="I17" s="9">
        <v>31.53</v>
      </c>
      <c r="J17" s="9">
        <v>33.659999999999997</v>
      </c>
      <c r="K17" s="9">
        <v>37.200000000000003</v>
      </c>
      <c r="L17" s="9">
        <v>35.42</v>
      </c>
      <c r="M17" s="9">
        <v>32.590000000000003</v>
      </c>
      <c r="N17" s="9">
        <v>30.11</v>
      </c>
      <c r="O17" s="9">
        <v>28.34</v>
      </c>
      <c r="P17" s="9">
        <v>26.57</v>
      </c>
    </row>
    <row r="18" spans="1:16">
      <c r="A18" s="12" t="s">
        <v>51</v>
      </c>
      <c r="B18" s="11" t="s">
        <v>52</v>
      </c>
      <c r="C18" s="9">
        <v>27.55</v>
      </c>
      <c r="D18" s="9">
        <v>31.41</v>
      </c>
      <c r="E18" s="9">
        <v>35.270000000000003</v>
      </c>
      <c r="F18" s="9">
        <v>39.119999999999997</v>
      </c>
      <c r="G18" s="9">
        <v>42.43</v>
      </c>
      <c r="H18" s="9">
        <v>45.74</v>
      </c>
      <c r="I18" s="9">
        <v>49.05</v>
      </c>
      <c r="J18" s="9">
        <v>52.35</v>
      </c>
      <c r="K18" s="9">
        <v>57.86</v>
      </c>
      <c r="L18" s="9">
        <v>55.11</v>
      </c>
      <c r="M18" s="9">
        <v>50.7</v>
      </c>
      <c r="N18" s="9">
        <v>46.84</v>
      </c>
      <c r="O18" s="9">
        <v>44.09</v>
      </c>
      <c r="P18" s="9">
        <v>41.33</v>
      </c>
    </row>
    <row r="19" spans="1:16">
      <c r="A19" s="12" t="s">
        <v>51</v>
      </c>
      <c r="B19" s="11" t="s">
        <v>42</v>
      </c>
      <c r="C19" s="9">
        <v>68.52</v>
      </c>
      <c r="D19" s="9">
        <v>78.11</v>
      </c>
      <c r="E19" s="9">
        <v>87.7</v>
      </c>
      <c r="F19" s="9">
        <v>97.3</v>
      </c>
      <c r="G19" s="9">
        <v>105.52</v>
      </c>
      <c r="H19" s="9">
        <v>113.74</v>
      </c>
      <c r="I19" s="9">
        <v>121.96</v>
      </c>
      <c r="J19" s="9">
        <v>130.19</v>
      </c>
      <c r="K19" s="9">
        <v>143.88999999999999</v>
      </c>
      <c r="L19" s="9">
        <v>137.04</v>
      </c>
      <c r="M19" s="9">
        <v>126.07</v>
      </c>
      <c r="N19" s="9">
        <v>116.48</v>
      </c>
      <c r="O19" s="9">
        <v>109.63</v>
      </c>
      <c r="P19" s="9">
        <v>102.77</v>
      </c>
    </row>
    <row r="20" spans="1:16">
      <c r="A20" s="12" t="s">
        <v>53</v>
      </c>
      <c r="B20" s="11" t="s">
        <v>54</v>
      </c>
      <c r="C20" s="9">
        <v>16.07</v>
      </c>
      <c r="D20" s="9">
        <v>18.32</v>
      </c>
      <c r="E20" s="9">
        <v>20.57</v>
      </c>
      <c r="F20" s="9">
        <v>22.82</v>
      </c>
      <c r="G20" s="9">
        <v>24.75</v>
      </c>
      <c r="H20" s="9">
        <v>26.68</v>
      </c>
      <c r="I20" s="9">
        <v>28.61</v>
      </c>
      <c r="J20" s="9">
        <v>30.54</v>
      </c>
      <c r="K20" s="9">
        <v>33.75</v>
      </c>
      <c r="L20" s="9">
        <v>32.14</v>
      </c>
      <c r="M20" s="9">
        <v>29.57</v>
      </c>
      <c r="N20" s="9">
        <v>27.32</v>
      </c>
      <c r="O20" s="9">
        <v>25.72</v>
      </c>
      <c r="P20" s="9">
        <v>24.11</v>
      </c>
    </row>
    <row r="21" spans="1:16">
      <c r="A21" s="12" t="s">
        <v>55</v>
      </c>
      <c r="B21" s="11" t="s">
        <v>56</v>
      </c>
      <c r="C21" s="9">
        <v>28.1</v>
      </c>
      <c r="D21" s="9">
        <v>32.03</v>
      </c>
      <c r="E21" s="9">
        <v>35.97</v>
      </c>
      <c r="F21" s="9">
        <v>39.9</v>
      </c>
      <c r="G21" s="9">
        <v>43.27</v>
      </c>
      <c r="H21" s="9">
        <v>46.65</v>
      </c>
      <c r="I21" s="9">
        <v>50.02</v>
      </c>
      <c r="J21" s="9">
        <v>53.39</v>
      </c>
      <c r="K21" s="9">
        <v>59.01</v>
      </c>
      <c r="L21" s="9">
        <v>56.2</v>
      </c>
      <c r="M21" s="9">
        <v>51.7</v>
      </c>
      <c r="N21" s="9">
        <v>47.77</v>
      </c>
      <c r="O21" s="9">
        <v>44.96</v>
      </c>
      <c r="P21" s="9">
        <v>42.15</v>
      </c>
    </row>
    <row r="22" spans="1:16">
      <c r="A22" s="12" t="s">
        <v>57</v>
      </c>
      <c r="B22" s="11" t="s">
        <v>58</v>
      </c>
      <c r="C22" s="9">
        <v>25.37</v>
      </c>
      <c r="D22" s="9">
        <v>28.92</v>
      </c>
      <c r="E22" s="9">
        <v>32.47</v>
      </c>
      <c r="F22" s="9">
        <v>36.020000000000003</v>
      </c>
      <c r="G22" s="9">
        <v>39.06</v>
      </c>
      <c r="H22" s="9">
        <v>42.11</v>
      </c>
      <c r="I22" s="9">
        <v>45.15</v>
      </c>
      <c r="J22" s="9">
        <v>48.2</v>
      </c>
      <c r="K22" s="9">
        <v>53.27</v>
      </c>
      <c r="L22" s="9">
        <v>50.73</v>
      </c>
      <c r="M22" s="9">
        <v>46.67</v>
      </c>
      <c r="N22" s="9">
        <v>43.12</v>
      </c>
      <c r="O22" s="9">
        <v>40.590000000000003</v>
      </c>
      <c r="P22" s="9">
        <v>38.049999999999997</v>
      </c>
    </row>
    <row r="23" spans="1:16">
      <c r="A23" s="12" t="s">
        <v>59</v>
      </c>
      <c r="B23" s="11" t="s">
        <v>60</v>
      </c>
      <c r="C23" s="9">
        <v>26.46</v>
      </c>
      <c r="D23" s="9">
        <v>30.16</v>
      </c>
      <c r="E23" s="9">
        <v>33.869999999999997</v>
      </c>
      <c r="F23" s="9">
        <v>37.57</v>
      </c>
      <c r="G23" s="9">
        <v>40.75</v>
      </c>
      <c r="H23" s="9">
        <v>43.92</v>
      </c>
      <c r="I23" s="9">
        <v>47.1</v>
      </c>
      <c r="J23" s="9">
        <v>50.27</v>
      </c>
      <c r="K23" s="9">
        <v>55.57</v>
      </c>
      <c r="L23" s="9">
        <v>52.92</v>
      </c>
      <c r="M23" s="9">
        <v>48.69</v>
      </c>
      <c r="N23" s="9">
        <v>44.98</v>
      </c>
      <c r="O23" s="9">
        <v>42.34</v>
      </c>
      <c r="P23" s="9">
        <v>39.69</v>
      </c>
    </row>
    <row r="24" spans="1:16">
      <c r="A24" s="12" t="s">
        <v>61</v>
      </c>
      <c r="B24" s="11" t="s">
        <v>62</v>
      </c>
      <c r="C24" s="9">
        <v>12.45</v>
      </c>
      <c r="D24" s="9">
        <v>14.19</v>
      </c>
      <c r="E24" s="9">
        <v>15.93</v>
      </c>
      <c r="F24" s="9">
        <v>17.68</v>
      </c>
      <c r="G24" s="9">
        <v>19.170000000000002</v>
      </c>
      <c r="H24" s="9">
        <v>20.66</v>
      </c>
      <c r="I24" s="9">
        <v>22.16</v>
      </c>
      <c r="J24" s="9">
        <v>23.65</v>
      </c>
      <c r="K24" s="9">
        <v>26.14</v>
      </c>
      <c r="L24" s="9">
        <v>24.9</v>
      </c>
      <c r="M24" s="9">
        <v>22.9</v>
      </c>
      <c r="N24" s="9">
        <v>21.16</v>
      </c>
      <c r="O24" s="9">
        <v>19.920000000000002</v>
      </c>
      <c r="P24" s="9">
        <v>18.670000000000002</v>
      </c>
    </row>
    <row r="25" spans="1:16">
      <c r="A25" s="12" t="s">
        <v>63</v>
      </c>
      <c r="B25" s="11" t="s">
        <v>64</v>
      </c>
      <c r="C25" s="9">
        <v>23.18</v>
      </c>
      <c r="D25" s="9">
        <v>26.42</v>
      </c>
      <c r="E25" s="9">
        <v>29.67</v>
      </c>
      <c r="F25" s="9">
        <v>32.909999999999997</v>
      </c>
      <c r="G25" s="9">
        <v>35.700000000000003</v>
      </c>
      <c r="H25" s="9">
        <v>38.479999999999997</v>
      </c>
      <c r="I25" s="9">
        <v>41.26</v>
      </c>
      <c r="J25" s="9">
        <v>44.04</v>
      </c>
      <c r="K25" s="9">
        <v>48.68</v>
      </c>
      <c r="L25" s="9">
        <v>46.36</v>
      </c>
      <c r="M25" s="9">
        <v>42.65</v>
      </c>
      <c r="N25" s="9">
        <v>39.4</v>
      </c>
      <c r="O25" s="9">
        <v>37.08</v>
      </c>
      <c r="P25" s="9">
        <v>34.770000000000003</v>
      </c>
    </row>
    <row r="26" spans="1:16">
      <c r="A26" s="12" t="s">
        <v>65</v>
      </c>
      <c r="B26" s="11" t="s">
        <v>66</v>
      </c>
      <c r="C26" s="9">
        <v>18.059999999999999</v>
      </c>
      <c r="D26" s="9">
        <v>20.59</v>
      </c>
      <c r="E26" s="9">
        <v>23.12</v>
      </c>
      <c r="F26" s="9">
        <v>25.65</v>
      </c>
      <c r="G26" s="9">
        <v>27.81</v>
      </c>
      <c r="H26" s="9">
        <v>29.98</v>
      </c>
      <c r="I26" s="9">
        <v>32.15</v>
      </c>
      <c r="J26" s="9">
        <v>34.32</v>
      </c>
      <c r="K26" s="9">
        <v>37.93</v>
      </c>
      <c r="L26" s="9">
        <v>36.119999999999997</v>
      </c>
      <c r="M26" s="9">
        <v>33.229999999999997</v>
      </c>
      <c r="N26" s="9">
        <v>30.7</v>
      </c>
      <c r="O26" s="9">
        <v>28.9</v>
      </c>
      <c r="P26" s="9">
        <v>27.09</v>
      </c>
    </row>
    <row r="27" spans="1:16">
      <c r="A27" s="12" t="s">
        <v>67</v>
      </c>
      <c r="B27" s="11" t="s">
        <v>68</v>
      </c>
      <c r="C27" s="9">
        <v>17.55</v>
      </c>
      <c r="D27" s="9">
        <v>20.010000000000002</v>
      </c>
      <c r="E27" s="9">
        <v>22.47</v>
      </c>
      <c r="F27" s="9">
        <v>24.92</v>
      </c>
      <c r="G27" s="9">
        <v>27.03</v>
      </c>
      <c r="H27" s="9">
        <v>29.14</v>
      </c>
      <c r="I27" s="9">
        <v>31.24</v>
      </c>
      <c r="J27" s="9">
        <v>33.35</v>
      </c>
      <c r="K27" s="9">
        <v>36.86</v>
      </c>
      <c r="L27" s="9">
        <v>35.1</v>
      </c>
      <c r="M27" s="9">
        <v>32.29</v>
      </c>
      <c r="N27" s="9">
        <v>29.84</v>
      </c>
      <c r="O27" s="9">
        <v>28.08</v>
      </c>
      <c r="P27" s="9">
        <v>26.33</v>
      </c>
    </row>
    <row r="28" spans="1:16">
      <c r="A28" s="12" t="s">
        <v>67</v>
      </c>
      <c r="B28" s="11" t="s">
        <v>69</v>
      </c>
      <c r="C28" s="9">
        <v>49.08</v>
      </c>
      <c r="D28" s="9">
        <v>55.95</v>
      </c>
      <c r="E28" s="9">
        <v>62.82</v>
      </c>
      <c r="F28" s="9">
        <v>69.69</v>
      </c>
      <c r="G28" s="9">
        <v>75.58</v>
      </c>
      <c r="H28" s="9">
        <v>81.47</v>
      </c>
      <c r="I28" s="9">
        <v>87.36</v>
      </c>
      <c r="J28" s="9">
        <v>93.25</v>
      </c>
      <c r="K28" s="9">
        <v>103.06</v>
      </c>
      <c r="L28" s="9">
        <v>98.15</v>
      </c>
      <c r="M28" s="9">
        <v>90.3</v>
      </c>
      <c r="N28" s="9">
        <v>83.43</v>
      </c>
      <c r="O28" s="9">
        <v>78.52</v>
      </c>
      <c r="P28" s="9">
        <v>73.62</v>
      </c>
    </row>
    <row r="29" spans="1:16">
      <c r="A29" s="12" t="s">
        <v>70</v>
      </c>
      <c r="B29" s="11" t="s">
        <v>71</v>
      </c>
      <c r="C29" s="9">
        <v>16.62</v>
      </c>
      <c r="D29" s="9">
        <v>18.95</v>
      </c>
      <c r="E29" s="9">
        <v>21.27</v>
      </c>
      <c r="F29" s="9">
        <v>23.6</v>
      </c>
      <c r="G29" s="9">
        <v>25.6</v>
      </c>
      <c r="H29" s="9">
        <v>27.59</v>
      </c>
      <c r="I29" s="9">
        <v>29.58</v>
      </c>
      <c r="J29" s="9">
        <v>31.58</v>
      </c>
      <c r="K29" s="9">
        <v>34.9</v>
      </c>
      <c r="L29" s="9">
        <v>33.24</v>
      </c>
      <c r="M29" s="9">
        <v>30.58</v>
      </c>
      <c r="N29" s="9">
        <v>28.25</v>
      </c>
      <c r="O29" s="9">
        <v>26.59</v>
      </c>
      <c r="P29" s="9">
        <v>24.93</v>
      </c>
    </row>
    <row r="30" spans="1:16">
      <c r="A30" s="12" t="s">
        <v>72</v>
      </c>
      <c r="B30" s="11" t="s">
        <v>73</v>
      </c>
      <c r="C30" s="9">
        <v>22.09</v>
      </c>
      <c r="D30" s="9">
        <v>25.18</v>
      </c>
      <c r="E30" s="9">
        <v>28.27</v>
      </c>
      <c r="F30" s="9">
        <v>31.36</v>
      </c>
      <c r="G30" s="9">
        <v>34.01</v>
      </c>
      <c r="H30" s="9">
        <v>36.659999999999997</v>
      </c>
      <c r="I30" s="9">
        <v>39.31</v>
      </c>
      <c r="J30" s="9">
        <v>41.96</v>
      </c>
      <c r="K30" s="9">
        <v>46.38</v>
      </c>
      <c r="L30" s="9">
        <v>44.17</v>
      </c>
      <c r="M30" s="9">
        <v>40.64</v>
      </c>
      <c r="N30" s="9">
        <v>37.54</v>
      </c>
      <c r="O30" s="9">
        <v>35.33</v>
      </c>
      <c r="P30" s="9">
        <v>33.130000000000003</v>
      </c>
    </row>
    <row r="31" spans="1:16">
      <c r="A31" s="12" t="s">
        <v>74</v>
      </c>
      <c r="B31" s="11" t="s">
        <v>75</v>
      </c>
      <c r="C31" s="9">
        <v>117.12</v>
      </c>
      <c r="D31" s="9">
        <v>133.51</v>
      </c>
      <c r="E31" s="9">
        <v>149.91</v>
      </c>
      <c r="F31" s="9">
        <v>166.3</v>
      </c>
      <c r="G31" s="9">
        <v>180.36</v>
      </c>
      <c r="H31" s="9">
        <v>194.41</v>
      </c>
      <c r="I31" s="9">
        <v>208.47</v>
      </c>
      <c r="J31" s="9">
        <v>222.52</v>
      </c>
      <c r="K31" s="9">
        <v>245.94</v>
      </c>
      <c r="L31" s="9">
        <v>234.23</v>
      </c>
      <c r="M31" s="9">
        <v>215.49</v>
      </c>
      <c r="N31" s="9">
        <v>199.1</v>
      </c>
      <c r="O31" s="9">
        <v>187.39</v>
      </c>
      <c r="P31" s="9">
        <v>175.68</v>
      </c>
    </row>
    <row r="32" spans="1:16">
      <c r="A32" s="12" t="s">
        <v>76</v>
      </c>
      <c r="B32" s="11" t="s">
        <v>77</v>
      </c>
      <c r="C32" s="9">
        <v>17.170000000000002</v>
      </c>
      <c r="D32" s="9">
        <v>19.57</v>
      </c>
      <c r="E32" s="9">
        <v>21.97</v>
      </c>
      <c r="F32" s="9">
        <v>24.38</v>
      </c>
      <c r="G32" s="9">
        <v>26.43</v>
      </c>
      <c r="H32" s="9">
        <v>28.49</v>
      </c>
      <c r="I32" s="9">
        <v>30.56</v>
      </c>
      <c r="J32" s="9">
        <v>32.61</v>
      </c>
      <c r="K32" s="9">
        <v>36.049999999999997</v>
      </c>
      <c r="L32" s="9">
        <v>34.33</v>
      </c>
      <c r="M32" s="9">
        <v>31.58</v>
      </c>
      <c r="N32" s="9">
        <v>29.18</v>
      </c>
      <c r="O32" s="9">
        <v>27.46</v>
      </c>
      <c r="P32" s="9">
        <v>25.75</v>
      </c>
    </row>
    <row r="33" spans="1:16">
      <c r="A33" s="12" t="s">
        <v>78</v>
      </c>
      <c r="B33" s="11" t="s">
        <v>79</v>
      </c>
      <c r="C33" s="9">
        <v>17.04</v>
      </c>
      <c r="D33" s="9">
        <v>19.43</v>
      </c>
      <c r="E33" s="9">
        <v>21.81</v>
      </c>
      <c r="F33" s="9">
        <v>24.2</v>
      </c>
      <c r="G33" s="9">
        <v>26.25</v>
      </c>
      <c r="H33" s="9">
        <v>28.29</v>
      </c>
      <c r="I33" s="9">
        <v>30.33</v>
      </c>
      <c r="J33" s="9">
        <v>32.380000000000003</v>
      </c>
      <c r="K33" s="9">
        <v>35.79</v>
      </c>
      <c r="L33" s="9">
        <v>34.08</v>
      </c>
      <c r="M33" s="9">
        <v>31.36</v>
      </c>
      <c r="N33" s="9">
        <v>28.97</v>
      </c>
      <c r="O33" s="9">
        <v>27.27</v>
      </c>
      <c r="P33" s="9">
        <v>25.56</v>
      </c>
    </row>
    <row r="34" spans="1:16">
      <c r="A34" s="12" t="s">
        <v>78</v>
      </c>
      <c r="B34" s="11" t="s">
        <v>69</v>
      </c>
      <c r="C34" s="9">
        <v>47.86</v>
      </c>
      <c r="D34" s="9">
        <v>54.56</v>
      </c>
      <c r="E34" s="9">
        <v>61.27</v>
      </c>
      <c r="F34" s="9">
        <v>67.97</v>
      </c>
      <c r="G34" s="9">
        <v>73.709999999999994</v>
      </c>
      <c r="H34" s="9">
        <v>79.45</v>
      </c>
      <c r="I34" s="9">
        <v>85.2</v>
      </c>
      <c r="J34" s="9">
        <v>90.94</v>
      </c>
      <c r="K34" s="9">
        <v>100.51</v>
      </c>
      <c r="L34" s="9">
        <v>95.73</v>
      </c>
      <c r="M34" s="9">
        <v>88.07</v>
      </c>
      <c r="N34" s="9">
        <v>81.37</v>
      </c>
      <c r="O34" s="9">
        <v>76.58</v>
      </c>
      <c r="P34" s="9">
        <v>71.8</v>
      </c>
    </row>
    <row r="35" spans="1:16">
      <c r="A35" s="12" t="s">
        <v>80</v>
      </c>
      <c r="B35" s="11" t="s">
        <v>81</v>
      </c>
      <c r="C35" s="9">
        <v>19.350000000000001</v>
      </c>
      <c r="D35" s="9">
        <v>22.06</v>
      </c>
      <c r="E35" s="9">
        <v>24.77</v>
      </c>
      <c r="F35" s="9">
        <v>27.48</v>
      </c>
      <c r="G35" s="9">
        <v>29.8</v>
      </c>
      <c r="H35" s="9">
        <v>32.119999999999997</v>
      </c>
      <c r="I35" s="9">
        <v>34.450000000000003</v>
      </c>
      <c r="J35" s="9">
        <v>36.770000000000003</v>
      </c>
      <c r="K35" s="9">
        <v>40.64</v>
      </c>
      <c r="L35" s="9">
        <v>38.700000000000003</v>
      </c>
      <c r="M35" s="9">
        <v>35.61</v>
      </c>
      <c r="N35" s="9">
        <v>32.9</v>
      </c>
      <c r="O35" s="9">
        <v>30.96</v>
      </c>
      <c r="P35" s="9">
        <v>29.03</v>
      </c>
    </row>
    <row r="36" spans="1:16">
      <c r="A36" s="12" t="s">
        <v>82</v>
      </c>
      <c r="B36" s="11" t="s">
        <v>83</v>
      </c>
      <c r="C36" s="9">
        <v>21.54</v>
      </c>
      <c r="D36" s="9">
        <v>24.55</v>
      </c>
      <c r="E36" s="9">
        <v>27.57</v>
      </c>
      <c r="F36" s="9">
        <v>30.59</v>
      </c>
      <c r="G36" s="9">
        <v>33.17</v>
      </c>
      <c r="H36" s="9">
        <v>35.75</v>
      </c>
      <c r="I36" s="9">
        <v>38.340000000000003</v>
      </c>
      <c r="J36" s="9">
        <v>40.92</v>
      </c>
      <c r="K36" s="9">
        <v>45.23</v>
      </c>
      <c r="L36" s="9">
        <v>43.08</v>
      </c>
      <c r="M36" s="9">
        <v>39.630000000000003</v>
      </c>
      <c r="N36" s="9">
        <v>36.619999999999997</v>
      </c>
      <c r="O36" s="9">
        <v>34.46</v>
      </c>
      <c r="P36" s="9">
        <v>32.31</v>
      </c>
    </row>
    <row r="37" spans="1:16">
      <c r="A37" s="12" t="s">
        <v>84</v>
      </c>
      <c r="B37" s="11" t="s">
        <v>85</v>
      </c>
      <c r="C37" s="9">
        <v>19.899999999999999</v>
      </c>
      <c r="D37" s="9">
        <v>22.68</v>
      </c>
      <c r="E37" s="9">
        <v>25.47</v>
      </c>
      <c r="F37" s="9">
        <v>28.26</v>
      </c>
      <c r="G37" s="9">
        <v>30.65</v>
      </c>
      <c r="H37" s="9">
        <v>33.03</v>
      </c>
      <c r="I37" s="9">
        <v>35.42</v>
      </c>
      <c r="J37" s="9">
        <v>37.81</v>
      </c>
      <c r="K37" s="9">
        <v>41.79</v>
      </c>
      <c r="L37" s="9">
        <v>39.799999999999997</v>
      </c>
      <c r="M37" s="9">
        <v>36.61</v>
      </c>
      <c r="N37" s="9">
        <v>33.83</v>
      </c>
      <c r="O37" s="9">
        <v>31.84</v>
      </c>
      <c r="P37" s="9">
        <v>29.85</v>
      </c>
    </row>
    <row r="38" spans="1:16">
      <c r="A38" s="12" t="s">
        <v>84</v>
      </c>
      <c r="B38" s="11" t="s">
        <v>42</v>
      </c>
      <c r="C38" s="9">
        <v>51.51</v>
      </c>
      <c r="D38" s="9">
        <v>58.72</v>
      </c>
      <c r="E38" s="9">
        <v>65.930000000000007</v>
      </c>
      <c r="F38" s="9">
        <v>73.14</v>
      </c>
      <c r="G38" s="9">
        <v>79.33</v>
      </c>
      <c r="H38" s="9">
        <v>85.5</v>
      </c>
      <c r="I38" s="9">
        <v>91.69</v>
      </c>
      <c r="J38" s="9">
        <v>97.87</v>
      </c>
      <c r="K38" s="9">
        <v>108.17</v>
      </c>
      <c r="L38" s="9">
        <v>103.02</v>
      </c>
      <c r="M38" s="9">
        <v>94.78</v>
      </c>
      <c r="N38" s="9">
        <v>87.56</v>
      </c>
      <c r="O38" s="9">
        <v>82.41</v>
      </c>
      <c r="P38" s="9">
        <v>77.260000000000005</v>
      </c>
    </row>
    <row r="39" spans="1:16">
      <c r="A39" s="12" t="s">
        <v>86</v>
      </c>
      <c r="B39" s="11" t="s">
        <v>87</v>
      </c>
      <c r="C39" s="9">
        <v>22.63</v>
      </c>
      <c r="D39" s="9">
        <v>25.8</v>
      </c>
      <c r="E39" s="9">
        <v>28.97</v>
      </c>
      <c r="F39" s="9">
        <v>32.14</v>
      </c>
      <c r="G39" s="9">
        <v>34.85</v>
      </c>
      <c r="H39" s="9">
        <v>37.57</v>
      </c>
      <c r="I39" s="9">
        <v>40.28</v>
      </c>
      <c r="J39" s="9">
        <v>43</v>
      </c>
      <c r="K39" s="9">
        <v>47.53</v>
      </c>
      <c r="L39" s="9">
        <v>45.27</v>
      </c>
      <c r="M39" s="9">
        <v>41.64</v>
      </c>
      <c r="N39" s="9">
        <v>38.479999999999997</v>
      </c>
      <c r="O39" s="9">
        <v>36.21</v>
      </c>
      <c r="P39" s="9">
        <v>33.950000000000003</v>
      </c>
    </row>
    <row r="40" spans="1:16">
      <c r="A40" s="12" t="s">
        <v>88</v>
      </c>
      <c r="B40" s="11" t="s">
        <v>89</v>
      </c>
      <c r="C40" s="9">
        <v>8.8699999999999992</v>
      </c>
      <c r="D40" s="9">
        <v>10.119999999999999</v>
      </c>
      <c r="E40" s="9">
        <v>11.36</v>
      </c>
      <c r="F40" s="9">
        <v>12.6</v>
      </c>
      <c r="G40" s="9">
        <v>13.67</v>
      </c>
      <c r="H40" s="9">
        <v>14.73</v>
      </c>
      <c r="I40" s="9">
        <v>15.8</v>
      </c>
      <c r="J40" s="9">
        <v>16.86</v>
      </c>
      <c r="K40" s="9">
        <v>18.64</v>
      </c>
      <c r="L40" s="9">
        <v>17.75</v>
      </c>
      <c r="M40" s="9">
        <v>16.329999999999998</v>
      </c>
      <c r="N40" s="9">
        <v>15.09</v>
      </c>
      <c r="O40" s="9">
        <v>14.2</v>
      </c>
      <c r="P40" s="9">
        <v>13.32</v>
      </c>
    </row>
    <row r="41" spans="1:16">
      <c r="A41" s="12" t="s">
        <v>90</v>
      </c>
      <c r="B41" s="11" t="s">
        <v>91</v>
      </c>
      <c r="C41" s="9">
        <v>12.45</v>
      </c>
      <c r="D41" s="9">
        <v>14.19</v>
      </c>
      <c r="E41" s="9">
        <v>15.93</v>
      </c>
      <c r="F41" s="9">
        <v>17.68</v>
      </c>
      <c r="G41" s="9">
        <v>19.170000000000002</v>
      </c>
      <c r="H41" s="9">
        <v>20.66</v>
      </c>
      <c r="I41" s="9">
        <v>22.16</v>
      </c>
      <c r="J41" s="9">
        <v>23.65</v>
      </c>
      <c r="K41" s="9">
        <v>26.14</v>
      </c>
      <c r="L41" s="9">
        <v>24.9</v>
      </c>
      <c r="M41" s="9">
        <v>22.9</v>
      </c>
      <c r="N41" s="9">
        <v>21.16</v>
      </c>
      <c r="O41" s="9">
        <v>19.920000000000002</v>
      </c>
      <c r="P41" s="9">
        <v>18.670000000000002</v>
      </c>
    </row>
    <row r="42" spans="1:16">
      <c r="A42" s="12" t="s">
        <v>92</v>
      </c>
      <c r="B42" s="11" t="s">
        <v>93</v>
      </c>
      <c r="C42" s="9">
        <v>18.57</v>
      </c>
      <c r="D42" s="9">
        <v>21.17</v>
      </c>
      <c r="E42" s="9">
        <v>23.77</v>
      </c>
      <c r="F42" s="9">
        <v>26.37</v>
      </c>
      <c r="G42" s="9">
        <v>28.6</v>
      </c>
      <c r="H42" s="9">
        <v>30.83</v>
      </c>
      <c r="I42" s="9">
        <v>33.06</v>
      </c>
      <c r="J42" s="9">
        <v>35.29</v>
      </c>
      <c r="K42" s="9">
        <v>39</v>
      </c>
      <c r="L42" s="9">
        <v>37.14</v>
      </c>
      <c r="M42" s="9">
        <v>34.17</v>
      </c>
      <c r="N42" s="9">
        <v>31.57</v>
      </c>
      <c r="O42" s="9">
        <v>29.72</v>
      </c>
      <c r="P42" s="9">
        <v>27.86</v>
      </c>
    </row>
    <row r="43" spans="1:16">
      <c r="A43" s="12" t="s">
        <v>92</v>
      </c>
      <c r="B43" s="11" t="s">
        <v>69</v>
      </c>
      <c r="C43" s="9">
        <v>51.51</v>
      </c>
      <c r="D43" s="9">
        <v>58.72</v>
      </c>
      <c r="E43" s="9">
        <v>65.930000000000007</v>
      </c>
      <c r="F43" s="9">
        <v>73.14</v>
      </c>
      <c r="G43" s="9">
        <v>79.33</v>
      </c>
      <c r="H43" s="9">
        <v>85.5</v>
      </c>
      <c r="I43" s="9">
        <v>91.69</v>
      </c>
      <c r="J43" s="9">
        <v>97.87</v>
      </c>
      <c r="K43" s="9">
        <v>108.17</v>
      </c>
      <c r="L43" s="9">
        <v>103.02</v>
      </c>
      <c r="M43" s="9">
        <v>94.78</v>
      </c>
      <c r="N43" s="9">
        <v>87.56</v>
      </c>
      <c r="O43" s="9">
        <v>82.41</v>
      </c>
      <c r="P43" s="9">
        <v>77.260000000000005</v>
      </c>
    </row>
    <row r="44" spans="1:16">
      <c r="A44" s="12" t="s">
        <v>94</v>
      </c>
      <c r="B44" s="11" t="s">
        <v>95</v>
      </c>
      <c r="C44" s="9">
        <v>27</v>
      </c>
      <c r="D44" s="9">
        <v>30.78</v>
      </c>
      <c r="E44" s="9">
        <v>34.57</v>
      </c>
      <c r="F44" s="9">
        <v>38.35</v>
      </c>
      <c r="G44" s="9">
        <v>41.59</v>
      </c>
      <c r="H44" s="9">
        <v>44.83</v>
      </c>
      <c r="I44" s="9">
        <v>48.07</v>
      </c>
      <c r="J44" s="9">
        <v>51.31</v>
      </c>
      <c r="K44" s="9">
        <v>56.71</v>
      </c>
      <c r="L44" s="9">
        <v>54.01</v>
      </c>
      <c r="M44" s="9">
        <v>49.69</v>
      </c>
      <c r="N44" s="9">
        <v>45.91</v>
      </c>
      <c r="O44" s="9">
        <v>43.21</v>
      </c>
      <c r="P44" s="9">
        <v>40.51</v>
      </c>
    </row>
    <row r="45" spans="1:16">
      <c r="A45" s="12" t="s">
        <v>96</v>
      </c>
      <c r="B45" s="11" t="s">
        <v>97</v>
      </c>
      <c r="C45" s="9">
        <v>24.27</v>
      </c>
      <c r="D45" s="9">
        <v>27.67</v>
      </c>
      <c r="E45" s="9">
        <v>31.07</v>
      </c>
      <c r="F45" s="9">
        <v>34.47</v>
      </c>
      <c r="G45" s="9">
        <v>37.380000000000003</v>
      </c>
      <c r="H45" s="9">
        <v>40.29</v>
      </c>
      <c r="I45" s="9">
        <v>43.2</v>
      </c>
      <c r="J45" s="9">
        <v>46.12</v>
      </c>
      <c r="K45" s="9">
        <v>50.97</v>
      </c>
      <c r="L45" s="9">
        <v>48.55</v>
      </c>
      <c r="M45" s="9">
        <v>44.66</v>
      </c>
      <c r="N45" s="9">
        <v>41.27</v>
      </c>
      <c r="O45" s="9">
        <v>38.840000000000003</v>
      </c>
      <c r="P45" s="9">
        <v>36.409999999999997</v>
      </c>
    </row>
    <row r="46" spans="1:16">
      <c r="A46" s="12" t="s">
        <v>96</v>
      </c>
      <c r="B46" s="11" t="s">
        <v>42</v>
      </c>
      <c r="C46" s="9">
        <v>61.22</v>
      </c>
      <c r="D46" s="9">
        <v>69.8</v>
      </c>
      <c r="E46" s="9">
        <v>78.37</v>
      </c>
      <c r="F46" s="9">
        <v>86.94</v>
      </c>
      <c r="G46" s="9">
        <v>94.29</v>
      </c>
      <c r="H46" s="9">
        <v>101.64</v>
      </c>
      <c r="I46" s="9">
        <v>108.99</v>
      </c>
      <c r="J46" s="9">
        <v>116.34</v>
      </c>
      <c r="K46" s="9">
        <v>128.58000000000001</v>
      </c>
      <c r="L46" s="9">
        <v>122.46</v>
      </c>
      <c r="M46" s="9">
        <v>112.66</v>
      </c>
      <c r="N46" s="9">
        <v>104.09</v>
      </c>
      <c r="O46" s="9">
        <v>97.97</v>
      </c>
      <c r="P46" s="9">
        <v>91.84</v>
      </c>
    </row>
    <row r="47" spans="1:16">
      <c r="A47" s="12" t="s">
        <v>98</v>
      </c>
      <c r="B47" s="11" t="s">
        <v>99</v>
      </c>
      <c r="C47" s="9">
        <v>25.92</v>
      </c>
      <c r="D47" s="9">
        <v>29.54</v>
      </c>
      <c r="E47" s="9">
        <v>33.17</v>
      </c>
      <c r="F47" s="9">
        <v>36.799999999999997</v>
      </c>
      <c r="G47" s="9">
        <v>39.909999999999997</v>
      </c>
      <c r="H47" s="9">
        <v>43.02</v>
      </c>
      <c r="I47" s="9">
        <v>46.12</v>
      </c>
      <c r="J47" s="9">
        <v>49.23</v>
      </c>
      <c r="K47" s="9">
        <v>54.42</v>
      </c>
      <c r="L47" s="9">
        <v>51.82</v>
      </c>
      <c r="M47" s="9">
        <v>47.68</v>
      </c>
      <c r="N47" s="9">
        <v>44.05</v>
      </c>
      <c r="O47" s="9">
        <v>41.46</v>
      </c>
      <c r="P47" s="9">
        <v>38.869999999999997</v>
      </c>
    </row>
    <row r="48" spans="1:16">
      <c r="A48" s="12" t="s">
        <v>100</v>
      </c>
      <c r="B48" s="11" t="s">
        <v>101</v>
      </c>
      <c r="C48" s="9">
        <v>20.99</v>
      </c>
      <c r="D48" s="9">
        <v>23.93</v>
      </c>
      <c r="E48" s="9">
        <v>26.87</v>
      </c>
      <c r="F48" s="9">
        <v>29.81</v>
      </c>
      <c r="G48" s="9">
        <v>32.33</v>
      </c>
      <c r="H48" s="9">
        <v>34.840000000000003</v>
      </c>
      <c r="I48" s="9">
        <v>37.369999999999997</v>
      </c>
      <c r="J48" s="9">
        <v>39.89</v>
      </c>
      <c r="K48" s="9">
        <v>44.09</v>
      </c>
      <c r="L48" s="9">
        <v>41.99</v>
      </c>
      <c r="M48" s="9">
        <v>38.630000000000003</v>
      </c>
      <c r="N48" s="9">
        <v>35.69</v>
      </c>
      <c r="O48" s="9">
        <v>33.590000000000003</v>
      </c>
      <c r="P48" s="9">
        <v>31.49</v>
      </c>
    </row>
    <row r="49" spans="1:16">
      <c r="A49" s="12" t="s">
        <v>102</v>
      </c>
      <c r="B49" s="11" t="s">
        <v>103</v>
      </c>
      <c r="C49" s="9">
        <v>27.55</v>
      </c>
      <c r="D49" s="9">
        <v>31.41</v>
      </c>
      <c r="E49" s="9">
        <v>35.270000000000003</v>
      </c>
      <c r="F49" s="9">
        <v>39.119999999999997</v>
      </c>
      <c r="G49" s="9">
        <v>42.43</v>
      </c>
      <c r="H49" s="9">
        <v>45.74</v>
      </c>
      <c r="I49" s="9">
        <v>49.05</v>
      </c>
      <c r="J49" s="9">
        <v>52.35</v>
      </c>
      <c r="K49" s="9">
        <v>57.86</v>
      </c>
      <c r="L49" s="9">
        <v>55.11</v>
      </c>
      <c r="M49" s="9">
        <v>50.7</v>
      </c>
      <c r="N49" s="9">
        <v>46.84</v>
      </c>
      <c r="O49" s="9">
        <v>44.09</v>
      </c>
      <c r="P49" s="9">
        <v>41.33</v>
      </c>
    </row>
    <row r="50" spans="1:16">
      <c r="A50" s="12" t="s">
        <v>104</v>
      </c>
      <c r="B50" s="11" t="s">
        <v>105</v>
      </c>
      <c r="C50" s="9">
        <v>14.49</v>
      </c>
      <c r="D50" s="9">
        <v>16.510000000000002</v>
      </c>
      <c r="E50" s="9">
        <v>18.55</v>
      </c>
      <c r="F50" s="9">
        <v>20.58</v>
      </c>
      <c r="G50" s="9">
        <v>22.31</v>
      </c>
      <c r="H50" s="9">
        <v>24.05</v>
      </c>
      <c r="I50" s="9">
        <v>25.79</v>
      </c>
      <c r="J50" s="9">
        <v>27.53</v>
      </c>
      <c r="K50" s="9">
        <v>30.43</v>
      </c>
      <c r="L50" s="9">
        <v>28.98</v>
      </c>
      <c r="M50" s="9">
        <v>26.66</v>
      </c>
      <c r="N50" s="9">
        <v>24.63</v>
      </c>
      <c r="O50" s="9">
        <v>23.18</v>
      </c>
      <c r="P50" s="9">
        <v>21.74</v>
      </c>
    </row>
    <row r="51" spans="1:16">
      <c r="A51" s="12" t="s">
        <v>106</v>
      </c>
      <c r="B51" s="11" t="s">
        <v>107</v>
      </c>
      <c r="C51" s="9">
        <v>17.170000000000002</v>
      </c>
      <c r="D51" s="9">
        <v>19.57</v>
      </c>
      <c r="E51" s="9">
        <v>21.97</v>
      </c>
      <c r="F51" s="9">
        <v>24.38</v>
      </c>
      <c r="G51" s="9">
        <v>26.43</v>
      </c>
      <c r="H51" s="9">
        <v>28.49</v>
      </c>
      <c r="I51" s="9">
        <v>30.56</v>
      </c>
      <c r="J51" s="9">
        <v>32.61</v>
      </c>
      <c r="K51" s="9">
        <v>36.049999999999997</v>
      </c>
      <c r="L51" s="9">
        <v>34.33</v>
      </c>
      <c r="M51" s="9">
        <v>31.58</v>
      </c>
      <c r="N51" s="9">
        <v>29.18</v>
      </c>
      <c r="O51" s="9">
        <v>27.46</v>
      </c>
      <c r="P51" s="9">
        <v>25.75</v>
      </c>
    </row>
    <row r="52" spans="1:16">
      <c r="A52" s="12" t="s">
        <v>108</v>
      </c>
      <c r="B52" s="11" t="s">
        <v>109</v>
      </c>
      <c r="C52" s="9">
        <v>13.98</v>
      </c>
      <c r="D52" s="9">
        <v>15.94</v>
      </c>
      <c r="E52" s="9">
        <v>17.89</v>
      </c>
      <c r="F52" s="9">
        <v>19.850000000000001</v>
      </c>
      <c r="G52" s="9">
        <v>21.53</v>
      </c>
      <c r="H52" s="9">
        <v>23.21</v>
      </c>
      <c r="I52" s="9">
        <v>24.88</v>
      </c>
      <c r="J52" s="9">
        <v>26.56</v>
      </c>
      <c r="K52" s="9">
        <v>29.36</v>
      </c>
      <c r="L52" s="9">
        <v>27.96</v>
      </c>
      <c r="M52" s="9">
        <v>25.72</v>
      </c>
      <c r="N52" s="9">
        <v>23.77</v>
      </c>
      <c r="O52" s="9">
        <v>22.37</v>
      </c>
      <c r="P52" s="9">
        <v>20.97</v>
      </c>
    </row>
    <row r="53" spans="1:16">
      <c r="A53" s="12" t="s">
        <v>110</v>
      </c>
      <c r="B53" s="11" t="s">
        <v>111</v>
      </c>
      <c r="C53" s="9">
        <v>23.18</v>
      </c>
      <c r="D53" s="9">
        <v>26.42</v>
      </c>
      <c r="E53" s="9">
        <v>29.67</v>
      </c>
      <c r="F53" s="9">
        <v>32.909999999999997</v>
      </c>
      <c r="G53" s="9">
        <v>35.700000000000003</v>
      </c>
      <c r="H53" s="9">
        <v>38.479999999999997</v>
      </c>
      <c r="I53" s="9">
        <v>41.26</v>
      </c>
      <c r="J53" s="9">
        <v>44.04</v>
      </c>
      <c r="K53" s="9">
        <v>48.68</v>
      </c>
      <c r="L53" s="9">
        <v>46.36</v>
      </c>
      <c r="M53" s="9">
        <v>42.65</v>
      </c>
      <c r="N53" s="9">
        <v>39.4</v>
      </c>
      <c r="O53" s="9">
        <v>37.08</v>
      </c>
      <c r="P53" s="9">
        <v>34.770000000000003</v>
      </c>
    </row>
    <row r="54" spans="1:16">
      <c r="A54" s="12" t="s">
        <v>110</v>
      </c>
      <c r="B54" s="11" t="s">
        <v>42</v>
      </c>
      <c r="C54" s="9">
        <v>58.8</v>
      </c>
      <c r="D54" s="9">
        <v>67.03</v>
      </c>
      <c r="E54" s="9">
        <v>75.260000000000005</v>
      </c>
      <c r="F54" s="9">
        <v>83.49</v>
      </c>
      <c r="G54" s="9">
        <v>90.55</v>
      </c>
      <c r="H54" s="9">
        <v>97.61</v>
      </c>
      <c r="I54" s="9">
        <v>104.67</v>
      </c>
      <c r="J54" s="9">
        <v>111.72</v>
      </c>
      <c r="K54" s="9">
        <v>123.48</v>
      </c>
      <c r="L54" s="9">
        <v>117.6</v>
      </c>
      <c r="M54" s="9">
        <v>108.19</v>
      </c>
      <c r="N54" s="9">
        <v>99.96</v>
      </c>
      <c r="O54" s="9">
        <v>94.08</v>
      </c>
      <c r="P54" s="9">
        <v>88.19</v>
      </c>
    </row>
    <row r="55" spans="1:16">
      <c r="A55" s="12" t="s">
        <v>112</v>
      </c>
      <c r="B55" s="11" t="s">
        <v>113</v>
      </c>
      <c r="C55" s="9">
        <v>21.54</v>
      </c>
      <c r="D55" s="9">
        <v>24.55</v>
      </c>
      <c r="E55" s="9">
        <v>27.57</v>
      </c>
      <c r="F55" s="9">
        <v>30.59</v>
      </c>
      <c r="G55" s="9">
        <v>33.17</v>
      </c>
      <c r="H55" s="9">
        <v>35.75</v>
      </c>
      <c r="I55" s="9">
        <v>38.340000000000003</v>
      </c>
      <c r="J55" s="9">
        <v>40.92</v>
      </c>
      <c r="K55" s="9">
        <v>45.23</v>
      </c>
      <c r="L55" s="9">
        <v>43.08</v>
      </c>
      <c r="M55" s="9">
        <v>39.630000000000003</v>
      </c>
      <c r="N55" s="9">
        <v>36.619999999999997</v>
      </c>
      <c r="O55" s="9">
        <v>34.46</v>
      </c>
      <c r="P55" s="9">
        <v>32.31</v>
      </c>
    </row>
    <row r="56" spans="1:16">
      <c r="A56" s="12" t="s">
        <v>112</v>
      </c>
      <c r="B56" s="11" t="s">
        <v>42</v>
      </c>
      <c r="C56" s="9">
        <v>55.16</v>
      </c>
      <c r="D56" s="9">
        <v>62.87</v>
      </c>
      <c r="E56" s="9">
        <v>70.599999999999994</v>
      </c>
      <c r="F56" s="9">
        <v>78.319999999999993</v>
      </c>
      <c r="G56" s="9">
        <v>84.94</v>
      </c>
      <c r="H56" s="9">
        <v>91.55</v>
      </c>
      <c r="I56" s="9">
        <v>98.17</v>
      </c>
      <c r="J56" s="9">
        <v>104.79</v>
      </c>
      <c r="K56" s="9">
        <v>115.82</v>
      </c>
      <c r="L56" s="9">
        <v>110.31</v>
      </c>
      <c r="M56" s="9">
        <v>101.49</v>
      </c>
      <c r="N56" s="9">
        <v>93.76</v>
      </c>
      <c r="O56" s="9">
        <v>88.25</v>
      </c>
      <c r="P56" s="9">
        <v>82.73</v>
      </c>
    </row>
    <row r="57" spans="1:16">
      <c r="A57" s="12" t="s">
        <v>114</v>
      </c>
      <c r="B57" s="11" t="s">
        <v>115</v>
      </c>
      <c r="C57" s="9">
        <v>24.82</v>
      </c>
      <c r="D57" s="9">
        <v>28.29</v>
      </c>
      <c r="E57" s="9">
        <v>31.77</v>
      </c>
      <c r="F57" s="9">
        <v>35.24</v>
      </c>
      <c r="G57" s="9">
        <v>38.22</v>
      </c>
      <c r="H57" s="9">
        <v>41.2</v>
      </c>
      <c r="I57" s="9">
        <v>44.18</v>
      </c>
      <c r="J57" s="9">
        <v>47.16</v>
      </c>
      <c r="K57" s="9">
        <v>52.12</v>
      </c>
      <c r="L57" s="9">
        <v>49.64</v>
      </c>
      <c r="M57" s="9">
        <v>45.67</v>
      </c>
      <c r="N57" s="9">
        <v>42.19</v>
      </c>
      <c r="O57" s="9">
        <v>39.71</v>
      </c>
      <c r="P57" s="9">
        <v>37.229999999999997</v>
      </c>
    </row>
    <row r="58" spans="1:16">
      <c r="A58" s="12" t="s">
        <v>116</v>
      </c>
      <c r="B58" s="11" t="s">
        <v>117</v>
      </c>
      <c r="C58" s="9">
        <v>15.53</v>
      </c>
      <c r="D58" s="9">
        <v>17.690000000000001</v>
      </c>
      <c r="E58" s="9">
        <v>19.87</v>
      </c>
      <c r="F58" s="9">
        <v>22.05</v>
      </c>
      <c r="G58" s="9">
        <v>23.91</v>
      </c>
      <c r="H58" s="9">
        <v>25.77</v>
      </c>
      <c r="I58" s="9">
        <v>27.63</v>
      </c>
      <c r="J58" s="9">
        <v>29.5</v>
      </c>
      <c r="K58" s="9">
        <v>32.6</v>
      </c>
      <c r="L58" s="9">
        <v>31.05</v>
      </c>
      <c r="M58" s="9">
        <v>28.57</v>
      </c>
      <c r="N58" s="9">
        <v>26.39</v>
      </c>
      <c r="O58" s="9">
        <v>24.84</v>
      </c>
      <c r="P58" s="9">
        <v>23.29</v>
      </c>
    </row>
    <row r="59" spans="1:16">
      <c r="A59" s="12" t="s">
        <v>118</v>
      </c>
      <c r="B59" s="11" t="s">
        <v>119</v>
      </c>
      <c r="C59" s="9">
        <v>20.440000000000001</v>
      </c>
      <c r="D59" s="9">
        <v>23.31</v>
      </c>
      <c r="E59" s="9">
        <v>26.17</v>
      </c>
      <c r="F59" s="9">
        <v>29.03</v>
      </c>
      <c r="G59" s="9">
        <v>31.49</v>
      </c>
      <c r="H59" s="9">
        <v>33.94</v>
      </c>
      <c r="I59" s="9">
        <v>36.39</v>
      </c>
      <c r="J59" s="9">
        <v>38.840000000000003</v>
      </c>
      <c r="K59" s="9">
        <v>42.93</v>
      </c>
      <c r="L59" s="9">
        <v>40.89</v>
      </c>
      <c r="M59" s="9">
        <v>37.619999999999997</v>
      </c>
      <c r="N59" s="9">
        <v>34.76</v>
      </c>
      <c r="O59" s="9">
        <v>32.72</v>
      </c>
      <c r="P59" s="9">
        <v>30.67</v>
      </c>
    </row>
    <row r="60" spans="1:16">
      <c r="A60" s="12" t="s">
        <v>118</v>
      </c>
      <c r="B60" s="11" t="s">
        <v>42</v>
      </c>
      <c r="C60" s="9">
        <v>52.72</v>
      </c>
      <c r="D60" s="9">
        <v>60.11</v>
      </c>
      <c r="E60" s="9">
        <v>67.48</v>
      </c>
      <c r="F60" s="9">
        <v>74.87</v>
      </c>
      <c r="G60" s="9">
        <v>81.2</v>
      </c>
      <c r="H60" s="9">
        <v>87.52</v>
      </c>
      <c r="I60" s="9">
        <v>93.85</v>
      </c>
      <c r="J60" s="9">
        <v>100.17</v>
      </c>
      <c r="K60" s="9">
        <v>110.72</v>
      </c>
      <c r="L60" s="9">
        <v>105.45</v>
      </c>
      <c r="M60" s="9">
        <v>97.01</v>
      </c>
      <c r="N60" s="9">
        <v>89.63</v>
      </c>
      <c r="O60" s="9">
        <v>84.36</v>
      </c>
      <c r="P60" s="9">
        <v>79.08</v>
      </c>
    </row>
    <row r="61" spans="1:16">
      <c r="A61" s="12" t="s">
        <v>120</v>
      </c>
      <c r="B61" s="11" t="s">
        <v>121</v>
      </c>
      <c r="C61" s="9">
        <v>23.18</v>
      </c>
      <c r="D61" s="9">
        <v>26.42</v>
      </c>
      <c r="E61" s="9">
        <v>29.67</v>
      </c>
      <c r="F61" s="9">
        <v>32.909999999999997</v>
      </c>
      <c r="G61" s="9">
        <v>35.700000000000003</v>
      </c>
      <c r="H61" s="9">
        <v>38.479999999999997</v>
      </c>
      <c r="I61" s="9">
        <v>41.26</v>
      </c>
      <c r="J61" s="9">
        <v>44.04</v>
      </c>
      <c r="K61" s="9">
        <v>48.68</v>
      </c>
      <c r="L61" s="9">
        <v>46.36</v>
      </c>
      <c r="M61" s="9">
        <v>42.65</v>
      </c>
      <c r="N61" s="9">
        <v>39.4</v>
      </c>
      <c r="O61" s="9">
        <v>37.08</v>
      </c>
      <c r="P61" s="9">
        <v>34.770000000000003</v>
      </c>
    </row>
    <row r="62" spans="1:16">
      <c r="A62" s="12" t="s">
        <v>122</v>
      </c>
      <c r="B62" s="11" t="s">
        <v>123</v>
      </c>
      <c r="C62" s="9">
        <v>16.02</v>
      </c>
      <c r="D62" s="9">
        <v>18.27</v>
      </c>
      <c r="E62" s="9">
        <v>20.51</v>
      </c>
      <c r="F62" s="9">
        <v>22.75</v>
      </c>
      <c r="G62" s="9">
        <v>24.67</v>
      </c>
      <c r="H62" s="9">
        <v>26.59</v>
      </c>
      <c r="I62" s="9">
        <v>28.52</v>
      </c>
      <c r="J62" s="9">
        <v>30.44</v>
      </c>
      <c r="K62" s="9">
        <v>33.64</v>
      </c>
      <c r="L62" s="9">
        <v>32.04</v>
      </c>
      <c r="M62" s="9">
        <v>29.48</v>
      </c>
      <c r="N62" s="9">
        <v>27.24</v>
      </c>
      <c r="O62" s="9">
        <v>25.63</v>
      </c>
      <c r="P62" s="9">
        <v>24.03</v>
      </c>
    </row>
    <row r="63" spans="1:16">
      <c r="A63" s="12" t="s">
        <v>124</v>
      </c>
      <c r="B63" s="11" t="s">
        <v>125</v>
      </c>
      <c r="C63" s="9">
        <v>14.98</v>
      </c>
      <c r="D63" s="9">
        <v>17.079999999999998</v>
      </c>
      <c r="E63" s="9">
        <v>19.170000000000002</v>
      </c>
      <c r="F63" s="9">
        <v>21.27</v>
      </c>
      <c r="G63" s="9">
        <v>23.07</v>
      </c>
      <c r="H63" s="9">
        <v>24.86</v>
      </c>
      <c r="I63" s="9">
        <v>26.66</v>
      </c>
      <c r="J63" s="9">
        <v>28.46</v>
      </c>
      <c r="K63" s="9">
        <v>31.46</v>
      </c>
      <c r="L63" s="9">
        <v>29.95</v>
      </c>
      <c r="M63" s="9">
        <v>27.56</v>
      </c>
      <c r="N63" s="9">
        <v>25.47</v>
      </c>
      <c r="O63" s="9">
        <v>23.97</v>
      </c>
      <c r="P63" s="9">
        <v>22.46</v>
      </c>
    </row>
    <row r="64" spans="1:16">
      <c r="A64" s="12" t="s">
        <v>126</v>
      </c>
      <c r="B64" s="11" t="s">
        <v>127</v>
      </c>
      <c r="C64" s="9">
        <v>24.82</v>
      </c>
      <c r="D64" s="9">
        <v>28.29</v>
      </c>
      <c r="E64" s="9">
        <v>31.77</v>
      </c>
      <c r="F64" s="9">
        <v>35.24</v>
      </c>
      <c r="G64" s="9">
        <v>38.22</v>
      </c>
      <c r="H64" s="9">
        <v>41.2</v>
      </c>
      <c r="I64" s="9">
        <v>44.18</v>
      </c>
      <c r="J64" s="9">
        <v>47.16</v>
      </c>
      <c r="K64" s="9">
        <v>52.12</v>
      </c>
      <c r="L64" s="9">
        <v>49.64</v>
      </c>
      <c r="M64" s="9">
        <v>45.67</v>
      </c>
      <c r="N64" s="9">
        <v>42.19</v>
      </c>
      <c r="O64" s="9">
        <v>39.71</v>
      </c>
      <c r="P64" s="9">
        <v>37.229999999999997</v>
      </c>
    </row>
    <row r="65" spans="1:16">
      <c r="A65" s="12" t="s">
        <v>128</v>
      </c>
      <c r="B65" s="11" t="s">
        <v>129</v>
      </c>
      <c r="C65" s="9">
        <v>23.72</v>
      </c>
      <c r="D65" s="9">
        <v>27.05</v>
      </c>
      <c r="E65" s="9">
        <v>30.37</v>
      </c>
      <c r="F65" s="9">
        <v>33.69</v>
      </c>
      <c r="G65" s="9">
        <v>36.54</v>
      </c>
      <c r="H65" s="9">
        <v>39.380000000000003</v>
      </c>
      <c r="I65" s="9">
        <v>42.23</v>
      </c>
      <c r="J65" s="9">
        <v>45.08</v>
      </c>
      <c r="K65" s="9">
        <v>49.82</v>
      </c>
      <c r="L65" s="9">
        <v>47.45</v>
      </c>
      <c r="M65" s="9">
        <v>43.65</v>
      </c>
      <c r="N65" s="9">
        <v>40.33</v>
      </c>
      <c r="O65" s="9">
        <v>37.96</v>
      </c>
      <c r="P65" s="9">
        <v>35.590000000000003</v>
      </c>
    </row>
    <row r="66" spans="1:16">
      <c r="A66" s="12" t="s">
        <v>130</v>
      </c>
      <c r="B66" s="11" t="s">
        <v>131</v>
      </c>
      <c r="C66" s="9">
        <v>25.37</v>
      </c>
      <c r="D66" s="9">
        <v>28.92</v>
      </c>
      <c r="E66" s="9">
        <v>32.47</v>
      </c>
      <c r="F66" s="9">
        <v>36.020000000000003</v>
      </c>
      <c r="G66" s="9">
        <v>39.06</v>
      </c>
      <c r="H66" s="9">
        <v>42.11</v>
      </c>
      <c r="I66" s="9">
        <v>45.15</v>
      </c>
      <c r="J66" s="9">
        <v>48.2</v>
      </c>
      <c r="K66" s="9">
        <v>53.27</v>
      </c>
      <c r="L66" s="9">
        <v>50.73</v>
      </c>
      <c r="M66" s="9">
        <v>46.67</v>
      </c>
      <c r="N66" s="9">
        <v>43.12</v>
      </c>
      <c r="O66" s="9">
        <v>40.590000000000003</v>
      </c>
      <c r="P66" s="9">
        <v>38.049999999999997</v>
      </c>
    </row>
    <row r="67" spans="1:16">
      <c r="A67" s="12" t="s">
        <v>132</v>
      </c>
      <c r="B67" s="11" t="s">
        <v>133</v>
      </c>
      <c r="C67" s="9">
        <v>13.98</v>
      </c>
      <c r="D67" s="9">
        <v>15.94</v>
      </c>
      <c r="E67" s="9">
        <v>17.89</v>
      </c>
      <c r="F67" s="9">
        <v>19.850000000000001</v>
      </c>
      <c r="G67" s="9">
        <v>21.53</v>
      </c>
      <c r="H67" s="9">
        <v>23.21</v>
      </c>
      <c r="I67" s="9">
        <v>24.88</v>
      </c>
      <c r="J67" s="9">
        <v>26.56</v>
      </c>
      <c r="K67" s="9">
        <v>29.36</v>
      </c>
      <c r="L67" s="9">
        <v>27.96</v>
      </c>
      <c r="M67" s="9">
        <v>25.72</v>
      </c>
      <c r="N67" s="9">
        <v>23.77</v>
      </c>
      <c r="O67" s="9">
        <v>22.37</v>
      </c>
      <c r="P67" s="9">
        <v>20.97</v>
      </c>
    </row>
    <row r="68" spans="1:16">
      <c r="A68" s="12" t="s">
        <v>134</v>
      </c>
      <c r="B68" s="11" t="s">
        <v>135</v>
      </c>
      <c r="C68" s="9">
        <v>14.49</v>
      </c>
      <c r="D68" s="9">
        <v>16.510000000000002</v>
      </c>
      <c r="E68" s="9">
        <v>18.55</v>
      </c>
      <c r="F68" s="9">
        <v>20.58</v>
      </c>
      <c r="G68" s="9">
        <v>22.31</v>
      </c>
      <c r="H68" s="9">
        <v>24.05</v>
      </c>
      <c r="I68" s="9">
        <v>25.79</v>
      </c>
      <c r="J68" s="9">
        <v>27.53</v>
      </c>
      <c r="K68" s="9">
        <v>30.43</v>
      </c>
      <c r="L68" s="9">
        <v>28.98</v>
      </c>
      <c r="M68" s="9">
        <v>26.66</v>
      </c>
      <c r="N68" s="9">
        <v>24.63</v>
      </c>
      <c r="O68" s="9">
        <v>23.18</v>
      </c>
      <c r="P68" s="9">
        <v>21.74</v>
      </c>
    </row>
    <row r="69" spans="1:16">
      <c r="A69" s="12" t="s">
        <v>136</v>
      </c>
      <c r="B69" s="11" t="s">
        <v>137</v>
      </c>
      <c r="C69" s="9">
        <v>17.170000000000002</v>
      </c>
      <c r="D69" s="9">
        <v>19.57</v>
      </c>
      <c r="E69" s="9">
        <v>21.97</v>
      </c>
      <c r="F69" s="9">
        <v>24.38</v>
      </c>
      <c r="G69" s="9">
        <v>26.43</v>
      </c>
      <c r="H69" s="9">
        <v>28.49</v>
      </c>
      <c r="I69" s="9">
        <v>30.56</v>
      </c>
      <c r="J69" s="9">
        <v>32.61</v>
      </c>
      <c r="K69" s="9">
        <v>36.049999999999997</v>
      </c>
      <c r="L69" s="9">
        <v>34.33</v>
      </c>
      <c r="M69" s="9">
        <v>31.58</v>
      </c>
      <c r="N69" s="9">
        <v>29.18</v>
      </c>
      <c r="O69" s="9">
        <v>27.46</v>
      </c>
      <c r="P69" s="9">
        <v>25.75</v>
      </c>
    </row>
    <row r="70" spans="1:16">
      <c r="A70" s="12" t="s">
        <v>138</v>
      </c>
      <c r="B70" s="11" t="s">
        <v>139</v>
      </c>
      <c r="C70" s="9">
        <v>18.260000000000002</v>
      </c>
      <c r="D70" s="9">
        <v>20.82</v>
      </c>
      <c r="E70" s="9">
        <v>23.37</v>
      </c>
      <c r="F70" s="9">
        <v>25.92</v>
      </c>
      <c r="G70" s="9">
        <v>28.12</v>
      </c>
      <c r="H70" s="9">
        <v>30.31</v>
      </c>
      <c r="I70" s="9">
        <v>32.5</v>
      </c>
      <c r="J70" s="9">
        <v>34.69</v>
      </c>
      <c r="K70" s="9">
        <v>38.340000000000003</v>
      </c>
      <c r="L70" s="9">
        <v>36.51</v>
      </c>
      <c r="M70" s="9">
        <v>33.6</v>
      </c>
      <c r="N70" s="9">
        <v>31.04</v>
      </c>
      <c r="O70" s="9">
        <v>29.21</v>
      </c>
      <c r="P70" s="9">
        <v>27.39</v>
      </c>
    </row>
    <row r="71" spans="1:16">
      <c r="A71" s="12" t="s">
        <v>140</v>
      </c>
      <c r="B71" s="11" t="s">
        <v>141</v>
      </c>
      <c r="C71" s="9">
        <v>15.51</v>
      </c>
      <c r="D71" s="9">
        <v>17.68</v>
      </c>
      <c r="E71" s="9">
        <v>19.850000000000001</v>
      </c>
      <c r="F71" s="9">
        <v>22.02</v>
      </c>
      <c r="G71" s="9">
        <v>23.89</v>
      </c>
      <c r="H71" s="9">
        <v>25.75</v>
      </c>
      <c r="I71" s="9">
        <v>27.61</v>
      </c>
      <c r="J71" s="9">
        <v>29.47</v>
      </c>
      <c r="K71" s="9">
        <v>32.57</v>
      </c>
      <c r="L71" s="9">
        <v>31.02</v>
      </c>
      <c r="M71" s="9">
        <v>28.54</v>
      </c>
      <c r="N71" s="9">
        <v>26.37</v>
      </c>
      <c r="O71" s="9">
        <v>24.82</v>
      </c>
      <c r="P71" s="9">
        <v>23.26</v>
      </c>
    </row>
    <row r="72" spans="1:16">
      <c r="A72" s="12" t="s">
        <v>142</v>
      </c>
      <c r="B72" s="11" t="s">
        <v>143</v>
      </c>
      <c r="C72" s="9">
        <v>18.260000000000002</v>
      </c>
      <c r="D72" s="9">
        <v>20.82</v>
      </c>
      <c r="E72" s="9">
        <v>23.37</v>
      </c>
      <c r="F72" s="9">
        <v>25.92</v>
      </c>
      <c r="G72" s="9">
        <v>28.12</v>
      </c>
      <c r="H72" s="9">
        <v>30.31</v>
      </c>
      <c r="I72" s="9">
        <v>32.5</v>
      </c>
      <c r="J72" s="9">
        <v>34.69</v>
      </c>
      <c r="K72" s="9">
        <v>38.340000000000003</v>
      </c>
      <c r="L72" s="9">
        <v>36.51</v>
      </c>
      <c r="M72" s="9">
        <v>33.6</v>
      </c>
      <c r="N72" s="9">
        <v>31.04</v>
      </c>
      <c r="O72" s="9">
        <v>29.21</v>
      </c>
      <c r="P72" s="9">
        <v>27.39</v>
      </c>
    </row>
    <row r="73" spans="1:16">
      <c r="A73" s="12" t="s">
        <v>144</v>
      </c>
      <c r="B73" s="11" t="s">
        <v>145</v>
      </c>
      <c r="C73" s="9">
        <v>17.170000000000002</v>
      </c>
      <c r="D73" s="9">
        <v>19.57</v>
      </c>
      <c r="E73" s="9">
        <v>21.97</v>
      </c>
      <c r="F73" s="9">
        <v>24.38</v>
      </c>
      <c r="G73" s="9">
        <v>26.43</v>
      </c>
      <c r="H73" s="9">
        <v>28.49</v>
      </c>
      <c r="I73" s="9">
        <v>30.56</v>
      </c>
      <c r="J73" s="9">
        <v>32.61</v>
      </c>
      <c r="K73" s="9">
        <v>36.049999999999997</v>
      </c>
      <c r="L73" s="9">
        <v>34.33</v>
      </c>
      <c r="M73" s="9">
        <v>31.58</v>
      </c>
      <c r="N73" s="9">
        <v>29.18</v>
      </c>
      <c r="O73" s="9">
        <v>27.46</v>
      </c>
      <c r="P73" s="9">
        <v>25.75</v>
      </c>
    </row>
    <row r="74" spans="1:16">
      <c r="A74" s="12" t="s">
        <v>146</v>
      </c>
      <c r="B74" s="11" t="s">
        <v>147</v>
      </c>
      <c r="C74" s="9">
        <v>18.57</v>
      </c>
      <c r="D74" s="9">
        <v>21.17</v>
      </c>
      <c r="E74" s="9">
        <v>23.77</v>
      </c>
      <c r="F74" s="9">
        <v>26.37</v>
      </c>
      <c r="G74" s="9">
        <v>28.6</v>
      </c>
      <c r="H74" s="9">
        <v>30.83</v>
      </c>
      <c r="I74" s="9">
        <v>33.06</v>
      </c>
      <c r="J74" s="9">
        <v>35.29</v>
      </c>
      <c r="K74" s="9">
        <v>39</v>
      </c>
      <c r="L74" s="9">
        <v>37.14</v>
      </c>
      <c r="M74" s="9">
        <v>34.17</v>
      </c>
      <c r="N74" s="9">
        <v>31.57</v>
      </c>
      <c r="O74" s="9">
        <v>29.72</v>
      </c>
      <c r="P74" s="9">
        <v>27.86</v>
      </c>
    </row>
    <row r="75" spans="1:16">
      <c r="A75" s="12" t="s">
        <v>146</v>
      </c>
      <c r="B75" s="11" t="s">
        <v>69</v>
      </c>
      <c r="C75" s="9">
        <v>51.51</v>
      </c>
      <c r="D75" s="9">
        <v>58.72</v>
      </c>
      <c r="E75" s="9">
        <v>65.930000000000007</v>
      </c>
      <c r="F75" s="9">
        <v>73.14</v>
      </c>
      <c r="G75" s="9">
        <v>79.33</v>
      </c>
      <c r="H75" s="9">
        <v>85.5</v>
      </c>
      <c r="I75" s="9">
        <v>91.69</v>
      </c>
      <c r="J75" s="9">
        <v>97.87</v>
      </c>
      <c r="K75" s="9">
        <v>108.17</v>
      </c>
      <c r="L75" s="9">
        <v>103.02</v>
      </c>
      <c r="M75" s="9">
        <v>94.78</v>
      </c>
      <c r="N75" s="9">
        <v>87.56</v>
      </c>
      <c r="O75" s="9">
        <v>82.41</v>
      </c>
      <c r="P75" s="9">
        <v>77.260000000000005</v>
      </c>
    </row>
    <row r="76" spans="1:16">
      <c r="A76" s="12" t="s">
        <v>148</v>
      </c>
      <c r="B76" s="11" t="s">
        <v>149</v>
      </c>
      <c r="C76" s="9">
        <v>17.71</v>
      </c>
      <c r="D76" s="9">
        <v>20.190000000000001</v>
      </c>
      <c r="E76" s="9">
        <v>22.67</v>
      </c>
      <c r="F76" s="9">
        <v>25.15</v>
      </c>
      <c r="G76" s="9">
        <v>27.27</v>
      </c>
      <c r="H76" s="9">
        <v>29.4</v>
      </c>
      <c r="I76" s="9">
        <v>31.53</v>
      </c>
      <c r="J76" s="9">
        <v>33.659999999999997</v>
      </c>
      <c r="K76" s="9">
        <v>37.200000000000003</v>
      </c>
      <c r="L76" s="9">
        <v>35.42</v>
      </c>
      <c r="M76" s="9">
        <v>32.590000000000003</v>
      </c>
      <c r="N76" s="9">
        <v>30.11</v>
      </c>
      <c r="O76" s="9">
        <v>28.34</v>
      </c>
      <c r="P76" s="9">
        <v>26.57</v>
      </c>
    </row>
    <row r="77" spans="1:16">
      <c r="A77" s="12" t="s">
        <v>150</v>
      </c>
      <c r="B77" s="11" t="s">
        <v>151</v>
      </c>
      <c r="C77" s="9">
        <v>18.260000000000002</v>
      </c>
      <c r="D77" s="9">
        <v>20.82</v>
      </c>
      <c r="E77" s="9">
        <v>23.37</v>
      </c>
      <c r="F77" s="9">
        <v>25.92</v>
      </c>
      <c r="G77" s="9">
        <v>28.12</v>
      </c>
      <c r="H77" s="9">
        <v>30.31</v>
      </c>
      <c r="I77" s="9">
        <v>32.5</v>
      </c>
      <c r="J77" s="9">
        <v>34.69</v>
      </c>
      <c r="K77" s="9">
        <v>38.340000000000003</v>
      </c>
      <c r="L77" s="9">
        <v>36.51</v>
      </c>
      <c r="M77" s="9">
        <v>33.6</v>
      </c>
      <c r="N77" s="9">
        <v>31.04</v>
      </c>
      <c r="O77" s="9">
        <v>29.21</v>
      </c>
      <c r="P77" s="9">
        <v>27.39</v>
      </c>
    </row>
    <row r="78" spans="1:16">
      <c r="A78" s="12" t="s">
        <v>152</v>
      </c>
      <c r="B78" s="11" t="s">
        <v>153</v>
      </c>
      <c r="C78" s="9">
        <v>13.47</v>
      </c>
      <c r="D78" s="9">
        <v>15.36</v>
      </c>
      <c r="E78" s="9">
        <v>17.239999999999998</v>
      </c>
      <c r="F78" s="9">
        <v>19.13</v>
      </c>
      <c r="G78" s="9">
        <v>20.74</v>
      </c>
      <c r="H78" s="9">
        <v>22.36</v>
      </c>
      <c r="I78" s="9">
        <v>23.97</v>
      </c>
      <c r="J78" s="9">
        <v>25.59</v>
      </c>
      <c r="K78" s="9">
        <v>28.29</v>
      </c>
      <c r="L78" s="9">
        <v>26.94</v>
      </c>
      <c r="M78" s="9">
        <v>24.78</v>
      </c>
      <c r="N78" s="9">
        <v>22.9</v>
      </c>
      <c r="O78" s="9">
        <v>21.55</v>
      </c>
      <c r="P78" s="9">
        <v>20.2</v>
      </c>
    </row>
    <row r="79" spans="1:16">
      <c r="A79" s="12" t="s">
        <v>154</v>
      </c>
      <c r="B79" s="11" t="s">
        <v>155</v>
      </c>
      <c r="C79" s="9">
        <v>11.43</v>
      </c>
      <c r="D79" s="9">
        <v>13.03</v>
      </c>
      <c r="E79" s="9">
        <v>14.63</v>
      </c>
      <c r="F79" s="9">
        <v>16.23</v>
      </c>
      <c r="G79" s="9">
        <v>17.600000000000001</v>
      </c>
      <c r="H79" s="9">
        <v>18.97</v>
      </c>
      <c r="I79" s="9">
        <v>20.34</v>
      </c>
      <c r="J79" s="9">
        <v>21.71</v>
      </c>
      <c r="K79" s="9">
        <v>24</v>
      </c>
      <c r="L79" s="9">
        <v>22.86</v>
      </c>
      <c r="M79" s="9">
        <v>21.03</v>
      </c>
      <c r="N79" s="9">
        <v>19.43</v>
      </c>
      <c r="O79" s="9">
        <v>18.29</v>
      </c>
      <c r="P79" s="9">
        <v>17.14</v>
      </c>
    </row>
    <row r="80" spans="1:16">
      <c r="A80" s="12" t="s">
        <v>156</v>
      </c>
      <c r="B80" s="11" t="s">
        <v>157</v>
      </c>
      <c r="C80" s="9">
        <v>12.96</v>
      </c>
      <c r="D80" s="9">
        <v>14.77</v>
      </c>
      <c r="E80" s="9">
        <v>16.59</v>
      </c>
      <c r="F80" s="9">
        <v>18.399999999999999</v>
      </c>
      <c r="G80" s="9">
        <v>19.96</v>
      </c>
      <c r="H80" s="9">
        <v>21.51</v>
      </c>
      <c r="I80" s="9">
        <v>23.07</v>
      </c>
      <c r="J80" s="9">
        <v>24.62</v>
      </c>
      <c r="K80" s="9">
        <v>27.21</v>
      </c>
      <c r="L80" s="9">
        <v>25.92</v>
      </c>
      <c r="M80" s="9">
        <v>23.85</v>
      </c>
      <c r="N80" s="9">
        <v>22.03</v>
      </c>
      <c r="O80" s="9">
        <v>20.74</v>
      </c>
      <c r="P80" s="9">
        <v>19.440000000000001</v>
      </c>
    </row>
    <row r="81" spans="1:16">
      <c r="A81" s="12" t="s">
        <v>158</v>
      </c>
      <c r="B81" s="11" t="s">
        <v>159</v>
      </c>
      <c r="C81" s="9">
        <v>13.47</v>
      </c>
      <c r="D81" s="9">
        <v>15.36</v>
      </c>
      <c r="E81" s="9">
        <v>17.239999999999998</v>
      </c>
      <c r="F81" s="9">
        <v>19.13</v>
      </c>
      <c r="G81" s="9">
        <v>20.74</v>
      </c>
      <c r="H81" s="9">
        <v>22.36</v>
      </c>
      <c r="I81" s="9">
        <v>23.97</v>
      </c>
      <c r="J81" s="9">
        <v>25.59</v>
      </c>
      <c r="K81" s="9">
        <v>28.29</v>
      </c>
      <c r="L81" s="9">
        <v>26.94</v>
      </c>
      <c r="M81" s="9">
        <v>24.78</v>
      </c>
      <c r="N81" s="9">
        <v>22.9</v>
      </c>
      <c r="O81" s="9">
        <v>21.55</v>
      </c>
      <c r="P81" s="9">
        <v>20.2</v>
      </c>
    </row>
    <row r="82" spans="1:16">
      <c r="A82" s="12" t="s">
        <v>160</v>
      </c>
      <c r="B82" s="11" t="s">
        <v>161</v>
      </c>
      <c r="C82" s="9">
        <v>20.99</v>
      </c>
      <c r="D82" s="9">
        <v>23.93</v>
      </c>
      <c r="E82" s="9">
        <v>26.87</v>
      </c>
      <c r="F82" s="9">
        <v>29.81</v>
      </c>
      <c r="G82" s="9">
        <v>32.33</v>
      </c>
      <c r="H82" s="9">
        <v>34.840000000000003</v>
      </c>
      <c r="I82" s="9">
        <v>37.369999999999997</v>
      </c>
      <c r="J82" s="9">
        <v>39.89</v>
      </c>
      <c r="K82" s="9">
        <v>44.09</v>
      </c>
      <c r="L82" s="9">
        <v>41.99</v>
      </c>
      <c r="M82" s="9">
        <v>38.630000000000003</v>
      </c>
      <c r="N82" s="9">
        <v>35.69</v>
      </c>
      <c r="O82" s="9">
        <v>33.590000000000003</v>
      </c>
      <c r="P82" s="9">
        <v>31.49</v>
      </c>
    </row>
    <row r="83" spans="1:16">
      <c r="A83" s="12" t="s">
        <v>160</v>
      </c>
      <c r="B83" s="11" t="s">
        <v>42</v>
      </c>
      <c r="C83" s="9">
        <v>53.94</v>
      </c>
      <c r="D83" s="9">
        <v>61.49</v>
      </c>
      <c r="E83" s="9">
        <v>69.040000000000006</v>
      </c>
      <c r="F83" s="9">
        <v>76.599999999999994</v>
      </c>
      <c r="G83" s="9">
        <v>83.06</v>
      </c>
      <c r="H83" s="9">
        <v>89.54</v>
      </c>
      <c r="I83" s="9">
        <v>96.01</v>
      </c>
      <c r="J83" s="9">
        <v>102.49</v>
      </c>
      <c r="K83" s="9">
        <v>113.27</v>
      </c>
      <c r="L83" s="9">
        <v>107.88</v>
      </c>
      <c r="M83" s="9">
        <v>99.24</v>
      </c>
      <c r="N83" s="9">
        <v>91.7</v>
      </c>
      <c r="O83" s="9">
        <v>86.3</v>
      </c>
      <c r="P83" s="9">
        <v>80.91</v>
      </c>
    </row>
    <row r="84" spans="1:16">
      <c r="A84" s="12" t="s">
        <v>162</v>
      </c>
      <c r="B84" s="11" t="s">
        <v>163</v>
      </c>
      <c r="C84" s="9">
        <v>25.92</v>
      </c>
      <c r="D84" s="9">
        <v>29.54</v>
      </c>
      <c r="E84" s="9">
        <v>33.17</v>
      </c>
      <c r="F84" s="9">
        <v>36.799999999999997</v>
      </c>
      <c r="G84" s="9">
        <v>39.909999999999997</v>
      </c>
      <c r="H84" s="9">
        <v>43.02</v>
      </c>
      <c r="I84" s="9">
        <v>46.12</v>
      </c>
      <c r="J84" s="9">
        <v>49.23</v>
      </c>
      <c r="K84" s="9">
        <v>54.42</v>
      </c>
      <c r="L84" s="9">
        <v>51.82</v>
      </c>
      <c r="M84" s="9">
        <v>47.68</v>
      </c>
      <c r="N84" s="9">
        <v>44.05</v>
      </c>
      <c r="O84" s="9">
        <v>41.46</v>
      </c>
      <c r="P84" s="9">
        <v>38.869999999999997</v>
      </c>
    </row>
    <row r="85" spans="1:16">
      <c r="A85" s="12" t="s">
        <v>162</v>
      </c>
      <c r="B85" s="11" t="s">
        <v>42</v>
      </c>
      <c r="C85" s="9">
        <v>64.87</v>
      </c>
      <c r="D85" s="9">
        <v>73.959999999999994</v>
      </c>
      <c r="E85" s="9">
        <v>83.04</v>
      </c>
      <c r="F85" s="9">
        <v>92.12</v>
      </c>
      <c r="G85" s="9">
        <v>99.9</v>
      </c>
      <c r="H85" s="9">
        <v>107.69</v>
      </c>
      <c r="I85" s="9">
        <v>115.47</v>
      </c>
      <c r="J85" s="9">
        <v>123.26</v>
      </c>
      <c r="K85" s="9">
        <v>136.24</v>
      </c>
      <c r="L85" s="9">
        <v>129.74</v>
      </c>
      <c r="M85" s="9">
        <v>119.37</v>
      </c>
      <c r="N85" s="9">
        <v>110.28</v>
      </c>
      <c r="O85" s="9">
        <v>103.8</v>
      </c>
      <c r="P85" s="9">
        <v>97.31</v>
      </c>
    </row>
    <row r="86" spans="1:16">
      <c r="A86" s="12" t="s">
        <v>164</v>
      </c>
      <c r="B86" s="11" t="s">
        <v>165</v>
      </c>
      <c r="C86" s="9">
        <v>27</v>
      </c>
      <c r="D86" s="9">
        <v>30.78</v>
      </c>
      <c r="E86" s="9">
        <v>34.57</v>
      </c>
      <c r="F86" s="9">
        <v>38.35</v>
      </c>
      <c r="G86" s="9">
        <v>41.59</v>
      </c>
      <c r="H86" s="9">
        <v>44.83</v>
      </c>
      <c r="I86" s="9">
        <v>48.07</v>
      </c>
      <c r="J86" s="9">
        <v>51.31</v>
      </c>
      <c r="K86" s="9">
        <v>56.71</v>
      </c>
      <c r="L86" s="9">
        <v>54.01</v>
      </c>
      <c r="M86" s="9">
        <v>49.69</v>
      </c>
      <c r="N86" s="9">
        <v>45.91</v>
      </c>
      <c r="O86" s="9">
        <v>43.21</v>
      </c>
      <c r="P86" s="9">
        <v>40.51</v>
      </c>
    </row>
    <row r="87" spans="1:16">
      <c r="A87" s="12" t="s">
        <v>164</v>
      </c>
      <c r="B87" s="11" t="s">
        <v>42</v>
      </c>
      <c r="C87" s="9">
        <v>67.3</v>
      </c>
      <c r="D87" s="9">
        <v>76.72</v>
      </c>
      <c r="E87" s="9">
        <v>86.15</v>
      </c>
      <c r="F87" s="9">
        <v>95.57</v>
      </c>
      <c r="G87" s="9">
        <v>103.65</v>
      </c>
      <c r="H87" s="9">
        <v>111.73</v>
      </c>
      <c r="I87" s="9">
        <v>119.8</v>
      </c>
      <c r="J87" s="9">
        <v>127.88</v>
      </c>
      <c r="K87" s="9">
        <v>141.33000000000001</v>
      </c>
      <c r="L87" s="9">
        <v>134.61000000000001</v>
      </c>
      <c r="M87" s="9">
        <v>123.84</v>
      </c>
      <c r="N87" s="9">
        <v>114.42</v>
      </c>
      <c r="O87" s="9">
        <v>107.68</v>
      </c>
      <c r="P87" s="9">
        <v>100.96</v>
      </c>
    </row>
    <row r="88" spans="1:16">
      <c r="A88" s="12" t="s">
        <v>166</v>
      </c>
      <c r="B88" s="11" t="s">
        <v>167</v>
      </c>
      <c r="C88" s="9">
        <v>29.19</v>
      </c>
      <c r="D88" s="9">
        <v>33.28</v>
      </c>
      <c r="E88" s="9">
        <v>37.369999999999997</v>
      </c>
      <c r="F88" s="9">
        <v>41.45</v>
      </c>
      <c r="G88" s="9">
        <v>44.96</v>
      </c>
      <c r="H88" s="9">
        <v>48.46</v>
      </c>
      <c r="I88" s="9">
        <v>51.96</v>
      </c>
      <c r="J88" s="9">
        <v>55.47</v>
      </c>
      <c r="K88" s="9">
        <v>61.31</v>
      </c>
      <c r="L88" s="9">
        <v>58.38</v>
      </c>
      <c r="M88" s="9">
        <v>53.72</v>
      </c>
      <c r="N88" s="9">
        <v>49.63</v>
      </c>
      <c r="O88" s="9">
        <v>46.71</v>
      </c>
      <c r="P88" s="9">
        <v>43.79</v>
      </c>
    </row>
    <row r="89" spans="1:16">
      <c r="A89" s="12" t="s">
        <v>166</v>
      </c>
      <c r="B89" s="11" t="s">
        <v>42</v>
      </c>
      <c r="C89" s="9">
        <v>72.17</v>
      </c>
      <c r="D89" s="9">
        <v>82.27</v>
      </c>
      <c r="E89" s="9">
        <v>92.36</v>
      </c>
      <c r="F89" s="9">
        <v>102.47</v>
      </c>
      <c r="G89" s="9">
        <v>111.13</v>
      </c>
      <c r="H89" s="9">
        <v>119.79</v>
      </c>
      <c r="I89" s="9">
        <v>128.44999999999999</v>
      </c>
      <c r="J89" s="9">
        <v>137.11000000000001</v>
      </c>
      <c r="K89" s="9">
        <v>151.55000000000001</v>
      </c>
      <c r="L89" s="9">
        <v>144.32</v>
      </c>
      <c r="M89" s="9">
        <v>132.78</v>
      </c>
      <c r="N89" s="9">
        <v>122.68</v>
      </c>
      <c r="O89" s="9">
        <v>115.46</v>
      </c>
      <c r="P89" s="9">
        <v>108.24</v>
      </c>
    </row>
    <row r="90" spans="1:16">
      <c r="A90" s="12" t="s">
        <v>168</v>
      </c>
      <c r="B90" s="11" t="s">
        <v>169</v>
      </c>
      <c r="C90" s="9">
        <v>18.809999999999999</v>
      </c>
      <c r="D90" s="9">
        <v>21.44</v>
      </c>
      <c r="E90" s="9">
        <v>24.07</v>
      </c>
      <c r="F90" s="9">
        <v>26.7</v>
      </c>
      <c r="G90" s="9">
        <v>28.96</v>
      </c>
      <c r="H90" s="9">
        <v>31.22</v>
      </c>
      <c r="I90" s="9">
        <v>33.47</v>
      </c>
      <c r="J90" s="9">
        <v>35.729999999999997</v>
      </c>
      <c r="K90" s="9">
        <v>39.49</v>
      </c>
      <c r="L90" s="9">
        <v>37.61</v>
      </c>
      <c r="M90" s="9">
        <v>34.6</v>
      </c>
      <c r="N90" s="9">
        <v>31.97</v>
      </c>
      <c r="O90" s="9">
        <v>30.09</v>
      </c>
      <c r="P90" s="9">
        <v>28.21</v>
      </c>
    </row>
    <row r="91" spans="1:16">
      <c r="A91" s="12" t="s">
        <v>170</v>
      </c>
      <c r="B91" s="11" t="s">
        <v>171</v>
      </c>
      <c r="C91" s="9">
        <v>19.899999999999999</v>
      </c>
      <c r="D91" s="9">
        <v>22.68</v>
      </c>
      <c r="E91" s="9">
        <v>25.47</v>
      </c>
      <c r="F91" s="9">
        <v>28.26</v>
      </c>
      <c r="G91" s="9">
        <v>30.65</v>
      </c>
      <c r="H91" s="9">
        <v>33.03</v>
      </c>
      <c r="I91" s="9">
        <v>35.42</v>
      </c>
      <c r="J91" s="9">
        <v>37.81</v>
      </c>
      <c r="K91" s="9">
        <v>41.79</v>
      </c>
      <c r="L91" s="9">
        <v>39.799999999999997</v>
      </c>
      <c r="M91" s="9">
        <v>36.61</v>
      </c>
      <c r="N91" s="9">
        <v>33.83</v>
      </c>
      <c r="O91" s="9">
        <v>31.84</v>
      </c>
      <c r="P91" s="9">
        <v>29.85</v>
      </c>
    </row>
    <row r="92" spans="1:16">
      <c r="A92" s="12" t="s">
        <v>172</v>
      </c>
      <c r="B92" s="11" t="s">
        <v>173</v>
      </c>
      <c r="C92" s="9">
        <v>19.899999999999999</v>
      </c>
      <c r="D92" s="9">
        <v>22.68</v>
      </c>
      <c r="E92" s="9">
        <v>25.47</v>
      </c>
      <c r="F92" s="9">
        <v>28.26</v>
      </c>
      <c r="G92" s="9">
        <v>30.65</v>
      </c>
      <c r="H92" s="9">
        <v>33.03</v>
      </c>
      <c r="I92" s="9">
        <v>35.42</v>
      </c>
      <c r="J92" s="9">
        <v>37.81</v>
      </c>
      <c r="K92" s="9">
        <v>41.79</v>
      </c>
      <c r="L92" s="9">
        <v>39.799999999999997</v>
      </c>
      <c r="M92" s="9">
        <v>36.61</v>
      </c>
      <c r="N92" s="9">
        <v>33.83</v>
      </c>
      <c r="O92" s="9">
        <v>31.84</v>
      </c>
      <c r="P92" s="9">
        <v>29.85</v>
      </c>
    </row>
    <row r="93" spans="1:16">
      <c r="A93" s="12" t="s">
        <v>174</v>
      </c>
      <c r="B93" s="11" t="s">
        <v>175</v>
      </c>
      <c r="C93" s="9">
        <v>20.440000000000001</v>
      </c>
      <c r="D93" s="9">
        <v>23.31</v>
      </c>
      <c r="E93" s="9">
        <v>26.17</v>
      </c>
      <c r="F93" s="9">
        <v>29.03</v>
      </c>
      <c r="G93" s="9">
        <v>31.49</v>
      </c>
      <c r="H93" s="9">
        <v>33.94</v>
      </c>
      <c r="I93" s="9">
        <v>36.39</v>
      </c>
      <c r="J93" s="9">
        <v>38.840000000000003</v>
      </c>
      <c r="K93" s="9">
        <v>42.93</v>
      </c>
      <c r="L93" s="9">
        <v>40.89</v>
      </c>
      <c r="M93" s="9">
        <v>37.619999999999997</v>
      </c>
      <c r="N93" s="9">
        <v>34.76</v>
      </c>
      <c r="O93" s="9">
        <v>32.72</v>
      </c>
      <c r="P93" s="9">
        <v>30.67</v>
      </c>
    </row>
    <row r="94" spans="1:16">
      <c r="A94" s="12" t="s">
        <v>176</v>
      </c>
      <c r="B94" s="11" t="s">
        <v>177</v>
      </c>
      <c r="C94" s="9">
        <v>20.99</v>
      </c>
      <c r="D94" s="9">
        <v>23.93</v>
      </c>
      <c r="E94" s="9">
        <v>26.87</v>
      </c>
      <c r="F94" s="9">
        <v>29.81</v>
      </c>
      <c r="G94" s="9">
        <v>32.33</v>
      </c>
      <c r="H94" s="9">
        <v>34.840000000000003</v>
      </c>
      <c r="I94" s="9">
        <v>37.369999999999997</v>
      </c>
      <c r="J94" s="9">
        <v>39.89</v>
      </c>
      <c r="K94" s="9">
        <v>44.09</v>
      </c>
      <c r="L94" s="9">
        <v>41.99</v>
      </c>
      <c r="M94" s="9">
        <v>38.630000000000003</v>
      </c>
      <c r="N94" s="9">
        <v>35.69</v>
      </c>
      <c r="O94" s="9">
        <v>33.590000000000003</v>
      </c>
      <c r="P94" s="9">
        <v>31.49</v>
      </c>
    </row>
    <row r="95" spans="1:16">
      <c r="A95" s="12" t="s">
        <v>178</v>
      </c>
      <c r="B95" s="11" t="s">
        <v>179</v>
      </c>
      <c r="C95" s="9">
        <v>12.96</v>
      </c>
      <c r="D95" s="9">
        <v>14.77</v>
      </c>
      <c r="E95" s="9">
        <v>16.59</v>
      </c>
      <c r="F95" s="9">
        <v>18.399999999999999</v>
      </c>
      <c r="G95" s="9">
        <v>19.96</v>
      </c>
      <c r="H95" s="9">
        <v>21.51</v>
      </c>
      <c r="I95" s="9">
        <v>23.07</v>
      </c>
      <c r="J95" s="9">
        <v>24.62</v>
      </c>
      <c r="K95" s="9">
        <v>27.21</v>
      </c>
      <c r="L95" s="9">
        <v>25.92</v>
      </c>
      <c r="M95" s="9">
        <v>23.85</v>
      </c>
      <c r="N95" s="9">
        <v>22.03</v>
      </c>
      <c r="O95" s="9">
        <v>20.74</v>
      </c>
      <c r="P95" s="9">
        <v>19.440000000000001</v>
      </c>
    </row>
    <row r="96" spans="1:16">
      <c r="A96" s="12" t="s">
        <v>180</v>
      </c>
      <c r="B96" s="11" t="s">
        <v>181</v>
      </c>
      <c r="C96" s="9">
        <v>22.63</v>
      </c>
      <c r="D96" s="9">
        <v>25.8</v>
      </c>
      <c r="E96" s="9">
        <v>28.97</v>
      </c>
      <c r="F96" s="9">
        <v>32.14</v>
      </c>
      <c r="G96" s="9">
        <v>34.85</v>
      </c>
      <c r="H96" s="9">
        <v>37.57</v>
      </c>
      <c r="I96" s="9">
        <v>40.28</v>
      </c>
      <c r="J96" s="9">
        <v>43</v>
      </c>
      <c r="K96" s="9">
        <v>47.53</v>
      </c>
      <c r="L96" s="9">
        <v>45.27</v>
      </c>
      <c r="M96" s="9">
        <v>41.64</v>
      </c>
      <c r="N96" s="9">
        <v>38.479999999999997</v>
      </c>
      <c r="O96" s="9">
        <v>36.21</v>
      </c>
      <c r="P96" s="9">
        <v>33.950000000000003</v>
      </c>
    </row>
    <row r="97" spans="1:16">
      <c r="A97" s="12" t="s">
        <v>180</v>
      </c>
      <c r="B97" s="11" t="s">
        <v>42</v>
      </c>
      <c r="C97" s="9">
        <v>57.59</v>
      </c>
      <c r="D97" s="9">
        <v>65.650000000000006</v>
      </c>
      <c r="E97" s="9">
        <v>73.709999999999994</v>
      </c>
      <c r="F97" s="9">
        <v>81.77</v>
      </c>
      <c r="G97" s="9">
        <v>88.68</v>
      </c>
      <c r="H97" s="9">
        <v>95.59</v>
      </c>
      <c r="I97" s="9">
        <v>102.49</v>
      </c>
      <c r="J97" s="9">
        <v>109.41</v>
      </c>
      <c r="K97" s="9">
        <v>120.93</v>
      </c>
      <c r="L97" s="9">
        <v>115.16</v>
      </c>
      <c r="M97" s="9">
        <v>105.95</v>
      </c>
      <c r="N97" s="9">
        <v>97.89</v>
      </c>
      <c r="O97" s="9">
        <v>92.13</v>
      </c>
      <c r="P97" s="9">
        <v>86.38</v>
      </c>
    </row>
    <row r="98" spans="1:16">
      <c r="A98" s="12" t="s">
        <v>182</v>
      </c>
      <c r="B98" s="11" t="s">
        <v>183</v>
      </c>
      <c r="C98" s="9">
        <v>22.63</v>
      </c>
      <c r="D98" s="9">
        <v>25.8</v>
      </c>
      <c r="E98" s="9">
        <v>28.97</v>
      </c>
      <c r="F98" s="9">
        <v>32.14</v>
      </c>
      <c r="G98" s="9">
        <v>34.85</v>
      </c>
      <c r="H98" s="9">
        <v>37.57</v>
      </c>
      <c r="I98" s="9">
        <v>40.28</v>
      </c>
      <c r="J98" s="9">
        <v>43</v>
      </c>
      <c r="K98" s="9">
        <v>47.53</v>
      </c>
      <c r="L98" s="9">
        <v>45.27</v>
      </c>
      <c r="M98" s="9">
        <v>41.64</v>
      </c>
      <c r="N98" s="9">
        <v>38.479999999999997</v>
      </c>
      <c r="O98" s="9">
        <v>36.21</v>
      </c>
      <c r="P98" s="9">
        <v>33.950000000000003</v>
      </c>
    </row>
    <row r="99" spans="1:16">
      <c r="A99" s="12" t="s">
        <v>182</v>
      </c>
      <c r="B99" s="11" t="s">
        <v>42</v>
      </c>
      <c r="C99" s="9">
        <v>57.59</v>
      </c>
      <c r="D99" s="9">
        <v>65.650000000000006</v>
      </c>
      <c r="E99" s="9">
        <v>73.709999999999994</v>
      </c>
      <c r="F99" s="9">
        <v>81.77</v>
      </c>
      <c r="G99" s="9">
        <v>88.68</v>
      </c>
      <c r="H99" s="9">
        <v>95.59</v>
      </c>
      <c r="I99" s="9">
        <v>102.49</v>
      </c>
      <c r="J99" s="9">
        <v>109.41</v>
      </c>
      <c r="K99" s="9">
        <v>120.93</v>
      </c>
      <c r="L99" s="9">
        <v>115.16</v>
      </c>
      <c r="M99" s="9">
        <v>105.95</v>
      </c>
      <c r="N99" s="9">
        <v>97.89</v>
      </c>
      <c r="O99" s="9">
        <v>92.13</v>
      </c>
      <c r="P99" s="9">
        <v>86.38</v>
      </c>
    </row>
    <row r="100" spans="1:16">
      <c r="A100" s="12" t="s">
        <v>184</v>
      </c>
      <c r="B100" s="11" t="s">
        <v>185</v>
      </c>
      <c r="C100" s="9">
        <v>13.34</v>
      </c>
      <c r="D100" s="9">
        <v>15.21</v>
      </c>
      <c r="E100" s="9">
        <v>17.07</v>
      </c>
      <c r="F100" s="9">
        <v>18.940000000000001</v>
      </c>
      <c r="G100" s="9">
        <v>20.54</v>
      </c>
      <c r="H100" s="9">
        <v>22.14</v>
      </c>
      <c r="I100" s="9">
        <v>23.74</v>
      </c>
      <c r="J100" s="9">
        <v>25.34</v>
      </c>
      <c r="K100" s="9">
        <v>28.01</v>
      </c>
      <c r="L100" s="9">
        <v>26.68</v>
      </c>
      <c r="M100" s="9">
        <v>24.54</v>
      </c>
      <c r="N100" s="9">
        <v>22.67</v>
      </c>
      <c r="O100" s="9">
        <v>21.34</v>
      </c>
      <c r="P100" s="9">
        <v>20.010000000000002</v>
      </c>
    </row>
    <row r="101" spans="1:16">
      <c r="A101" s="12" t="s">
        <v>186</v>
      </c>
      <c r="B101" s="11" t="s">
        <v>187</v>
      </c>
      <c r="C101" s="9">
        <v>8.8699999999999992</v>
      </c>
      <c r="D101" s="9">
        <v>10.119999999999999</v>
      </c>
      <c r="E101" s="9">
        <v>11.36</v>
      </c>
      <c r="F101" s="9">
        <v>12.6</v>
      </c>
      <c r="G101" s="9">
        <v>13.67</v>
      </c>
      <c r="H101" s="9">
        <v>14.73</v>
      </c>
      <c r="I101" s="9">
        <v>15.8</v>
      </c>
      <c r="J101" s="9">
        <v>16.86</v>
      </c>
      <c r="K101" s="9">
        <v>18.64</v>
      </c>
      <c r="L101" s="9">
        <v>17.75</v>
      </c>
      <c r="M101" s="9">
        <v>16.329999999999998</v>
      </c>
      <c r="N101" s="9">
        <v>15.09</v>
      </c>
      <c r="O101" s="9">
        <v>14.2</v>
      </c>
      <c r="P101" s="9">
        <v>13.32</v>
      </c>
    </row>
    <row r="102" spans="1:16">
      <c r="A102" s="12" t="s">
        <v>188</v>
      </c>
      <c r="B102" s="11" t="s">
        <v>189</v>
      </c>
      <c r="C102" s="9">
        <v>14.98</v>
      </c>
      <c r="D102" s="9">
        <v>17.079999999999998</v>
      </c>
      <c r="E102" s="9">
        <v>19.170000000000002</v>
      </c>
      <c r="F102" s="9">
        <v>21.27</v>
      </c>
      <c r="G102" s="9">
        <v>23.07</v>
      </c>
      <c r="H102" s="9">
        <v>24.86</v>
      </c>
      <c r="I102" s="9">
        <v>26.66</v>
      </c>
      <c r="J102" s="9">
        <v>28.46</v>
      </c>
      <c r="K102" s="9">
        <v>31.46</v>
      </c>
      <c r="L102" s="9">
        <v>29.95</v>
      </c>
      <c r="M102" s="9">
        <v>27.56</v>
      </c>
      <c r="N102" s="9">
        <v>25.47</v>
      </c>
      <c r="O102" s="9">
        <v>23.97</v>
      </c>
      <c r="P102" s="9">
        <v>22.46</v>
      </c>
    </row>
    <row r="103" spans="1:16">
      <c r="A103" s="12" t="s">
        <v>190</v>
      </c>
      <c r="B103" s="11" t="s">
        <v>191</v>
      </c>
      <c r="C103" s="9">
        <v>13.34</v>
      </c>
      <c r="D103" s="9">
        <v>15.21</v>
      </c>
      <c r="E103" s="9">
        <v>17.07</v>
      </c>
      <c r="F103" s="9">
        <v>18.940000000000001</v>
      </c>
      <c r="G103" s="9">
        <v>20.54</v>
      </c>
      <c r="H103" s="9">
        <v>22.14</v>
      </c>
      <c r="I103" s="9">
        <v>23.74</v>
      </c>
      <c r="J103" s="9">
        <v>25.34</v>
      </c>
      <c r="K103" s="9">
        <v>28.01</v>
      </c>
      <c r="L103" s="9">
        <v>26.68</v>
      </c>
      <c r="M103" s="9">
        <v>24.54</v>
      </c>
      <c r="N103" s="9">
        <v>22.67</v>
      </c>
      <c r="O103" s="9">
        <v>21.34</v>
      </c>
      <c r="P103" s="9">
        <v>20.010000000000002</v>
      </c>
    </row>
    <row r="104" spans="1:16">
      <c r="A104" s="12" t="s">
        <v>192</v>
      </c>
      <c r="B104" s="11" t="s">
        <v>193</v>
      </c>
      <c r="C104" s="9">
        <v>16.53</v>
      </c>
      <c r="D104" s="9">
        <v>18.850000000000001</v>
      </c>
      <c r="E104" s="9">
        <v>21.16</v>
      </c>
      <c r="F104" s="9">
        <v>23.47</v>
      </c>
      <c r="G104" s="9">
        <v>25.46</v>
      </c>
      <c r="H104" s="9">
        <v>27.44</v>
      </c>
      <c r="I104" s="9">
        <v>29.43</v>
      </c>
      <c r="J104" s="9">
        <v>31.41</v>
      </c>
      <c r="K104" s="9">
        <v>34.72</v>
      </c>
      <c r="L104" s="9">
        <v>33.06</v>
      </c>
      <c r="M104" s="9">
        <v>30.42</v>
      </c>
      <c r="N104" s="9">
        <v>28.1</v>
      </c>
      <c r="O104" s="9">
        <v>26.45</v>
      </c>
      <c r="P104" s="9">
        <v>24.8</v>
      </c>
    </row>
    <row r="105" spans="1:16">
      <c r="A105" s="12" t="s">
        <v>194</v>
      </c>
      <c r="B105" s="11" t="s">
        <v>195</v>
      </c>
      <c r="C105" s="9">
        <v>12.45</v>
      </c>
      <c r="D105" s="9">
        <v>14.19</v>
      </c>
      <c r="E105" s="9">
        <v>15.93</v>
      </c>
      <c r="F105" s="9">
        <v>17.68</v>
      </c>
      <c r="G105" s="9">
        <v>19.170000000000002</v>
      </c>
      <c r="H105" s="9">
        <v>20.66</v>
      </c>
      <c r="I105" s="9">
        <v>22.16</v>
      </c>
      <c r="J105" s="9">
        <v>23.65</v>
      </c>
      <c r="K105" s="9">
        <v>26.14</v>
      </c>
      <c r="L105" s="9">
        <v>24.9</v>
      </c>
      <c r="M105" s="9">
        <v>22.9</v>
      </c>
      <c r="N105" s="9">
        <v>21.16</v>
      </c>
      <c r="O105" s="9">
        <v>19.920000000000002</v>
      </c>
      <c r="P105" s="9">
        <v>18.670000000000002</v>
      </c>
    </row>
    <row r="106" spans="1:16">
      <c r="A106" s="12" t="s">
        <v>196</v>
      </c>
      <c r="B106" s="11" t="s">
        <v>197</v>
      </c>
      <c r="C106" s="9">
        <v>25.92</v>
      </c>
      <c r="D106" s="9">
        <v>29.54</v>
      </c>
      <c r="E106" s="9">
        <v>33.17</v>
      </c>
      <c r="F106" s="9">
        <v>36.799999999999997</v>
      </c>
      <c r="G106" s="9">
        <v>39.909999999999997</v>
      </c>
      <c r="H106" s="9">
        <v>43.02</v>
      </c>
      <c r="I106" s="9">
        <v>46.12</v>
      </c>
      <c r="J106" s="9">
        <v>49.23</v>
      </c>
      <c r="K106" s="9">
        <v>54.42</v>
      </c>
      <c r="L106" s="9">
        <v>51.82</v>
      </c>
      <c r="M106" s="9">
        <v>47.68</v>
      </c>
      <c r="N106" s="9">
        <v>44.05</v>
      </c>
      <c r="O106" s="9">
        <v>41.46</v>
      </c>
      <c r="P106" s="9">
        <v>38.869999999999997</v>
      </c>
    </row>
    <row r="107" spans="1:16">
      <c r="A107" s="12" t="s">
        <v>198</v>
      </c>
      <c r="B107" s="11" t="s">
        <v>199</v>
      </c>
      <c r="C107" s="9">
        <v>24.27</v>
      </c>
      <c r="D107" s="9">
        <v>27.67</v>
      </c>
      <c r="E107" s="9">
        <v>31.07</v>
      </c>
      <c r="F107" s="9">
        <v>34.47</v>
      </c>
      <c r="G107" s="9">
        <v>37.380000000000003</v>
      </c>
      <c r="H107" s="9">
        <v>40.29</v>
      </c>
      <c r="I107" s="9">
        <v>43.2</v>
      </c>
      <c r="J107" s="9">
        <v>46.12</v>
      </c>
      <c r="K107" s="9">
        <v>50.97</v>
      </c>
      <c r="L107" s="9">
        <v>48.55</v>
      </c>
      <c r="M107" s="9">
        <v>44.66</v>
      </c>
      <c r="N107" s="9">
        <v>41.27</v>
      </c>
      <c r="O107" s="9">
        <v>38.840000000000003</v>
      </c>
      <c r="P107" s="9">
        <v>36.409999999999997</v>
      </c>
    </row>
    <row r="108" spans="1:16">
      <c r="A108" s="12" t="s">
        <v>200</v>
      </c>
      <c r="B108" s="11" t="s">
        <v>201</v>
      </c>
      <c r="C108" s="9">
        <v>30.29</v>
      </c>
      <c r="D108" s="9">
        <v>34.520000000000003</v>
      </c>
      <c r="E108" s="9">
        <v>38.770000000000003</v>
      </c>
      <c r="F108" s="9">
        <v>43.01</v>
      </c>
      <c r="G108" s="9">
        <v>46.64</v>
      </c>
      <c r="H108" s="9">
        <v>50.28</v>
      </c>
      <c r="I108" s="9">
        <v>53.91</v>
      </c>
      <c r="J108" s="9">
        <v>57.55</v>
      </c>
      <c r="K108" s="9">
        <v>63.6</v>
      </c>
      <c r="L108" s="9">
        <v>60.57</v>
      </c>
      <c r="M108" s="9">
        <v>55.73</v>
      </c>
      <c r="N108" s="9">
        <v>51.49</v>
      </c>
      <c r="O108" s="9">
        <v>48.46</v>
      </c>
      <c r="P108" s="9">
        <v>45.43</v>
      </c>
    </row>
    <row r="109" spans="1:16">
      <c r="A109" s="12" t="s">
        <v>202</v>
      </c>
      <c r="B109" s="11" t="s">
        <v>203</v>
      </c>
      <c r="C109" s="9">
        <v>24.82</v>
      </c>
      <c r="D109" s="9">
        <v>28.29</v>
      </c>
      <c r="E109" s="9">
        <v>31.77</v>
      </c>
      <c r="F109" s="9">
        <v>35.24</v>
      </c>
      <c r="G109" s="9">
        <v>38.22</v>
      </c>
      <c r="H109" s="9">
        <v>41.2</v>
      </c>
      <c r="I109" s="9">
        <v>44.18</v>
      </c>
      <c r="J109" s="9">
        <v>47.16</v>
      </c>
      <c r="K109" s="9">
        <v>52.12</v>
      </c>
      <c r="L109" s="9">
        <v>49.64</v>
      </c>
      <c r="M109" s="9">
        <v>45.67</v>
      </c>
      <c r="N109" s="9">
        <v>42.19</v>
      </c>
      <c r="O109" s="9">
        <v>39.71</v>
      </c>
      <c r="P109" s="9">
        <v>37.229999999999997</v>
      </c>
    </row>
    <row r="110" spans="1:16">
      <c r="A110" s="12" t="s">
        <v>204</v>
      </c>
      <c r="B110" s="11" t="s">
        <v>205</v>
      </c>
      <c r="C110" s="9">
        <v>15.51</v>
      </c>
      <c r="D110" s="9">
        <v>17.68</v>
      </c>
      <c r="E110" s="9">
        <v>19.850000000000001</v>
      </c>
      <c r="F110" s="9">
        <v>22.02</v>
      </c>
      <c r="G110" s="9">
        <v>23.89</v>
      </c>
      <c r="H110" s="9">
        <v>25.75</v>
      </c>
      <c r="I110" s="9">
        <v>27.61</v>
      </c>
      <c r="J110" s="9">
        <v>29.47</v>
      </c>
      <c r="K110" s="9">
        <v>32.57</v>
      </c>
      <c r="L110" s="9">
        <v>31.02</v>
      </c>
      <c r="M110" s="9">
        <v>28.54</v>
      </c>
      <c r="N110" s="9">
        <v>26.37</v>
      </c>
      <c r="O110" s="9">
        <v>24.82</v>
      </c>
      <c r="P110" s="9">
        <v>23.26</v>
      </c>
    </row>
    <row r="111" spans="1:16">
      <c r="A111" s="12" t="s">
        <v>204</v>
      </c>
      <c r="B111" s="11" t="s">
        <v>69</v>
      </c>
      <c r="C111" s="9">
        <v>44.22</v>
      </c>
      <c r="D111" s="9">
        <v>50.41</v>
      </c>
      <c r="E111" s="9">
        <v>56.6</v>
      </c>
      <c r="F111" s="9">
        <v>62.79</v>
      </c>
      <c r="G111" s="9">
        <v>68.099999999999994</v>
      </c>
      <c r="H111" s="9">
        <v>73.400000000000006</v>
      </c>
      <c r="I111" s="9">
        <v>78.709999999999994</v>
      </c>
      <c r="J111" s="9">
        <v>84.02</v>
      </c>
      <c r="K111" s="9">
        <v>92.86</v>
      </c>
      <c r="L111" s="9">
        <v>88.44</v>
      </c>
      <c r="M111" s="9">
        <v>81.36</v>
      </c>
      <c r="N111" s="9">
        <v>75.17</v>
      </c>
      <c r="O111" s="9">
        <v>70.75</v>
      </c>
      <c r="P111" s="9">
        <v>66.33</v>
      </c>
    </row>
    <row r="112" spans="1:16">
      <c r="A112" s="12" t="s">
        <v>206</v>
      </c>
      <c r="B112" s="11" t="s">
        <v>207</v>
      </c>
      <c r="C112" s="9">
        <v>17.04</v>
      </c>
      <c r="D112" s="9">
        <v>19.43</v>
      </c>
      <c r="E112" s="9">
        <v>21.81</v>
      </c>
      <c r="F112" s="9">
        <v>24.2</v>
      </c>
      <c r="G112" s="9">
        <v>26.25</v>
      </c>
      <c r="H112" s="9">
        <v>28.29</v>
      </c>
      <c r="I112" s="9">
        <v>30.33</v>
      </c>
      <c r="J112" s="9">
        <v>32.380000000000003</v>
      </c>
      <c r="K112" s="9">
        <v>35.79</v>
      </c>
      <c r="L112" s="9">
        <v>34.08</v>
      </c>
      <c r="M112" s="9">
        <v>31.36</v>
      </c>
      <c r="N112" s="9">
        <v>28.97</v>
      </c>
      <c r="O112" s="9">
        <v>27.27</v>
      </c>
      <c r="P112" s="9">
        <v>25.56</v>
      </c>
    </row>
    <row r="113" spans="1:16">
      <c r="A113" s="12" t="s">
        <v>208</v>
      </c>
      <c r="B113" s="11" t="s">
        <v>209</v>
      </c>
      <c r="C113" s="9">
        <v>18.809999999999999</v>
      </c>
      <c r="D113" s="9">
        <v>21.44</v>
      </c>
      <c r="E113" s="9">
        <v>24.07</v>
      </c>
      <c r="F113" s="9">
        <v>26.7</v>
      </c>
      <c r="G113" s="9">
        <v>28.96</v>
      </c>
      <c r="H113" s="9">
        <v>31.22</v>
      </c>
      <c r="I113" s="9">
        <v>33.47</v>
      </c>
      <c r="J113" s="9">
        <v>35.729999999999997</v>
      </c>
      <c r="K113" s="9">
        <v>39.49</v>
      </c>
      <c r="L113" s="9">
        <v>37.61</v>
      </c>
      <c r="M113" s="9">
        <v>34.6</v>
      </c>
      <c r="N113" s="9">
        <v>31.97</v>
      </c>
      <c r="O113" s="9">
        <v>30.09</v>
      </c>
      <c r="P113" s="9">
        <v>28.21</v>
      </c>
    </row>
    <row r="114" spans="1:16">
      <c r="A114" s="12" t="s">
        <v>210</v>
      </c>
      <c r="B114" s="11" t="s">
        <v>211</v>
      </c>
      <c r="C114" s="9">
        <v>19.350000000000001</v>
      </c>
      <c r="D114" s="9">
        <v>22.06</v>
      </c>
      <c r="E114" s="9">
        <v>24.77</v>
      </c>
      <c r="F114" s="9">
        <v>27.48</v>
      </c>
      <c r="G114" s="9">
        <v>29.8</v>
      </c>
      <c r="H114" s="9">
        <v>32.119999999999997</v>
      </c>
      <c r="I114" s="9">
        <v>34.450000000000003</v>
      </c>
      <c r="J114" s="9">
        <v>36.770000000000003</v>
      </c>
      <c r="K114" s="9">
        <v>40.64</v>
      </c>
      <c r="L114" s="9">
        <v>38.700000000000003</v>
      </c>
      <c r="M114" s="9">
        <v>35.61</v>
      </c>
      <c r="N114" s="9">
        <v>32.9</v>
      </c>
      <c r="O114" s="9">
        <v>30.96</v>
      </c>
      <c r="P114" s="9">
        <v>29.03</v>
      </c>
    </row>
    <row r="115" spans="1:16">
      <c r="A115" s="12" t="s">
        <v>210</v>
      </c>
      <c r="B115" s="11" t="s">
        <v>42</v>
      </c>
      <c r="C115" s="9">
        <v>47.86</v>
      </c>
      <c r="D115" s="9">
        <v>54.56</v>
      </c>
      <c r="E115" s="9">
        <v>61.27</v>
      </c>
      <c r="F115" s="9">
        <v>67.97</v>
      </c>
      <c r="G115" s="9">
        <v>73.709999999999994</v>
      </c>
      <c r="H115" s="9">
        <v>79.45</v>
      </c>
      <c r="I115" s="9">
        <v>85.2</v>
      </c>
      <c r="J115" s="9">
        <v>90.94</v>
      </c>
      <c r="K115" s="9">
        <v>100.51</v>
      </c>
      <c r="L115" s="9">
        <v>95.73</v>
      </c>
      <c r="M115" s="9">
        <v>88.07</v>
      </c>
      <c r="N115" s="9">
        <v>81.37</v>
      </c>
      <c r="O115" s="9">
        <v>76.58</v>
      </c>
      <c r="P115" s="9">
        <v>71.8</v>
      </c>
    </row>
    <row r="116" spans="1:16">
      <c r="A116" s="12" t="s">
        <v>212</v>
      </c>
      <c r="B116" s="11" t="s">
        <v>213</v>
      </c>
      <c r="C116" s="9">
        <v>17.170000000000002</v>
      </c>
      <c r="D116" s="9">
        <v>19.57</v>
      </c>
      <c r="E116" s="9">
        <v>21.97</v>
      </c>
      <c r="F116" s="9">
        <v>24.38</v>
      </c>
      <c r="G116" s="9">
        <v>26.43</v>
      </c>
      <c r="H116" s="9">
        <v>28.49</v>
      </c>
      <c r="I116" s="9">
        <v>30.56</v>
      </c>
      <c r="J116" s="9">
        <v>32.61</v>
      </c>
      <c r="K116" s="9">
        <v>36.049999999999997</v>
      </c>
      <c r="L116" s="9">
        <v>34.33</v>
      </c>
      <c r="M116" s="9">
        <v>31.58</v>
      </c>
      <c r="N116" s="9">
        <v>29.18</v>
      </c>
      <c r="O116" s="9">
        <v>27.46</v>
      </c>
      <c r="P116" s="9">
        <v>25.75</v>
      </c>
    </row>
    <row r="117" spans="1:16">
      <c r="A117" s="12" t="s">
        <v>214</v>
      </c>
      <c r="B117" s="11" t="s">
        <v>215</v>
      </c>
      <c r="C117" s="9">
        <v>20.440000000000001</v>
      </c>
      <c r="D117" s="9">
        <v>23.31</v>
      </c>
      <c r="E117" s="9">
        <v>26.17</v>
      </c>
      <c r="F117" s="9">
        <v>29.03</v>
      </c>
      <c r="G117" s="9">
        <v>31.49</v>
      </c>
      <c r="H117" s="9">
        <v>33.94</v>
      </c>
      <c r="I117" s="9">
        <v>36.39</v>
      </c>
      <c r="J117" s="9">
        <v>38.840000000000003</v>
      </c>
      <c r="K117" s="9">
        <v>42.93</v>
      </c>
      <c r="L117" s="9">
        <v>40.89</v>
      </c>
      <c r="M117" s="9">
        <v>37.619999999999997</v>
      </c>
      <c r="N117" s="9">
        <v>34.76</v>
      </c>
      <c r="O117" s="9">
        <v>32.72</v>
      </c>
      <c r="P117" s="9">
        <v>30.67</v>
      </c>
    </row>
    <row r="118" spans="1:16">
      <c r="A118" s="12" t="s">
        <v>216</v>
      </c>
      <c r="B118" s="11" t="s">
        <v>217</v>
      </c>
      <c r="C118" s="9">
        <v>13.88</v>
      </c>
      <c r="D118" s="9">
        <v>15.83</v>
      </c>
      <c r="E118" s="9">
        <v>17.78</v>
      </c>
      <c r="F118" s="9">
        <v>19.71</v>
      </c>
      <c r="G118" s="9">
        <v>21.38</v>
      </c>
      <c r="H118" s="9">
        <v>23.05</v>
      </c>
      <c r="I118" s="9">
        <v>24.71</v>
      </c>
      <c r="J118" s="9">
        <v>26.38</v>
      </c>
      <c r="K118" s="9">
        <v>29.16</v>
      </c>
      <c r="L118" s="9">
        <v>27.77</v>
      </c>
      <c r="M118" s="9">
        <v>25.55</v>
      </c>
      <c r="N118" s="9">
        <v>23.6</v>
      </c>
      <c r="O118" s="9">
        <v>22.22</v>
      </c>
      <c r="P118" s="9">
        <v>20.83</v>
      </c>
    </row>
    <row r="119" spans="1:16">
      <c r="A119" s="12" t="s">
        <v>218</v>
      </c>
      <c r="B119" s="11" t="s">
        <v>219</v>
      </c>
      <c r="C119" s="9">
        <v>13.34</v>
      </c>
      <c r="D119" s="9">
        <v>15.21</v>
      </c>
      <c r="E119" s="9">
        <v>17.07</v>
      </c>
      <c r="F119" s="9">
        <v>18.940000000000001</v>
      </c>
      <c r="G119" s="9">
        <v>20.54</v>
      </c>
      <c r="H119" s="9">
        <v>22.14</v>
      </c>
      <c r="I119" s="9">
        <v>23.74</v>
      </c>
      <c r="J119" s="9">
        <v>25.34</v>
      </c>
      <c r="K119" s="9">
        <v>28.01</v>
      </c>
      <c r="L119" s="9">
        <v>26.68</v>
      </c>
      <c r="M119" s="9">
        <v>24.54</v>
      </c>
      <c r="N119" s="9">
        <v>22.67</v>
      </c>
      <c r="O119" s="9">
        <v>21.34</v>
      </c>
      <c r="P119" s="9">
        <v>20.010000000000002</v>
      </c>
    </row>
    <row r="120" spans="1:16">
      <c r="A120" s="12" t="s">
        <v>220</v>
      </c>
      <c r="B120" s="11" t="s">
        <v>221</v>
      </c>
      <c r="C120" s="9">
        <v>13.34</v>
      </c>
      <c r="D120" s="9">
        <v>15.21</v>
      </c>
      <c r="E120" s="9">
        <v>17.07</v>
      </c>
      <c r="F120" s="9">
        <v>18.940000000000001</v>
      </c>
      <c r="G120" s="9">
        <v>20.54</v>
      </c>
      <c r="H120" s="9">
        <v>22.14</v>
      </c>
      <c r="I120" s="9">
        <v>23.74</v>
      </c>
      <c r="J120" s="9">
        <v>25.34</v>
      </c>
      <c r="K120" s="9">
        <v>28.01</v>
      </c>
      <c r="L120" s="9">
        <v>26.68</v>
      </c>
      <c r="M120" s="9">
        <v>24.54</v>
      </c>
      <c r="N120" s="9">
        <v>22.67</v>
      </c>
      <c r="O120" s="9">
        <v>21.34</v>
      </c>
      <c r="P120" s="9">
        <v>20.010000000000002</v>
      </c>
    </row>
    <row r="121" spans="1:16">
      <c r="A121" s="12" t="s">
        <v>222</v>
      </c>
      <c r="B121" s="11" t="s">
        <v>223</v>
      </c>
      <c r="C121" s="9">
        <v>13.88</v>
      </c>
      <c r="D121" s="9">
        <v>15.83</v>
      </c>
      <c r="E121" s="9">
        <v>17.78</v>
      </c>
      <c r="F121" s="9">
        <v>19.71</v>
      </c>
      <c r="G121" s="9">
        <v>21.38</v>
      </c>
      <c r="H121" s="9">
        <v>23.05</v>
      </c>
      <c r="I121" s="9">
        <v>24.71</v>
      </c>
      <c r="J121" s="9">
        <v>26.38</v>
      </c>
      <c r="K121" s="9">
        <v>29.16</v>
      </c>
      <c r="L121" s="9">
        <v>27.77</v>
      </c>
      <c r="M121" s="9">
        <v>25.55</v>
      </c>
      <c r="N121" s="9">
        <v>23.6</v>
      </c>
      <c r="O121" s="9">
        <v>22.22</v>
      </c>
      <c r="P121" s="9">
        <v>20.83</v>
      </c>
    </row>
    <row r="122" spans="1:16">
      <c r="A122" s="12" t="s">
        <v>224</v>
      </c>
      <c r="B122" s="11" t="s">
        <v>225</v>
      </c>
      <c r="C122" s="9">
        <v>13.34</v>
      </c>
      <c r="D122" s="9">
        <v>15.21</v>
      </c>
      <c r="E122" s="9">
        <v>17.07</v>
      </c>
      <c r="F122" s="9">
        <v>18.940000000000001</v>
      </c>
      <c r="G122" s="9">
        <v>20.54</v>
      </c>
      <c r="H122" s="9">
        <v>22.14</v>
      </c>
      <c r="I122" s="9">
        <v>23.74</v>
      </c>
      <c r="J122" s="9">
        <v>25.34</v>
      </c>
      <c r="K122" s="9">
        <v>28.01</v>
      </c>
      <c r="L122" s="9">
        <v>26.68</v>
      </c>
      <c r="M122" s="9">
        <v>24.54</v>
      </c>
      <c r="N122" s="9">
        <v>22.67</v>
      </c>
      <c r="O122" s="9">
        <v>21.34</v>
      </c>
      <c r="P122" s="9">
        <v>20.010000000000002</v>
      </c>
    </row>
    <row r="123" spans="1:16">
      <c r="A123" s="12" t="s">
        <v>226</v>
      </c>
      <c r="B123" s="11" t="s">
        <v>227</v>
      </c>
      <c r="C123" s="9">
        <v>78.239999999999995</v>
      </c>
      <c r="D123" s="9">
        <v>89.19</v>
      </c>
      <c r="E123" s="9">
        <v>100.14</v>
      </c>
      <c r="F123" s="9">
        <v>111.09</v>
      </c>
      <c r="G123" s="9">
        <v>120.49</v>
      </c>
      <c r="H123" s="9">
        <v>129.88</v>
      </c>
      <c r="I123" s="9">
        <v>139.26</v>
      </c>
      <c r="J123" s="9">
        <v>148.65</v>
      </c>
      <c r="K123" s="9">
        <v>164.3</v>
      </c>
      <c r="L123" s="9">
        <v>156.47999999999999</v>
      </c>
      <c r="M123" s="9">
        <v>143.94999999999999</v>
      </c>
      <c r="N123" s="9">
        <v>133</v>
      </c>
      <c r="O123" s="9">
        <v>125.18</v>
      </c>
      <c r="P123" s="9">
        <v>117.35</v>
      </c>
    </row>
  </sheetData>
  <autoFilter ref="A6:P123" xr:uid="{3C539D4D-3667-4345-AD9C-BF865187AC59}"/>
  <mergeCells count="4">
    <mergeCell ref="A5:B5"/>
    <mergeCell ref="A2:B4"/>
    <mergeCell ref="A1:B1"/>
    <mergeCell ref="C2:K2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705c9e18-d393-4470-8b67-9616c62ec31f}" enabled="1" method="Standard" siteId="{c5d1e823-e2b8-46bf-92ff-84f54313e0a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</vt:lpstr>
      <vt:lpstr>Tarif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Poulain, Aurélien</dc:creator>
  <cp:lastPrinted>2024-02-01T13:41:37Z</cp:lastPrinted>
  <dcterms:created xsi:type="dcterms:W3CDTF">2024-01-04T06:11:02Z</dcterms:created>
  <dcterms:modified xsi:type="dcterms:W3CDTF">2024-02-02T14:20:12Z</dcterms:modified>
</cp:coreProperties>
</file>