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270" windowWidth="15000" windowHeight="7320" tabRatio="409"/>
  </bookViews>
  <sheets>
    <sheet name="TEMP" sheetId="16" r:id="rId1"/>
  </sheets>
  <definedNames>
    <definedName name="_xlnm._FilterDatabase" localSheetId="0" hidden="1">TEMP!$A$1:$D$25</definedName>
    <definedName name="tt" localSheetId="0">#REF!</definedName>
    <definedName name="tt">#REF!</definedName>
    <definedName name="ttt" localSheetId="0">#REF!</definedName>
    <definedName name="ttt">#REF!</definedName>
  </definedNames>
  <calcPr calcId="144525" iterate="1"/>
</workbook>
</file>

<file path=xl/calcChain.xml><?xml version="1.0" encoding="utf-8"?>
<calcChain xmlns="http://schemas.openxmlformats.org/spreadsheetml/2006/main">
  <c r="M3" i="16" l="1" a="1"/>
  <c r="M3" i="16" s="1"/>
  <c r="M4" i="16" s="1"/>
  <c r="G7" i="16"/>
  <c r="H7" i="16"/>
  <c r="I7" i="16"/>
  <c r="J7" i="16"/>
  <c r="K7" i="16"/>
  <c r="L7" i="16"/>
  <c r="M7" i="16"/>
  <c r="G8" i="16"/>
  <c r="H8" i="16"/>
  <c r="I8" i="16"/>
  <c r="J8" i="16"/>
  <c r="K8" i="16"/>
  <c r="L8" i="16"/>
  <c r="M8" i="16"/>
  <c r="G9" i="16"/>
  <c r="H9" i="16"/>
  <c r="I9" i="16"/>
  <c r="J9" i="16"/>
  <c r="K9" i="16"/>
  <c r="L9" i="16"/>
  <c r="M9" i="16"/>
  <c r="G10" i="16"/>
  <c r="H10" i="16"/>
  <c r="I10" i="16"/>
  <c r="J10" i="16"/>
  <c r="K10" i="16"/>
  <c r="L10" i="16"/>
  <c r="M10" i="16"/>
  <c r="G11" i="16"/>
  <c r="H11" i="16"/>
  <c r="I11" i="16"/>
  <c r="J11" i="16"/>
  <c r="K11" i="16"/>
  <c r="L11" i="16"/>
  <c r="M11" i="16"/>
  <c r="G12" i="16"/>
  <c r="H12" i="16"/>
  <c r="I12" i="16"/>
  <c r="J12" i="16"/>
  <c r="K12" i="16"/>
  <c r="L12" i="16"/>
  <c r="M12" i="16"/>
  <c r="G13" i="16"/>
  <c r="H13" i="16"/>
  <c r="I13" i="16"/>
  <c r="J13" i="16"/>
  <c r="K13" i="16"/>
  <c r="L13" i="16"/>
  <c r="M13" i="16"/>
  <c r="G14" i="16"/>
  <c r="H14" i="16"/>
  <c r="I14" i="16"/>
  <c r="J14" i="16"/>
  <c r="K14" i="16"/>
  <c r="L14" i="16"/>
  <c r="M14" i="16"/>
  <c r="G15" i="16"/>
  <c r="H15" i="16"/>
  <c r="I15" i="16"/>
  <c r="J15" i="16"/>
  <c r="K15" i="16"/>
  <c r="L15" i="16"/>
  <c r="M15" i="16"/>
  <c r="G16" i="16"/>
  <c r="H16" i="16"/>
  <c r="I16" i="16"/>
  <c r="J16" i="16"/>
  <c r="K16" i="16"/>
  <c r="L16" i="16"/>
  <c r="M16" i="16"/>
  <c r="G17" i="16"/>
  <c r="H17" i="16"/>
  <c r="I17" i="16"/>
  <c r="J17" i="16"/>
  <c r="K17" i="16"/>
  <c r="L17" i="16"/>
  <c r="M17" i="16"/>
  <c r="G18" i="16"/>
  <c r="H18" i="16"/>
  <c r="I18" i="16"/>
  <c r="J18" i="16"/>
  <c r="K18" i="16"/>
  <c r="L18" i="16"/>
  <c r="M18" i="16"/>
  <c r="G19" i="16"/>
  <c r="H19" i="16"/>
  <c r="I19" i="16"/>
  <c r="J19" i="16"/>
  <c r="K19" i="16"/>
  <c r="L19" i="16"/>
  <c r="M19" i="16"/>
  <c r="G20" i="16"/>
  <c r="H20" i="16"/>
  <c r="I20" i="16"/>
  <c r="J20" i="16"/>
  <c r="K20" i="16"/>
  <c r="L20" i="16"/>
  <c r="M20" i="16"/>
  <c r="G21" i="16"/>
  <c r="H21" i="16"/>
  <c r="I21" i="16"/>
  <c r="J21" i="16"/>
  <c r="K21" i="16"/>
  <c r="L21" i="16"/>
  <c r="M21" i="16"/>
  <c r="G22" i="16"/>
  <c r="H22" i="16"/>
  <c r="I22" i="16"/>
  <c r="J22" i="16"/>
  <c r="K22" i="16"/>
  <c r="L22" i="16"/>
  <c r="M22" i="16"/>
  <c r="G23" i="16"/>
  <c r="H23" i="16"/>
  <c r="I23" i="16"/>
  <c r="J23" i="16"/>
  <c r="K23" i="16"/>
  <c r="L23" i="16"/>
  <c r="M23" i="16"/>
  <c r="G24" i="16"/>
  <c r="H24" i="16"/>
  <c r="I24" i="16"/>
  <c r="J24" i="16"/>
  <c r="K24" i="16"/>
  <c r="L24" i="16"/>
  <c r="M24" i="16"/>
  <c r="G25" i="16"/>
  <c r="H25" i="16"/>
  <c r="I25" i="16"/>
  <c r="J25" i="16"/>
  <c r="K25" i="16"/>
  <c r="L25" i="16"/>
  <c r="M25" i="16"/>
  <c r="M2" i="16" a="1"/>
  <c r="M2" i="16" s="1"/>
  <c r="M5" i="16" a="1"/>
  <c r="M5" i="16" s="1"/>
  <c r="M6" i="16"/>
  <c r="L6" i="16"/>
  <c r="K6" i="16"/>
  <c r="J6" i="16"/>
  <c r="I6" i="16"/>
  <c r="H6" i="16"/>
  <c r="G6" i="16"/>
  <c r="L5" i="16" a="1"/>
  <c r="L5" i="16" s="1"/>
  <c r="J5" i="16" a="1"/>
  <c r="J5" i="16" s="1"/>
  <c r="H5" i="16" a="1"/>
  <c r="H5" i="16" s="1"/>
  <c r="G5" i="16" a="1"/>
  <c r="G5" i="16" s="1"/>
  <c r="L3" i="16" a="1"/>
  <c r="L3" i="16" s="1"/>
  <c r="L4" i="16" s="1"/>
  <c r="J3" i="16" a="1"/>
  <c r="J3" i="16" s="1"/>
  <c r="H3" i="16" a="1"/>
  <c r="H3" i="16" s="1"/>
  <c r="G3" i="16" a="1"/>
  <c r="G3" i="16" s="1"/>
  <c r="G4" i="16" s="1"/>
  <c r="L2" i="16" a="1"/>
  <c r="L2" i="16" s="1"/>
  <c r="K2" i="16" a="1"/>
  <c r="K2" i="16" s="1"/>
  <c r="J2" i="16" a="1"/>
  <c r="J2" i="16" s="1"/>
  <c r="I2" i="16" a="1"/>
  <c r="I2" i="16" s="1"/>
  <c r="H2" i="16" a="1"/>
  <c r="H2" i="16" s="1"/>
  <c r="G2" i="16" a="1"/>
  <c r="G2" i="16" s="1"/>
  <c r="H4" i="16" l="1"/>
  <c r="I3" i="16" a="1"/>
  <c r="I3" i="16" s="1"/>
  <c r="I4" i="16" s="1"/>
  <c r="I5" i="16" a="1"/>
  <c r="I5" i="16" s="1"/>
  <c r="J4" i="16"/>
  <c r="K5" i="16" a="1"/>
  <c r="K5" i="16" s="1"/>
  <c r="K3" i="16" a="1"/>
  <c r="K3" i="16" s="1"/>
  <c r="K4" i="16" s="1"/>
</calcChain>
</file>

<file path=xl/sharedStrings.xml><?xml version="1.0" encoding="utf-8"?>
<sst xmlns="http://schemas.openxmlformats.org/spreadsheetml/2006/main" count="58" uniqueCount="13">
  <si>
    <t>heure</t>
  </si>
  <si>
    <t>valeur</t>
  </si>
  <si>
    <t>Tex</t>
  </si>
  <si>
    <t>Tin</t>
  </si>
  <si>
    <t>jour</t>
  </si>
  <si>
    <t>J1</t>
  </si>
  <si>
    <t>temp</t>
  </si>
  <si>
    <t>les horaires voulues</t>
  </si>
  <si>
    <t>max de l'heure enregistrée dans une periode entre les deux horaires successive voulues d'en haut; et si'il y a aucune heure , alors elle est remplacé par chaque ligne toujours par "NE" dans ce cas il se trouve que le max des "NE" est =0 (ou 00:00:00) dans ce cas on a fait instruction (voir en bas) de prendre l'heure précedente</t>
  </si>
  <si>
    <t xml:space="preserve"> instruction pour  prendre l'heure précedente s'il y a pas de valeurs enregistré entre de horraires "voulues" (cas de 08:00:00)</t>
  </si>
  <si>
    <t>utilisation de la fonction MOYENNE.SI.ENS pour renvoyer la valeur de la température correspndant à l'heure max trouvé précedement; il se trouve que index(equiv) ne fonctionne pas??) cette moyenne en réalité renvoi la seul valeur elle-même car il y a une seul valeur pour l'heure max determiné repondant aux critères)</t>
  </si>
  <si>
    <t>formule finale en remplaçant l'heure dans la vormule d'en haut par sonn expression de la ligne 3 Et en valide en ctrl+shift+entre</t>
  </si>
  <si>
    <t>nous avons appliqué  les  critères sur type de temperature (Tin=temp interieure car il y a aussi temp exterieure ) aussi on aurait pu appliqué sur ((joournée)  ici j'ai pas compliqué.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</si>
</sst>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0.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b/>
      <sz val="11"/>
      <color theme="1" tint="0.34998626667073579"/>
      <name val="Calibri"/>
      <family val="2"/>
    </font>
    <font>
      <sz val="11"/>
      <color theme="0" tint="-0.249977111117893"/>
      <name val="Calibri"/>
      <family val="2"/>
    </font>
    <font>
      <sz val="16"/>
      <color indexed="8"/>
      <name val="Calibri"/>
      <family val="2"/>
    </font>
    <font>
      <sz val="11"/>
      <name val="Calibri"/>
      <family val="2"/>
    </font>
    <font>
      <b/>
      <sz val="18"/>
      <color rgb="FF002060"/>
      <name val="Calibri"/>
      <family val="2"/>
    </font>
    <font>
      <sz val="16"/>
      <color rgb="FF00B0F0"/>
      <name val="Calibri"/>
      <family val="2"/>
    </font>
    <font>
      <b/>
      <sz val="14"/>
      <color rgb="FFFF0000"/>
      <name val="Calibri"/>
      <family val="2"/>
    </font>
    <font>
      <b/>
      <sz val="16"/>
      <color rgb="FFFF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19" fillId="0" borderId="0"/>
    <xf numFmtId="0" fontId="22" fillId="0" borderId="0"/>
  </cellStyleXfs>
  <cellXfs count="34">
    <xf numFmtId="0" fontId="0" fillId="0" borderId="0" xfId="0"/>
    <xf numFmtId="164" fontId="21" fillId="0" borderId="11" xfId="46" applyNumberFormat="1" applyFont="1" applyFill="1" applyBorder="1" applyAlignment="1">
      <alignment horizontal="right" wrapText="1"/>
    </xf>
    <xf numFmtId="0" fontId="21" fillId="33" borderId="0" xfId="46" applyFont="1" applyFill="1" applyBorder="1" applyAlignment="1">
      <alignment horizontal="center"/>
    </xf>
    <xf numFmtId="0" fontId="21" fillId="0" borderId="0" xfId="46" applyFont="1" applyFill="1" applyBorder="1" applyAlignment="1">
      <alignment wrapText="1"/>
    </xf>
    <xf numFmtId="164" fontId="21" fillId="0" borderId="11" xfId="46" applyNumberFormat="1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24" fillId="0" borderId="0" xfId="46" applyFont="1" applyFill="1" applyBorder="1" applyAlignment="1">
      <alignment wrapText="1"/>
    </xf>
    <xf numFmtId="164" fontId="23" fillId="37" borderId="12" xfId="46" applyNumberFormat="1" applyFont="1" applyFill="1" applyBorder="1" applyAlignment="1">
      <alignment horizontal="center" wrapText="1"/>
    </xf>
    <xf numFmtId="164" fontId="26" fillId="0" borderId="13" xfId="46" applyNumberFormat="1" applyFont="1" applyFill="1" applyBorder="1" applyAlignment="1">
      <alignment horizontal="center" wrapText="1"/>
    </xf>
    <xf numFmtId="164" fontId="27" fillId="36" borderId="15" xfId="46" applyNumberFormat="1" applyFont="1" applyFill="1" applyBorder="1" applyAlignment="1">
      <alignment horizontal="center" wrapText="1"/>
    </xf>
    <xf numFmtId="164" fontId="21" fillId="35" borderId="12" xfId="46" applyNumberFormat="1" applyFont="1" applyFill="1" applyBorder="1" applyAlignment="1">
      <alignment horizontal="center" vertical="center" wrapText="1"/>
    </xf>
    <xf numFmtId="164" fontId="28" fillId="0" borderId="12" xfId="46" applyNumberFormat="1" applyFont="1" applyFill="1" applyBorder="1" applyAlignment="1">
      <alignment horizontal="left" vertical="center" wrapText="1"/>
    </xf>
    <xf numFmtId="0" fontId="18" fillId="0" borderId="11" xfId="46" applyFont="1" applyFill="1" applyBorder="1" applyAlignment="1">
      <alignment horizontal="center" vertical="center" wrapText="1"/>
    </xf>
    <xf numFmtId="14" fontId="18" fillId="0" borderId="11" xfId="46" applyNumberFormat="1" applyFont="1" applyFill="1" applyBorder="1" applyAlignment="1">
      <alignment horizontal="center" vertical="center" wrapText="1"/>
    </xf>
    <xf numFmtId="164" fontId="25" fillId="0" borderId="11" xfId="46" applyNumberFormat="1" applyFont="1" applyFill="1" applyBorder="1" applyAlignment="1">
      <alignment horizontal="center" vertical="center" wrapText="1"/>
    </xf>
    <xf numFmtId="1" fontId="25" fillId="0" borderId="11" xfId="46" applyNumberFormat="1" applyFont="1" applyFill="1" applyBorder="1" applyAlignment="1">
      <alignment horizontal="center" vertical="center" wrapText="1"/>
    </xf>
    <xf numFmtId="165" fontId="30" fillId="39" borderId="12" xfId="46" applyNumberFormat="1" applyFont="1" applyFill="1" applyBorder="1" applyAlignment="1">
      <alignment horizontal="center" vertical="center" wrapText="1"/>
    </xf>
    <xf numFmtId="165" fontId="21" fillId="38" borderId="12" xfId="46" applyNumberFormat="1" applyFont="1" applyFill="1" applyBorder="1" applyAlignment="1">
      <alignment horizontal="center" vertical="center" wrapText="1"/>
    </xf>
    <xf numFmtId="1" fontId="21" fillId="0" borderId="14" xfId="46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64" fontId="31" fillId="0" borderId="12" xfId="46" applyNumberFormat="1" applyFont="1" applyFill="1" applyBorder="1" applyAlignment="1">
      <alignment horizontal="left" vertical="center" wrapText="1"/>
    </xf>
    <xf numFmtId="164" fontId="29" fillId="40" borderId="12" xfId="46" applyNumberFormat="1" applyFont="1" applyFill="1" applyBorder="1" applyAlignment="1">
      <alignment horizontal="center" vertical="center" wrapText="1"/>
    </xf>
    <xf numFmtId="0" fontId="18" fillId="33" borderId="10" xfId="46" applyFont="1" applyFill="1" applyBorder="1" applyAlignment="1">
      <alignment horizontal="center" vertical="center"/>
    </xf>
    <xf numFmtId="14" fontId="18" fillId="33" borderId="10" xfId="46" applyNumberFormat="1" applyFont="1" applyFill="1" applyBorder="1" applyAlignment="1">
      <alignment horizontal="center" vertical="center"/>
    </xf>
    <xf numFmtId="164" fontId="21" fillId="33" borderId="10" xfId="46" applyNumberFormat="1" applyFont="1" applyFill="1" applyBorder="1" applyAlignment="1">
      <alignment horizontal="center" vertical="center"/>
    </xf>
    <xf numFmtId="1" fontId="21" fillId="33" borderId="10" xfId="46" applyNumberFormat="1" applyFont="1" applyFill="1" applyBorder="1" applyAlignment="1">
      <alignment horizontal="center" vertical="center"/>
    </xf>
    <xf numFmtId="1" fontId="33" fillId="0" borderId="11" xfId="46" applyNumberFormat="1" applyFont="1" applyFill="1" applyBorder="1" applyAlignment="1">
      <alignment horizontal="center" vertical="center" wrapText="1"/>
    </xf>
    <xf numFmtId="0" fontId="21" fillId="0" borderId="11" xfId="46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25" fillId="34" borderId="11" xfId="46" applyNumberFormat="1" applyFont="1" applyFill="1" applyBorder="1" applyAlignment="1">
      <alignment horizontal="center" vertical="center" wrapText="1"/>
    </xf>
    <xf numFmtId="164" fontId="21" fillId="0" borderId="11" xfId="46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32" fillId="0" borderId="11" xfId="46" applyNumberFormat="1" applyFont="1" applyFill="1" applyBorder="1" applyAlignment="1">
      <alignment horizontal="center" vertical="center" wrapText="1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3"/>
    <cellStyle name="Neutre" xfId="8" builtinId="28" customBuiltin="1"/>
    <cellStyle name="Normal" xfId="0" builtinId="0"/>
    <cellStyle name="Normal 2" xfId="42"/>
    <cellStyle name="Normal 2 2" xfId="44"/>
    <cellStyle name="Normal 2 2 2" xfId="45"/>
    <cellStyle name="Normal_été_2014_données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75" zoomScaleNormal="75" workbookViewId="0">
      <selection activeCell="G3" sqref="G3"/>
    </sheetView>
  </sheetViews>
  <sheetFormatPr baseColWidth="10" defaultRowHeight="15" x14ac:dyDescent="0.25"/>
  <cols>
    <col min="1" max="1" width="8.7109375" style="31" customWidth="1"/>
    <col min="2" max="2" width="10.42578125" style="28" customWidth="1"/>
    <col min="3" max="3" width="11.5703125" style="32" bestFit="1" customWidth="1"/>
    <col min="4" max="4" width="13.42578125" style="19" customWidth="1"/>
    <col min="5" max="5" width="6.28515625" customWidth="1"/>
    <col min="6" max="6" width="13.42578125" customWidth="1"/>
    <col min="7" max="7" width="36.7109375" customWidth="1"/>
    <col min="8" max="8" width="34.140625" customWidth="1"/>
    <col min="9" max="9" width="31.5703125" customWidth="1"/>
    <col min="14" max="14" width="42.85546875" bestFit="1" customWidth="1"/>
    <col min="15" max="15" width="11.42578125" style="19"/>
  </cols>
  <sheetData>
    <row r="1" spans="1:16" ht="21" x14ac:dyDescent="0.25">
      <c r="A1" s="22" t="s">
        <v>6</v>
      </c>
      <c r="B1" s="23" t="s">
        <v>4</v>
      </c>
      <c r="C1" s="24" t="s">
        <v>0</v>
      </c>
      <c r="D1" s="25" t="s">
        <v>1</v>
      </c>
      <c r="E1" s="2"/>
      <c r="F1" s="8">
        <v>0.20833333333333301</v>
      </c>
      <c r="G1" s="7">
        <v>0.25</v>
      </c>
      <c r="H1" s="7">
        <v>0.29166666666666669</v>
      </c>
      <c r="I1" s="7">
        <v>0.33333333333333298</v>
      </c>
      <c r="J1" s="7">
        <v>0.375</v>
      </c>
      <c r="K1" s="7">
        <v>0.41666666666666702</v>
      </c>
      <c r="L1" s="7">
        <v>0.45833333333333398</v>
      </c>
      <c r="M1" s="7">
        <v>0.500000000000001</v>
      </c>
      <c r="N1" s="11" t="s">
        <v>7</v>
      </c>
      <c r="O1" s="18">
        <v>1</v>
      </c>
      <c r="P1" s="1"/>
    </row>
    <row r="2" spans="1:16" ht="231" x14ac:dyDescent="0.25">
      <c r="A2" s="12" t="s">
        <v>3</v>
      </c>
      <c r="B2" s="13" t="s">
        <v>5</v>
      </c>
      <c r="C2" s="14">
        <v>0.22222222222222221</v>
      </c>
      <c r="D2" s="15">
        <v>29</v>
      </c>
      <c r="E2" s="3"/>
      <c r="F2" s="3"/>
      <c r="G2" s="10">
        <f t="array" ref="G2">MAX(IF(($A:$A="Tin")*($C:$C&gt;F$1)*($C:$C&lt;=G$1),$C:$C,"NE"))</f>
        <v>0.25</v>
      </c>
      <c r="H2" s="10">
        <f t="array" ref="H2">MAX(IF(($A:$A="Tin")*($C:$C&gt;G$1)*($C:$C&lt;=H$1),$C:$C,"NE"))</f>
        <v>0.29097222222222224</v>
      </c>
      <c r="I2" s="10">
        <f t="array" ref="I2">MAX(IF(($A:$A="Tin")*($C:$C&gt;H$1)*($C:$C&lt;=I$1),$C:$C,"NE"))</f>
        <v>0</v>
      </c>
      <c r="J2" s="10">
        <f t="array" ref="J2">MAX(IF(($A:$A="Tin")*($C:$C&gt;I$1)*($C:$C&lt;=J$1),$C:$C,"NE"))</f>
        <v>0.35416666666666669</v>
      </c>
      <c r="K2" s="10">
        <f t="array" ref="K2">MAX(IF(($A:$A="Tin")*($C:$C&gt;J$1)*($C:$C&lt;=K$1),$C:$C,"NE"))</f>
        <v>0.41666666666666669</v>
      </c>
      <c r="L2" s="10">
        <f t="array" ref="L2">MAX(IF(($A:$A="Tin")*($C:$C&gt;K$1)*($C:$C&lt;=L$1),$C:$C,"NE"))</f>
        <v>0.4548611111111111</v>
      </c>
      <c r="M2" s="10">
        <f t="array" ref="M2">MAX(IF(($A:$A="Tin")*($C:$C&gt;L$1)*($C:$C&lt;=M$1),$C:$C,"NE"))</f>
        <v>0.49305555555555558</v>
      </c>
      <c r="N2" s="11" t="s">
        <v>8</v>
      </c>
      <c r="O2" s="18">
        <v>2</v>
      </c>
    </row>
    <row r="3" spans="1:16" ht="84" x14ac:dyDescent="0.25">
      <c r="A3" s="12" t="s">
        <v>3</v>
      </c>
      <c r="B3" s="13" t="s">
        <v>5</v>
      </c>
      <c r="C3" s="14">
        <v>0.25</v>
      </c>
      <c r="D3" s="33">
        <v>31</v>
      </c>
      <c r="E3" s="3"/>
      <c r="F3" s="3"/>
      <c r="G3" s="21">
        <f t="array" ref="G3">IF(MAX(IF(($A:$A="Tin")*($C:$C&gt;F$1)*($C:$C&lt;=G$1),$C:$C,"NE"))&lt;&gt;0,MAX(IF(($A:$A="Tin")*($C:$C&gt;F$1)*($C:$C&lt;=G$1),$C:$C,"NE")),F3)</f>
        <v>0.25</v>
      </c>
      <c r="H3" s="21">
        <f t="array" ref="H3">IF(MAX(IF(($A:$A="Tin")*($C:$C&gt;G$1)*($C:$C&lt;=H$1),$C:$C,"NE"))&lt;&gt;0,MAX(IF(($A:$A="Tin")*($C:$C&gt;G$1)*($C:$C&lt;=H$1),$C:$C,"NE")),G3)</f>
        <v>0.29097222222222224</v>
      </c>
      <c r="I3" s="21">
        <f t="array" ref="I3">IF(MAX(IF(($A:$A="Tin")*($C:$C&gt;H$1)*($C:$C&lt;=I$1),$C:$C,"NE"))&lt;&gt;0,MAX(IF(($A:$A="Tin")*($C:$C&gt;H$1)*($C:$C&lt;=I$1),$C:$C,"NE")),H3)</f>
        <v>0.29097222222222224</v>
      </c>
      <c r="J3" s="21">
        <f t="array" ref="J3">IF(MAX(IF(($A:$A="Tin")*($C:$C&gt;I$1)*($C:$C&lt;=J$1),$C:$C,"NE"))&lt;&gt;0,MAX(IF(($A:$A="Tin")*($C:$C&gt;I$1)*($C:$C&lt;=J$1),$C:$C,"NE")),I3)</f>
        <v>0.35416666666666669</v>
      </c>
      <c r="K3" s="21">
        <f t="array" ref="K3">IF(MAX(IF(($A:$A="Tin")*($C:$C&gt;J$1)*($C:$C&lt;=K$1),$C:$C,"NE"))&lt;&gt;0,MAX(IF(($A:$A="Tin")*($C:$C&gt;J$1)*($C:$C&lt;=K$1),$C:$C,"NE")),J3)</f>
        <v>0.41666666666666669</v>
      </c>
      <c r="L3" s="21">
        <f t="array" ref="L3">IF(MAX(IF(($A:$A="Tin")*($C:$C&gt;K$1)*($C:$C&lt;=L$1),$C:$C,"NE"))&lt;&gt;0,MAX(IF(($A:$A="Tin")*($C:$C&gt;K$1)*($C:$C&lt;=L$1),$C:$C,"NE")),K3)</f>
        <v>0.4548611111111111</v>
      </c>
      <c r="M3" s="21">
        <f t="array" ref="M3">IF(MAX(IF(($A:$A="Tin")*($C:$C&gt;L$1)*($C:$C&lt;=M$1),$C:$C,"NE"))&lt;&gt;0,MAX(IF(($A:$A="Tin")*($C:$C&gt;L$1)*($C:$C&lt;=M$1),$C:$C,"NE")),L3)</f>
        <v>0.49305555555555558</v>
      </c>
      <c r="N3" s="11" t="s">
        <v>9</v>
      </c>
      <c r="O3" s="18">
        <v>3</v>
      </c>
    </row>
    <row r="4" spans="1:16" ht="231" x14ac:dyDescent="0.25">
      <c r="A4" s="12" t="s">
        <v>3</v>
      </c>
      <c r="B4" s="13" t="s">
        <v>5</v>
      </c>
      <c r="C4" s="29">
        <v>0.28472222222222221</v>
      </c>
      <c r="D4" s="15">
        <v>30</v>
      </c>
      <c r="E4" s="3"/>
      <c r="F4" s="3"/>
      <c r="G4" s="17">
        <f t="shared" ref="G4:M4" si="0">AVERAGEIFS($D:$D,$A:$A,"Tin",$C:$C,G3)</f>
        <v>31</v>
      </c>
      <c r="H4" s="17">
        <f t="shared" si="0"/>
        <v>41</v>
      </c>
      <c r="I4" s="17">
        <f t="shared" si="0"/>
        <v>41</v>
      </c>
      <c r="J4" s="17">
        <f t="shared" si="0"/>
        <v>45</v>
      </c>
      <c r="K4" s="17">
        <f t="shared" si="0"/>
        <v>52</v>
      </c>
      <c r="L4" s="17">
        <f t="shared" si="0"/>
        <v>55</v>
      </c>
      <c r="M4" s="17">
        <f t="shared" si="0"/>
        <v>57</v>
      </c>
      <c r="N4" s="11" t="s">
        <v>10</v>
      </c>
      <c r="O4" s="18">
        <v>4</v>
      </c>
    </row>
    <row r="5" spans="1:16" ht="84" x14ac:dyDescent="0.25">
      <c r="A5" s="12" t="s">
        <v>3</v>
      </c>
      <c r="B5" s="13" t="s">
        <v>5</v>
      </c>
      <c r="C5" s="29">
        <v>0.28680555555555554</v>
      </c>
      <c r="D5" s="15">
        <v>31</v>
      </c>
      <c r="E5" s="3"/>
      <c r="F5" s="6"/>
      <c r="G5" s="16">
        <f t="array" ref="G5">AVERAGEIFS($D:$D,$A:$A,"Tin",$C:$C,IF(MAX(IF(($A:$A="Tin")*($C:$C&gt;F$1)*($C:$C&lt;=G$1),$C:$C,"NE"))&lt;&gt;0,MAX(IF(($A:$A="Tin")*($C:$C&gt;F$1)*($C:$C&lt;=G$1),$C:$C,"NE")),F3))</f>
        <v>31</v>
      </c>
      <c r="H5" s="16">
        <f t="array" ref="H5">AVERAGEIFS($D:$D,$A:$A,"Tin",$C:$C,IF(MAX(IF(($A:$A="Tin")*($C:$C&gt;G$1)*($C:$C&lt;=H$1),$C:$C,"NE"))&lt;&gt;0,MAX(IF(($A:$A="Tin")*($C:$C&gt;G$1)*($C:$C&lt;=H$1),$C:$C,"NE")),G3))</f>
        <v>41</v>
      </c>
      <c r="I5" s="16">
        <f t="array" ref="I5">AVERAGEIFS($D:$D,$A:$A,"Tin",$C:$C,IF(MAX(IF(($A:$A="Tin")*($C:$C&gt;H$1)*($C:$C&lt;=I$1),$C:$C,"NE"))&lt;&gt;0,MAX(IF(($A:$A="Tin")*($C:$C&gt;H$1)*($C:$C&lt;=I$1),$C:$C,"NE")),H3))</f>
        <v>41</v>
      </c>
      <c r="J5" s="16">
        <f t="array" ref="J5">AVERAGEIFS($D:$D,$A:$A,"Tin",$C:$C,IF(MAX(IF(($A:$A="Tin")*($C:$C&gt;I$1)*($C:$C&lt;=J$1),$C:$C,"NE"))&lt;&gt;0,MAX(IF(($A:$A="Tin")*($C:$C&gt;I$1)*($C:$C&lt;=J$1),$C:$C,"NE")),I3))</f>
        <v>45</v>
      </c>
      <c r="K5" s="16">
        <f t="array" ref="K5">AVERAGEIFS($D:$D,$A:$A,"Tin",$C:$C,IF(MAX(IF(($A:$A="Tin")*($C:$C&gt;J$1)*($C:$C&lt;=K$1),$C:$C,"NE"))&lt;&gt;0,MAX(IF(($A:$A="Tin")*($C:$C&gt;J$1)*($C:$C&lt;=K$1),$C:$C,"NE")),J3))</f>
        <v>52</v>
      </c>
      <c r="L5" s="16">
        <f t="array" ref="L5">AVERAGEIFS($D:$D,$A:$A,"Tin",$C:$C,IF(MAX(IF(($A:$A="Tin")*($C:$C&gt;K$1)*($C:$C&lt;=L$1),$C:$C,"NE"))&lt;&gt;0,MAX(IF(($A:$A="Tin")*($C:$C&gt;K$1)*($C:$C&lt;=L$1),$C:$C,"NE")),K3))</f>
        <v>55</v>
      </c>
      <c r="M5" s="16">
        <f t="array" ref="M5">AVERAGEIFS($D:$D,$A:$A,"Tin",$C:$C,IF(MAX(IF(($A:$A="Tin")*($C:$C&gt;L$1)*($C:$C&lt;=M$1),$C:$C,"NE"))&lt;&gt;0,MAX(IF(($A:$A="Tin")*($C:$C&gt;L$1)*($C:$C&lt;=M$1),$C:$C,"NE")),L3))</f>
        <v>57</v>
      </c>
      <c r="N5" s="11" t="s">
        <v>11</v>
      </c>
      <c r="O5" s="18">
        <v>5</v>
      </c>
    </row>
    <row r="6" spans="1:16" ht="147" x14ac:dyDescent="0.25">
      <c r="A6" s="12" t="s">
        <v>3</v>
      </c>
      <c r="B6" s="13" t="s">
        <v>5</v>
      </c>
      <c r="C6" s="29">
        <v>0.28750000000000003</v>
      </c>
      <c r="D6" s="15">
        <v>33</v>
      </c>
      <c r="E6" s="3"/>
      <c r="F6" s="3"/>
      <c r="G6" s="9" t="str">
        <f t="shared" ref="G6:M15" si="1">IF(($A:$A="Tin")*($C:$C&gt;F$1)*($C:$C&lt;=G$1),$C:$C,"NE")</f>
        <v>NE</v>
      </c>
      <c r="H6" s="9">
        <f t="shared" si="1"/>
        <v>0.28750000000000003</v>
      </c>
      <c r="I6" s="9" t="str">
        <f t="shared" si="1"/>
        <v>NE</v>
      </c>
      <c r="J6" s="9" t="str">
        <f t="shared" si="1"/>
        <v>NE</v>
      </c>
      <c r="K6" s="9" t="str">
        <f t="shared" si="1"/>
        <v>NE</v>
      </c>
      <c r="L6" s="9" t="str">
        <f t="shared" si="1"/>
        <v>NE</v>
      </c>
      <c r="M6" s="9" t="str">
        <f t="shared" si="1"/>
        <v>NE</v>
      </c>
      <c r="N6" s="20" t="s">
        <v>12</v>
      </c>
      <c r="O6" s="11"/>
      <c r="P6" s="11"/>
    </row>
    <row r="7" spans="1:16" ht="21" x14ac:dyDescent="0.25">
      <c r="A7" s="12" t="s">
        <v>3</v>
      </c>
      <c r="B7" s="13" t="s">
        <v>5</v>
      </c>
      <c r="C7" s="29">
        <v>0.28819444444444448</v>
      </c>
      <c r="D7" s="15">
        <v>35</v>
      </c>
      <c r="E7" s="3"/>
      <c r="F7" s="3"/>
      <c r="G7" s="9" t="str">
        <f t="shared" si="1"/>
        <v>NE</v>
      </c>
      <c r="H7" s="9">
        <f t="shared" si="1"/>
        <v>0.28819444444444448</v>
      </c>
      <c r="I7" s="9" t="str">
        <f t="shared" si="1"/>
        <v>NE</v>
      </c>
      <c r="J7" s="9" t="str">
        <f t="shared" si="1"/>
        <v>NE</v>
      </c>
      <c r="K7" s="9" t="str">
        <f t="shared" si="1"/>
        <v>NE</v>
      </c>
      <c r="L7" s="9" t="str">
        <f t="shared" si="1"/>
        <v>NE</v>
      </c>
      <c r="M7" s="9" t="str">
        <f t="shared" si="1"/>
        <v>NE</v>
      </c>
      <c r="N7" s="11"/>
      <c r="O7" s="11"/>
      <c r="P7" s="11"/>
    </row>
    <row r="8" spans="1:16" ht="21" x14ac:dyDescent="0.25">
      <c r="A8" s="12" t="s">
        <v>3</v>
      </c>
      <c r="B8" s="13" t="s">
        <v>5</v>
      </c>
      <c r="C8" s="29">
        <v>0.29097222222222224</v>
      </c>
      <c r="D8" s="26">
        <v>41</v>
      </c>
      <c r="E8" s="3"/>
      <c r="F8" s="3"/>
      <c r="G8" s="9" t="str">
        <f t="shared" si="1"/>
        <v>NE</v>
      </c>
      <c r="H8" s="9">
        <f t="shared" si="1"/>
        <v>0.29097222222222224</v>
      </c>
      <c r="I8" s="9" t="str">
        <f t="shared" si="1"/>
        <v>NE</v>
      </c>
      <c r="J8" s="9" t="str">
        <f t="shared" si="1"/>
        <v>NE</v>
      </c>
      <c r="K8" s="9" t="str">
        <f t="shared" si="1"/>
        <v>NE</v>
      </c>
      <c r="L8" s="9" t="str">
        <f t="shared" si="1"/>
        <v>NE</v>
      </c>
      <c r="M8" s="9" t="str">
        <f t="shared" si="1"/>
        <v>NE</v>
      </c>
      <c r="N8" s="11"/>
      <c r="O8" s="11"/>
      <c r="P8" s="11"/>
    </row>
    <row r="9" spans="1:16" ht="18.75" customHeight="1" x14ac:dyDescent="0.25">
      <c r="A9" s="12" t="s">
        <v>2</v>
      </c>
      <c r="B9" s="13" t="s">
        <v>5</v>
      </c>
      <c r="C9" s="30">
        <v>0.29444444444444445</v>
      </c>
      <c r="D9" s="27">
        <v>14</v>
      </c>
      <c r="E9" s="3"/>
      <c r="F9" s="3"/>
      <c r="G9" s="9" t="str">
        <f t="shared" si="1"/>
        <v>NE</v>
      </c>
      <c r="H9" s="9" t="str">
        <f t="shared" si="1"/>
        <v>NE</v>
      </c>
      <c r="I9" s="9" t="str">
        <f t="shared" si="1"/>
        <v>NE</v>
      </c>
      <c r="J9" s="9" t="str">
        <f t="shared" si="1"/>
        <v>NE</v>
      </c>
      <c r="K9" s="9" t="str">
        <f t="shared" si="1"/>
        <v>NE</v>
      </c>
      <c r="L9" s="9" t="str">
        <f t="shared" si="1"/>
        <v>NE</v>
      </c>
      <c r="M9" s="9" t="str">
        <f t="shared" si="1"/>
        <v>NE</v>
      </c>
      <c r="N9" s="11"/>
      <c r="O9" s="11"/>
      <c r="P9" s="11"/>
    </row>
    <row r="10" spans="1:16" ht="21" x14ac:dyDescent="0.25">
      <c r="A10" s="12" t="s">
        <v>2</v>
      </c>
      <c r="B10" s="13" t="s">
        <v>5</v>
      </c>
      <c r="C10" s="30">
        <v>0.32291666666666669</v>
      </c>
      <c r="D10" s="27">
        <v>16</v>
      </c>
      <c r="E10" s="3"/>
      <c r="F10" s="3"/>
      <c r="G10" s="9" t="str">
        <f t="shared" si="1"/>
        <v>NE</v>
      </c>
      <c r="H10" s="9" t="str">
        <f t="shared" si="1"/>
        <v>NE</v>
      </c>
      <c r="I10" s="9" t="str">
        <f t="shared" si="1"/>
        <v>NE</v>
      </c>
      <c r="J10" s="9" t="str">
        <f t="shared" si="1"/>
        <v>NE</v>
      </c>
      <c r="K10" s="9" t="str">
        <f t="shared" si="1"/>
        <v>NE</v>
      </c>
      <c r="L10" s="9" t="str">
        <f t="shared" si="1"/>
        <v>NE</v>
      </c>
      <c r="M10" s="9" t="str">
        <f t="shared" si="1"/>
        <v>NE</v>
      </c>
      <c r="N10" s="11"/>
      <c r="O10" s="11"/>
      <c r="P10" s="11"/>
    </row>
    <row r="11" spans="1:16" ht="21" customHeight="1" x14ac:dyDescent="0.25">
      <c r="A11" s="12" t="s">
        <v>3</v>
      </c>
      <c r="B11" s="13" t="s">
        <v>5</v>
      </c>
      <c r="C11" s="14">
        <v>0.33402777777777781</v>
      </c>
      <c r="D11" s="15">
        <v>42</v>
      </c>
      <c r="E11" s="3"/>
      <c r="F11" s="3"/>
      <c r="G11" s="9" t="str">
        <f t="shared" si="1"/>
        <v>NE</v>
      </c>
      <c r="H11" s="9" t="str">
        <f t="shared" si="1"/>
        <v>NE</v>
      </c>
      <c r="I11" s="9" t="str">
        <f t="shared" si="1"/>
        <v>NE</v>
      </c>
      <c r="J11" s="9">
        <f t="shared" si="1"/>
        <v>0.33402777777777781</v>
      </c>
      <c r="K11" s="9" t="str">
        <f t="shared" si="1"/>
        <v>NE</v>
      </c>
      <c r="L11" s="9" t="str">
        <f t="shared" si="1"/>
        <v>NE</v>
      </c>
      <c r="M11" s="9" t="str">
        <f t="shared" si="1"/>
        <v>NE</v>
      </c>
      <c r="N11" s="11"/>
      <c r="O11" s="11"/>
      <c r="P11" s="11"/>
    </row>
    <row r="12" spans="1:16" ht="21" x14ac:dyDescent="0.25">
      <c r="A12" s="12" t="s">
        <v>3</v>
      </c>
      <c r="B12" s="13" t="s">
        <v>5</v>
      </c>
      <c r="C12" s="14">
        <v>0.35416666666666669</v>
      </c>
      <c r="D12" s="26">
        <v>45</v>
      </c>
      <c r="E12" s="3"/>
      <c r="F12" s="3"/>
      <c r="G12" s="9" t="str">
        <f t="shared" si="1"/>
        <v>NE</v>
      </c>
      <c r="H12" s="9" t="str">
        <f t="shared" si="1"/>
        <v>NE</v>
      </c>
      <c r="I12" s="9" t="str">
        <f t="shared" si="1"/>
        <v>NE</v>
      </c>
      <c r="J12" s="9">
        <f t="shared" si="1"/>
        <v>0.35416666666666669</v>
      </c>
      <c r="K12" s="9" t="str">
        <f t="shared" si="1"/>
        <v>NE</v>
      </c>
      <c r="L12" s="9" t="str">
        <f t="shared" si="1"/>
        <v>NE</v>
      </c>
      <c r="M12" s="9" t="str">
        <f t="shared" si="1"/>
        <v>NE</v>
      </c>
      <c r="N12" s="11"/>
      <c r="O12" s="11"/>
      <c r="P12" s="11"/>
    </row>
    <row r="13" spans="1:16" x14ac:dyDescent="0.25">
      <c r="A13" s="12" t="s">
        <v>2</v>
      </c>
      <c r="B13" s="13" t="s">
        <v>5</v>
      </c>
      <c r="C13" s="30">
        <v>0.35416666666666669</v>
      </c>
      <c r="D13" s="27">
        <v>20</v>
      </c>
      <c r="E13" s="3"/>
      <c r="F13" s="3"/>
      <c r="G13" s="9" t="str">
        <f t="shared" si="1"/>
        <v>NE</v>
      </c>
      <c r="H13" s="9" t="str">
        <f t="shared" si="1"/>
        <v>NE</v>
      </c>
      <c r="I13" s="9" t="str">
        <f t="shared" si="1"/>
        <v>NE</v>
      </c>
      <c r="J13" s="9" t="str">
        <f t="shared" si="1"/>
        <v>NE</v>
      </c>
      <c r="K13" s="9" t="str">
        <f t="shared" si="1"/>
        <v>NE</v>
      </c>
      <c r="L13" s="9" t="str">
        <f t="shared" si="1"/>
        <v>NE</v>
      </c>
      <c r="M13" s="9" t="str">
        <f t="shared" si="1"/>
        <v>NE</v>
      </c>
    </row>
    <row r="14" spans="1:16" x14ac:dyDescent="0.25">
      <c r="A14" s="12" t="s">
        <v>2</v>
      </c>
      <c r="B14" s="13" t="s">
        <v>5</v>
      </c>
      <c r="C14" s="30">
        <v>0.37777777777777777</v>
      </c>
      <c r="D14" s="27">
        <v>20</v>
      </c>
      <c r="E14" s="3"/>
      <c r="F14" s="3"/>
      <c r="G14" s="9" t="str">
        <f t="shared" si="1"/>
        <v>NE</v>
      </c>
      <c r="H14" s="9" t="str">
        <f t="shared" si="1"/>
        <v>NE</v>
      </c>
      <c r="I14" s="9" t="str">
        <f t="shared" si="1"/>
        <v>NE</v>
      </c>
      <c r="J14" s="9" t="str">
        <f t="shared" si="1"/>
        <v>NE</v>
      </c>
      <c r="K14" s="9" t="str">
        <f t="shared" si="1"/>
        <v>NE</v>
      </c>
      <c r="L14" s="9" t="str">
        <f t="shared" si="1"/>
        <v>NE</v>
      </c>
      <c r="M14" s="9" t="str">
        <f t="shared" si="1"/>
        <v>NE</v>
      </c>
    </row>
    <row r="15" spans="1:16" x14ac:dyDescent="0.25">
      <c r="A15" s="12" t="s">
        <v>3</v>
      </c>
      <c r="B15" s="13" t="s">
        <v>5</v>
      </c>
      <c r="C15" s="14">
        <v>0.37708333333333338</v>
      </c>
      <c r="D15" s="15">
        <v>46</v>
      </c>
      <c r="E15" s="3"/>
      <c r="F15" s="3"/>
      <c r="G15" s="9" t="str">
        <f t="shared" si="1"/>
        <v>NE</v>
      </c>
      <c r="H15" s="9" t="str">
        <f t="shared" si="1"/>
        <v>NE</v>
      </c>
      <c r="I15" s="9" t="str">
        <f t="shared" si="1"/>
        <v>NE</v>
      </c>
      <c r="J15" s="9" t="str">
        <f t="shared" si="1"/>
        <v>NE</v>
      </c>
      <c r="K15" s="9">
        <f t="shared" si="1"/>
        <v>0.37708333333333338</v>
      </c>
      <c r="L15" s="9" t="str">
        <f t="shared" si="1"/>
        <v>NE</v>
      </c>
      <c r="M15" s="9" t="str">
        <f t="shared" si="1"/>
        <v>NE</v>
      </c>
    </row>
    <row r="16" spans="1:16" x14ac:dyDescent="0.25">
      <c r="A16" s="12" t="s">
        <v>3</v>
      </c>
      <c r="B16" s="13" t="s">
        <v>5</v>
      </c>
      <c r="C16" s="14">
        <v>0.39583333333333331</v>
      </c>
      <c r="D16" s="15">
        <v>51</v>
      </c>
      <c r="E16" s="3"/>
      <c r="F16" s="3"/>
      <c r="G16" s="9" t="str">
        <f t="shared" ref="G16:M25" si="2">IF(($A:$A="Tin")*($C:$C&gt;F$1)*($C:$C&lt;=G$1),$C:$C,"NE")</f>
        <v>NE</v>
      </c>
      <c r="H16" s="9" t="str">
        <f t="shared" si="2"/>
        <v>NE</v>
      </c>
      <c r="I16" s="9" t="str">
        <f t="shared" si="2"/>
        <v>NE</v>
      </c>
      <c r="J16" s="9" t="str">
        <f t="shared" si="2"/>
        <v>NE</v>
      </c>
      <c r="K16" s="9">
        <f t="shared" si="2"/>
        <v>0.39583333333333331</v>
      </c>
      <c r="L16" s="9" t="str">
        <f t="shared" si="2"/>
        <v>NE</v>
      </c>
      <c r="M16" s="9" t="str">
        <f t="shared" si="2"/>
        <v>NE</v>
      </c>
    </row>
    <row r="17" spans="1:13" x14ac:dyDescent="0.25">
      <c r="A17" s="12" t="s">
        <v>2</v>
      </c>
      <c r="B17" s="13" t="s">
        <v>5</v>
      </c>
      <c r="C17" s="30">
        <v>0.39583333333333331</v>
      </c>
      <c r="D17" s="27">
        <v>21</v>
      </c>
      <c r="E17" s="3"/>
      <c r="F17" s="3"/>
      <c r="G17" s="9" t="str">
        <f t="shared" si="2"/>
        <v>NE</v>
      </c>
      <c r="H17" s="9" t="str">
        <f t="shared" si="2"/>
        <v>NE</v>
      </c>
      <c r="I17" s="9" t="str">
        <f t="shared" si="2"/>
        <v>NE</v>
      </c>
      <c r="J17" s="9" t="str">
        <f t="shared" si="2"/>
        <v>NE</v>
      </c>
      <c r="K17" s="9" t="str">
        <f t="shared" si="2"/>
        <v>NE</v>
      </c>
      <c r="L17" s="9" t="str">
        <f t="shared" si="2"/>
        <v>NE</v>
      </c>
      <c r="M17" s="9" t="str">
        <f t="shared" si="2"/>
        <v>NE</v>
      </c>
    </row>
    <row r="18" spans="1:13" ht="21" x14ac:dyDescent="0.25">
      <c r="A18" s="12" t="s">
        <v>3</v>
      </c>
      <c r="B18" s="13" t="s">
        <v>5</v>
      </c>
      <c r="C18" s="14">
        <v>0.41666666666666669</v>
      </c>
      <c r="D18" s="26">
        <v>52</v>
      </c>
      <c r="E18" s="3"/>
      <c r="F18" s="3"/>
      <c r="G18" s="9" t="str">
        <f t="shared" si="2"/>
        <v>NE</v>
      </c>
      <c r="H18" s="9" t="str">
        <f t="shared" si="2"/>
        <v>NE</v>
      </c>
      <c r="I18" s="9" t="str">
        <f t="shared" si="2"/>
        <v>NE</v>
      </c>
      <c r="J18" s="9" t="str">
        <f t="shared" si="2"/>
        <v>NE</v>
      </c>
      <c r="K18" s="9">
        <f t="shared" si="2"/>
        <v>0.41666666666666669</v>
      </c>
      <c r="L18" s="9" t="str">
        <f t="shared" si="2"/>
        <v>NE</v>
      </c>
      <c r="M18" s="9" t="str">
        <f t="shared" si="2"/>
        <v>NE</v>
      </c>
    </row>
    <row r="19" spans="1:13" x14ac:dyDescent="0.25">
      <c r="A19" s="12" t="s">
        <v>2</v>
      </c>
      <c r="B19" s="13" t="s">
        <v>5</v>
      </c>
      <c r="C19" s="30">
        <v>0.43055555555555558</v>
      </c>
      <c r="D19" s="27">
        <v>23</v>
      </c>
      <c r="E19" s="3"/>
      <c r="F19" s="3"/>
      <c r="G19" s="9" t="str">
        <f t="shared" si="2"/>
        <v>NE</v>
      </c>
      <c r="H19" s="9" t="str">
        <f t="shared" si="2"/>
        <v>NE</v>
      </c>
      <c r="I19" s="9" t="str">
        <f t="shared" si="2"/>
        <v>NE</v>
      </c>
      <c r="J19" s="9" t="str">
        <f t="shared" si="2"/>
        <v>NE</v>
      </c>
      <c r="K19" s="9" t="str">
        <f t="shared" si="2"/>
        <v>NE</v>
      </c>
      <c r="L19" s="9" t="str">
        <f t="shared" si="2"/>
        <v>NE</v>
      </c>
      <c r="M19" s="9" t="str">
        <f t="shared" si="2"/>
        <v>NE</v>
      </c>
    </row>
    <row r="20" spans="1:13" x14ac:dyDescent="0.25">
      <c r="A20" s="12" t="s">
        <v>3</v>
      </c>
      <c r="B20" s="13" t="s">
        <v>5</v>
      </c>
      <c r="C20" s="14">
        <v>0.4368055555555555</v>
      </c>
      <c r="D20" s="15">
        <v>53</v>
      </c>
      <c r="E20" s="3"/>
      <c r="F20" s="3"/>
      <c r="G20" s="9" t="str">
        <f t="shared" si="2"/>
        <v>NE</v>
      </c>
      <c r="H20" s="9" t="str">
        <f t="shared" si="2"/>
        <v>NE</v>
      </c>
      <c r="I20" s="9" t="str">
        <f t="shared" si="2"/>
        <v>NE</v>
      </c>
      <c r="J20" s="9" t="str">
        <f t="shared" si="2"/>
        <v>NE</v>
      </c>
      <c r="K20" s="9" t="str">
        <f t="shared" si="2"/>
        <v>NE</v>
      </c>
      <c r="L20" s="9">
        <f t="shared" si="2"/>
        <v>0.4368055555555555</v>
      </c>
      <c r="M20" s="9" t="str">
        <f t="shared" si="2"/>
        <v>NE</v>
      </c>
    </row>
    <row r="21" spans="1:13" x14ac:dyDescent="0.25">
      <c r="A21" s="12" t="s">
        <v>2</v>
      </c>
      <c r="B21" s="13" t="s">
        <v>5</v>
      </c>
      <c r="C21" s="30">
        <v>0.4375</v>
      </c>
      <c r="D21" s="27">
        <v>23.5</v>
      </c>
      <c r="E21" s="3"/>
      <c r="F21" s="3"/>
      <c r="G21" s="9" t="str">
        <f t="shared" si="2"/>
        <v>NE</v>
      </c>
      <c r="H21" s="9" t="str">
        <f t="shared" si="2"/>
        <v>NE</v>
      </c>
      <c r="I21" s="9" t="str">
        <f t="shared" si="2"/>
        <v>NE</v>
      </c>
      <c r="J21" s="9" t="str">
        <f t="shared" si="2"/>
        <v>NE</v>
      </c>
      <c r="K21" s="9" t="str">
        <f t="shared" si="2"/>
        <v>NE</v>
      </c>
      <c r="L21" s="9" t="str">
        <f t="shared" si="2"/>
        <v>NE</v>
      </c>
      <c r="M21" s="9" t="str">
        <f t="shared" si="2"/>
        <v>NE</v>
      </c>
    </row>
    <row r="22" spans="1:13" ht="21" x14ac:dyDescent="0.25">
      <c r="A22" s="12" t="s">
        <v>3</v>
      </c>
      <c r="B22" s="13" t="s">
        <v>5</v>
      </c>
      <c r="C22" s="14">
        <v>0.4548611111111111</v>
      </c>
      <c r="D22" s="26">
        <v>55</v>
      </c>
      <c r="E22" s="3"/>
      <c r="F22" s="3"/>
      <c r="G22" s="9" t="str">
        <f t="shared" si="2"/>
        <v>NE</v>
      </c>
      <c r="H22" s="9" t="str">
        <f t="shared" si="2"/>
        <v>NE</v>
      </c>
      <c r="I22" s="9" t="str">
        <f t="shared" si="2"/>
        <v>NE</v>
      </c>
      <c r="J22" s="9" t="str">
        <f t="shared" si="2"/>
        <v>NE</v>
      </c>
      <c r="K22" s="9" t="str">
        <f t="shared" si="2"/>
        <v>NE</v>
      </c>
      <c r="L22" s="9">
        <f t="shared" si="2"/>
        <v>0.4548611111111111</v>
      </c>
      <c r="M22" s="9" t="str">
        <f t="shared" si="2"/>
        <v>NE</v>
      </c>
    </row>
    <row r="23" spans="1:13" x14ac:dyDescent="0.25">
      <c r="A23" s="12" t="s">
        <v>2</v>
      </c>
      <c r="B23" s="13" t="s">
        <v>5</v>
      </c>
      <c r="C23" s="30">
        <v>0.4597222222222222</v>
      </c>
      <c r="D23" s="27">
        <v>24</v>
      </c>
      <c r="E23" s="3"/>
      <c r="F23" s="3"/>
      <c r="G23" s="9" t="str">
        <f t="shared" si="2"/>
        <v>NE</v>
      </c>
      <c r="H23" s="9" t="str">
        <f t="shared" si="2"/>
        <v>NE</v>
      </c>
      <c r="I23" s="9" t="str">
        <f t="shared" si="2"/>
        <v>NE</v>
      </c>
      <c r="J23" s="9" t="str">
        <f t="shared" si="2"/>
        <v>NE</v>
      </c>
      <c r="K23" s="9" t="str">
        <f t="shared" si="2"/>
        <v>NE</v>
      </c>
      <c r="L23" s="9" t="str">
        <f t="shared" si="2"/>
        <v>NE</v>
      </c>
      <c r="M23" s="9" t="str">
        <f t="shared" si="2"/>
        <v>NE</v>
      </c>
    </row>
    <row r="24" spans="1:13" ht="21" x14ac:dyDescent="0.25">
      <c r="A24" s="12" t="s">
        <v>3</v>
      </c>
      <c r="B24" s="13" t="s">
        <v>5</v>
      </c>
      <c r="C24" s="14">
        <v>0.49305555555555558</v>
      </c>
      <c r="D24" s="26">
        <v>57</v>
      </c>
      <c r="E24" s="3"/>
      <c r="F24" s="3"/>
      <c r="G24" s="9" t="str">
        <f t="shared" si="2"/>
        <v>NE</v>
      </c>
      <c r="H24" s="9" t="str">
        <f t="shared" si="2"/>
        <v>NE</v>
      </c>
      <c r="I24" s="9" t="str">
        <f t="shared" si="2"/>
        <v>NE</v>
      </c>
      <c r="J24" s="9" t="str">
        <f t="shared" si="2"/>
        <v>NE</v>
      </c>
      <c r="K24" s="9" t="str">
        <f t="shared" si="2"/>
        <v>NE</v>
      </c>
      <c r="L24" s="9" t="str">
        <f t="shared" si="2"/>
        <v>NE</v>
      </c>
      <c r="M24" s="9">
        <f t="shared" si="2"/>
        <v>0.49305555555555558</v>
      </c>
    </row>
    <row r="25" spans="1:13" x14ac:dyDescent="0.25">
      <c r="A25" s="12" t="s">
        <v>2</v>
      </c>
      <c r="B25" s="13" t="s">
        <v>5</v>
      </c>
      <c r="C25" s="30">
        <v>0.49861111111111112</v>
      </c>
      <c r="D25" s="27">
        <v>25</v>
      </c>
      <c r="E25" s="3"/>
      <c r="F25" s="3"/>
      <c r="G25" s="9" t="str">
        <f t="shared" si="2"/>
        <v>NE</v>
      </c>
      <c r="H25" s="9" t="str">
        <f t="shared" si="2"/>
        <v>NE</v>
      </c>
      <c r="I25" s="9" t="str">
        <f t="shared" si="2"/>
        <v>NE</v>
      </c>
      <c r="J25" s="9" t="str">
        <f t="shared" si="2"/>
        <v>NE</v>
      </c>
      <c r="K25" s="9" t="str">
        <f t="shared" si="2"/>
        <v>NE</v>
      </c>
      <c r="L25" s="9" t="str">
        <f t="shared" si="2"/>
        <v>NE</v>
      </c>
      <c r="M25" s="9" t="str">
        <f t="shared" si="2"/>
        <v>NE</v>
      </c>
    </row>
    <row r="26" spans="1:13" x14ac:dyDescent="0.25">
      <c r="H26" s="4"/>
      <c r="I26" s="4"/>
      <c r="K26" s="4"/>
      <c r="L26" s="4"/>
    </row>
    <row r="27" spans="1:13" x14ac:dyDescent="0.25">
      <c r="I27" s="5"/>
    </row>
  </sheetData>
  <autoFilter ref="A1:D25"/>
  <sortState ref="A2:D59">
    <sortCondition ref="C2:C5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privé</cp:lastModifiedBy>
  <cp:lastPrinted>2013-12-29T21:40:13Z</cp:lastPrinted>
  <dcterms:created xsi:type="dcterms:W3CDTF">2012-12-19T13:49:01Z</dcterms:created>
  <dcterms:modified xsi:type="dcterms:W3CDTF">2023-04-01T12:00:47Z</dcterms:modified>
</cp:coreProperties>
</file>