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hidePivotFieldList="1"/>
  <bookViews>
    <workbookView xWindow="0" yWindow="-15" windowWidth="11940" windowHeight="7230" tabRatio="830" firstSheet="1" activeTab="1"/>
  </bookViews>
  <sheets>
    <sheet name="Index" sheetId="25" state="hidden" r:id="rId1"/>
    <sheet name="Modele" sheetId="9" r:id="rId2"/>
  </sheets>
  <externalReferences>
    <externalReference r:id="rId3"/>
  </externalReferences>
  <definedNames>
    <definedName name="__IntlFixup" hidden="1">TRUE</definedName>
    <definedName name="_tax1">Modele!$I$61</definedName>
    <definedName name="_tax2">Modele!$J$61</definedName>
    <definedName name="_tax3">Modele!$I$62</definedName>
    <definedName name="_tax4">Modele!$J$62</definedName>
    <definedName name="Adresse">#REF!</definedName>
    <definedName name="catégorie">#REF!</definedName>
    <definedName name="data1">Modele!$K$11</definedName>
    <definedName name="data10">Modele!$E$14</definedName>
    <definedName name="data2">Modele!$K$12</definedName>
    <definedName name="data3">Modele!$K$13</definedName>
    <definedName name="data4">Modele!$K$14</definedName>
    <definedName name="data5">Modele!$E$11</definedName>
    <definedName name="data6">Modele!$E$12</definedName>
    <definedName name="data62">Modele!$D$61</definedName>
    <definedName name="data63">Modele!$D$62</definedName>
    <definedName name="data64">Modele!$D$63</definedName>
    <definedName name="data65">Modele!$F$61</definedName>
    <definedName name="data68">Modele!$F$66</definedName>
    <definedName name="data69">Modele!#REF!</definedName>
    <definedName name="data7">Modele!$G$13</definedName>
    <definedName name="data70">Modele!#REF!</definedName>
    <definedName name="data8">Modele!$I$13</definedName>
    <definedName name="data9">Modele!$E$13</definedName>
    <definedName name="DESIGNATION">#REF!</definedName>
    <definedName name="GoAssetChart">[0]!GoAssetChart</definedName>
    <definedName name="GoBack">[0]!GoBack</definedName>
    <definedName name="GoBalanceSheet">[0]!GoBalanceSheet</definedName>
    <definedName name="GoCashFlow">[0]!GoCashFlow</definedName>
    <definedName name="GoData">[0]!GoData</definedName>
    <definedName name="GoIncomeChart">[0]!GoIncomeChart</definedName>
    <definedName name="liste_articles">#REF!</definedName>
    <definedName name="liste_client">#REF!</definedName>
    <definedName name="NO">Modele!$K$3</definedName>
    <definedName name="nomsdessites">#REF!</definedName>
    <definedName name="pass">#REF!</definedName>
    <definedName name="Sociétéounom">#REF!</definedName>
    <definedName name="TOT">Modele!$K$63</definedName>
    <definedName name="_xlnm.Print_Area" localSheetId="1">Modele!$C$2:$L$78</definedName>
  </definedNames>
  <calcPr calcId="124519"/>
</workbook>
</file>

<file path=xl/calcChain.xml><?xml version="1.0" encoding="utf-8"?>
<calcChain xmlns="http://schemas.openxmlformats.org/spreadsheetml/2006/main">
  <c r="F19" i="9"/>
  <c r="J19" s="1"/>
  <c r="F20"/>
  <c r="J20" s="1"/>
  <c r="F21"/>
  <c r="J21" s="1"/>
  <c r="F22"/>
  <c r="J22" s="1"/>
  <c r="F23"/>
  <c r="J23" s="1"/>
  <c r="F24"/>
  <c r="J24" s="1"/>
  <c r="F25"/>
  <c r="J25" s="1"/>
  <c r="F26"/>
  <c r="J26" s="1"/>
  <c r="F27"/>
  <c r="K19" l="1"/>
  <c r="K20" l="1"/>
  <c r="U3"/>
  <c r="V3"/>
  <c r="V4"/>
  <c r="G11"/>
  <c r="E12"/>
  <c r="H12"/>
  <c r="E13"/>
  <c r="G13"/>
  <c r="E14"/>
  <c r="H14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E12" i="25"/>
  <c r="K59" i="9" l="1"/>
</calcChain>
</file>

<file path=xl/sharedStrings.xml><?xml version="1.0" encoding="utf-8"?>
<sst xmlns="http://schemas.openxmlformats.org/spreadsheetml/2006/main" count="43" uniqueCount="39">
  <si>
    <t>Montant</t>
  </si>
  <si>
    <t>Facture n°:</t>
  </si>
  <si>
    <t>Adresse</t>
  </si>
  <si>
    <t>Code postal</t>
  </si>
  <si>
    <t>Prix Unitaire</t>
  </si>
  <si>
    <t xml:space="preserve"> </t>
  </si>
  <si>
    <t xml:space="preserve">   Ville</t>
  </si>
  <si>
    <t>Réf</t>
  </si>
  <si>
    <t>Désignation</t>
  </si>
  <si>
    <t>Qté</t>
  </si>
  <si>
    <t/>
  </si>
  <si>
    <t>CODE NAF : 020 D</t>
  </si>
  <si>
    <t xml:space="preserve">Acceptant le règlement des sommes par chèque libellé à </t>
  </si>
  <si>
    <t>(Décret n° 79 638 du 27/7/1979)</t>
  </si>
  <si>
    <t>Avril</t>
  </si>
  <si>
    <t>Janvier</t>
  </si>
  <si>
    <t>Février</t>
  </si>
  <si>
    <t>Mars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</si>
  <si>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</si>
  <si>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</si>
  <si>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</si>
  <si>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</si>
  <si>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</si>
  <si>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</si>
  <si>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</si>
  <si>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</si>
  <si>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 facture :</t>
  </si>
  <si>
    <t>Contact :</t>
  </si>
  <si>
    <t>utilsfr@fr.fm</t>
  </si>
  <si>
    <t>Site :</t>
  </si>
  <si>
    <t>http://utilsfr.new.fr</t>
  </si>
  <si>
    <t>Auteur ROBERT René</t>
  </si>
  <si>
    <t>http://1960nene.free.fr/passfacturev4.htm</t>
  </si>
  <si>
    <t>Nom</t>
  </si>
  <si>
    <t>total euro</t>
  </si>
  <si>
    <t xml:space="preserve">dépann'cycles en ma qualité de membre d'un centre </t>
  </si>
  <si>
    <t>de gestion agréé par l'administration fiscale.</t>
  </si>
  <si>
    <t>f17</t>
  </si>
  <si>
    <r>
      <t xml:space="preserve">
</t>
    </r>
    <r>
      <rPr>
        <sz val="10"/>
        <color indexed="12"/>
        <rFont val="Lucida Calligraphy"/>
        <family val="4"/>
      </rPr>
      <t xml:space="preserve">
</t>
    </r>
  </si>
</sst>
</file>

<file path=xl/styles.xml><?xml version="1.0" encoding="utf-8"?>
<styleSheet xmlns="http://schemas.openxmlformats.org/spreadsheetml/2006/main">
  <numFmts count="14">
    <numFmt numFmtId="164" formatCode="[$€]#,##0.00_);[Red]\([$€]#,##0.00\)"/>
    <numFmt numFmtId="165" formatCode="&quot;Vrai&quot;;&quot;Vrai&quot;;&quot;Faux&quot;"/>
    <numFmt numFmtId="166" formatCode="000"/>
    <numFmt numFmtId="167" formatCode="_(&quot;$&quot;* #,##0_);_(&quot;$&quot;* \(#,##0\);_(&quot;$&quot;* &quot;-&quot;_);_(@_)"/>
    <numFmt numFmtId="168" formatCode="_(&quot;$&quot;* #,##0.00_);_(&quot;$&quot;* \(#,##0.00\);_(&quot;$&quot;* &quot;-&quot;??_);_(@_)"/>
    <numFmt numFmtId="169" formatCode=";;;"/>
    <numFmt numFmtId="170" formatCode="0.00&quot; €&quot;"/>
    <numFmt numFmtId="171" formatCode="00&quot; &quot;00&quot; &quot;00&quot; &quot;00"/>
    <numFmt numFmtId="172" formatCode="mmmm"/>
    <numFmt numFmtId="173" formatCode="mm\-yy"/>
    <numFmt numFmtId="174" formatCode="00"/>
    <numFmt numFmtId="175" formatCode="yyyy"/>
    <numFmt numFmtId="176" formatCode="#,##0.00\ &quot;€&quot;"/>
    <numFmt numFmtId="177" formatCode="0#&quot; &quot;##&quot; &quot;##&quot; &quot;##&quot; &quot;##"/>
  </numFmts>
  <fonts count="30">
    <font>
      <sz val="10"/>
      <name val="MS Sans Serif"/>
    </font>
    <font>
      <sz val="10"/>
      <name val="MS Sans Serif"/>
      <family val="2"/>
    </font>
    <font>
      <u/>
      <sz val="10"/>
      <color indexed="12"/>
      <name val="MS Sans Serif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0"/>
      <name val="System"/>
      <family val="2"/>
    </font>
    <font>
      <b/>
      <i/>
      <sz val="14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sz val="10"/>
      <color indexed="12"/>
      <name val="Arial"/>
      <family val="2"/>
    </font>
    <font>
      <sz val="10"/>
      <color indexed="12"/>
      <name val="Arial"/>
      <family val="2"/>
    </font>
    <font>
      <sz val="9"/>
      <color indexed="9"/>
      <name val="Comic Sans MS"/>
      <family val="4"/>
    </font>
    <font>
      <sz val="9"/>
      <color indexed="12"/>
      <name val="Arial"/>
      <family val="2"/>
    </font>
    <font>
      <b/>
      <sz val="10"/>
      <name val="Times New Roman"/>
      <family val="1"/>
    </font>
    <font>
      <b/>
      <sz val="12"/>
      <name val="Arial"/>
      <family val="2"/>
    </font>
    <font>
      <sz val="10"/>
      <name val="Times New Roman"/>
      <family val="1"/>
    </font>
    <font>
      <sz val="10"/>
      <name val="Arial"/>
      <family val="2"/>
    </font>
    <font>
      <u/>
      <sz val="10"/>
      <color indexed="12"/>
      <name val="Arial"/>
      <family val="2"/>
    </font>
    <font>
      <sz val="14"/>
      <name val="Arial"/>
      <family val="2"/>
    </font>
    <font>
      <u/>
      <sz val="14"/>
      <color indexed="12"/>
      <name val="Arial"/>
      <family val="2"/>
    </font>
    <font>
      <u/>
      <sz val="12"/>
      <color indexed="12"/>
      <name val="Arial"/>
      <family val="2"/>
    </font>
    <font>
      <b/>
      <sz val="14"/>
      <color indexed="8"/>
      <name val="Arial"/>
      <family val="2"/>
    </font>
    <font>
      <sz val="10"/>
      <color indexed="49"/>
      <name val="Arial"/>
      <family val="2"/>
    </font>
    <font>
      <i/>
      <sz val="12"/>
      <color indexed="9"/>
      <name val="Arial"/>
      <family val="2"/>
    </font>
    <font>
      <sz val="9"/>
      <color indexed="12"/>
      <name val="MS Sans Serif"/>
      <family val="2"/>
    </font>
    <font>
      <b/>
      <sz val="10"/>
      <color indexed="12"/>
      <name val="Arial"/>
      <family val="2"/>
    </font>
    <font>
      <sz val="8"/>
      <color indexed="12"/>
      <name val="Arial"/>
      <family val="2"/>
    </font>
    <font>
      <b/>
      <sz val="12"/>
      <color indexed="12"/>
      <name val="Arial"/>
      <family val="2"/>
    </font>
    <font>
      <sz val="10"/>
      <color indexed="12"/>
      <name val="Lucida Calligraphy"/>
      <family val="4"/>
    </font>
    <font>
      <b/>
      <sz val="1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mediumGray">
        <fgColor indexed="12"/>
        <bgColor indexed="13"/>
      </patternFill>
    </fill>
    <fill>
      <patternFill patternType="solid">
        <fgColor indexed="5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theme="8" tint="0.39997558519241921"/>
        <bgColor indexed="64"/>
      </patternFill>
    </fill>
  </fills>
  <borders count="42">
    <border>
      <left/>
      <right/>
      <top/>
      <bottom/>
      <diagonal/>
    </border>
    <border>
      <left style="thick">
        <color indexed="22"/>
      </left>
      <right/>
      <top style="thick">
        <color indexed="22"/>
      </top>
      <bottom/>
      <diagonal/>
    </border>
    <border>
      <left/>
      <right/>
      <top style="thick">
        <color indexed="22"/>
      </top>
      <bottom/>
      <diagonal/>
    </border>
    <border>
      <left/>
      <right style="thick">
        <color indexed="22"/>
      </right>
      <top style="thick">
        <color indexed="22"/>
      </top>
      <bottom/>
      <diagonal/>
    </border>
    <border>
      <left style="thick">
        <color indexed="22"/>
      </left>
      <right/>
      <top/>
      <bottom/>
      <diagonal/>
    </border>
    <border>
      <left/>
      <right style="thick">
        <color indexed="22"/>
      </right>
      <top/>
      <bottom/>
      <diagonal/>
    </border>
    <border>
      <left style="thick">
        <color indexed="22"/>
      </left>
      <right/>
      <top/>
      <bottom style="thick">
        <color indexed="22"/>
      </bottom>
      <diagonal/>
    </border>
    <border>
      <left/>
      <right/>
      <top/>
      <bottom style="thick">
        <color indexed="22"/>
      </bottom>
      <diagonal/>
    </border>
    <border>
      <left/>
      <right style="thick">
        <color indexed="22"/>
      </right>
      <top/>
      <bottom style="thick">
        <color indexed="2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17"/>
      </left>
      <right/>
      <top style="thick">
        <color indexed="17"/>
      </top>
      <bottom/>
      <diagonal/>
    </border>
    <border>
      <left/>
      <right/>
      <top style="thick">
        <color indexed="17"/>
      </top>
      <bottom/>
      <diagonal/>
    </border>
    <border>
      <left/>
      <right style="thick">
        <color indexed="17"/>
      </right>
      <top style="thick">
        <color indexed="17"/>
      </top>
      <bottom/>
      <diagonal/>
    </border>
    <border>
      <left style="thick">
        <color indexed="17"/>
      </left>
      <right/>
      <top/>
      <bottom/>
      <diagonal/>
    </border>
    <border>
      <left/>
      <right style="thick">
        <color indexed="17"/>
      </right>
      <top/>
      <bottom/>
      <diagonal/>
    </border>
    <border>
      <left style="thick">
        <color indexed="17"/>
      </left>
      <right/>
      <top/>
      <bottom style="thick">
        <color indexed="17"/>
      </bottom>
      <diagonal/>
    </border>
    <border>
      <left/>
      <right/>
      <top/>
      <bottom style="thick">
        <color indexed="17"/>
      </bottom>
      <diagonal/>
    </border>
    <border>
      <left/>
      <right style="thick">
        <color indexed="17"/>
      </right>
      <top/>
      <bottom style="thick">
        <color indexed="17"/>
      </bottom>
      <diagonal/>
    </border>
    <border>
      <left style="thick">
        <color indexed="34"/>
      </left>
      <right/>
      <top style="thick">
        <color indexed="34"/>
      </top>
      <bottom/>
      <diagonal/>
    </border>
    <border>
      <left/>
      <right/>
      <top style="thick">
        <color indexed="34"/>
      </top>
      <bottom/>
      <diagonal/>
    </border>
    <border>
      <left/>
      <right style="thick">
        <color indexed="34"/>
      </right>
      <top style="thick">
        <color indexed="34"/>
      </top>
      <bottom/>
      <diagonal/>
    </border>
    <border>
      <left style="thick">
        <color indexed="34"/>
      </left>
      <right/>
      <top/>
      <bottom/>
      <diagonal/>
    </border>
    <border>
      <left/>
      <right style="thick">
        <color indexed="34"/>
      </right>
      <top/>
      <bottom/>
      <diagonal/>
    </border>
    <border>
      <left style="thick">
        <color indexed="34"/>
      </left>
      <right/>
      <top/>
      <bottom style="thick">
        <color indexed="34"/>
      </bottom>
      <diagonal/>
    </border>
    <border>
      <left/>
      <right/>
      <top/>
      <bottom style="thick">
        <color indexed="34"/>
      </bottom>
      <diagonal/>
    </border>
    <border>
      <left/>
      <right style="thick">
        <color indexed="34"/>
      </right>
      <top/>
      <bottom style="thick">
        <color indexed="3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/>
      <bottom style="hair">
        <color indexed="22"/>
      </bottom>
      <diagonal/>
    </border>
    <border>
      <left/>
      <right/>
      <top/>
      <bottom style="dashed">
        <color indexed="64"/>
      </bottom>
      <diagonal/>
    </border>
    <border>
      <left style="thick">
        <color indexed="12"/>
      </left>
      <right/>
      <top style="thick">
        <color indexed="12"/>
      </top>
      <bottom style="thick">
        <color indexed="12"/>
      </bottom>
      <diagonal/>
    </border>
    <border>
      <left/>
      <right/>
      <top style="thick">
        <color indexed="12"/>
      </top>
      <bottom style="thick">
        <color indexed="12"/>
      </bottom>
      <diagonal/>
    </border>
    <border>
      <left/>
      <right style="thick">
        <color indexed="12"/>
      </right>
      <top style="thick">
        <color indexed="12"/>
      </top>
      <bottom style="thick">
        <color indexed="1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6">
    <xf numFmtId="0" fontId="0" fillId="0" borderId="0"/>
    <xf numFmtId="0" fontId="3" fillId="0" borderId="0">
      <alignment vertical="center"/>
      <protection locked="0"/>
    </xf>
    <xf numFmtId="0" fontId="13" fillId="2" borderId="0">
      <alignment horizontal="center" vertical="center"/>
    </xf>
    <xf numFmtId="164" fontId="1" fillId="0" borderId="0" applyFont="0" applyFill="0" applyBorder="0" applyAlignment="0" applyProtection="0"/>
    <xf numFmtId="0" fontId="14" fillId="3" borderId="0">
      <alignment horizontal="center" vertical="center" wrapText="1"/>
    </xf>
    <xf numFmtId="0" fontId="2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171" fontId="15" fillId="0" borderId="0">
      <alignment horizontal="center"/>
    </xf>
    <xf numFmtId="0" fontId="3" fillId="0" borderId="0"/>
    <xf numFmtId="0" fontId="3" fillId="0" borderId="0"/>
    <xf numFmtId="0" fontId="3" fillId="4" borderId="0"/>
    <xf numFmtId="0" fontId="3" fillId="0" borderId="0"/>
    <xf numFmtId="0" fontId="3" fillId="4" borderId="0"/>
    <xf numFmtId="167" fontId="3" fillId="0" borderId="0" applyFont="0" applyFill="0" applyBorder="0" applyAlignment="0" applyProtection="0"/>
    <xf numFmtId="168" fontId="3" fillId="0" borderId="0" applyFont="0" applyFill="0" applyBorder="0" applyAlignment="0" applyProtection="0"/>
  </cellStyleXfs>
  <cellXfs count="148">
    <xf numFmtId="0" fontId="0" fillId="0" borderId="0" xfId="0"/>
    <xf numFmtId="0" fontId="3" fillId="4" borderId="0" xfId="11"/>
    <xf numFmtId="0" fontId="3" fillId="5" borderId="1" xfId="11" applyFill="1" applyBorder="1"/>
    <xf numFmtId="0" fontId="3" fillId="5" borderId="2" xfId="11" applyFill="1" applyBorder="1"/>
    <xf numFmtId="0" fontId="3" fillId="5" borderId="3" xfId="11" applyFill="1" applyBorder="1"/>
    <xf numFmtId="0" fontId="3" fillId="5" borderId="4" xfId="11" applyFill="1" applyBorder="1"/>
    <xf numFmtId="0" fontId="3" fillId="5" borderId="0" xfId="11" applyFill="1" applyBorder="1"/>
    <xf numFmtId="0" fontId="3" fillId="5" borderId="5" xfId="11" applyFill="1" applyBorder="1"/>
    <xf numFmtId="0" fontId="4" fillId="5" borderId="0" xfId="11" applyFont="1" applyFill="1" applyBorder="1" applyAlignment="1">
      <alignment horizontal="right"/>
    </xf>
    <xf numFmtId="0" fontId="6" fillId="5" borderId="0" xfId="11" applyFont="1" applyFill="1" applyBorder="1"/>
    <xf numFmtId="0" fontId="3" fillId="5" borderId="0" xfId="11" applyFont="1" applyFill="1" applyBorder="1"/>
    <xf numFmtId="0" fontId="3" fillId="5" borderId="0" xfId="11" applyFont="1" applyFill="1" applyBorder="1" applyAlignment="1">
      <alignment horizontal="right"/>
    </xf>
    <xf numFmtId="49" fontId="3" fillId="5" borderId="0" xfId="11" applyNumberFormat="1" applyFill="1" applyBorder="1" applyAlignment="1">
      <alignment horizontal="left"/>
    </xf>
    <xf numFmtId="0" fontId="3" fillId="5" borderId="0" xfId="11" quotePrefix="1" applyFont="1" applyFill="1" applyBorder="1" applyAlignment="1">
      <alignment horizontal="right"/>
    </xf>
    <xf numFmtId="169" fontId="3" fillId="5" borderId="0" xfId="11" quotePrefix="1" applyNumberFormat="1" applyFill="1" applyBorder="1"/>
    <xf numFmtId="9" fontId="4" fillId="5" borderId="0" xfId="11" applyNumberFormat="1" applyFont="1" applyFill="1" applyBorder="1"/>
    <xf numFmtId="169" fontId="3" fillId="5" borderId="0" xfId="11" applyNumberFormat="1" applyFill="1" applyBorder="1"/>
    <xf numFmtId="0" fontId="3" fillId="5" borderId="0" xfId="11" applyNumberFormat="1" applyFont="1" applyFill="1" applyBorder="1"/>
    <xf numFmtId="0" fontId="3" fillId="5" borderId="0" xfId="11" quotePrefix="1" applyFill="1" applyBorder="1"/>
    <xf numFmtId="0" fontId="3" fillId="5" borderId="0" xfId="11" quotePrefix="1" applyFill="1" applyBorder="1" applyAlignment="1">
      <alignment horizontal="right"/>
    </xf>
    <xf numFmtId="0" fontId="7" fillId="5" borderId="0" xfId="11" applyFont="1" applyFill="1" applyBorder="1"/>
    <xf numFmtId="0" fontId="3" fillId="5" borderId="6" xfId="11" applyFill="1" applyBorder="1"/>
    <xf numFmtId="0" fontId="3" fillId="5" borderId="7" xfId="11" applyFill="1" applyBorder="1"/>
    <xf numFmtId="0" fontId="3" fillId="5" borderId="8" xfId="11" applyFill="1" applyBorder="1"/>
    <xf numFmtId="49" fontId="11" fillId="5" borderId="0" xfId="0" applyNumberFormat="1" applyFont="1" applyFill="1" applyBorder="1" applyAlignment="1" applyProtection="1">
      <alignment horizontal="right"/>
    </xf>
    <xf numFmtId="49" fontId="3" fillId="5" borderId="0" xfId="11" applyNumberFormat="1" applyFont="1" applyFill="1" applyBorder="1" applyAlignment="1">
      <alignment horizontal="left"/>
    </xf>
    <xf numFmtId="49" fontId="3" fillId="5" borderId="0" xfId="11" applyNumberFormat="1" applyFont="1" applyFill="1" applyBorder="1" applyAlignment="1">
      <alignment horizontal="right"/>
    </xf>
    <xf numFmtId="0" fontId="10" fillId="5" borderId="0" xfId="11" applyNumberFormat="1" applyFont="1" applyFill="1" applyBorder="1" applyAlignment="1">
      <alignment horizontal="left"/>
    </xf>
    <xf numFmtId="0" fontId="12" fillId="0" borderId="0" xfId="10" applyFont="1" applyBorder="1" applyAlignment="1">
      <alignment horizontal="center"/>
    </xf>
    <xf numFmtId="0" fontId="12" fillId="0" borderId="0" xfId="10" quotePrefix="1" applyFont="1" applyBorder="1" applyAlignment="1">
      <alignment horizontal="right"/>
    </xf>
    <xf numFmtId="0" fontId="3" fillId="5" borderId="0" xfId="11" quotePrefix="1" applyNumberFormat="1" applyFont="1" applyFill="1" applyBorder="1" applyAlignment="1">
      <alignment horizontal="left"/>
    </xf>
    <xf numFmtId="0" fontId="10" fillId="5" borderId="0" xfId="11" applyNumberFormat="1" applyFont="1" applyFill="1" applyBorder="1" applyAlignment="1">
      <alignment horizontal="center"/>
    </xf>
    <xf numFmtId="0" fontId="3" fillId="4" borderId="0" xfId="11" applyAlignment="1">
      <alignment horizontal="left"/>
    </xf>
    <xf numFmtId="0" fontId="3" fillId="5" borderId="2" xfId="11" applyFill="1" applyBorder="1" applyAlignment="1">
      <alignment horizontal="left"/>
    </xf>
    <xf numFmtId="0" fontId="3" fillId="5" borderId="0" xfId="11" applyFill="1" applyBorder="1" applyAlignment="1">
      <alignment horizontal="left"/>
    </xf>
    <xf numFmtId="0" fontId="12" fillId="0" borderId="0" xfId="10" applyFont="1" applyBorder="1" applyAlignment="1">
      <alignment horizontal="left"/>
    </xf>
    <xf numFmtId="0" fontId="3" fillId="5" borderId="7" xfId="11" applyFill="1" applyBorder="1" applyAlignment="1">
      <alignment horizontal="left"/>
    </xf>
    <xf numFmtId="0" fontId="3" fillId="4" borderId="0" xfId="11" applyBorder="1"/>
    <xf numFmtId="0" fontId="9" fillId="5" borderId="0" xfId="11" applyFont="1" applyFill="1" applyBorder="1" applyAlignment="1">
      <alignment horizontal="center"/>
    </xf>
    <xf numFmtId="49" fontId="12" fillId="0" borderId="0" xfId="10" applyNumberFormat="1" applyFont="1" applyBorder="1" applyAlignment="1">
      <alignment horizontal="left"/>
    </xf>
    <xf numFmtId="0" fontId="10" fillId="5" borderId="0" xfId="11" applyFont="1" applyFill="1" applyBorder="1" applyAlignment="1">
      <alignment horizontal="left"/>
    </xf>
    <xf numFmtId="175" fontId="3" fillId="4" borderId="0" xfId="11" applyNumberFormat="1"/>
    <xf numFmtId="173" fontId="3" fillId="4" borderId="0" xfId="11" applyNumberFormat="1"/>
    <xf numFmtId="174" fontId="3" fillId="4" borderId="0" xfId="11" applyNumberFormat="1"/>
    <xf numFmtId="14" fontId="3" fillId="5" borderId="0" xfId="11" applyNumberFormat="1" applyFill="1" applyBorder="1"/>
    <xf numFmtId="49" fontId="16" fillId="5" borderId="0" xfId="11" applyNumberFormat="1" applyFont="1" applyFill="1" applyBorder="1" applyAlignment="1">
      <alignment horizontal="left"/>
    </xf>
    <xf numFmtId="0" fontId="3" fillId="0" borderId="0" xfId="11" applyFill="1" applyBorder="1"/>
    <xf numFmtId="0" fontId="3" fillId="5" borderId="10" xfId="11" applyFill="1" applyBorder="1"/>
    <xf numFmtId="0" fontId="3" fillId="5" borderId="11" xfId="11" applyFill="1" applyBorder="1"/>
    <xf numFmtId="0" fontId="3" fillId="5" borderId="11" xfId="11" applyFill="1" applyBorder="1" applyAlignment="1">
      <alignment horizontal="left"/>
    </xf>
    <xf numFmtId="0" fontId="3" fillId="5" borderId="12" xfId="11" applyFill="1" applyBorder="1"/>
    <xf numFmtId="0" fontId="3" fillId="5" borderId="13" xfId="11" applyFill="1" applyBorder="1"/>
    <xf numFmtId="1" fontId="5" fillId="5" borderId="14" xfId="11" applyNumberFormat="1" applyFont="1" applyFill="1" applyBorder="1"/>
    <xf numFmtId="0" fontId="3" fillId="5" borderId="14" xfId="11" applyFill="1" applyBorder="1"/>
    <xf numFmtId="0" fontId="6" fillId="5" borderId="14" xfId="11" applyFont="1" applyFill="1" applyBorder="1"/>
    <xf numFmtId="14" fontId="3" fillId="5" borderId="14" xfId="11" quotePrefix="1" applyNumberFormat="1" applyFill="1" applyBorder="1" applyAlignment="1">
      <alignment horizontal="left"/>
    </xf>
    <xf numFmtId="49" fontId="3" fillId="5" borderId="14" xfId="11" applyNumberFormat="1" applyFill="1" applyBorder="1"/>
    <xf numFmtId="0" fontId="12" fillId="0" borderId="0" xfId="10" quotePrefix="1" applyFont="1" applyBorder="1" applyAlignment="1">
      <alignment horizontal="center"/>
    </xf>
    <xf numFmtId="0" fontId="3" fillId="5" borderId="14" xfId="11" applyNumberFormat="1" applyFont="1" applyFill="1" applyBorder="1" applyAlignment="1"/>
    <xf numFmtId="0" fontId="3" fillId="5" borderId="15" xfId="11" applyFill="1" applyBorder="1"/>
    <xf numFmtId="0" fontId="3" fillId="5" borderId="16" xfId="11" applyFill="1" applyBorder="1"/>
    <xf numFmtId="0" fontId="3" fillId="5" borderId="16" xfId="11" applyFill="1" applyBorder="1" applyAlignment="1">
      <alignment horizontal="left"/>
    </xf>
    <xf numFmtId="0" fontId="3" fillId="5" borderId="17" xfId="11" applyNumberFormat="1" applyFont="1" applyFill="1" applyBorder="1" applyAlignment="1"/>
    <xf numFmtId="0" fontId="3" fillId="4" borderId="0" xfId="11" applyFont="1"/>
    <xf numFmtId="0" fontId="3" fillId="5" borderId="0" xfId="11" applyFont="1" applyFill="1" applyBorder="1" applyAlignment="1">
      <alignment horizontal="center"/>
    </xf>
    <xf numFmtId="2" fontId="3" fillId="4" borderId="0" xfId="11" applyNumberFormat="1"/>
    <xf numFmtId="0" fontId="3" fillId="8" borderId="0" xfId="9" applyFill="1"/>
    <xf numFmtId="0" fontId="3" fillId="0" borderId="0" xfId="9"/>
    <xf numFmtId="0" fontId="18" fillId="7" borderId="0" xfId="9" applyFont="1" applyFill="1" applyAlignment="1">
      <alignment vertical="center"/>
    </xf>
    <xf numFmtId="0" fontId="19" fillId="7" borderId="0" xfId="6" applyFont="1" applyFill="1" applyAlignment="1" applyProtection="1">
      <alignment vertical="center"/>
      <protection locked="0"/>
    </xf>
    <xf numFmtId="0" fontId="18" fillId="7" borderId="0" xfId="9" applyFont="1" applyFill="1"/>
    <xf numFmtId="0" fontId="18" fillId="8" borderId="0" xfId="9" applyFont="1" applyFill="1"/>
    <xf numFmtId="0" fontId="18" fillId="9" borderId="0" xfId="9" applyFont="1" applyFill="1" applyAlignment="1">
      <alignment vertical="center"/>
    </xf>
    <xf numFmtId="0" fontId="20" fillId="9" borderId="0" xfId="7" applyFont="1" applyFill="1" applyAlignment="1" applyProtection="1">
      <alignment vertical="center"/>
      <protection locked="0"/>
    </xf>
    <xf numFmtId="0" fontId="3" fillId="6" borderId="18" xfId="9" applyFill="1" applyBorder="1"/>
    <xf numFmtId="0" fontId="3" fillId="6" borderId="19" xfId="9" applyFill="1" applyBorder="1"/>
    <xf numFmtId="0" fontId="3" fillId="6" borderId="20" xfId="9" applyFill="1" applyBorder="1"/>
    <xf numFmtId="0" fontId="3" fillId="6" borderId="21" xfId="9" applyFill="1" applyBorder="1"/>
    <xf numFmtId="0" fontId="3" fillId="6" borderId="0" xfId="9" applyFill="1" applyBorder="1"/>
    <xf numFmtId="0" fontId="3" fillId="6" borderId="22" xfId="9" applyFill="1" applyBorder="1"/>
    <xf numFmtId="0" fontId="21" fillId="0" borderId="0" xfId="9" applyFont="1" applyFill="1" applyAlignment="1" applyProtection="1">
      <alignment horizontal="center" vertical="center"/>
      <protection locked="0"/>
    </xf>
    <xf numFmtId="0" fontId="22" fillId="6" borderId="22" xfId="9" applyFont="1" applyFill="1" applyBorder="1"/>
    <xf numFmtId="0" fontId="3" fillId="6" borderId="23" xfId="9" applyFill="1" applyBorder="1"/>
    <xf numFmtId="0" fontId="3" fillId="6" borderId="24" xfId="9" applyFill="1" applyBorder="1"/>
    <xf numFmtId="0" fontId="3" fillId="6" borderId="25" xfId="9" applyFill="1" applyBorder="1"/>
    <xf numFmtId="0" fontId="4" fillId="10" borderId="26" xfId="11" applyFont="1" applyFill="1" applyBorder="1" applyAlignment="1">
      <alignment horizontal="center"/>
    </xf>
    <xf numFmtId="0" fontId="8" fillId="10" borderId="26" xfId="11" applyFont="1" applyFill="1" applyBorder="1" applyAlignment="1">
      <alignment horizontal="center"/>
    </xf>
    <xf numFmtId="0" fontId="4" fillId="10" borderId="27" xfId="11" applyFont="1" applyFill="1" applyBorder="1" applyAlignment="1"/>
    <xf numFmtId="0" fontId="4" fillId="10" borderId="9" xfId="11" applyFont="1" applyFill="1" applyBorder="1" applyAlignment="1">
      <alignment horizontal="center"/>
    </xf>
    <xf numFmtId="0" fontId="12" fillId="5" borderId="28" xfId="10" applyFont="1" applyFill="1" applyBorder="1" applyAlignment="1">
      <alignment horizontal="center"/>
    </xf>
    <xf numFmtId="49" fontId="12" fillId="0" borderId="29" xfId="10" applyNumberFormat="1" applyFont="1" applyBorder="1" applyAlignment="1">
      <alignment horizontal="left"/>
    </xf>
    <xf numFmtId="0" fontId="12" fillId="0" borderId="30" xfId="10" applyFont="1" applyBorder="1" applyAlignment="1">
      <alignment horizontal="left"/>
    </xf>
    <xf numFmtId="0" fontId="12" fillId="0" borderId="31" xfId="10" applyFont="1" applyBorder="1" applyAlignment="1">
      <alignment horizontal="center"/>
    </xf>
    <xf numFmtId="2" fontId="12" fillId="0" borderId="28" xfId="10" applyNumberFormat="1" applyFont="1" applyBorder="1" applyAlignment="1">
      <alignment horizontal="right"/>
    </xf>
    <xf numFmtId="170" fontId="24" fillId="5" borderId="28" xfId="0" applyNumberFormat="1" applyFont="1" applyFill="1" applyBorder="1"/>
    <xf numFmtId="49" fontId="12" fillId="0" borderId="28" xfId="10" applyNumberFormat="1" applyFont="1" applyBorder="1" applyAlignment="1">
      <alignment horizontal="left"/>
    </xf>
    <xf numFmtId="0" fontId="12" fillId="0" borderId="32" xfId="10" applyFont="1" applyBorder="1" applyAlignment="1">
      <alignment horizontal="left"/>
    </xf>
    <xf numFmtId="0" fontId="9" fillId="5" borderId="28" xfId="11" applyFont="1" applyFill="1" applyBorder="1" applyAlignment="1">
      <alignment horizontal="center"/>
    </xf>
    <xf numFmtId="0" fontId="12" fillId="0" borderId="28" xfId="10" applyFont="1" applyBorder="1" applyAlignment="1">
      <alignment horizontal="center"/>
    </xf>
    <xf numFmtId="0" fontId="9" fillId="5" borderId="33" xfId="11" applyFont="1" applyFill="1" applyBorder="1" applyAlignment="1">
      <alignment horizontal="center"/>
    </xf>
    <xf numFmtId="0" fontId="12" fillId="0" borderId="33" xfId="10" applyFont="1" applyBorder="1" applyAlignment="1">
      <alignment horizontal="center"/>
    </xf>
    <xf numFmtId="0" fontId="12" fillId="0" borderId="34" xfId="10" applyFont="1" applyBorder="1" applyAlignment="1">
      <alignment horizontal="left"/>
    </xf>
    <xf numFmtId="0" fontId="12" fillId="0" borderId="35" xfId="10" applyFont="1" applyBorder="1" applyAlignment="1">
      <alignment horizontal="center"/>
    </xf>
    <xf numFmtId="2" fontId="12" fillId="0" borderId="33" xfId="10" applyNumberFormat="1" applyFont="1" applyBorder="1" applyAlignment="1">
      <alignment horizontal="right"/>
    </xf>
    <xf numFmtId="170" fontId="12" fillId="5" borderId="28" xfId="0" applyNumberFormat="1" applyFont="1" applyFill="1" applyBorder="1"/>
    <xf numFmtId="0" fontId="12" fillId="0" borderId="0" xfId="10" quotePrefix="1" applyFont="1" applyBorder="1"/>
    <xf numFmtId="0" fontId="12" fillId="0" borderId="0" xfId="10" quotePrefix="1" applyFont="1" applyBorder="1" applyAlignment="1">
      <alignment horizontal="left"/>
    </xf>
    <xf numFmtId="0" fontId="12" fillId="0" borderId="0" xfId="10" applyFont="1" applyBorder="1"/>
    <xf numFmtId="177" fontId="26" fillId="0" borderId="0" xfId="10" quotePrefix="1" applyNumberFormat="1" applyFont="1" applyBorder="1" applyAlignment="1">
      <alignment horizontal="center"/>
    </xf>
    <xf numFmtId="14" fontId="10" fillId="5" borderId="36" xfId="11" applyNumberFormat="1" applyFont="1" applyFill="1" applyBorder="1" applyAlignment="1">
      <alignment horizontal="left"/>
    </xf>
    <xf numFmtId="49" fontId="10" fillId="5" borderId="36" xfId="11" applyNumberFormat="1" applyFont="1" applyFill="1" applyBorder="1" applyAlignment="1">
      <alignment horizontal="left"/>
    </xf>
    <xf numFmtId="172" fontId="10" fillId="5" borderId="36" xfId="11" applyNumberFormat="1" applyFont="1" applyFill="1" applyBorder="1" applyAlignment="1">
      <alignment horizontal="left"/>
    </xf>
    <xf numFmtId="174" fontId="10" fillId="5" borderId="36" xfId="11" applyNumberFormat="1" applyFont="1" applyFill="1" applyBorder="1" applyAlignment="1">
      <alignment horizontal="left"/>
    </xf>
    <xf numFmtId="166" fontId="27" fillId="0" borderId="37" xfId="10" applyNumberFormat="1" applyFont="1" applyBorder="1" applyAlignment="1">
      <alignment horizontal="center"/>
    </xf>
    <xf numFmtId="0" fontId="3" fillId="5" borderId="38" xfId="11" applyFill="1" applyBorder="1"/>
    <xf numFmtId="0" fontId="3" fillId="5" borderId="39" xfId="11" applyFill="1" applyBorder="1"/>
    <xf numFmtId="0" fontId="3" fillId="5" borderId="39" xfId="11" applyFill="1" applyBorder="1" applyAlignment="1">
      <alignment horizontal="left"/>
    </xf>
    <xf numFmtId="0" fontId="3" fillId="5" borderId="40" xfId="11" applyNumberFormat="1" applyFont="1" applyFill="1" applyBorder="1" applyAlignment="1"/>
    <xf numFmtId="0" fontId="8" fillId="5" borderId="0" xfId="11" applyFont="1" applyFill="1" applyBorder="1" applyAlignment="1">
      <alignment horizontal="right"/>
    </xf>
    <xf numFmtId="10" fontId="3" fillId="0" borderId="0" xfId="11" quotePrefix="1" applyNumberFormat="1" applyFont="1" applyFill="1" applyBorder="1" applyAlignment="1">
      <alignment horizontal="center"/>
    </xf>
    <xf numFmtId="170" fontId="12" fillId="5" borderId="0" xfId="11" applyNumberFormat="1" applyFont="1" applyFill="1" applyBorder="1"/>
    <xf numFmtId="170" fontId="25" fillId="0" borderId="0" xfId="11" applyNumberFormat="1" applyFont="1" applyFill="1" applyBorder="1"/>
    <xf numFmtId="176" fontId="12" fillId="5" borderId="0" xfId="11" applyNumberFormat="1" applyFont="1" applyFill="1" applyBorder="1"/>
    <xf numFmtId="170" fontId="3" fillId="0" borderId="0" xfId="11" applyNumberFormat="1" applyFill="1" applyBorder="1"/>
    <xf numFmtId="0" fontId="8" fillId="0" borderId="0" xfId="11" applyFont="1" applyFill="1" applyBorder="1" applyAlignment="1">
      <alignment horizontal="right"/>
    </xf>
    <xf numFmtId="0" fontId="29" fillId="5" borderId="0" xfId="11" applyFont="1" applyFill="1" applyBorder="1" applyAlignment="1">
      <alignment horizontal="center"/>
    </xf>
    <xf numFmtId="170" fontId="12" fillId="12" borderId="41" xfId="11" applyNumberFormat="1" applyFont="1" applyFill="1" applyBorder="1"/>
    <xf numFmtId="176" fontId="12" fillId="0" borderId="0" xfId="0" applyNumberFormat="1" applyFont="1" applyFill="1" applyBorder="1" applyProtection="1">
      <protection locked="0"/>
    </xf>
    <xf numFmtId="176" fontId="12" fillId="0" borderId="28" xfId="10" applyNumberFormat="1" applyFont="1" applyBorder="1" applyAlignment="1">
      <alignment horizontal="right"/>
    </xf>
    <xf numFmtId="176" fontId="24" fillId="5" borderId="28" xfId="0" applyNumberFormat="1" applyFont="1" applyFill="1" applyBorder="1"/>
    <xf numFmtId="0" fontId="12" fillId="5" borderId="32" xfId="10" applyFont="1" applyFill="1" applyBorder="1" applyAlignment="1">
      <alignment horizontal="center"/>
    </xf>
    <xf numFmtId="49" fontId="12" fillId="0" borderId="32" xfId="10" applyNumberFormat="1" applyFont="1" applyBorder="1" applyAlignment="1">
      <alignment horizontal="left"/>
    </xf>
    <xf numFmtId="0" fontId="3" fillId="0" borderId="0" xfId="11" applyFill="1" applyAlignment="1">
      <alignment horizontal="left"/>
    </xf>
    <xf numFmtId="0" fontId="3" fillId="0" borderId="0" xfId="11" applyFill="1"/>
    <xf numFmtId="0" fontId="2" fillId="0" borderId="0" xfId="5" applyAlignment="1" applyProtection="1">
      <alignment horizontal="center" vertical="center"/>
    </xf>
    <xf numFmtId="0" fontId="8" fillId="0" borderId="0" xfId="12" applyFont="1" applyAlignment="1">
      <alignment horizontal="center" vertical="center"/>
    </xf>
    <xf numFmtId="0" fontId="23" fillId="11" borderId="0" xfId="9" applyFont="1" applyFill="1" applyAlignment="1">
      <alignment horizontal="center" vertical="center"/>
    </xf>
    <xf numFmtId="0" fontId="3" fillId="5" borderId="0" xfId="11" applyFont="1" applyFill="1" applyBorder="1" applyAlignment="1">
      <alignment horizontal="left"/>
    </xf>
    <xf numFmtId="0" fontId="12" fillId="0" borderId="0" xfId="10" applyFont="1" applyBorder="1" applyAlignment="1">
      <alignment horizontal="left"/>
    </xf>
    <xf numFmtId="0" fontId="25" fillId="5" borderId="0" xfId="11" applyFont="1" applyFill="1" applyBorder="1" applyAlignment="1">
      <alignment horizontal="center" wrapText="1"/>
    </xf>
    <xf numFmtId="0" fontId="28" fillId="5" borderId="0" xfId="11" applyFont="1" applyFill="1" applyBorder="1" applyAlignment="1">
      <alignment horizontal="center" wrapText="1"/>
    </xf>
    <xf numFmtId="0" fontId="10" fillId="5" borderId="0" xfId="11" applyFont="1" applyFill="1" applyBorder="1" applyAlignment="1">
      <alignment horizontal="left"/>
    </xf>
    <xf numFmtId="177" fontId="26" fillId="5" borderId="0" xfId="11" quotePrefix="1" applyNumberFormat="1" applyFont="1" applyFill="1" applyBorder="1" applyAlignment="1">
      <alignment horizontal="left"/>
    </xf>
    <xf numFmtId="177" fontId="26" fillId="5" borderId="0" xfId="11" applyNumberFormat="1" applyFont="1" applyFill="1" applyBorder="1" applyAlignment="1">
      <alignment horizontal="left"/>
    </xf>
    <xf numFmtId="0" fontId="3" fillId="5" borderId="0" xfId="11" applyFont="1" applyFill="1" applyBorder="1" applyAlignment="1">
      <alignment horizontal="left" vertical="center" wrapText="1"/>
    </xf>
    <xf numFmtId="0" fontId="3" fillId="5" borderId="0" xfId="11" applyFill="1" applyBorder="1" applyAlignment="1">
      <alignment horizontal="left" vertical="center"/>
    </xf>
    <xf numFmtId="0" fontId="4" fillId="10" borderId="26" xfId="11" applyFont="1" applyFill="1" applyBorder="1" applyAlignment="1">
      <alignment horizontal="center"/>
    </xf>
    <xf numFmtId="0" fontId="4" fillId="10" borderId="27" xfId="11" applyFont="1" applyFill="1" applyBorder="1" applyAlignment="1">
      <alignment horizontal="center"/>
    </xf>
  </cellXfs>
  <cellStyles count="16">
    <cellStyle name="Arial" xfId="1"/>
    <cellStyle name="Entête" xfId="2"/>
    <cellStyle name="Euro" xfId="3"/>
    <cellStyle name="joli" xfId="4"/>
    <cellStyle name="Lien hypertexte" xfId="5" builtinId="8"/>
    <cellStyle name="Lien hypertexte_coupledeserrage" xfId="6"/>
    <cellStyle name="Lien hypertexte_Generateur calendriers" xfId="7"/>
    <cellStyle name="N° téléphone" xfId="8"/>
    <cellStyle name="Normal" xfId="0" builtinId="0"/>
    <cellStyle name="Normal_championnat_france_2002_2003_D1" xfId="9"/>
    <cellStyle name="Normal_clipro" xfId="10"/>
    <cellStyle name="Normal_Facture" xfId="11"/>
    <cellStyle name="Normal_Generateur calendriers" xfId="12"/>
    <cellStyle name="Standard_Anpassen der Amortisation" xfId="13"/>
    <cellStyle name="Währung [0]_Budget" xfId="14"/>
    <cellStyle name="Währung_Budget" xfId="1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485775</xdr:colOff>
      <xdr:row>7</xdr:row>
      <xdr:rowOff>47625</xdr:rowOff>
    </xdr:from>
    <xdr:to>
      <xdr:col>4</xdr:col>
      <xdr:colOff>600075</xdr:colOff>
      <xdr:row>10</xdr:row>
      <xdr:rowOff>66675</xdr:rowOff>
    </xdr:to>
    <xdr:sp macro="" textlink="">
      <xdr:nvSpPr>
        <xdr:cNvPr id="370689" name="Text Box 1"/>
        <xdr:cNvSpPr txBox="1">
          <a:spLocks noChangeArrowheads="1"/>
        </xdr:cNvSpPr>
      </xdr:nvSpPr>
      <xdr:spPr bwMode="auto">
        <a:xfrm>
          <a:off x="1571625" y="1295400"/>
          <a:ext cx="2905125" cy="447675"/>
        </a:xfrm>
        <a:prstGeom prst="rect">
          <a:avLst/>
        </a:prstGeom>
        <a:gradFill rotWithShape="0">
          <a:gsLst>
            <a:gs pos="0">
              <a:srgbClr val="FFFFCC"/>
            </a:gs>
            <a:gs pos="100000">
              <a:srgbClr val="CCCCFF"/>
            </a:gs>
          </a:gsLst>
          <a:lin ang="18900000" scaled="1"/>
        </a:gradFill>
        <a:ln w="9525">
          <a:noFill/>
          <a:miter lim="800000"/>
          <a:headEnd/>
          <a:tailEnd/>
        </a:ln>
        <a:effectLst/>
      </xdr:spPr>
      <xdr:txBody>
        <a:bodyPr vertOverflow="clip" wrap="square" lIns="36576" tIns="22860" rIns="36576" bIns="0" anchor="t" upright="1"/>
        <a:lstStyle/>
        <a:p>
          <a:pPr algn="ctr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Arial"/>
              <a:cs typeface="Arial"/>
            </a:rPr>
            <a:t>Entrez ci-dessous le mot de passe vous permettant d'obtenir la version enregistrée</a:t>
          </a:r>
        </a:p>
      </xdr:txBody>
    </xdr:sp>
    <xdr:clientData/>
  </xdr:twoCellAnchor>
  <xdr:twoCellAnchor>
    <xdr:from>
      <xdr:col>2</xdr:col>
      <xdr:colOff>504825</xdr:colOff>
      <xdr:row>13</xdr:row>
      <xdr:rowOff>9525</xdr:rowOff>
    </xdr:from>
    <xdr:to>
      <xdr:col>4</xdr:col>
      <xdr:colOff>609600</xdr:colOff>
      <xdr:row>14</xdr:row>
      <xdr:rowOff>533400</xdr:rowOff>
    </xdr:to>
    <xdr:sp macro="" textlink="">
      <xdr:nvSpPr>
        <xdr:cNvPr id="370690" name="Text Box 2"/>
        <xdr:cNvSpPr txBox="1">
          <a:spLocks noChangeArrowheads="1"/>
        </xdr:cNvSpPr>
      </xdr:nvSpPr>
      <xdr:spPr bwMode="auto">
        <a:xfrm>
          <a:off x="1590675" y="2276475"/>
          <a:ext cx="2895600" cy="685800"/>
        </a:xfrm>
        <a:prstGeom prst="rect">
          <a:avLst/>
        </a:prstGeom>
        <a:gradFill rotWithShape="0">
          <a:gsLst>
            <a:gs pos="0">
              <a:srgbClr val="CCCCFF"/>
            </a:gs>
            <a:gs pos="100000">
              <a:srgbClr val="FFFFFF"/>
            </a:gs>
          </a:gsLst>
          <a:lin ang="2700000" scaled="1"/>
        </a:gradFill>
        <a:ln w="9525">
          <a:solidFill>
            <a:srgbClr val="FFFF00"/>
          </a:solidFill>
          <a:prstDash val="sysDot"/>
          <a:miter lim="800000"/>
          <a:headEnd/>
          <a:tailEnd/>
        </a:ln>
        <a:effectLst/>
      </xdr:spPr>
      <xdr:txBody>
        <a:bodyPr vertOverflow="clip" wrap="square" lIns="36576" tIns="22860" rIns="36576" bIns="0" anchor="t" upright="1"/>
        <a:lstStyle/>
        <a:p>
          <a:pPr algn="ctr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Arial"/>
              <a:cs typeface="Arial"/>
            </a:rPr>
            <a:t>Retrouvez ce mot de passe en cliquant sur le lien ci-dessous</a:t>
          </a:r>
        </a:p>
        <a:p>
          <a:pPr algn="ctr" rtl="0">
            <a:defRPr sz="1000"/>
          </a:pPr>
          <a:r>
            <a:rPr lang="fr-FR" sz="1200" b="0" i="0" strike="noStrike">
              <a:solidFill>
                <a:srgbClr val="000000"/>
              </a:solidFill>
              <a:latin typeface="Arial"/>
              <a:cs typeface="Arial"/>
            </a:rPr>
            <a:t>Cette accès est payant</a:t>
          </a:r>
        </a:p>
        <a:p>
          <a:pPr algn="ctr" rtl="0">
            <a:defRPr sz="1000"/>
          </a:pPr>
          <a:endParaRPr lang="fr-FR" sz="12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16</xdr:col>
      <xdr:colOff>676275</xdr:colOff>
      <xdr:row>14</xdr:row>
      <xdr:rowOff>904875</xdr:rowOff>
    </xdr:from>
    <xdr:to>
      <xdr:col>18</xdr:col>
      <xdr:colOff>161925</xdr:colOff>
      <xdr:row>16</xdr:row>
      <xdr:rowOff>209550</xdr:rowOff>
    </xdr:to>
    <xdr:sp macro="[0]!DébloquerVBE" textlink="">
      <xdr:nvSpPr>
        <xdr:cNvPr id="370691" name="Text Box 3"/>
        <xdr:cNvSpPr txBox="1">
          <a:spLocks noChangeArrowheads="1"/>
        </xdr:cNvSpPr>
      </xdr:nvSpPr>
      <xdr:spPr bwMode="auto">
        <a:xfrm>
          <a:off x="14935200" y="3333750"/>
          <a:ext cx="1009650" cy="4572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161926</xdr:colOff>
      <xdr:row>9</xdr:row>
      <xdr:rowOff>66675</xdr:rowOff>
    </xdr:from>
    <xdr:to>
      <xdr:col>8</xdr:col>
      <xdr:colOff>180976</xdr:colOff>
      <xdr:row>14</xdr:row>
      <xdr:rowOff>123825</xdr:rowOff>
    </xdr:to>
    <xdr:sp macro="" textlink="">
      <xdr:nvSpPr>
        <xdr:cNvPr id="120837" name="INVB1"/>
        <xdr:cNvSpPr>
          <a:spLocks noChangeArrowheads="1"/>
        </xdr:cNvSpPr>
      </xdr:nvSpPr>
      <xdr:spPr bwMode="auto">
        <a:xfrm>
          <a:off x="276226" y="1647825"/>
          <a:ext cx="4381500" cy="866775"/>
        </a:xfrm>
        <a:prstGeom prst="roundRect">
          <a:avLst>
            <a:gd name="adj" fmla="val 16667"/>
          </a:avLst>
        </a:prstGeom>
        <a:noFill/>
        <a:ln w="9525">
          <a:solidFill>
            <a:srgbClr val="0000FF"/>
          </a:solidFill>
          <a:round/>
          <a:headEnd/>
          <a:tailEnd/>
        </a:ln>
      </xdr:spPr>
    </xdr:sp>
    <xdr:clientData/>
  </xdr:twoCellAnchor>
  <xdr:twoCellAnchor>
    <xdr:from>
      <xdr:col>9</xdr:col>
      <xdr:colOff>285750</xdr:colOff>
      <xdr:row>6</xdr:row>
      <xdr:rowOff>57150</xdr:rowOff>
    </xdr:from>
    <xdr:to>
      <xdr:col>10</xdr:col>
      <xdr:colOff>885825</xdr:colOff>
      <xdr:row>7</xdr:row>
      <xdr:rowOff>266700</xdr:rowOff>
    </xdr:to>
    <xdr:sp macro="" textlink="">
      <xdr:nvSpPr>
        <xdr:cNvPr id="120838" name="LBL"/>
        <xdr:cNvSpPr txBox="1">
          <a:spLocks noChangeArrowheads="1"/>
        </xdr:cNvSpPr>
      </xdr:nvSpPr>
      <xdr:spPr bwMode="auto">
        <a:xfrm>
          <a:off x="5629275" y="942975"/>
          <a:ext cx="1581150" cy="45720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54864" tIns="50292" rIns="54864" bIns="50292" anchor="ctr" upright="1"/>
        <a:lstStyle/>
        <a:p>
          <a:pPr algn="ctr" rtl="0">
            <a:defRPr sz="1000"/>
          </a:pPr>
          <a:r>
            <a:rPr lang="fr-FR" sz="1800" b="1" i="1" strike="noStrike">
              <a:solidFill>
                <a:srgbClr val="000000"/>
              </a:solidFill>
              <a:latin typeface="Arial Black"/>
            </a:rPr>
            <a:t>FACTURE</a:t>
          </a:r>
        </a:p>
      </xdr:txBody>
    </xdr:sp>
    <xdr:clientData/>
  </xdr:twoCellAnchor>
  <xdr:twoCellAnchor editAs="oneCell">
    <xdr:from>
      <xdr:col>8</xdr:col>
      <xdr:colOff>371475</xdr:colOff>
      <xdr:row>9</xdr:row>
      <xdr:rowOff>76200</xdr:rowOff>
    </xdr:from>
    <xdr:to>
      <xdr:col>11</xdr:col>
      <xdr:colOff>200025</xdr:colOff>
      <xdr:row>14</xdr:row>
      <xdr:rowOff>123825</xdr:rowOff>
    </xdr:to>
    <xdr:sp macro="" textlink="">
      <xdr:nvSpPr>
        <xdr:cNvPr id="120839" name="INVB2"/>
        <xdr:cNvSpPr>
          <a:spLocks noChangeArrowheads="1"/>
        </xdr:cNvSpPr>
      </xdr:nvSpPr>
      <xdr:spPr bwMode="auto">
        <a:xfrm>
          <a:off x="4848225" y="1657350"/>
          <a:ext cx="2343150" cy="857250"/>
        </a:xfrm>
        <a:prstGeom prst="roundRect">
          <a:avLst>
            <a:gd name="adj" fmla="val 16667"/>
          </a:avLst>
        </a:prstGeom>
        <a:noFill/>
        <a:ln w="9525">
          <a:solidFill>
            <a:srgbClr val="0000FF"/>
          </a:solidFill>
          <a:round/>
          <a:headEnd/>
          <a:tailEnd/>
        </a:ln>
      </xdr:spPr>
    </xdr:sp>
    <xdr:clientData/>
  </xdr:twoCellAnchor>
  <xdr:twoCellAnchor>
    <xdr:from>
      <xdr:col>3</xdr:col>
      <xdr:colOff>695325</xdr:colOff>
      <xdr:row>58</xdr:row>
      <xdr:rowOff>28575</xdr:rowOff>
    </xdr:from>
    <xdr:to>
      <xdr:col>8</xdr:col>
      <xdr:colOff>0</xdr:colOff>
      <xdr:row>64</xdr:row>
      <xdr:rowOff>133350</xdr:rowOff>
    </xdr:to>
    <xdr:sp macro="" textlink="">
      <xdr:nvSpPr>
        <xdr:cNvPr id="120840" name="INVB3"/>
        <xdr:cNvSpPr>
          <a:spLocks noChangeArrowheads="1"/>
        </xdr:cNvSpPr>
      </xdr:nvSpPr>
      <xdr:spPr bwMode="auto">
        <a:xfrm>
          <a:off x="1057275" y="8134350"/>
          <a:ext cx="3419475" cy="1076325"/>
        </a:xfrm>
        <a:prstGeom prst="roundRect">
          <a:avLst>
            <a:gd name="adj" fmla="val 16667"/>
          </a:avLst>
        </a:prstGeom>
        <a:noFill/>
        <a:ln w="9525">
          <a:solidFill>
            <a:srgbClr val="0000FF"/>
          </a:solidFill>
          <a:round/>
          <a:headEnd/>
          <a:tailEnd/>
        </a:ln>
      </xdr:spPr>
    </xdr:sp>
    <xdr:clientData/>
  </xdr:twoCellAnchor>
  <xdr:twoCellAnchor>
    <xdr:from>
      <xdr:col>4</xdr:col>
      <xdr:colOff>161925</xdr:colOff>
      <xdr:row>57</xdr:row>
      <xdr:rowOff>104775</xdr:rowOff>
    </xdr:from>
    <xdr:to>
      <xdr:col>5</xdr:col>
      <xdr:colOff>600075</xdr:colOff>
      <xdr:row>58</xdr:row>
      <xdr:rowOff>133350</xdr:rowOff>
    </xdr:to>
    <xdr:sp macro="" textlink="">
      <xdr:nvSpPr>
        <xdr:cNvPr id="120841" name="INV2"/>
        <xdr:cNvSpPr txBox="1">
          <a:spLocks noChangeArrowheads="1"/>
        </xdr:cNvSpPr>
      </xdr:nvSpPr>
      <xdr:spPr bwMode="auto">
        <a:xfrm>
          <a:off x="1304925" y="8048625"/>
          <a:ext cx="1228725" cy="19050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 Détails Paiement</a:t>
          </a:r>
        </a:p>
      </xdr:txBody>
    </xdr:sp>
    <xdr:clientData/>
  </xdr:twoCellAnchor>
  <xdr:twoCellAnchor>
    <xdr:from>
      <xdr:col>3</xdr:col>
      <xdr:colOff>85725</xdr:colOff>
      <xdr:row>8</xdr:row>
      <xdr:rowOff>152400</xdr:rowOff>
    </xdr:from>
    <xdr:to>
      <xdr:col>4</xdr:col>
      <xdr:colOff>180975</xdr:colOff>
      <xdr:row>9</xdr:row>
      <xdr:rowOff>142875</xdr:rowOff>
    </xdr:to>
    <xdr:sp macro="[0]!Nada" textlink="">
      <xdr:nvSpPr>
        <xdr:cNvPr id="120842" name="INV1"/>
        <xdr:cNvSpPr txBox="1">
          <a:spLocks noChangeArrowheads="1"/>
        </xdr:cNvSpPr>
      </xdr:nvSpPr>
      <xdr:spPr bwMode="auto">
        <a:xfrm>
          <a:off x="447675" y="1562100"/>
          <a:ext cx="876300" cy="161925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Adressé à</a:t>
          </a:r>
        </a:p>
      </xdr:txBody>
    </xdr:sp>
    <xdr:clientData/>
  </xdr:twoCellAnchor>
  <xdr:twoCellAnchor editAs="absolute">
    <xdr:from>
      <xdr:col>4</xdr:col>
      <xdr:colOff>361950</xdr:colOff>
      <xdr:row>2</xdr:row>
      <xdr:rowOff>19049</xdr:rowOff>
    </xdr:from>
    <xdr:to>
      <xdr:col>9</xdr:col>
      <xdr:colOff>190500</xdr:colOff>
      <xdr:row>8</xdr:row>
      <xdr:rowOff>76199</xdr:rowOff>
    </xdr:to>
    <xdr:sp macro="" textlink="">
      <xdr:nvSpPr>
        <xdr:cNvPr id="120934" name="Text Box 102"/>
        <xdr:cNvSpPr txBox="1">
          <a:spLocks noChangeArrowheads="1"/>
        </xdr:cNvSpPr>
      </xdr:nvSpPr>
      <xdr:spPr bwMode="auto">
        <a:xfrm>
          <a:off x="1504950" y="200024"/>
          <a:ext cx="3648075" cy="1285875"/>
        </a:xfrm>
        <a:prstGeom prst="rect">
          <a:avLst/>
        </a:prstGeom>
        <a:gradFill rotWithShape="0">
          <a:gsLst>
            <a:gs pos="0">
              <a:srgbClr val="FFEFD1"/>
            </a:gs>
            <a:gs pos="64999">
              <a:srgbClr val="F0EBD5"/>
            </a:gs>
            <a:gs pos="100000">
              <a:srgbClr val="D1C39F"/>
            </a:gs>
          </a:gsLst>
          <a:lin ang="2700000" scaled="0"/>
        </a:gradFill>
        <a:ln w="28575" algn="in">
          <a:solidFill>
            <a:srgbClr val="0000FF"/>
          </a:solidFill>
          <a:miter lim="800000"/>
          <a:headEnd/>
          <a:tailEnd/>
        </a:ln>
        <a:effectLst/>
      </xdr:spPr>
      <xdr:txBody>
        <a:bodyPr vertOverflow="clip" wrap="square" lIns="36195" tIns="0" rIns="36195" bIns="0" anchor="t" upright="1"/>
        <a:lstStyle/>
        <a:p>
          <a:pPr algn="l" rtl="1">
            <a:defRPr sz="1000"/>
          </a:pPr>
          <a:endParaRPr lang="fr-FR" sz="700" b="0" i="0" strike="noStrike">
            <a:solidFill>
              <a:srgbClr val="000000"/>
            </a:solidFill>
            <a:latin typeface="Gill Sans MT"/>
          </a:endParaRPr>
        </a:p>
        <a:p>
          <a:pPr algn="l" rtl="1">
            <a:defRPr sz="1000"/>
          </a:pPr>
          <a:r>
            <a:rPr lang="fr-FR" sz="800" b="0" i="0" strike="noStrike">
              <a:solidFill>
                <a:srgbClr val="000000"/>
              </a:solidFill>
              <a:latin typeface="Lucida Sans"/>
            </a:rPr>
            <a:t>          </a:t>
          </a:r>
        </a:p>
      </xdr:txBody>
    </xdr:sp>
    <xdr:clientData/>
  </xdr:twoCellAnchor>
  <xdr:twoCellAnchor>
    <xdr:from>
      <xdr:col>9</xdr:col>
      <xdr:colOff>0</xdr:colOff>
      <xdr:row>8</xdr:row>
      <xdr:rowOff>142875</xdr:rowOff>
    </xdr:from>
    <xdr:to>
      <xdr:col>10</xdr:col>
      <xdr:colOff>257175</xdr:colOff>
      <xdr:row>9</xdr:row>
      <xdr:rowOff>133350</xdr:rowOff>
    </xdr:to>
    <xdr:sp macro="[0]!Nada" textlink="">
      <xdr:nvSpPr>
        <xdr:cNvPr id="120945" name="INV1"/>
        <xdr:cNvSpPr txBox="1">
          <a:spLocks noChangeArrowheads="1"/>
        </xdr:cNvSpPr>
      </xdr:nvSpPr>
      <xdr:spPr bwMode="auto">
        <a:xfrm>
          <a:off x="5324475" y="1552575"/>
          <a:ext cx="1257300" cy="161925"/>
        </a:xfrm>
        <a:prstGeom prst="rect">
          <a:avLst/>
        </a:prstGeom>
        <a:noFill/>
        <a:ln w="0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endParaRPr lang="fr-FR" sz="10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6</xdr:col>
      <xdr:colOff>838200</xdr:colOff>
      <xdr:row>12</xdr:row>
      <xdr:rowOff>38100</xdr:rowOff>
    </xdr:from>
    <xdr:to>
      <xdr:col>7</xdr:col>
      <xdr:colOff>66675</xdr:colOff>
      <xdr:row>14</xdr:row>
      <xdr:rowOff>38100</xdr:rowOff>
    </xdr:to>
    <xdr:sp macro="" textlink="">
      <xdr:nvSpPr>
        <xdr:cNvPr id="120960" name="zFAX"/>
        <xdr:cNvSpPr txBox="1">
          <a:spLocks noChangeArrowheads="1"/>
        </xdr:cNvSpPr>
      </xdr:nvSpPr>
      <xdr:spPr bwMode="auto">
        <a:xfrm>
          <a:off x="3676650" y="2105025"/>
          <a:ext cx="485775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82296" tIns="41148" rIns="0" bIns="41148" anchor="ctr" upright="1"/>
        <a:lstStyle/>
        <a:p>
          <a:pPr algn="l" rtl="0">
            <a:defRPr sz="1000"/>
          </a:pPr>
          <a:endParaRPr lang="fr-FR" sz="2400" b="0" i="0" strike="noStrike">
            <a:solidFill>
              <a:srgbClr val="000000"/>
            </a:solidFill>
            <a:latin typeface="Webdings"/>
          </a:endParaRPr>
        </a:p>
      </xdr:txBody>
    </xdr:sp>
    <xdr:clientData/>
  </xdr:twoCellAnchor>
  <xdr:twoCellAnchor>
    <xdr:from>
      <xdr:col>9</xdr:col>
      <xdr:colOff>0</xdr:colOff>
      <xdr:row>11</xdr:row>
      <xdr:rowOff>95250</xdr:rowOff>
    </xdr:from>
    <xdr:to>
      <xdr:col>9</xdr:col>
      <xdr:colOff>361950</xdr:colOff>
      <xdr:row>13</xdr:row>
      <xdr:rowOff>123825</xdr:rowOff>
    </xdr:to>
    <xdr:sp macro="" textlink="">
      <xdr:nvSpPr>
        <xdr:cNvPr id="120961" name="zTELB"/>
        <xdr:cNvSpPr txBox="1">
          <a:spLocks noChangeArrowheads="1"/>
        </xdr:cNvSpPr>
      </xdr:nvSpPr>
      <xdr:spPr bwMode="auto">
        <a:xfrm>
          <a:off x="5276850" y="2000250"/>
          <a:ext cx="428625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73152" tIns="27432" rIns="0" bIns="27432" anchor="ctr" upright="1"/>
        <a:lstStyle/>
        <a:p>
          <a:pPr algn="l" rtl="0">
            <a:defRPr sz="1000"/>
          </a:pPr>
          <a:endParaRPr lang="fr-FR" sz="1600" b="0" i="0" strike="noStrike">
            <a:solidFill>
              <a:srgbClr val="000000"/>
            </a:solidFill>
            <a:latin typeface="Wingdings"/>
          </a:endParaRPr>
        </a:p>
      </xdr:txBody>
    </xdr:sp>
    <xdr:clientData/>
  </xdr:twoCellAnchor>
  <xdr:twoCellAnchor>
    <xdr:from>
      <xdr:col>5</xdr:col>
      <xdr:colOff>714375</xdr:colOff>
      <xdr:row>5</xdr:row>
      <xdr:rowOff>85725</xdr:rowOff>
    </xdr:from>
    <xdr:to>
      <xdr:col>6</xdr:col>
      <xdr:colOff>295275</xdr:colOff>
      <xdr:row>7</xdr:row>
      <xdr:rowOff>0</xdr:rowOff>
    </xdr:to>
    <xdr:sp macro="" textlink="">
      <xdr:nvSpPr>
        <xdr:cNvPr id="120963" name="zFAX"/>
        <xdr:cNvSpPr txBox="1">
          <a:spLocks noChangeArrowheads="1"/>
        </xdr:cNvSpPr>
      </xdr:nvSpPr>
      <xdr:spPr bwMode="auto">
        <a:xfrm>
          <a:off x="2647950" y="809625"/>
          <a:ext cx="485775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82296" tIns="41148" rIns="0" bIns="41148" anchor="ctr" upright="1"/>
        <a:lstStyle/>
        <a:p>
          <a:pPr algn="l" rtl="0">
            <a:defRPr sz="1000"/>
          </a:pPr>
          <a:endParaRPr lang="fr-FR" sz="2400" b="0" i="0" strike="noStrike">
            <a:solidFill>
              <a:srgbClr val="000000"/>
            </a:solidFill>
            <a:latin typeface="Webdings"/>
          </a:endParaRPr>
        </a:p>
      </xdr:txBody>
    </xdr:sp>
    <xdr:clientData/>
  </xdr:twoCellAnchor>
  <xdr:twoCellAnchor>
    <xdr:from>
      <xdr:col>4</xdr:col>
      <xdr:colOff>495300</xdr:colOff>
      <xdr:row>5</xdr:row>
      <xdr:rowOff>152400</xdr:rowOff>
    </xdr:from>
    <xdr:to>
      <xdr:col>5</xdr:col>
      <xdr:colOff>133350</xdr:colOff>
      <xdr:row>7</xdr:row>
      <xdr:rowOff>95250</xdr:rowOff>
    </xdr:to>
    <xdr:sp macro="" textlink="">
      <xdr:nvSpPr>
        <xdr:cNvPr id="120964" name="zTELB"/>
        <xdr:cNvSpPr txBox="1">
          <a:spLocks noChangeArrowheads="1"/>
        </xdr:cNvSpPr>
      </xdr:nvSpPr>
      <xdr:spPr bwMode="auto">
        <a:xfrm>
          <a:off x="1638300" y="876300"/>
          <a:ext cx="428625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73152" tIns="27432" rIns="0" bIns="27432" anchor="ctr" upright="1"/>
        <a:lstStyle/>
        <a:p>
          <a:pPr algn="l" rtl="0">
            <a:defRPr sz="1000"/>
          </a:pPr>
          <a:r>
            <a:rPr lang="fr-FR" sz="1600" b="0" i="0" strike="noStrike">
              <a:solidFill>
                <a:srgbClr val="000000"/>
              </a:solidFill>
              <a:latin typeface="Wingdings"/>
            </a:rPr>
            <a:t>(</a:t>
          </a:r>
        </a:p>
      </xdr:txBody>
    </xdr:sp>
    <xdr:clientData/>
  </xdr:twoCellAnchor>
  <xdr:twoCellAnchor>
    <xdr:from>
      <xdr:col>3</xdr:col>
      <xdr:colOff>447675</xdr:colOff>
      <xdr:row>12</xdr:row>
      <xdr:rowOff>123825</xdr:rowOff>
    </xdr:from>
    <xdr:to>
      <xdr:col>4</xdr:col>
      <xdr:colOff>95250</xdr:colOff>
      <xdr:row>14</xdr:row>
      <xdr:rowOff>152400</xdr:rowOff>
    </xdr:to>
    <xdr:sp macro="" textlink="">
      <xdr:nvSpPr>
        <xdr:cNvPr id="120965" name="zTELB"/>
        <xdr:cNvSpPr txBox="1">
          <a:spLocks noChangeArrowheads="1"/>
        </xdr:cNvSpPr>
      </xdr:nvSpPr>
      <xdr:spPr bwMode="auto">
        <a:xfrm>
          <a:off x="809625" y="2190750"/>
          <a:ext cx="428625" cy="352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73152" tIns="27432" rIns="0" bIns="27432" anchor="ctr" upright="1"/>
        <a:lstStyle/>
        <a:p>
          <a:pPr algn="l" rtl="0">
            <a:defRPr sz="1000"/>
          </a:pPr>
          <a:r>
            <a:rPr lang="fr-FR" sz="1600" b="0" i="0" strike="noStrike">
              <a:solidFill>
                <a:srgbClr val="000000"/>
              </a:solidFill>
              <a:latin typeface="Wingdings"/>
            </a:rPr>
            <a:t>(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epann'cycles/tarifdepancycle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2"/>
    </sheetNames>
    <sheetDataSet>
      <sheetData sheetId="0">
        <row r="9">
          <cell r="A9" t="str">
            <v xml:space="preserve">Montage 1 accessoire </v>
          </cell>
          <cell r="B9" t="str">
            <v>3.00 €</v>
          </cell>
          <cell r="C9" t="str">
            <v>a1</v>
          </cell>
        </row>
        <row r="10">
          <cell r="A10" t="str">
            <v xml:space="preserve">Pose compteur </v>
          </cell>
          <cell r="B10">
            <v>5</v>
          </cell>
          <cell r="C10" t="str">
            <v>a2</v>
          </cell>
        </row>
        <row r="11">
          <cell r="A11" t="str">
            <v>Pose éclairage dynamo</v>
          </cell>
          <cell r="B11">
            <v>30</v>
          </cell>
          <cell r="C11" t="str">
            <v>a3</v>
          </cell>
        </row>
        <row r="12">
          <cell r="A12" t="str">
            <v xml:space="preserve">Changement collier de selle </v>
          </cell>
          <cell r="B12">
            <v>2</v>
          </cell>
          <cell r="C12" t="str">
            <v>a4</v>
          </cell>
        </row>
        <row r="13">
          <cell r="A13" t="str">
            <v xml:space="preserve">Changement de selle </v>
          </cell>
          <cell r="B13">
            <v>5</v>
          </cell>
          <cell r="C13" t="str">
            <v>a5</v>
          </cell>
        </row>
        <row r="14">
          <cell r="A14" t="str">
            <v xml:space="preserve">Changement de tige de selle </v>
          </cell>
          <cell r="B14">
            <v>5.5</v>
          </cell>
          <cell r="C14" t="str">
            <v>a6</v>
          </cell>
        </row>
        <row r="15">
          <cell r="A15" t="str">
            <v xml:space="preserve">Changement de poignée </v>
          </cell>
          <cell r="B15">
            <v>5.5</v>
          </cell>
          <cell r="C15" t="str">
            <v>a7</v>
          </cell>
        </row>
        <row r="16">
          <cell r="A16" t="str">
            <v xml:space="preserve">Pose garde boue / porte bagage </v>
          </cell>
          <cell r="B16">
            <v>11.5</v>
          </cell>
          <cell r="C16" t="str">
            <v>a8</v>
          </cell>
        </row>
        <row r="17">
          <cell r="A17" t="str">
            <v>Pose porte bébé</v>
          </cell>
          <cell r="B17">
            <v>11.5</v>
          </cell>
          <cell r="C17" t="str">
            <v>a9</v>
          </cell>
        </row>
        <row r="18">
          <cell r="A18" t="str">
            <v xml:space="preserve">Pose guideline </v>
          </cell>
          <cell r="B18">
            <v>10</v>
          </cell>
          <cell r="C18" t="str">
            <v>a10</v>
          </cell>
        </row>
        <row r="19">
          <cell r="A19" t="str">
            <v xml:space="preserve">Montage vélo enfant </v>
          </cell>
          <cell r="B19" t="str">
            <v>6.00 €</v>
          </cell>
          <cell r="C19" t="str">
            <v>a11</v>
          </cell>
        </row>
        <row r="25">
          <cell r="A25" t="str">
            <v>Dévoilage de roue</v>
          </cell>
          <cell r="B25">
            <v>6</v>
          </cell>
          <cell r="C25" t="str">
            <v>r1</v>
          </cell>
        </row>
        <row r="26">
          <cell r="A26" t="str">
            <v>Changement rayon + dévoilage</v>
          </cell>
          <cell r="B26">
            <v>12.5</v>
          </cell>
          <cell r="C26" t="str">
            <v>r2</v>
          </cell>
        </row>
        <row r="27">
          <cell r="A27" t="str">
            <v>Changement corps roue libre</v>
          </cell>
          <cell r="B27">
            <v>10.5</v>
          </cell>
          <cell r="C27" t="str">
            <v>r3</v>
          </cell>
        </row>
        <row r="28">
          <cell r="A28" t="str">
            <v>Serrage moyeu</v>
          </cell>
          <cell r="B28">
            <v>7</v>
          </cell>
          <cell r="C28" t="str">
            <v>r4</v>
          </cell>
        </row>
        <row r="29">
          <cell r="A29" t="str">
            <v>Graissage moyeu roue AV</v>
          </cell>
          <cell r="B29">
            <v>9</v>
          </cell>
          <cell r="C29" t="str">
            <v>r5</v>
          </cell>
        </row>
        <row r="30">
          <cell r="A30" t="str">
            <v>Graissage moyeu roue AR</v>
          </cell>
          <cell r="B30">
            <v>12</v>
          </cell>
          <cell r="C30" t="str">
            <v>r6</v>
          </cell>
        </row>
        <row r="31">
          <cell r="A31" t="str">
            <v>Changement de roulements de roue</v>
          </cell>
          <cell r="B31">
            <v>14</v>
          </cell>
          <cell r="C31" t="str">
            <v>r7</v>
          </cell>
        </row>
        <row r="32">
          <cell r="A32" t="str">
            <v xml:space="preserve">Changement roue avant </v>
          </cell>
          <cell r="B32">
            <v>10</v>
          </cell>
          <cell r="C32" t="str">
            <v>r8</v>
          </cell>
        </row>
        <row r="33">
          <cell r="A33" t="str">
            <v>Changement roue arrière</v>
          </cell>
          <cell r="B33">
            <v>17</v>
          </cell>
          <cell r="C33" t="str">
            <v>r9</v>
          </cell>
        </row>
        <row r="34">
          <cell r="A34" t="str">
            <v xml:space="preserve">Changement roue avant (frein tambour) </v>
          </cell>
          <cell r="B34">
            <v>11</v>
          </cell>
          <cell r="C34" t="str">
            <v>r10</v>
          </cell>
        </row>
        <row r="35">
          <cell r="A35" t="str">
            <v xml:space="preserve">Changement roue arrière (frein tambour) </v>
          </cell>
          <cell r="B35">
            <v>18.5</v>
          </cell>
          <cell r="C35" t="str">
            <v>r11</v>
          </cell>
        </row>
        <row r="36">
          <cell r="A36" t="str">
            <v xml:space="preserve">Changement 1 boyau </v>
          </cell>
          <cell r="B36">
            <v>15</v>
          </cell>
          <cell r="C36" t="str">
            <v>r12</v>
          </cell>
        </row>
        <row r="37">
          <cell r="A37" t="str">
            <v>montage pneu tubless</v>
          </cell>
          <cell r="B37">
            <v>7</v>
          </cell>
          <cell r="C37" t="str">
            <v>r13</v>
          </cell>
        </row>
        <row r="38">
          <cell r="A38" t="str">
            <v xml:space="preserve">Réparation 1 pneu tubeless </v>
          </cell>
          <cell r="B38">
            <v>10</v>
          </cell>
          <cell r="C38" t="str">
            <v>r14</v>
          </cell>
        </row>
        <row r="39">
          <cell r="A39" t="str">
            <v xml:space="preserve">Changement 1 chambre ou 1 pneu </v>
          </cell>
          <cell r="B39">
            <v>5</v>
          </cell>
          <cell r="C39" t="str">
            <v>r15</v>
          </cell>
        </row>
        <row r="40">
          <cell r="A40" t="str">
            <v>Montage / rayonnage d'une roue</v>
          </cell>
          <cell r="B40">
            <v>45</v>
          </cell>
          <cell r="C40" t="str">
            <v>r16</v>
          </cell>
        </row>
        <row r="41">
          <cell r="A41" t="str">
            <v>reprise des tension</v>
          </cell>
          <cell r="B41">
            <v>30</v>
          </cell>
          <cell r="C41" t="str">
            <v>r17</v>
          </cell>
        </row>
        <row r="56">
          <cell r="A56" t="str">
            <v>changement chaîne</v>
          </cell>
          <cell r="B56">
            <v>7.5</v>
          </cell>
          <cell r="C56" t="str">
            <v>t1</v>
          </cell>
        </row>
        <row r="57">
          <cell r="A57" t="str">
            <v>changement roue libre ou cassette</v>
          </cell>
          <cell r="B57">
            <v>7</v>
          </cell>
          <cell r="C57" t="str">
            <v>t2</v>
          </cell>
        </row>
        <row r="58">
          <cell r="A58" t="str">
            <v>Changement 1 couronne pédalier ou pedalier</v>
          </cell>
          <cell r="B58">
            <v>14.5</v>
          </cell>
          <cell r="C58" t="str">
            <v>t3</v>
          </cell>
        </row>
        <row r="59">
          <cell r="A59" t="str">
            <v xml:space="preserve">Changement paire de manivelles </v>
          </cell>
          <cell r="B59">
            <v>12</v>
          </cell>
          <cell r="C59" t="str">
            <v>t4</v>
          </cell>
        </row>
        <row r="60">
          <cell r="A60" t="str">
            <v>changement pedales</v>
          </cell>
          <cell r="B60">
            <v>3</v>
          </cell>
          <cell r="C60" t="str">
            <v>t5</v>
          </cell>
        </row>
        <row r="61">
          <cell r="A61" t="str">
            <v>Changement boîtier de pédalier</v>
          </cell>
          <cell r="B61">
            <v>16</v>
          </cell>
          <cell r="C61" t="str">
            <v>t6</v>
          </cell>
        </row>
        <row r="62">
          <cell r="A62" t="str">
            <v>graissage boitier de pedalier</v>
          </cell>
          <cell r="B62">
            <v>17</v>
          </cell>
          <cell r="C62" t="str">
            <v>t7</v>
          </cell>
        </row>
        <row r="63">
          <cell r="A63" t="str">
            <v xml:space="preserve">Serrage boîtier pédalier </v>
          </cell>
          <cell r="B63">
            <v>10</v>
          </cell>
          <cell r="C63" t="str">
            <v>t8</v>
          </cell>
        </row>
        <row r="64">
          <cell r="A64" t="str">
            <v>Changement 1 patte de dérailleur + réglage dérailleur</v>
          </cell>
          <cell r="B64">
            <v>12</v>
          </cell>
          <cell r="C64" t="str">
            <v>t9</v>
          </cell>
        </row>
        <row r="65">
          <cell r="A65" t="str">
            <v xml:space="preserve">Dégauchissage patte de dérailleur </v>
          </cell>
          <cell r="B65">
            <v>8</v>
          </cell>
          <cell r="C65" t="str">
            <v>t10</v>
          </cell>
        </row>
        <row r="66">
          <cell r="A66" t="str">
            <v>Changement 1 dérailleur +reg</v>
          </cell>
          <cell r="B66">
            <v>14</v>
          </cell>
          <cell r="C66" t="str">
            <v>t11</v>
          </cell>
        </row>
        <row r="67">
          <cell r="A67" t="str">
            <v xml:space="preserve">Changement galets de dérailleur </v>
          </cell>
          <cell r="B67">
            <v>13</v>
          </cell>
          <cell r="C67" t="str">
            <v>t12</v>
          </cell>
        </row>
        <row r="68">
          <cell r="A68" t="str">
            <v>forfait reglage derailleur 2</v>
          </cell>
          <cell r="B68">
            <v>10</v>
          </cell>
          <cell r="C68" t="str">
            <v>t13</v>
          </cell>
        </row>
        <row r="69">
          <cell r="A69" t="str">
            <v xml:space="preserve">Changement un câble et une gaine de dérailleur </v>
          </cell>
          <cell r="B69">
            <v>10</v>
          </cell>
          <cell r="C69" t="str">
            <v>t14</v>
          </cell>
        </row>
        <row r="70">
          <cell r="A70" t="str">
            <v xml:space="preserve">Changement de 2 câbles et 2 gaines de dérailleur </v>
          </cell>
          <cell r="B70">
            <v>15.5</v>
          </cell>
          <cell r="C70" t="str">
            <v>t15</v>
          </cell>
        </row>
        <row r="71">
          <cell r="A71" t="str">
            <v xml:space="preserve">Changement manette dérailleur VTT </v>
          </cell>
          <cell r="B71">
            <v>15</v>
          </cell>
          <cell r="C71" t="str">
            <v>t16</v>
          </cell>
        </row>
        <row r="72">
          <cell r="A72" t="str">
            <v>reusinage manivelle</v>
          </cell>
          <cell r="B72">
            <v>15.5</v>
          </cell>
          <cell r="C72" t="str">
            <v>t17</v>
          </cell>
        </row>
        <row r="73">
          <cell r="A73" t="str">
            <v>reusinage boitier de ped</v>
          </cell>
          <cell r="C73" t="str">
            <v>t18</v>
          </cell>
        </row>
        <row r="74">
          <cell r="A74" t="str">
            <v>Changement rotor BMX</v>
          </cell>
          <cell r="B74">
            <v>20</v>
          </cell>
          <cell r="C74" t="str">
            <v>t19</v>
          </cell>
        </row>
        <row r="75">
          <cell r="A75" t="str">
            <v>redresser un plateau tordu</v>
          </cell>
          <cell r="B75">
            <v>4.9000000000000004</v>
          </cell>
          <cell r="C75" t="str">
            <v>t20</v>
          </cell>
        </row>
        <row r="81">
          <cell r="A81" t="str">
            <v>Changement 1 paire de plaquettes de frein</v>
          </cell>
          <cell r="B81">
            <v>5.5</v>
          </cell>
          <cell r="C81" t="str">
            <v>f1</v>
          </cell>
        </row>
        <row r="82">
          <cell r="A82" t="str">
            <v>Changement 1 paire de patins de frein</v>
          </cell>
          <cell r="B82">
            <v>6.5</v>
          </cell>
          <cell r="C82" t="str">
            <v>f2</v>
          </cell>
        </row>
        <row r="83">
          <cell r="A83" t="str">
            <v>Changement 1 disque de freins</v>
          </cell>
          <cell r="B83">
            <v>11</v>
          </cell>
          <cell r="C83" t="str">
            <v>f3</v>
          </cell>
        </row>
        <row r="84">
          <cell r="A84" t="str">
            <v>Changement 1 étrier de frein</v>
          </cell>
          <cell r="B84">
            <v>14</v>
          </cell>
          <cell r="C84" t="str">
            <v>f4</v>
          </cell>
        </row>
        <row r="85">
          <cell r="A85" t="str">
            <v xml:space="preserve">Changement 1 durite frein hydraulique </v>
          </cell>
          <cell r="B85">
            <v>18.5</v>
          </cell>
          <cell r="C85" t="str">
            <v>f5</v>
          </cell>
        </row>
        <row r="86">
          <cell r="A86" t="str">
            <v>Purge 1 Frein Hydraulique</v>
          </cell>
          <cell r="B86">
            <v>15.5</v>
          </cell>
          <cell r="C86" t="str">
            <v>f6</v>
          </cell>
        </row>
        <row r="87">
          <cell r="A87" t="str">
            <v>Purge 2 Frein Hydraulique</v>
          </cell>
          <cell r="B87">
            <v>25</v>
          </cell>
          <cell r="C87" t="str">
            <v>f7</v>
          </cell>
        </row>
        <row r="88">
          <cell r="A88" t="str">
            <v>changement  1 gaine+1 cable de frein</v>
          </cell>
          <cell r="B88">
            <v>10</v>
          </cell>
          <cell r="C88" t="str">
            <v>f8</v>
          </cell>
        </row>
        <row r="89">
          <cell r="A89" t="str">
            <v xml:space="preserve">Changement 2 gaines et 2 câbles </v>
          </cell>
          <cell r="B89">
            <v>15.5</v>
          </cell>
          <cell r="C89" t="str">
            <v>f9</v>
          </cell>
        </row>
        <row r="90">
          <cell r="A90" t="str">
            <v xml:space="preserve">Changement 1 levier frein VTT </v>
          </cell>
          <cell r="B90">
            <v>14</v>
          </cell>
          <cell r="C90" t="str">
            <v>f10</v>
          </cell>
        </row>
        <row r="91">
          <cell r="A91" t="str">
            <v xml:space="preserve">Changement 1 paire de levier de frein VTT </v>
          </cell>
          <cell r="B91">
            <v>20.5</v>
          </cell>
          <cell r="C91" t="str">
            <v>f11</v>
          </cell>
        </row>
        <row r="92">
          <cell r="A92" t="str">
            <v xml:space="preserve">Changement frein à tambour </v>
          </cell>
          <cell r="B92">
            <v>21</v>
          </cell>
          <cell r="C92" t="str">
            <v>f12</v>
          </cell>
        </row>
        <row r="93">
          <cell r="A93" t="str">
            <v>Changement 1 levier STI / ERGOPOWER</v>
          </cell>
          <cell r="B93">
            <v>25</v>
          </cell>
          <cell r="C93" t="str">
            <v>f13</v>
          </cell>
        </row>
        <row r="94">
          <cell r="A94" t="str">
            <v>pose sys frein mecanique</v>
          </cell>
          <cell r="B94">
            <v>30.5</v>
          </cell>
          <cell r="C94" t="str">
            <v>f14</v>
          </cell>
        </row>
        <row r="95">
          <cell r="A95" t="str">
            <v>pose sys frein hydrolyque</v>
          </cell>
          <cell r="B95">
            <v>35.5</v>
          </cell>
          <cell r="C95" t="str">
            <v>f15</v>
          </cell>
        </row>
        <row r="96">
          <cell r="A96" t="str">
            <v>réglage 1 frein tambour</v>
          </cell>
          <cell r="B96">
            <v>6</v>
          </cell>
          <cell r="C96" t="str">
            <v>f16</v>
          </cell>
        </row>
        <row r="97">
          <cell r="A97" t="str">
            <v>réglage 2 frein tambour</v>
          </cell>
          <cell r="B97">
            <v>10</v>
          </cell>
          <cell r="C97" t="str">
            <v>f17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1960nene.free.fr/passfacturev4.htm" TargetMode="External"/><Relationship Id="rId2" Type="http://schemas.openxmlformats.org/officeDocument/2006/relationships/hyperlink" Target="http://utilsfr.new.fr/" TargetMode="External"/><Relationship Id="rId1" Type="http://schemas.openxmlformats.org/officeDocument/2006/relationships/hyperlink" Target="mailto:utilsfr@fr.fm?subject=Fichier%20Excel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image" Target="../media/image1.png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4"/>
  <dimension ref="A1:L49"/>
  <sheetViews>
    <sheetView showGridLines="0" showRowColHeaders="0" workbookViewId="0">
      <selection activeCell="D12" sqref="D12"/>
    </sheetView>
  </sheetViews>
  <sheetFormatPr baseColWidth="10" defaultRowHeight="12.75"/>
  <cols>
    <col min="1" max="1" width="5.85546875" style="67" customWidth="1"/>
    <col min="2" max="2" width="10.42578125" style="67" customWidth="1"/>
    <col min="3" max="3" width="13.5703125" style="67" customWidth="1"/>
    <col min="4" max="4" width="28.28515625" style="67" customWidth="1"/>
    <col min="5" max="5" width="16.85546875" style="67" customWidth="1"/>
    <col min="6" max="6" width="9.28515625" style="67" customWidth="1"/>
    <col min="7" max="11" width="11.42578125" style="67"/>
    <col min="12" max="12" width="26.7109375" style="67" customWidth="1"/>
    <col min="13" max="16384" width="11.42578125" style="67"/>
  </cols>
  <sheetData>
    <row r="1" spans="1:12">
      <c r="A1" s="66"/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</row>
    <row r="2" spans="1:12" ht="18">
      <c r="A2" s="66"/>
      <c r="B2" s="66"/>
      <c r="C2" s="68" t="s">
        <v>27</v>
      </c>
      <c r="D2" s="69" t="s">
        <v>28</v>
      </c>
      <c r="E2" s="70"/>
      <c r="F2" s="66"/>
      <c r="G2" s="66"/>
      <c r="H2" s="66"/>
      <c r="I2" s="66"/>
      <c r="J2" s="66"/>
      <c r="K2" s="66"/>
      <c r="L2" s="66"/>
    </row>
    <row r="3" spans="1:12" ht="18">
      <c r="A3" s="66"/>
      <c r="B3" s="66"/>
      <c r="C3" s="71"/>
      <c r="D3" s="71"/>
      <c r="E3" s="71"/>
      <c r="F3" s="66"/>
      <c r="G3" s="66"/>
      <c r="H3" s="66"/>
      <c r="I3" s="66"/>
      <c r="J3" s="66"/>
      <c r="K3" s="66"/>
      <c r="L3" s="66"/>
    </row>
    <row r="4" spans="1:12" ht="18">
      <c r="A4" s="66"/>
      <c r="B4" s="66"/>
      <c r="C4" s="72" t="s">
        <v>29</v>
      </c>
      <c r="D4" s="73" t="s">
        <v>30</v>
      </c>
      <c r="E4" s="72"/>
      <c r="F4" s="66"/>
      <c r="G4" s="66"/>
      <c r="H4" s="66"/>
      <c r="I4" s="66"/>
      <c r="J4" s="66"/>
      <c r="K4" s="66"/>
      <c r="L4" s="66"/>
    </row>
    <row r="5" spans="1:12">
      <c r="A5" s="66"/>
      <c r="B5" s="66"/>
      <c r="C5" s="66"/>
      <c r="D5" s="66"/>
      <c r="E5" s="66"/>
      <c r="F5" s="66"/>
      <c r="G5" s="66"/>
      <c r="H5" s="66"/>
      <c r="I5" s="66"/>
      <c r="J5" s="66"/>
      <c r="K5" s="66"/>
      <c r="L5" s="66"/>
    </row>
    <row r="6" spans="1:12" ht="13.5" thickBot="1">
      <c r="A6" s="66"/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</row>
    <row r="7" spans="1:12" ht="5.25" customHeight="1" thickTop="1">
      <c r="A7" s="66"/>
      <c r="B7" s="66"/>
      <c r="C7" s="74"/>
      <c r="D7" s="75"/>
      <c r="E7" s="76"/>
      <c r="F7" s="66"/>
      <c r="G7" s="66"/>
      <c r="H7" s="66"/>
      <c r="I7" s="66"/>
      <c r="J7" s="66"/>
      <c r="K7" s="66"/>
      <c r="L7" s="66"/>
    </row>
    <row r="8" spans="1:12" ht="6.75" customHeight="1">
      <c r="A8" s="66"/>
      <c r="B8" s="66"/>
      <c r="C8" s="77"/>
      <c r="D8" s="78"/>
      <c r="E8" s="79"/>
      <c r="F8" s="66"/>
      <c r="G8" s="66"/>
      <c r="H8" s="66"/>
      <c r="I8" s="66"/>
      <c r="J8" s="66"/>
      <c r="K8" s="66"/>
      <c r="L8" s="66"/>
    </row>
    <row r="9" spans="1:12" ht="14.25" customHeight="1">
      <c r="A9" s="66"/>
      <c r="B9" s="66"/>
      <c r="C9" s="77"/>
      <c r="D9" s="78"/>
      <c r="E9" s="79"/>
      <c r="F9" s="66"/>
      <c r="G9" s="66"/>
      <c r="H9" s="66"/>
      <c r="I9" s="66"/>
      <c r="J9" s="66"/>
      <c r="K9" s="66"/>
      <c r="L9" s="66"/>
    </row>
    <row r="10" spans="1:12">
      <c r="A10" s="66"/>
      <c r="B10" s="66"/>
      <c r="C10" s="77"/>
      <c r="D10" s="78"/>
      <c r="E10" s="79"/>
      <c r="F10" s="66"/>
      <c r="G10" s="66"/>
      <c r="H10" s="66"/>
      <c r="I10" s="66"/>
      <c r="J10" s="66"/>
      <c r="K10" s="66"/>
      <c r="L10" s="66"/>
    </row>
    <row r="11" spans="1:12">
      <c r="A11" s="66"/>
      <c r="B11" s="66"/>
      <c r="C11" s="77"/>
      <c r="D11" s="78"/>
      <c r="E11" s="79"/>
      <c r="F11" s="66"/>
      <c r="G11" s="66"/>
      <c r="H11" s="66"/>
      <c r="I11" s="66"/>
      <c r="J11" s="66"/>
      <c r="K11" s="66"/>
      <c r="L11" s="66"/>
    </row>
    <row r="12" spans="1:12" ht="21" customHeight="1">
      <c r="A12" s="66"/>
      <c r="B12" s="66"/>
      <c r="C12" s="77"/>
      <c r="D12" s="80"/>
      <c r="E12" s="81" t="e">
        <f ca="1">passkey(pass)</f>
        <v>#NAME?</v>
      </c>
      <c r="F12" s="66"/>
      <c r="G12" s="66"/>
      <c r="H12" s="66"/>
      <c r="I12" s="66"/>
      <c r="J12" s="66"/>
      <c r="K12" s="66"/>
      <c r="L12" s="66"/>
    </row>
    <row r="13" spans="1:12">
      <c r="A13" s="66"/>
      <c r="B13" s="66"/>
      <c r="C13" s="77"/>
      <c r="D13" s="78"/>
      <c r="E13" s="79"/>
      <c r="F13" s="66"/>
      <c r="G13" s="66"/>
      <c r="H13" s="66"/>
      <c r="I13" s="66"/>
      <c r="J13" s="66"/>
      <c r="K13" s="66"/>
      <c r="L13" s="66"/>
    </row>
    <row r="14" spans="1:12">
      <c r="A14" s="66"/>
      <c r="B14" s="66"/>
      <c r="C14" s="77"/>
      <c r="D14" s="78"/>
      <c r="E14" s="79"/>
      <c r="F14" s="66"/>
      <c r="G14" s="66"/>
      <c r="H14" s="66"/>
      <c r="I14" s="66"/>
      <c r="J14" s="66"/>
      <c r="K14" s="66"/>
      <c r="L14" s="66"/>
    </row>
    <row r="15" spans="1:12" ht="81" customHeight="1" thickBot="1">
      <c r="A15" s="66"/>
      <c r="B15" s="66"/>
      <c r="C15" s="82"/>
      <c r="D15" s="83"/>
      <c r="E15" s="84"/>
      <c r="F15" s="66"/>
      <c r="G15" s="66"/>
      <c r="H15" s="66"/>
      <c r="I15" s="66"/>
      <c r="J15" s="66"/>
      <c r="K15" s="66"/>
      <c r="L15" s="66"/>
    </row>
    <row r="16" spans="1:12" ht="9.75" customHeight="1" thickTop="1">
      <c r="A16" s="66"/>
      <c r="B16" s="66"/>
      <c r="C16" s="66"/>
      <c r="D16" s="66"/>
      <c r="E16" s="66"/>
      <c r="F16" s="66"/>
      <c r="G16" s="66"/>
      <c r="H16" s="66"/>
      <c r="I16" s="66"/>
      <c r="J16" s="66"/>
      <c r="K16" s="66"/>
      <c r="L16" s="66"/>
    </row>
    <row r="17" spans="1:12" ht="23.25" customHeight="1">
      <c r="A17" s="66"/>
      <c r="B17" s="66"/>
      <c r="C17" s="134" t="s">
        <v>32</v>
      </c>
      <c r="D17" s="135"/>
      <c r="E17" s="135"/>
      <c r="F17" s="66"/>
      <c r="G17" s="66"/>
      <c r="H17" s="66"/>
      <c r="I17" s="66"/>
      <c r="J17" s="66"/>
      <c r="K17" s="66"/>
      <c r="L17" s="66"/>
    </row>
    <row r="18" spans="1:12">
      <c r="A18" s="66"/>
      <c r="B18" s="66"/>
      <c r="C18" s="66"/>
      <c r="D18" s="66"/>
      <c r="E18" s="66"/>
      <c r="F18" s="66"/>
      <c r="G18" s="66"/>
      <c r="H18" s="66"/>
      <c r="I18" s="66"/>
      <c r="J18" s="66"/>
      <c r="K18" s="66"/>
      <c r="L18" s="66"/>
    </row>
    <row r="19" spans="1:12" ht="15">
      <c r="A19" s="66"/>
      <c r="B19" s="66"/>
      <c r="C19" s="136" t="s">
        <v>31</v>
      </c>
      <c r="D19" s="136"/>
      <c r="E19" s="136"/>
      <c r="F19" s="66"/>
      <c r="G19" s="66"/>
      <c r="H19" s="66"/>
      <c r="I19" s="66"/>
      <c r="J19" s="66"/>
      <c r="K19" s="66"/>
      <c r="L19" s="66"/>
    </row>
    <row r="20" spans="1:12">
      <c r="A20" s="66"/>
      <c r="B20" s="66"/>
      <c r="C20" s="66"/>
      <c r="D20" s="66"/>
      <c r="E20" s="66"/>
      <c r="F20" s="66"/>
      <c r="G20" s="66"/>
      <c r="H20" s="66"/>
      <c r="I20" s="66"/>
      <c r="J20" s="66"/>
      <c r="K20" s="66"/>
      <c r="L20" s="66"/>
    </row>
    <row r="21" spans="1:12">
      <c r="A21" s="66"/>
      <c r="B21" s="66"/>
      <c r="C21" s="66"/>
      <c r="D21" s="66"/>
      <c r="E21" s="66"/>
      <c r="F21" s="66"/>
      <c r="G21" s="66"/>
      <c r="H21" s="66"/>
      <c r="I21" s="66"/>
      <c r="J21" s="66"/>
      <c r="K21" s="66"/>
      <c r="L21" s="66"/>
    </row>
    <row r="22" spans="1:12">
      <c r="A22" s="66"/>
      <c r="B22" s="66"/>
      <c r="C22" s="66"/>
      <c r="D22" s="66"/>
      <c r="E22" s="66"/>
      <c r="F22" s="66"/>
      <c r="G22" s="66"/>
      <c r="H22" s="66"/>
      <c r="I22" s="66"/>
      <c r="J22" s="66"/>
      <c r="K22" s="66"/>
      <c r="L22" s="66"/>
    </row>
    <row r="23" spans="1:12">
      <c r="A23" s="66"/>
      <c r="B23" s="66"/>
      <c r="C23" s="66"/>
      <c r="D23" s="66"/>
      <c r="E23" s="66"/>
      <c r="F23" s="66"/>
      <c r="G23" s="66"/>
      <c r="H23" s="66"/>
      <c r="I23" s="66"/>
      <c r="J23" s="66"/>
      <c r="K23" s="66"/>
      <c r="L23" s="66"/>
    </row>
    <row r="24" spans="1:12">
      <c r="A24" s="66"/>
      <c r="B24" s="66"/>
      <c r="C24" s="66"/>
      <c r="D24" s="66"/>
      <c r="E24" s="66"/>
      <c r="F24" s="66"/>
      <c r="G24" s="66"/>
      <c r="H24" s="66"/>
      <c r="I24" s="66"/>
      <c r="J24" s="66"/>
      <c r="K24" s="66"/>
      <c r="L24" s="66"/>
    </row>
    <row r="25" spans="1:12">
      <c r="A25" s="66"/>
      <c r="B25" s="66"/>
      <c r="C25" s="66"/>
      <c r="D25" s="66"/>
      <c r="E25" s="66"/>
      <c r="F25" s="66"/>
      <c r="G25" s="66"/>
      <c r="H25" s="66"/>
      <c r="I25" s="66"/>
      <c r="J25" s="66"/>
      <c r="K25" s="66"/>
      <c r="L25" s="66"/>
    </row>
    <row r="26" spans="1:12">
      <c r="A26" s="66"/>
      <c r="B26" s="66"/>
      <c r="C26" s="66"/>
      <c r="D26" s="66"/>
      <c r="E26" s="66"/>
      <c r="F26" s="66"/>
      <c r="G26" s="66"/>
      <c r="H26" s="66"/>
      <c r="I26" s="66"/>
      <c r="J26" s="66"/>
      <c r="K26" s="66"/>
      <c r="L26" s="66"/>
    </row>
    <row r="27" spans="1:12">
      <c r="A27" s="66"/>
      <c r="B27" s="66"/>
      <c r="C27" s="66"/>
      <c r="D27" s="66"/>
      <c r="E27" s="66"/>
      <c r="F27" s="66"/>
      <c r="G27" s="66"/>
      <c r="H27" s="66"/>
      <c r="I27" s="66"/>
      <c r="J27" s="66"/>
      <c r="K27" s="66"/>
      <c r="L27" s="66"/>
    </row>
    <row r="28" spans="1:12">
      <c r="A28" s="66"/>
      <c r="B28" s="66"/>
      <c r="C28" s="66"/>
      <c r="D28" s="66"/>
      <c r="E28" s="66"/>
      <c r="F28" s="66"/>
      <c r="G28" s="66"/>
      <c r="H28" s="66"/>
      <c r="I28" s="66"/>
      <c r="J28" s="66"/>
      <c r="K28" s="66"/>
      <c r="L28" s="66"/>
    </row>
    <row r="29" spans="1:12">
      <c r="A29" s="66"/>
      <c r="B29" s="66"/>
      <c r="C29" s="66"/>
      <c r="D29" s="66"/>
      <c r="E29" s="66"/>
      <c r="F29" s="66"/>
      <c r="G29" s="66"/>
      <c r="H29" s="66"/>
      <c r="I29" s="66"/>
      <c r="J29" s="66"/>
      <c r="K29" s="66"/>
      <c r="L29" s="66"/>
    </row>
    <row r="30" spans="1:12">
      <c r="A30" s="66"/>
      <c r="B30" s="66"/>
      <c r="C30" s="66"/>
      <c r="D30" s="66"/>
      <c r="E30" s="66"/>
      <c r="F30" s="66"/>
      <c r="G30" s="66"/>
      <c r="H30" s="66"/>
      <c r="I30" s="66"/>
      <c r="J30" s="66"/>
      <c r="K30" s="66"/>
      <c r="L30" s="66"/>
    </row>
    <row r="31" spans="1:12">
      <c r="A31" s="66"/>
      <c r="B31" s="66"/>
      <c r="C31" s="66"/>
      <c r="D31" s="66"/>
      <c r="E31" s="66"/>
      <c r="F31" s="66"/>
      <c r="G31" s="66"/>
      <c r="H31" s="66"/>
      <c r="I31" s="66"/>
      <c r="J31" s="66"/>
      <c r="K31" s="66"/>
      <c r="L31" s="66"/>
    </row>
    <row r="32" spans="1:12">
      <c r="A32" s="66"/>
      <c r="B32" s="66"/>
      <c r="C32" s="66"/>
      <c r="D32" s="66"/>
      <c r="E32" s="66"/>
      <c r="F32" s="66"/>
      <c r="G32" s="66"/>
      <c r="H32" s="66"/>
      <c r="I32" s="66"/>
      <c r="J32" s="66"/>
      <c r="K32" s="66"/>
      <c r="L32" s="66"/>
    </row>
    <row r="33" spans="1:12">
      <c r="A33" s="66"/>
      <c r="B33" s="66"/>
      <c r="C33" s="66"/>
      <c r="D33" s="66"/>
      <c r="E33" s="66"/>
      <c r="F33" s="66"/>
      <c r="G33" s="66"/>
      <c r="H33" s="66"/>
      <c r="I33" s="66"/>
      <c r="J33" s="66"/>
      <c r="K33" s="66"/>
      <c r="L33" s="66"/>
    </row>
    <row r="34" spans="1:12">
      <c r="A34" s="66"/>
      <c r="B34" s="66"/>
      <c r="C34" s="66"/>
      <c r="D34" s="66"/>
      <c r="E34" s="66"/>
      <c r="F34" s="66"/>
      <c r="G34" s="66"/>
      <c r="H34" s="66"/>
      <c r="I34" s="66"/>
      <c r="J34" s="66"/>
      <c r="K34" s="66"/>
      <c r="L34" s="66"/>
    </row>
    <row r="35" spans="1:12">
      <c r="A35" s="66"/>
      <c r="B35" s="66"/>
      <c r="C35" s="66"/>
      <c r="D35" s="66"/>
      <c r="E35" s="66"/>
      <c r="F35" s="66"/>
      <c r="G35" s="66"/>
      <c r="H35" s="66"/>
      <c r="I35" s="66"/>
      <c r="J35" s="66"/>
      <c r="K35" s="66"/>
      <c r="L35" s="66"/>
    </row>
    <row r="36" spans="1:12">
      <c r="A36" s="66"/>
      <c r="B36" s="66"/>
      <c r="C36" s="66"/>
      <c r="D36" s="66"/>
      <c r="E36" s="66"/>
      <c r="F36" s="66"/>
      <c r="G36" s="66"/>
      <c r="H36" s="66"/>
      <c r="I36" s="66"/>
      <c r="J36" s="66"/>
      <c r="K36" s="66"/>
      <c r="L36" s="66"/>
    </row>
    <row r="37" spans="1:12">
      <c r="A37" s="66"/>
      <c r="B37" s="66"/>
      <c r="C37" s="66"/>
      <c r="D37" s="66"/>
      <c r="E37" s="66"/>
      <c r="F37" s="66"/>
      <c r="G37" s="66"/>
      <c r="H37" s="66"/>
      <c r="I37" s="66"/>
      <c r="J37" s="66"/>
      <c r="K37" s="66"/>
      <c r="L37" s="66"/>
    </row>
    <row r="38" spans="1:12">
      <c r="A38" s="66"/>
      <c r="B38" s="66"/>
      <c r="C38" s="66"/>
      <c r="D38" s="66"/>
      <c r="E38" s="66"/>
      <c r="F38" s="66"/>
      <c r="G38" s="66"/>
      <c r="H38" s="66"/>
      <c r="I38" s="66"/>
      <c r="J38" s="66"/>
      <c r="K38" s="66"/>
      <c r="L38" s="66"/>
    </row>
    <row r="39" spans="1:12">
      <c r="A39" s="66"/>
      <c r="B39" s="66"/>
      <c r="C39" s="66"/>
      <c r="D39" s="66"/>
      <c r="E39" s="66"/>
      <c r="F39" s="66"/>
      <c r="G39" s="66"/>
      <c r="H39" s="66"/>
      <c r="I39" s="66"/>
      <c r="J39" s="66"/>
      <c r="K39" s="66"/>
      <c r="L39" s="66"/>
    </row>
    <row r="40" spans="1:12">
      <c r="A40" s="66"/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</row>
    <row r="41" spans="1:12">
      <c r="A41" s="66"/>
      <c r="B41" s="66"/>
      <c r="C41" s="66"/>
      <c r="D41" s="66"/>
      <c r="E41" s="66"/>
      <c r="F41" s="66"/>
      <c r="G41" s="66"/>
      <c r="H41" s="66"/>
      <c r="I41" s="66"/>
      <c r="J41" s="66"/>
      <c r="K41" s="66"/>
      <c r="L41" s="66"/>
    </row>
    <row r="42" spans="1:12">
      <c r="A42" s="66"/>
      <c r="B42" s="66"/>
      <c r="C42" s="66"/>
      <c r="D42" s="66"/>
      <c r="E42" s="66"/>
      <c r="F42" s="66"/>
      <c r="G42" s="66"/>
      <c r="H42" s="66"/>
      <c r="I42" s="66"/>
      <c r="J42" s="66"/>
      <c r="K42" s="66"/>
      <c r="L42" s="66"/>
    </row>
    <row r="43" spans="1:12">
      <c r="A43" s="66"/>
      <c r="B43" s="66"/>
      <c r="C43" s="66"/>
      <c r="D43" s="66"/>
      <c r="E43" s="66"/>
      <c r="F43" s="66"/>
      <c r="G43" s="66"/>
      <c r="H43" s="66"/>
      <c r="I43" s="66"/>
      <c r="J43" s="66"/>
      <c r="K43" s="66"/>
      <c r="L43" s="66"/>
    </row>
    <row r="44" spans="1:12">
      <c r="A44" s="66"/>
      <c r="B44" s="66"/>
      <c r="C44" s="66"/>
      <c r="D44" s="66"/>
      <c r="E44" s="66"/>
      <c r="F44" s="66"/>
      <c r="G44" s="66"/>
      <c r="H44" s="66"/>
      <c r="I44" s="66"/>
      <c r="J44" s="66"/>
      <c r="K44" s="66"/>
      <c r="L44" s="66"/>
    </row>
    <row r="45" spans="1:12">
      <c r="A45" s="66"/>
      <c r="B45" s="66"/>
      <c r="C45" s="66"/>
      <c r="D45" s="66"/>
      <c r="E45" s="66"/>
      <c r="F45" s="66"/>
      <c r="G45" s="66"/>
      <c r="H45" s="66"/>
      <c r="I45" s="66"/>
      <c r="J45" s="66"/>
      <c r="K45" s="66"/>
      <c r="L45" s="66"/>
    </row>
    <row r="46" spans="1:12">
      <c r="A46" s="66"/>
      <c r="B46" s="66"/>
      <c r="C46" s="66"/>
      <c r="D46" s="66"/>
      <c r="E46" s="66"/>
      <c r="F46" s="66"/>
      <c r="G46" s="66"/>
      <c r="H46" s="66"/>
      <c r="I46" s="66"/>
      <c r="J46" s="66"/>
      <c r="K46" s="66"/>
      <c r="L46" s="66"/>
    </row>
    <row r="47" spans="1:12">
      <c r="A47" s="66"/>
      <c r="B47" s="66"/>
      <c r="C47" s="66"/>
      <c r="D47" s="66"/>
      <c r="E47" s="66"/>
      <c r="F47" s="66"/>
      <c r="G47" s="66"/>
      <c r="H47" s="66"/>
      <c r="I47" s="66"/>
      <c r="J47" s="66"/>
      <c r="K47" s="66"/>
      <c r="L47" s="66"/>
    </row>
    <row r="48" spans="1:12">
      <c r="A48" s="66"/>
      <c r="B48" s="66"/>
      <c r="C48" s="66"/>
      <c r="D48" s="66"/>
      <c r="E48" s="66"/>
      <c r="F48" s="66"/>
      <c r="G48" s="66"/>
      <c r="H48" s="66"/>
      <c r="I48" s="66"/>
      <c r="J48" s="66"/>
      <c r="K48" s="66"/>
      <c r="L48" s="66"/>
    </row>
    <row r="49" spans="1:12">
      <c r="A49" s="66"/>
      <c r="B49" s="66"/>
      <c r="C49" s="66"/>
      <c r="D49" s="66"/>
      <c r="E49" s="66"/>
      <c r="F49" s="66"/>
      <c r="G49" s="66"/>
      <c r="H49" s="66"/>
      <c r="I49" s="66"/>
      <c r="J49" s="66"/>
      <c r="K49" s="66"/>
      <c r="L49" s="66"/>
    </row>
  </sheetData>
  <mergeCells count="2">
    <mergeCell ref="C17:E17"/>
    <mergeCell ref="C19:E19"/>
  </mergeCells>
  <phoneticPr fontId="3" type="noConversion"/>
  <dataValidations count="1">
    <dataValidation type="whole" allowBlank="1" showInputMessage="1" showErrorMessage="1" error="Erreur possible, si  le code que vous essayer de saisir contient une ou plusieurs lettres alors&#10;saississez ce code sous les drapeaux de la fenêtre d'AlloPass et non ici" prompt="Saisir ici le mot de passe de 5 chiffres trouvé sur le web" sqref="D12">
      <formula1>10000</formula1>
      <formula2>99999</formula2>
    </dataValidation>
  </dataValidations>
  <hyperlinks>
    <hyperlink ref="D2" r:id="rId1"/>
    <hyperlink ref="D4" r:id="rId2"/>
    <hyperlink ref="C17" r:id="rId3"/>
  </hyperlinks>
  <pageMargins left="0.78740157499999996" right="0.78740157499999996" top="0.984251969" bottom="0.984251969" header="0.4921259845" footer="0.4921259845"/>
  <pageSetup paperSize="9" orientation="portrait" horizontalDpi="300" verticalDpi="300" r:id="rId4"/>
  <headerFooter alignWithMargins="0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>
    <pageSetUpPr autoPageBreaks="0" fitToPage="1"/>
  </sheetPr>
  <dimension ref="A1:W80"/>
  <sheetViews>
    <sheetView showGridLines="0" showZeros="0" tabSelected="1" view="pageBreakPreview" topLeftCell="A3" zoomScaleSheetLayoutView="100" workbookViewId="0">
      <selection activeCell="D74" sqref="D74:K77"/>
    </sheetView>
  </sheetViews>
  <sheetFormatPr baseColWidth="10" defaultColWidth="9.140625" defaultRowHeight="12.75"/>
  <cols>
    <col min="1" max="1" width="1.28515625" style="1" customWidth="1"/>
    <col min="2" max="2" width="0.42578125" style="1" customWidth="1"/>
    <col min="3" max="3" width="3.7109375" style="1" customWidth="1"/>
    <col min="4" max="4" width="11.7109375" style="1" customWidth="1"/>
    <col min="5" max="5" width="11.85546875" style="1" customWidth="1"/>
    <col min="6" max="6" width="13.5703125" style="32" customWidth="1"/>
    <col min="7" max="7" width="18.85546875" style="1" customWidth="1"/>
    <col min="8" max="8" width="5.7109375" style="1" customWidth="1"/>
    <col min="9" max="9" width="7.28515625" style="1" customWidth="1"/>
    <col min="10" max="10" width="14.7109375" style="1" customWidth="1"/>
    <col min="11" max="11" width="15.7109375" style="1" customWidth="1"/>
    <col min="12" max="12" width="3.7109375" style="1" customWidth="1"/>
    <col min="13" max="13" width="0.42578125" style="1" customWidth="1"/>
    <col min="14" max="14" width="1.7109375" style="1" customWidth="1"/>
    <col min="15" max="20" width="9.140625" style="1" customWidth="1"/>
    <col min="21" max="21" width="3.28515625" style="1" hidden="1" customWidth="1"/>
    <col min="22" max="22" width="8" style="1" hidden="1" customWidth="1"/>
    <col min="23" max="23" width="11.42578125" style="1" customWidth="1"/>
    <col min="24" max="16384" width="9.140625" style="1"/>
  </cols>
  <sheetData>
    <row r="1" spans="1:23" ht="0.95" customHeight="1" thickTop="1" thickBot="1">
      <c r="B1" s="2"/>
      <c r="C1" s="3"/>
      <c r="D1" s="3"/>
      <c r="E1" s="3"/>
      <c r="F1" s="33"/>
      <c r="G1" s="3"/>
      <c r="H1" s="3"/>
      <c r="I1" s="3"/>
      <c r="J1" s="3"/>
      <c r="K1" s="3"/>
      <c r="L1" s="3"/>
      <c r="M1" s="4"/>
    </row>
    <row r="2" spans="1:23" ht="13.5" thickTop="1">
      <c r="B2" s="5"/>
      <c r="C2" s="47"/>
      <c r="D2" s="48"/>
      <c r="E2" s="48"/>
      <c r="F2" s="49"/>
      <c r="G2" s="48"/>
      <c r="H2" s="48"/>
      <c r="I2" s="48"/>
      <c r="J2" s="48"/>
      <c r="K2" s="48"/>
      <c r="L2" s="50"/>
      <c r="M2" s="7"/>
    </row>
    <row r="3" spans="1:23" ht="15.75">
      <c r="B3" s="5"/>
      <c r="C3" s="51"/>
      <c r="D3" s="6"/>
      <c r="E3" s="6"/>
      <c r="F3" s="34"/>
      <c r="G3" s="6"/>
      <c r="H3" s="6"/>
      <c r="I3" s="6"/>
      <c r="J3" s="8" t="s">
        <v>1</v>
      </c>
      <c r="K3" s="113">
        <v>1</v>
      </c>
      <c r="L3" s="52"/>
      <c r="M3" s="7"/>
      <c r="T3" s="42"/>
      <c r="U3" s="43" t="str">
        <f>CONCATENATE(RIGHT(MONTH(data1),2),"","")</f>
        <v>1</v>
      </c>
      <c r="V3" s="41" t="str">
        <f>CONCATENATE(RIGHT(YEAR(data1),2),"","")</f>
        <v>00</v>
      </c>
    </row>
    <row r="4" spans="1:23" ht="14.25">
      <c r="B4" s="5"/>
      <c r="C4" s="51"/>
      <c r="D4" s="6"/>
      <c r="E4" s="6"/>
      <c r="F4" s="34"/>
      <c r="G4" s="6"/>
      <c r="H4" s="6"/>
      <c r="I4" s="6"/>
      <c r="J4" s="6"/>
      <c r="K4" s="24"/>
      <c r="L4" s="53"/>
      <c r="M4" s="7"/>
      <c r="V4" s="1">
        <f>COUNTA(D19:D56)</f>
        <v>0</v>
      </c>
    </row>
    <row r="5" spans="1:23">
      <c r="B5" s="5"/>
      <c r="C5" s="51"/>
      <c r="D5" s="6"/>
      <c r="E5" s="6"/>
      <c r="F5" s="34"/>
      <c r="G5" s="6"/>
      <c r="H5" s="6"/>
      <c r="I5" s="6"/>
      <c r="J5" s="6"/>
      <c r="K5" s="6"/>
      <c r="L5" s="53"/>
      <c r="M5" s="7"/>
      <c r="V5" s="63" t="s">
        <v>15</v>
      </c>
      <c r="W5" s="65"/>
    </row>
    <row r="6" spans="1:23">
      <c r="A6" s="1">
        <v>21</v>
      </c>
      <c r="B6" s="5"/>
      <c r="C6" s="51"/>
      <c r="D6" s="6"/>
      <c r="E6" s="6"/>
      <c r="F6" s="34"/>
      <c r="G6" s="6"/>
      <c r="H6" s="6"/>
      <c r="I6" s="6"/>
      <c r="J6" s="6"/>
      <c r="K6" s="6"/>
      <c r="L6" s="53"/>
      <c r="M6" s="7"/>
      <c r="V6" s="63" t="s">
        <v>16</v>
      </c>
    </row>
    <row r="7" spans="1:23" s="37" customFormat="1" ht="20.100000000000001" customHeight="1">
      <c r="B7" s="6"/>
      <c r="C7" s="51"/>
      <c r="D7" s="6"/>
      <c r="E7" s="6"/>
      <c r="F7" s="34"/>
      <c r="G7" s="6"/>
      <c r="H7" s="6"/>
      <c r="I7" s="6"/>
      <c r="J7" s="6"/>
      <c r="K7" s="6"/>
      <c r="L7" s="53"/>
      <c r="M7" s="6"/>
      <c r="V7" s="63" t="s">
        <v>17</v>
      </c>
      <c r="W7" s="1"/>
    </row>
    <row r="8" spans="1:23" s="37" customFormat="1" ht="21.75" customHeight="1">
      <c r="B8" s="6"/>
      <c r="C8" s="51"/>
      <c r="D8" s="6"/>
      <c r="E8" s="6"/>
      <c r="F8" s="34"/>
      <c r="G8" s="6"/>
      <c r="H8" s="6"/>
      <c r="I8" s="9"/>
      <c r="J8" s="6"/>
      <c r="K8" s="9"/>
      <c r="L8" s="54"/>
      <c r="M8" s="6"/>
      <c r="V8" s="63" t="s">
        <v>14</v>
      </c>
      <c r="W8" s="1"/>
    </row>
    <row r="9" spans="1:23" s="37" customFormat="1" ht="14.1" customHeight="1">
      <c r="B9" s="6"/>
      <c r="C9" s="51"/>
      <c r="D9" s="6"/>
      <c r="E9" s="6"/>
      <c r="F9" s="34"/>
      <c r="G9" s="6"/>
      <c r="H9" s="6"/>
      <c r="I9" s="6"/>
      <c r="J9" s="6"/>
      <c r="K9" s="6"/>
      <c r="L9" s="53"/>
      <c r="M9" s="6"/>
      <c r="V9" s="63" t="s">
        <v>18</v>
      </c>
      <c r="W9" s="1"/>
    </row>
    <row r="10" spans="1:23">
      <c r="B10" s="5"/>
      <c r="C10" s="51"/>
      <c r="D10" s="6"/>
      <c r="E10" s="6"/>
      <c r="F10" s="34"/>
      <c r="G10" s="6"/>
      <c r="H10" s="6"/>
      <c r="I10" s="6"/>
      <c r="J10" s="6"/>
      <c r="K10" s="6"/>
      <c r="L10" s="53"/>
      <c r="M10" s="7"/>
      <c r="V10" s="63" t="s">
        <v>19</v>
      </c>
    </row>
    <row r="11" spans="1:23">
      <c r="B11" s="5"/>
      <c r="C11" s="51"/>
      <c r="D11" s="10" t="s">
        <v>33</v>
      </c>
      <c r="E11" s="138"/>
      <c r="F11" s="138"/>
      <c r="G11" s="30" t="str">
        <f>IF(D11="Société","","Prénom")</f>
        <v>Prénom</v>
      </c>
      <c r="H11" s="105"/>
      <c r="I11" s="12"/>
      <c r="J11" s="10" t="s">
        <v>26</v>
      </c>
      <c r="K11" s="109"/>
      <c r="L11" s="55"/>
      <c r="M11" s="7"/>
      <c r="V11" s="63" t="s">
        <v>20</v>
      </c>
    </row>
    <row r="12" spans="1:23">
      <c r="B12" s="5"/>
      <c r="C12" s="51"/>
      <c r="D12" s="10" t="s">
        <v>2</v>
      </c>
      <c r="E12" s="105" t="str">
        <f>IF(data5="","",VLOOKUP(data5,#REF!,4,FALSE))</f>
        <v/>
      </c>
      <c r="F12" s="12"/>
      <c r="G12" s="26"/>
      <c r="H12" s="27" t="str">
        <f>IF(data5="","",VLOOKUP(data5,#REF!,3,FALSE))</f>
        <v/>
      </c>
      <c r="I12" s="27"/>
      <c r="J12" s="10"/>
      <c r="K12" s="110" t="s">
        <v>10</v>
      </c>
      <c r="L12" s="56"/>
      <c r="M12" s="7"/>
      <c r="V12" s="63" t="s">
        <v>21</v>
      </c>
    </row>
    <row r="13" spans="1:23">
      <c r="B13" s="5"/>
      <c r="C13" s="51"/>
      <c r="D13" s="10" t="s">
        <v>3</v>
      </c>
      <c r="E13" s="106" t="str">
        <f>IF(data5="","",VLOOKUP(data5,#REF!,5,FALSE))</f>
        <v/>
      </c>
      <c r="F13" s="64" t="s">
        <v>6</v>
      </c>
      <c r="G13" s="105" t="str">
        <f>IF(data5="","",VLOOKUP(data5,#REF!,6,FALSE))</f>
        <v/>
      </c>
      <c r="H13" s="12"/>
      <c r="I13" s="107"/>
      <c r="J13" s="10"/>
      <c r="K13" s="111" t="s">
        <v>10</v>
      </c>
      <c r="L13" s="53"/>
      <c r="M13" s="7"/>
      <c r="V13" s="63" t="s">
        <v>22</v>
      </c>
    </row>
    <row r="14" spans="1:23">
      <c r="B14" s="5"/>
      <c r="C14" s="51"/>
      <c r="D14" s="10"/>
      <c r="E14" s="108" t="str">
        <f>IF(data5="","",VLOOKUP(data5,#REF!,7,FALSE))</f>
        <v/>
      </c>
      <c r="F14" s="12"/>
      <c r="G14" s="45"/>
      <c r="H14" s="142" t="str">
        <f>IF(data5="","",VLOOKUP(data5,#REF!,8,FALSE))</f>
        <v/>
      </c>
      <c r="I14" s="143"/>
      <c r="J14" s="10"/>
      <c r="K14" s="112" t="s">
        <v>10</v>
      </c>
      <c r="L14" s="53"/>
      <c r="M14" s="7"/>
      <c r="V14" s="63" t="s">
        <v>23</v>
      </c>
    </row>
    <row r="15" spans="1:23">
      <c r="B15" s="5"/>
      <c r="C15" s="51"/>
      <c r="D15" s="10"/>
      <c r="E15" s="57"/>
      <c r="F15" s="12"/>
      <c r="G15" s="25"/>
      <c r="H15" s="31"/>
      <c r="I15" s="31"/>
      <c r="J15" s="10"/>
      <c r="K15" s="40" t="s">
        <v>10</v>
      </c>
      <c r="L15" s="53"/>
      <c r="M15" s="7"/>
      <c r="V15" s="63" t="s">
        <v>24</v>
      </c>
    </row>
    <row r="16" spans="1:23">
      <c r="B16" s="5"/>
      <c r="C16" s="51"/>
      <c r="D16" s="10"/>
      <c r="E16" s="57"/>
      <c r="F16" s="12"/>
      <c r="G16" s="25"/>
      <c r="H16" s="31"/>
      <c r="I16" s="31"/>
      <c r="J16" s="10"/>
      <c r="K16" s="40"/>
      <c r="L16" s="53"/>
      <c r="M16" s="7"/>
      <c r="V16" s="63" t="s">
        <v>25</v>
      </c>
    </row>
    <row r="17" spans="2:22">
      <c r="B17" s="5"/>
      <c r="C17" s="51"/>
      <c r="D17" s="6"/>
      <c r="E17" s="6"/>
      <c r="F17" s="34"/>
      <c r="G17" s="6"/>
      <c r="H17" s="6"/>
      <c r="I17" s="6"/>
      <c r="J17" s="6"/>
      <c r="K17" s="6"/>
      <c r="L17" s="53"/>
      <c r="M17" s="7"/>
      <c r="V17" s="63"/>
    </row>
    <row r="18" spans="2:22">
      <c r="B18" s="5"/>
      <c r="C18" s="51"/>
      <c r="D18" s="85" t="s">
        <v>9</v>
      </c>
      <c r="E18" s="86" t="s">
        <v>7</v>
      </c>
      <c r="F18" s="146" t="s">
        <v>8</v>
      </c>
      <c r="G18" s="147"/>
      <c r="H18" s="147"/>
      <c r="I18" s="87"/>
      <c r="J18" s="85" t="s">
        <v>4</v>
      </c>
      <c r="K18" s="88" t="s">
        <v>0</v>
      </c>
      <c r="L18" s="58"/>
      <c r="M18" s="7"/>
    </row>
    <row r="19" spans="2:22">
      <c r="B19" s="5"/>
      <c r="C19" s="51"/>
      <c r="D19" s="89"/>
      <c r="E19" s="90" t="s">
        <v>37</v>
      </c>
      <c r="F19" s="91" t="str">
        <f>IF(E19=[1]Feuil2!$C$25,[1]Feuil2!$A$25,IF(E19=[1]Feuil2!$C$26,[1]Feuil2!$A$26,IF(E19=[1]Feuil2!$C$27,[1]Feuil2!$A$27,IF(E19=[1]Feuil2!$C$28,[1]Feuil2!$A$28,IF(E19=[1]Feuil2!$C$29,[1]Feuil2!$A$29,IF(E19=[1]Feuil2!$C$30,[1]Feuil2!$A$30,IF(E19=[1]Feuil2!$C$31,[1]Feuil2!$A$31,IF(E19=[1]Feuil2!$C$32,[1]Feuil2!$A$32,IF(E19=[1]Feuil2!$C$33,[1]Feuil2!$A$33,IF(E19=[1]Feuil2!$C$34,[1]Feuil2!$A$34,IF(E19=[1]Feuil2!$C$35,[1]Feuil2!$A$35,IF(E19=[1]Feuil2!$C$36,[1]Feuil2!$A$36,IF(E19=[1]Feuil2!$C$37,[1]Feuil2!$A$37,IF(E19=[1]Feuil2!$C$38,[1]Feuil2!$A$38,IF(E19=[1]Feuil2!$C$39,[1]Feuil2!$A$39,IF(E19=[1]Feuil2!$C$40,[1]Feuil2!$A$40,IF(E19=[1]Feuil2!$C$41,[1]Feuil2!$A$41,IF(E19=[1]Feuil2!$C$9,[1]Feuil2!$A$9,IF(E19=[1]Feuil2!$C$10,[1]Feuil2!$A$10,IF(E19=[1]Feuil2!$C$11,[1]Feuil2!$A$11,IF(E19=[1]Feuil2!$C$12,[1]Feuil2!$A$12,IF(E19=[1]Feuil2!$C$13,[1]Feuil2!$A$13,IF(E19=[1]Feuil2!$C$14,[1]Feuil2!$A$14,IF(E19=[1]Feuil2!$C$15,[1]Feuil2!$A$15,IF(E19=[1]Feuil2!$C$16,[1]Feuil2!$A$16,IF(E19=[1]Feuil2!$C$17,[1]Feuil2!$A$17,IF(E19=[1]Feuil2!$C$18,[1]Feuil2!$A$18,IF(E19=[1]Feuil2!$C$19,[1]Feuil2!$A$19,IF(E19=[1]Feuil2!$C$56,[1]Feuil2!$A$56,IF(E19=[1]Feuil2!$C$57,[1]Feuil2!$A$57,IF(E19=[1]Feuil2!$C$58,[1]Feuil2!$A$58,IF(E19=[1]Feuil2!$C$59,[1]Feuil2!$A$59,IF(E19=[1]Feuil2!$C$60,[1]Feuil2!$A$60,IF(E19=[1]Feuil2!$C$61,[1]Feuil2!$A$61,IF(E19=[1]Feuil2!$C$62,[1]Feuil2!$A$62,IF(E19=[1]Feuil2!$C$63,[1]Feuil2!$A$63,IF(E19=[1]Feuil2!$C$64,[1]Feuil2!$A$64,IF(E19=[1]Feuil2!$C$65,[1]Feuil2!$A$65,IF(E19=[1]Feuil2!$C$66,[1]Feuil2!$A$66,IF(E19=[1]Feuil2!$C$67,[1]Feuil2!$A$67,IF(E19=[1]Feuil2!$C$68,[1]Feuil2!$A$68,IF(E19=[1]Feuil2!$C$69,[1]Feuil2!$A$69,IF(E19=[1]Feuil2!$C$70,[1]Feuil2!$A$70,IF(E19=[1]Feuil2!$C$71,[1]Feuil2!$A$71,IF(E19=[1]Feuil2!$C$72,[1]Feuil2!$A$72,IF(E19=[1]Feuil2!$C$73,[1]Feuil2!$A$73,IF(E19=[1]Feuil2!$C$74,[1]Feuil2!$A$74,IF(E19=[1]Feuil2!$C$75,[1]Feuil2!$A$75,IF(E19=[1]Feuil2!$C$81,[1]Feuil2!$A$81,IF(E19=[1]Feuil2!$C$82,[1]Feuil2!$A$82,IF(E19=[1]Feuil2!$C$83,[1]Feuil2!$A$83,IF(E19=[1]Feuil2!$C$84,[1]Feuil2!$A$84,IF(E19=[1]Feuil2!$C$85,[1]Feuil2!$A$85,IF(E19=[1]Feuil2!$C$86,[1]Feuil2!$A$86,IF(E19=[1]Feuil2!$C$87,[1]Feuil2!$A$87,IF(E19=[1]Feuil2!$C$88,[1]Feuil2!$A$88,IF(E19=[1]Feuil2!$C$89,[1]Feuil2!$A$89,IF(E19=[1]Feuil2!$C$90,[1]Feuil2!$A$90,IF(E19=[1]Feuil2!$C$91,[1]Feuil2!$A$91,IF(E19=[1]Feuil2!$C$92,[1]Feuil2!$A$92,IF(E19=[1]Feuil2!$C$93,[1]Feuil2!$A$93,IF(E19=[1]Feuil2!$C$94,[1]Feuil2!$A$94,IF(E19=[1]Feuil2!$C$95,[1]Feuil2!$A$95,IF(E19=[1]Feuil2!$C$96,[1]Feuil2!$A$96,IF(E19=[1]Feuil2!$C$97,[1]Feuil2!$A$97,"")))))))))))))))))))))))))))))))))))))))))))))))))))))))))))))))))</f>
        <v>réglage 2 frein tambour</v>
      </c>
      <c r="G19" s="92"/>
      <c r="H19" s="92"/>
      <c r="I19" s="92"/>
      <c r="J19" s="128">
        <f>IF(F19=[1]Feuil2!$A$25,[1]Feuil2!$B$25,IF(F19=[1]Feuil2!$A$26,[1]Feuil2!$B$26,IF(F19=[1]Feuil2!$A$27,[1]Feuil2!$B$27,IF(F19=[1]Feuil2!$A$28,[1]Feuil2!$B$28,IF(F19=[1]Feuil2!$A$29,[1]Feuil2!$B$29,IF(F19=[1]Feuil2!$A$30,[1]Feuil2!$B$30,IF(F19=[1]Feuil2!$A$31,[1]Feuil2!$B$31,IF(F19=[1]Feuil2!$A$32,[1]Feuil2!$B$32,IF(F19=[1]Feuil2!$A$33,[1]Feuil2!$B$33,IF(F19=[1]Feuil2!$A$34,[1]Feuil2!$B$34,IF(F19=[1]Feuil2!$A$35,[1]Feuil2!$B$35,IF(F19=[1]Feuil2!$A$36,[1]Feuil2!$B$36,IF(F19=[1]Feuil2!$A$37,[1]Feuil2!$B$37,IF(F19=[1]Feuil2!$A$38,[1]Feuil2!$B$38,IF(F19=[1]Feuil2!$A$39,[1]Feuil2!$B$39,IF(F19=[1]Feuil2!$A$40,[1]Feuil2!$B$40,IF(F19=[1]Feuil2!$A$41,[1]Feuil2!$B$41,IF(F19=[1]Feuil2!$A$9,[1]Feuil2!$B$9,IF(F19=[1]Feuil2!$A$10,[1]Feuil2!$B$10,IF(F19=[1]Feuil2!$A$11,[1]Feuil2!$B$11,IF(F19=[1]Feuil2!$A$12,[1]Feuil2!$B$12,IF(F19=[1]Feuil2!$A$13,[1]Feuil2!$B$13,IF(F19=[1]Feuil2!$A$14,[1]Feuil2!$B$14,IF(F19=[1]Feuil2!$A$15,[1]Feuil2!$B$15,IF(F19=[1]Feuil2!$A$16,[1]Feuil2!$B$16,IF(F19=[1]Feuil2!$A$17,[1]Feuil2!$B$17,IF(F19=[1]Feuil2!$A$18,[1]Feuil2!$B$18,IF(F19=[1]Feuil2!$A$19,[1]Feuil2!$B$19,IF(F19=[1]Feuil2!$A$56,[1]Feuil2!$B$56,IF(F19=[1]Feuil2!$A$57,[1]Feuil2!$B$57,IF(F19=[1]Feuil2!$A$58,[1]Feuil2!$B$58,IF(F19=[1]Feuil2!$A$59,[1]Feuil2!$B$59,IF(F19=[1]Feuil2!$A$60,[1]Feuil2!$B$60,IF(F19=[1]Feuil2!$A$61,[1]Feuil2!$B$61,IF(F19=[1]Feuil2!$A$62,[1]Feuil2!$B$62,IF(F19=[1]Feuil2!$A$63,[1]Feuil2!$B$63,IF(F19=[1]Feuil2!$A$64,[1]Feuil2!$B$64,IF(F19=[1]Feuil2!$A$65,[1]Feuil2!$B$65,IF(F19=[1]Feuil2!$A$66,[1]Feuil2!$B$66,IF(F19=[1]Feuil2!$A$67,[1]Feuil2!$B$67,IF(F19=[1]Feuil2!$A$68,[1]Feuil2!$B$68,IF(F19=[1]Feuil2!$A$69,[1]Feuil2!$B$69,IF(F19=[1]Feuil2!$A$70,[1]Feuil2!$B$70,IF(F19=[1]Feuil2!$A$71,[1]Feuil2!$B$71,IF(F19=[1]Feuil2!$A$72,[1]Feuil2!$B$72,IF(F19=[1]Feuil2!$A$72,[1]Feuil2!$B$72,IF(F19=[1]Feuil2!$A$74,[1]Feuil2!$B$74,IF(F19=[1]Feuil2!$A$75,[1]Feuil2!$B$75,IF(F19=[1]Feuil2!$A$81,[1]Feuil2!$B$81,IF(F19=[1]Feuil2!$A$82,[1]Feuil2!$B$82,IF(F19=[1]Feuil2!$A$83,[1]Feuil2!$B$83,IF(F19=[1]Feuil2!$A$84,[1]Feuil2!$B$84,IF(F19=[1]Feuil2!$A$85,[1]Feuil2!$B$85,IF(F19=[1]Feuil2!$A$86,[1]Feuil2!$B$86,IF(F19=[1]Feuil2!$A$87,[1]Feuil2!$B$87,IF(F19=[1]Feuil2!$A$88,[1]Feuil2!$B$88,IF(F19=[1]Feuil2!$A$89,[1]Feuil2!$B$89,IF(F19=[1]Feuil2!$A$90,[1]Feuil2!$B$90,IF(F19=[1]Feuil2!$A$91,[1]Feuil2!$B$91,IF(F19=[1]Feuil2!$A$92,[1]Feuil2!$B$92,IF(F19=[1]Feuil2!$A$93,[1]Feuil2!$B$93,IF(F19=[1]Feuil2!$A$94,[1]Feuil2!$B$94,IF(F19=[1]Feuil2!$A$95,[1]Feuil2!$B$95,IF(F19=[1]Feuil2!$A$96,[1]Feuil2!$B$96,IF(F19=[1]Feuil2!$A$97,[1]Feuil2!$B$97,"")))))))))))))))))))))))))))))))))))))))))))))))))))))))))))))))))</f>
        <v>10</v>
      </c>
      <c r="K19" s="129" t="str">
        <f t="shared" ref="K19:K56" si="0">IF(D19&lt;&gt;"",D19*J19,"")</f>
        <v/>
      </c>
      <c r="L19" s="58"/>
      <c r="M19" s="7"/>
    </row>
    <row r="20" spans="2:22">
      <c r="B20" s="5"/>
      <c r="C20" s="51"/>
      <c r="D20" s="130"/>
      <c r="E20" s="95"/>
      <c r="F20" s="91" t="str">
        <f>IF(E20=[1]Feuil2!$C$25,[1]Feuil2!$A$25,IF(E20=[1]Feuil2!$C$26,[1]Feuil2!$A$26,IF(E20=[1]Feuil2!$C$27,[1]Feuil2!$A$27,IF(E20=[1]Feuil2!$C$28,[1]Feuil2!$A$28,IF(E20=[1]Feuil2!$C$29,[1]Feuil2!$A$29,IF(E20=[1]Feuil2!$C$30,[1]Feuil2!$A$30,IF(E20=[1]Feuil2!$C$31,[1]Feuil2!$A$31,IF(E20=[1]Feuil2!$C$32,[1]Feuil2!$A$32,IF(E20=[1]Feuil2!$C$33,[1]Feuil2!$A$33,IF(E20=[1]Feuil2!$C$34,[1]Feuil2!$A$34,IF(E20=[1]Feuil2!$C$35,[1]Feuil2!$A$35,IF(E20=[1]Feuil2!$C$36,[1]Feuil2!$A$36,IF(E20=[1]Feuil2!$C$37,[1]Feuil2!$A$37,IF(E20=[1]Feuil2!$C$38,[1]Feuil2!$A$38,IF(E20=[1]Feuil2!$C$39,[1]Feuil2!$A$39,IF(E20=[1]Feuil2!$C$40,[1]Feuil2!$A$40,IF(E20=[1]Feuil2!$C$41,[1]Feuil2!$A$41,IF(E20=[1]Feuil2!$C$9,[1]Feuil2!$A$9,IF(E20=[1]Feuil2!$C$10,[1]Feuil2!$A$10,IF(E20=[1]Feuil2!$C$11,[1]Feuil2!$A$11,IF(E20=[1]Feuil2!$C$12,[1]Feuil2!$A$12,IF(E20=[1]Feuil2!$C$13,[1]Feuil2!$A$13,IF(E20=[1]Feuil2!$C$14,[1]Feuil2!$A$14,IF(E20=[1]Feuil2!$C$15,[1]Feuil2!$A$15,IF(E20=[1]Feuil2!$C$16,[1]Feuil2!$A$16,IF(E20=[1]Feuil2!$C$17,[1]Feuil2!$A$17,IF(E20=[1]Feuil2!$C$18,[1]Feuil2!$A$18,IF(E20=[1]Feuil2!$C$19,[1]Feuil2!$A$19,IF(E20=[1]Feuil2!$C$56,[1]Feuil2!$A$56,IF(E20=[1]Feuil2!$C$57,[1]Feuil2!$A$57,IF(E20=[1]Feuil2!$C$58,[1]Feuil2!$A$58,IF(E20=[1]Feuil2!$C$59,[1]Feuil2!$A$59,IF(E20=[1]Feuil2!$C$60,[1]Feuil2!$A$60,IF(E20=[1]Feuil2!$C$61,[1]Feuil2!$A$61,IF(E20=[1]Feuil2!$C$62,[1]Feuil2!$A$62,IF(E20=[1]Feuil2!$C$63,[1]Feuil2!$A$63,IF(E20=[1]Feuil2!$C$64,[1]Feuil2!$A$64,IF(E20=[1]Feuil2!$C$65,[1]Feuil2!$A$65,IF(E20=[1]Feuil2!$C$66,[1]Feuil2!$A$66,IF(E20=[1]Feuil2!$C$67,[1]Feuil2!$A$67,IF(E20=[1]Feuil2!$C$68,[1]Feuil2!$A$68,IF(E20=[1]Feuil2!$C$69,[1]Feuil2!$A$69,IF(E20=[1]Feuil2!$C$70,[1]Feuil2!$A$70,IF(E20=[1]Feuil2!$C$71,[1]Feuil2!$A$71,IF(E20=[1]Feuil2!$C$72,[1]Feuil2!$A$72,IF(E20=[1]Feuil2!$C$73,[1]Feuil2!$A$73,IF(E20=[1]Feuil2!$C$74,[1]Feuil2!$A$74,IF(E20=[1]Feuil2!$C$75,[1]Feuil2!$A$75,""))))))))))))))))))))))))))))))))))))))))))))))))</f>
        <v/>
      </c>
      <c r="G20" s="28"/>
      <c r="H20" s="28"/>
      <c r="I20" s="28"/>
      <c r="J20" s="128" t="str">
        <f>IF(F20=[1]Feuil2!$A$25,[1]Feuil2!$B$25,IF(F20=[1]Feuil2!$A$26,[1]Feuil2!$B$26,IF(F20=[1]Feuil2!$A$27,[1]Feuil2!$B$27,IF(F20=[1]Feuil2!$A$28,[1]Feuil2!$B$28,IF(F20=[1]Feuil2!$A$29,[1]Feuil2!$B$29,IF(F20=[1]Feuil2!$A$30,[1]Feuil2!$B$30,IF(F20=[1]Feuil2!$A$31,[1]Feuil2!$B$31,IF(F20=[1]Feuil2!$A$32,[1]Feuil2!$B$32,IF(F20=[1]Feuil2!$A$33,[1]Feuil2!$B$33,IF(F20=[1]Feuil2!$A$34,[1]Feuil2!$B$34,IF(F20=[1]Feuil2!$A$35,[1]Feuil2!$B$35,IF(F20=[1]Feuil2!$A$36,[1]Feuil2!$B$36,IF(F20=[1]Feuil2!$A$37,[1]Feuil2!$B$37,IF(F20=[1]Feuil2!$A$38,[1]Feuil2!$B$38,IF(F20=[1]Feuil2!$A$39,[1]Feuil2!$B$39,IF(F20=[1]Feuil2!$A$40,[1]Feuil2!$B$40,IF(F20=[1]Feuil2!$A$41,[1]Feuil2!$B$41,IF(F20=[1]Feuil2!$A$9,[1]Feuil2!$B$9,IF(F20=[1]Feuil2!$A$10,[1]Feuil2!$B$10,IF(F20=[1]Feuil2!$A$11,[1]Feuil2!$B$11,IF(F20=[1]Feuil2!$A$12,[1]Feuil2!$B$12,IF(F20=[1]Feuil2!$A$13,[1]Feuil2!$B$13,IF(F20=[1]Feuil2!$A$14,[1]Feuil2!$B$14,IF(F20=[1]Feuil2!$A$15,[1]Feuil2!$B$15,IF(F20=[1]Feuil2!$A$16,[1]Feuil2!$B$16,IF(F20=[1]Feuil2!$A$17,[1]Feuil2!$B$17,IF(F20=[1]Feuil2!$A$18,[1]Feuil2!$B$18,IF(F20=[1]Feuil2!$A$19,[1]Feuil2!$B$19,IF(F20=[1]Feuil2!$A$56,[1]Feuil2!$B$56,IF(F20=[1]Feuil2!$A$57,[1]Feuil2!$B$57,IF(F20=[1]Feuil2!$A$58,[1]Feuil2!$B$58,IF(F20=[1]Feuil2!$A$59,[1]Feuil2!$B$59,IF(F20=[1]Feuil2!$A$60,[1]Feuil2!$B$60,IF(F20=[1]Feuil2!$A$61,[1]Feuil2!$B$61,IF(F20=[1]Feuil2!$A$62,[1]Feuil2!$B$62,IF(F20=[1]Feuil2!$A$63,[1]Feuil2!$B$63,IF(F20=[1]Feuil2!$A$64,[1]Feuil2!$B$64,IF(F20=[1]Feuil2!$A$65,[1]Feuil2!$B$65,IF(F20=[1]Feuil2!$A$66,[1]Feuil2!$B$66,IF(F20=[1]Feuil2!$A$67,[1]Feuil2!$B$67,IF(F20=[1]Feuil2!$A$68,[1]Feuil2!$B$68,IF(F20=[1]Feuil2!$A$69,[1]Feuil2!$B$69,IF(F20=[1]Feuil2!$A$70,[1]Feuil2!$B$70,IF(F20=[1]Feuil2!$A$71,[1]Feuil2!$B$71,IF(F20=[1]Feuil2!$A$72,[1]Feuil2!$B$72,IF(F20=[1]Feuil2!$A$72,[1]Feuil2!$B$72,IF(F20=[1]Feuil2!$A$74,[1]Feuil2!$B$74,IF(F20=[1]Feuil2!$A$75,[1]Feuil2!$B$75,""))))))))))))))))))))))))))))))))))))))))))))))))</f>
        <v/>
      </c>
      <c r="K20" s="94" t="str">
        <f t="shared" si="0"/>
        <v/>
      </c>
      <c r="L20" s="58"/>
      <c r="M20" s="7"/>
    </row>
    <row r="21" spans="2:22">
      <c r="B21" s="5"/>
      <c r="C21" s="51"/>
      <c r="D21" s="97"/>
      <c r="E21" s="131"/>
      <c r="F21" s="91" t="str">
        <f>IF(E21=[1]Feuil2!$C$25,[1]Feuil2!$A$25,IF(E21=[1]Feuil2!$C$26,[1]Feuil2!$A$26,IF(E21=[1]Feuil2!$C$27,[1]Feuil2!$A$27,IF(E21=[1]Feuil2!$C$28,[1]Feuil2!$A$28,IF(E21=[1]Feuil2!$C$29,[1]Feuil2!$A$29,IF(E21=[1]Feuil2!$C$30,[1]Feuil2!$A$30,IF(E21=[1]Feuil2!$C$31,[1]Feuil2!$A$31,IF(E21=[1]Feuil2!$C$32,[1]Feuil2!$A$32,IF(E21=[1]Feuil2!$C$33,[1]Feuil2!$A$33,IF(E21=[1]Feuil2!$C$34,[1]Feuil2!$A$34,IF(E21=[1]Feuil2!$C$35,[1]Feuil2!$A$35,IF(E21=[1]Feuil2!$C$36,[1]Feuil2!$A$36,IF(E21=[1]Feuil2!$C$37,[1]Feuil2!$A$37,IF(E21=[1]Feuil2!$C$38,[1]Feuil2!$A$38,IF(E21=[1]Feuil2!$C$39,[1]Feuil2!$A$39,IF(E21=[1]Feuil2!$C$40,[1]Feuil2!$A$40,IF(E21=[1]Feuil2!$C$41,[1]Feuil2!$A$41,IF(E21=[1]Feuil2!$C$9,[1]Feuil2!$A$9,IF(E21=[1]Feuil2!$C$10,[1]Feuil2!$A$10,IF(E21=[1]Feuil2!$C$11,[1]Feuil2!$A$11,IF(E21=[1]Feuil2!$C$12,[1]Feuil2!$A$12,IF(E21=[1]Feuil2!$C$13,[1]Feuil2!$A$13,IF(E21=[1]Feuil2!$C$14,[1]Feuil2!$A$14,IF(E21=[1]Feuil2!$C$15,[1]Feuil2!$A$15,IF(E21=[1]Feuil2!$C$16,[1]Feuil2!$A$16,IF(E21=[1]Feuil2!$C$17,[1]Feuil2!$A$17,IF(E21=[1]Feuil2!$C$18,[1]Feuil2!$A$18,IF(E21=[1]Feuil2!$C$19,[1]Feuil2!$A$19,IF(E21=[1]Feuil2!$C$56,[1]Feuil2!$A$56,IF(E21=[1]Feuil2!$C$57,[1]Feuil2!$A$57,IF(E21=[1]Feuil2!$C$58,[1]Feuil2!$A$58,IF(E21=[1]Feuil2!$C$59,[1]Feuil2!$A$59,IF(E21=[1]Feuil2!$C$60,[1]Feuil2!$A$60,IF(E21=[1]Feuil2!$C$61,[1]Feuil2!$A$61,IF(E21=[1]Feuil2!$C$62,[1]Feuil2!$A$62,IF(E21=[1]Feuil2!$C$63,[1]Feuil2!$A$63,IF(E21=[1]Feuil2!$C$64,[1]Feuil2!$A$64,IF(E21=[1]Feuil2!$C$65,[1]Feuil2!$A$65,IF(E21=[1]Feuil2!$C$66,[1]Feuil2!$A$66,IF(E21=[1]Feuil2!$C$67,[1]Feuil2!$A$67,IF(E21=[1]Feuil2!$C$68,[1]Feuil2!$A$68,IF(E21=[1]Feuil2!$C$69,[1]Feuil2!$A$69,IF(E21=[1]Feuil2!$C$70,[1]Feuil2!$A$70,IF(E21=[1]Feuil2!$C$71,[1]Feuil2!$A$71,IF(E21=[1]Feuil2!$C$72,[1]Feuil2!$A$72,IF(E21=[1]Feuil2!$C$73,[1]Feuil2!$A$73,IF(E21=[1]Feuil2!$C$74,[1]Feuil2!$A$74,IF(E21=[1]Feuil2!$C$75,[1]Feuil2!$A$75,""))))))))))))))))))))))))))))))))))))))))))))))))</f>
        <v/>
      </c>
      <c r="G21" s="28"/>
      <c r="H21" s="28"/>
      <c r="I21" s="28"/>
      <c r="J21" s="128" t="str">
        <f>IF(F21=[1]Feuil2!$A$25,[1]Feuil2!$B$25,IF(F21=[1]Feuil2!$A$26,[1]Feuil2!$B$26,IF(F21=[1]Feuil2!$A$27,[1]Feuil2!$B$27,IF(F21=[1]Feuil2!$A$28,[1]Feuil2!$B$28,IF(F21=[1]Feuil2!$A$29,[1]Feuil2!$B$29,IF(F21=[1]Feuil2!$A$30,[1]Feuil2!$B$30,IF(F21=[1]Feuil2!$A$31,[1]Feuil2!$B$31,IF(F21=[1]Feuil2!$A$32,[1]Feuil2!$B$32,IF(F21=[1]Feuil2!$A$33,[1]Feuil2!$B$33,IF(F21=[1]Feuil2!$A$34,[1]Feuil2!$B$34,IF(F21=[1]Feuil2!$A$35,[1]Feuil2!$B$35,IF(F21=[1]Feuil2!$A$36,[1]Feuil2!$B$36,IF(F21=[1]Feuil2!$A$37,[1]Feuil2!$B$37,IF(F21=[1]Feuil2!$A$38,[1]Feuil2!$B$38,IF(F21=[1]Feuil2!$A$39,[1]Feuil2!$B$39,IF(F21=[1]Feuil2!$A$40,[1]Feuil2!$B$40,IF(F21=[1]Feuil2!$A$41,[1]Feuil2!$B$41,IF(F21=[1]Feuil2!$A$9,[1]Feuil2!$B$9,IF(F21=[1]Feuil2!$A$10,[1]Feuil2!$B$10,IF(F21=[1]Feuil2!$A$11,[1]Feuil2!$B$11,IF(F21=[1]Feuil2!$A$12,[1]Feuil2!$B$12,IF(F21=[1]Feuil2!$A$13,[1]Feuil2!$B$13,IF(F21=[1]Feuil2!$A$14,[1]Feuil2!$B$14,IF(F21=[1]Feuil2!$A$15,[1]Feuil2!$B$15,IF(F21=[1]Feuil2!$A$16,[1]Feuil2!$B$16,IF(F21=[1]Feuil2!$A$17,[1]Feuil2!$B$17,IF(F21=[1]Feuil2!$A$18,[1]Feuil2!$B$18,IF(F21=[1]Feuil2!$A$19,[1]Feuil2!$B$19,IF(F21=[1]Feuil2!$A$56,[1]Feuil2!$B$56,IF(F21=[1]Feuil2!$A$57,[1]Feuil2!$B$57,IF(F21=[1]Feuil2!$A$58,[1]Feuil2!$B$58,IF(F21=[1]Feuil2!$A$59,[1]Feuil2!$B$59,IF(F21=[1]Feuil2!$A$60,[1]Feuil2!$B$60,IF(F21=[1]Feuil2!$A$61,[1]Feuil2!$B$61,IF(F21=[1]Feuil2!$A$62,[1]Feuil2!$B$62,IF(F21=[1]Feuil2!$A$63,[1]Feuil2!$B$63,IF(F21=[1]Feuil2!$A$64,[1]Feuil2!$B$64,IF(F21=[1]Feuil2!$A$65,[1]Feuil2!$B$65,IF(F21=[1]Feuil2!$A$66,[1]Feuil2!$B$66,IF(F21=[1]Feuil2!$A$67,[1]Feuil2!$B$67,IF(F21=[1]Feuil2!$A$68,[1]Feuil2!$B$68,IF(F21=[1]Feuil2!$A$69,[1]Feuil2!$B$69,IF(F21=[1]Feuil2!$A$70,[1]Feuil2!$B$70,IF(F21=[1]Feuil2!$A$71,[1]Feuil2!$B$71,IF(F21=[1]Feuil2!$A$72,[1]Feuil2!$B$72,IF(F21=[1]Feuil2!$A$72,[1]Feuil2!$B$72,IF(F21=[1]Feuil2!$A$74,[1]Feuil2!$B$74,IF(F21=[1]Feuil2!$A$75,[1]Feuil2!$B$75,""))))))))))))))))))))))))))))))))))))))))))))))))</f>
        <v/>
      </c>
      <c r="K21" s="94" t="str">
        <f t="shared" si="0"/>
        <v/>
      </c>
      <c r="L21" s="58"/>
      <c r="M21" s="7"/>
    </row>
    <row r="22" spans="2:22">
      <c r="B22" s="5"/>
      <c r="C22" s="51"/>
      <c r="D22" s="97"/>
      <c r="E22" s="95"/>
      <c r="F22" s="91" t="str">
        <f>IF(E22=[1]Feuil2!$C$25,[1]Feuil2!$A$25,IF(E22=[1]Feuil2!$C$26,[1]Feuil2!$A$26,IF(E22=[1]Feuil2!$C$27,[1]Feuil2!$A$27,IF(E22=[1]Feuil2!$C$28,[1]Feuil2!$A$28,IF(E22=[1]Feuil2!$C$29,[1]Feuil2!$A$29,IF(E22=[1]Feuil2!$C$30,[1]Feuil2!$A$30,IF(E22=[1]Feuil2!$C$31,[1]Feuil2!$A$31,IF(E22=[1]Feuil2!$C$32,[1]Feuil2!$A$32,IF(E22=[1]Feuil2!$C$33,[1]Feuil2!$A$33,IF(E22=[1]Feuil2!$C$34,[1]Feuil2!$A$34,IF(E22=[1]Feuil2!$C$35,[1]Feuil2!$A$35,IF(E22=[1]Feuil2!$C$36,[1]Feuil2!$A$36,IF(E22=[1]Feuil2!$C$37,[1]Feuil2!$A$37,IF(E22=[1]Feuil2!$C$38,[1]Feuil2!$A$38,IF(E22=[1]Feuil2!$C$39,[1]Feuil2!$A$39,IF(E22=[1]Feuil2!$C$40,[1]Feuil2!$A$40,IF(E22=[1]Feuil2!$C$41,[1]Feuil2!$A$41,IF(E22=[1]Feuil2!$C$9,[1]Feuil2!$A$9,IF(E22=[1]Feuil2!$C$10,[1]Feuil2!$A$10,IF(E22=[1]Feuil2!$C$11,[1]Feuil2!$A$11,IF(E22=[1]Feuil2!$C$12,[1]Feuil2!$A$12,IF(E22=[1]Feuil2!$C$13,[1]Feuil2!$A$13,IF(E22=[1]Feuil2!$C$14,[1]Feuil2!$A$14,IF(E22=[1]Feuil2!$C$15,[1]Feuil2!$A$15,IF(E22=[1]Feuil2!$C$16,[1]Feuil2!$A$16,IF(E22=[1]Feuil2!$C$17,[1]Feuil2!$A$17,IF(E22=[1]Feuil2!$C$18,[1]Feuil2!$A$18,IF(E22=[1]Feuil2!$C$19,[1]Feuil2!$A$19,IF(E22=[1]Feuil2!$C$56,[1]Feuil2!$A$56,IF(E22=[1]Feuil2!$C$57,[1]Feuil2!$A$57,IF(E22=[1]Feuil2!$C$58,[1]Feuil2!$A$58,IF(E22=[1]Feuil2!$C$59,[1]Feuil2!$A$59,IF(E22=[1]Feuil2!$C$60,[1]Feuil2!$A$60,IF(E22=[1]Feuil2!$C$61,[1]Feuil2!$A$61,IF(E22=[1]Feuil2!$C$62,[1]Feuil2!$A$62,IF(E22=[1]Feuil2!$C$63,[1]Feuil2!$A$63,IF(E22=[1]Feuil2!$C$64,[1]Feuil2!$A$64,IF(E22=[1]Feuil2!$C$65,[1]Feuil2!$A$65,IF(E22=[1]Feuil2!$C$66,[1]Feuil2!$A$66,IF(E22=[1]Feuil2!$C$67,[1]Feuil2!$A$67,IF(E22=[1]Feuil2!$C$68,[1]Feuil2!$A$68,IF(E22=[1]Feuil2!$C$69,[1]Feuil2!$A$69,IF(E22=[1]Feuil2!$C$70,[1]Feuil2!$A$70,IF(E22=[1]Feuil2!$C$71,[1]Feuil2!$A$71,IF(E22=[1]Feuil2!$C$72,[1]Feuil2!$A$72,IF(E22=[1]Feuil2!$C$73,[1]Feuil2!$A$73,IF(E22=[1]Feuil2!$C$74,[1]Feuil2!$A$74,IF(E22=[1]Feuil2!$C$75,[1]Feuil2!$A$75,""))))))))))))))))))))))))))))))))))))))))))))))))</f>
        <v/>
      </c>
      <c r="G22" s="28"/>
      <c r="H22" s="28"/>
      <c r="I22" s="28"/>
      <c r="J22" s="128" t="str">
        <f>IF(F22=[1]Feuil2!$A$25,[1]Feuil2!$B$25,IF(F22=[1]Feuil2!$A$26,[1]Feuil2!$B$26,IF(F22=[1]Feuil2!$A$27,[1]Feuil2!$B$27,IF(F22=[1]Feuil2!$A$28,[1]Feuil2!$B$28,IF(F22=[1]Feuil2!$A$29,[1]Feuil2!$B$29,IF(F22=[1]Feuil2!$A$30,[1]Feuil2!$B$30,IF(F22=[1]Feuil2!$A$31,[1]Feuil2!$B$31,IF(F22=[1]Feuil2!$A$32,[1]Feuil2!$B$32,IF(F22=[1]Feuil2!$A$33,[1]Feuil2!$B$33,IF(F22=[1]Feuil2!$A$34,[1]Feuil2!$B$34,IF(F22=[1]Feuil2!$A$35,[1]Feuil2!$B$35,IF(F22=[1]Feuil2!$A$36,[1]Feuil2!$B$36,IF(F22=[1]Feuil2!$A$37,[1]Feuil2!$B$37,IF(F22=[1]Feuil2!$A$38,[1]Feuil2!$B$38,IF(F22=[1]Feuil2!$A$39,[1]Feuil2!$B$39,IF(F22=[1]Feuil2!$A$40,[1]Feuil2!$B$40,IF(F22=[1]Feuil2!$A$41,[1]Feuil2!$B$41,IF(F22=[1]Feuil2!$A$9,[1]Feuil2!$B$9,IF(F22=[1]Feuil2!$A$10,[1]Feuil2!$B$10,IF(F22=[1]Feuil2!$A$11,[1]Feuil2!$B$11,IF(F22=[1]Feuil2!$A$12,[1]Feuil2!$B$12,IF(F22=[1]Feuil2!$A$13,[1]Feuil2!$B$13,IF(F22=[1]Feuil2!$A$14,[1]Feuil2!$B$14,IF(F22=[1]Feuil2!$A$15,[1]Feuil2!$B$15,IF(F22=[1]Feuil2!$A$16,[1]Feuil2!$B$16,IF(F22=[1]Feuil2!$A$17,[1]Feuil2!$B$17,IF(F22=[1]Feuil2!$A$18,[1]Feuil2!$B$18,IF(F22=[1]Feuil2!$A$19,[1]Feuil2!$B$19,IF(F22=[1]Feuil2!$A$56,[1]Feuil2!$B$56,IF(F22=[1]Feuil2!$A$57,[1]Feuil2!$B$57,IF(F22=[1]Feuil2!$A$58,[1]Feuil2!$B$58,IF(F22=[1]Feuil2!$A$59,[1]Feuil2!$B$59,IF(F22=[1]Feuil2!$A$60,[1]Feuil2!$B$60,IF(F22=[1]Feuil2!$A$61,[1]Feuil2!$B$61,IF(F22=[1]Feuil2!$A$62,[1]Feuil2!$B$62,IF(F22=[1]Feuil2!$A$63,[1]Feuil2!$B$63,IF(F22=[1]Feuil2!$A$64,[1]Feuil2!$B$64,IF(F22=[1]Feuil2!$A$65,[1]Feuil2!$B$65,IF(F22=[1]Feuil2!$A$66,[1]Feuil2!$B$66,IF(F22=[1]Feuil2!$A$67,[1]Feuil2!$B$67,IF(F22=[1]Feuil2!$A$68,[1]Feuil2!$B$68,IF(F22=[1]Feuil2!$A$69,[1]Feuil2!$B$69,IF(F22=[1]Feuil2!$A$70,[1]Feuil2!$B$70,IF(F22=[1]Feuil2!$A$71,[1]Feuil2!$B$71,IF(F22=[1]Feuil2!$A$72,[1]Feuil2!$B$72,IF(F22=[1]Feuil2!$A$72,[1]Feuil2!$B$72,IF(F22=[1]Feuil2!$A$74,[1]Feuil2!$B$74,IF(F22=[1]Feuil2!$A$75,[1]Feuil2!$B$75,""))))))))))))))))))))))))))))))))))))))))))))))))</f>
        <v/>
      </c>
      <c r="K22" s="94" t="str">
        <f t="shared" si="0"/>
        <v/>
      </c>
      <c r="L22" s="58"/>
      <c r="M22" s="7"/>
    </row>
    <row r="23" spans="2:22">
      <c r="B23" s="5"/>
      <c r="C23" s="51"/>
      <c r="D23" s="97"/>
      <c r="E23" s="95"/>
      <c r="F23" s="91" t="str">
        <f>IF(E23=[1]Feuil2!$C$25,[1]Feuil2!$A$25,IF(E23=[1]Feuil2!$C$26,[1]Feuil2!$A$26,IF(E23=[1]Feuil2!$C$27,[1]Feuil2!$A$27,IF(E23=[1]Feuil2!$C$28,[1]Feuil2!$A$28,IF(E23=[1]Feuil2!$C$29,[1]Feuil2!$A$29,IF(E23=[1]Feuil2!$C$30,[1]Feuil2!$A$30,IF(E23=[1]Feuil2!$C$31,[1]Feuil2!$A$31,IF(E23=[1]Feuil2!$C$32,[1]Feuil2!$A$32,IF(E23=[1]Feuil2!$C$33,[1]Feuil2!$A$33,IF(E23=[1]Feuil2!$C$34,[1]Feuil2!$A$34,IF(E23=[1]Feuil2!$C$35,[1]Feuil2!$A$35,IF(E23=[1]Feuil2!$C$36,[1]Feuil2!$A$36,IF(E23=[1]Feuil2!$C$37,[1]Feuil2!$A$37,IF(E23=[1]Feuil2!$C$38,[1]Feuil2!$A$38,IF(E23=[1]Feuil2!$C$39,[1]Feuil2!$A$39,IF(E23=[1]Feuil2!$C$40,[1]Feuil2!$A$40,IF(E23=[1]Feuil2!$C$41,[1]Feuil2!$A$41,IF(E23=[1]Feuil2!$C$9,[1]Feuil2!$A$9,IF(E23=[1]Feuil2!$C$10,[1]Feuil2!$A$10,IF(E23=[1]Feuil2!$C$11,[1]Feuil2!$A$11,IF(E23=[1]Feuil2!$C$12,[1]Feuil2!$A$12,IF(E23=[1]Feuil2!$C$13,[1]Feuil2!$A$13,IF(E23=[1]Feuil2!$C$14,[1]Feuil2!$A$14,IF(E23=[1]Feuil2!$C$15,[1]Feuil2!$A$15,IF(E23=[1]Feuil2!$C$16,[1]Feuil2!$A$16,IF(E23=[1]Feuil2!$C$17,[1]Feuil2!$A$17,IF(E23=[1]Feuil2!$C$18,[1]Feuil2!$A$18,IF(E23=[1]Feuil2!$C$19,[1]Feuil2!$A$19,IF(E23=[1]Feuil2!$C$56,[1]Feuil2!$A$56,IF(E23=[1]Feuil2!$C$57,[1]Feuil2!$A$57,IF(E23=[1]Feuil2!$C$58,[1]Feuil2!$A$58,IF(E23=[1]Feuil2!$C$59,[1]Feuil2!$A$59,IF(E23=[1]Feuil2!$C$60,[1]Feuil2!$A$60,IF(E23=[1]Feuil2!$C$61,[1]Feuil2!$A$61,IF(E23=[1]Feuil2!$C$62,[1]Feuil2!$A$62,IF(E23=[1]Feuil2!$C$63,[1]Feuil2!$A$63,IF(E23=[1]Feuil2!$C$64,[1]Feuil2!$A$64,IF(E23=[1]Feuil2!$C$65,[1]Feuil2!$A$65,IF(E23=[1]Feuil2!$C$66,[1]Feuil2!$A$66,IF(E23=[1]Feuil2!$C$67,[1]Feuil2!$A$67,IF(E23=[1]Feuil2!$C$68,[1]Feuil2!$A$68,IF(E23=[1]Feuil2!$C$69,[1]Feuil2!$A$69,IF(E23=[1]Feuil2!$C$70,[1]Feuil2!$A$70,IF(E23=[1]Feuil2!$C$71,[1]Feuil2!$A$71,IF(E23=[1]Feuil2!$C$72,[1]Feuil2!$A$72,IF(E23=[1]Feuil2!$C$73,[1]Feuil2!$A$73,IF(E23=[1]Feuil2!$C$74,[1]Feuil2!$A$74,IF(E23=[1]Feuil2!$C$75,[1]Feuil2!$A$75,""))))))))))))))))))))))))))))))))))))))))))))))))</f>
        <v/>
      </c>
      <c r="G23" s="28"/>
      <c r="H23" s="28"/>
      <c r="I23" s="28"/>
      <c r="J23" s="128" t="str">
        <f>IF(F23=[1]Feuil2!$A$25,[1]Feuil2!$B$25,IF(F23=[1]Feuil2!$A$26,[1]Feuil2!$B$26,IF(F23=[1]Feuil2!$A$27,[1]Feuil2!$B$27,IF(F23=[1]Feuil2!$A$28,[1]Feuil2!$B$28,IF(F23=[1]Feuil2!$A$29,[1]Feuil2!$B$29,IF(F23=[1]Feuil2!$A$30,[1]Feuil2!$B$30,IF(F23=[1]Feuil2!$A$31,[1]Feuil2!$B$31,IF(F23=[1]Feuil2!$A$32,[1]Feuil2!$B$32,IF(F23=[1]Feuil2!$A$33,[1]Feuil2!$B$33,IF(F23=[1]Feuil2!$A$34,[1]Feuil2!$B$34,IF(F23=[1]Feuil2!$A$35,[1]Feuil2!$B$35,IF(F23=[1]Feuil2!$A$36,[1]Feuil2!$B$36,IF(F23=[1]Feuil2!$A$37,[1]Feuil2!$B$37,IF(F23=[1]Feuil2!$A$38,[1]Feuil2!$B$38,IF(F23=[1]Feuil2!$A$39,[1]Feuil2!$B$39,IF(F23=[1]Feuil2!$A$40,[1]Feuil2!$B$40,IF(F23=[1]Feuil2!$A$41,[1]Feuil2!$B$41,IF(F23=[1]Feuil2!$A$9,[1]Feuil2!$B$9,IF(F23=[1]Feuil2!$A$10,[1]Feuil2!$B$10,IF(F23=[1]Feuil2!$A$11,[1]Feuil2!$B$11,IF(F23=[1]Feuil2!$A$12,[1]Feuil2!$B$12,IF(F23=[1]Feuil2!$A$13,[1]Feuil2!$B$13,IF(F23=[1]Feuil2!$A$14,[1]Feuil2!$B$14,IF(F23=[1]Feuil2!$A$15,[1]Feuil2!$B$15,IF(F23=[1]Feuil2!$A$16,[1]Feuil2!$B$16,IF(F23=[1]Feuil2!$A$17,[1]Feuil2!$B$17,IF(F23=[1]Feuil2!$A$18,[1]Feuil2!$B$18,IF(F23=[1]Feuil2!$A$19,[1]Feuil2!$B$19,IF(F23=[1]Feuil2!$A$56,[1]Feuil2!$B$56,IF(F23=[1]Feuil2!$A$57,[1]Feuil2!$B$57,IF(F23=[1]Feuil2!$A$58,[1]Feuil2!$B$58,IF(F23=[1]Feuil2!$A$59,[1]Feuil2!$B$59,IF(F23=[1]Feuil2!$A$60,[1]Feuil2!$B$60,IF(F23=[1]Feuil2!$A$61,[1]Feuil2!$B$61,IF(F23=[1]Feuil2!$A$62,[1]Feuil2!$B$62,IF(F23=[1]Feuil2!$A$63,[1]Feuil2!$B$63,IF(F23=[1]Feuil2!$A$64,[1]Feuil2!$B$64,IF(F23=[1]Feuil2!$A$65,[1]Feuil2!$B$65,IF(F23=[1]Feuil2!$A$66,[1]Feuil2!$B$66,IF(F23=[1]Feuil2!$A$67,[1]Feuil2!$B$67,IF(F23=[1]Feuil2!$A$68,[1]Feuil2!$B$68,IF(F23=[1]Feuil2!$A$69,[1]Feuil2!$B$69,IF(F23=[1]Feuil2!$A$70,[1]Feuil2!$B$70,IF(F23=[1]Feuil2!$A$71,[1]Feuil2!$B$71,IF(F23=[1]Feuil2!$A$72,[1]Feuil2!$B$72,IF(F23=[1]Feuil2!$A$72,[1]Feuil2!$B$72,IF(F23=[1]Feuil2!$A$74,[1]Feuil2!$B$74,IF(F23=[1]Feuil2!$A$75,[1]Feuil2!$B$75,""))))))))))))))))))))))))))))))))))))))))))))))))</f>
        <v/>
      </c>
      <c r="K23" s="94" t="str">
        <f t="shared" si="0"/>
        <v/>
      </c>
      <c r="L23" s="58"/>
      <c r="M23" s="7"/>
    </row>
    <row r="24" spans="2:22">
      <c r="B24" s="5"/>
      <c r="C24" s="51"/>
      <c r="D24" s="97"/>
      <c r="E24" s="95"/>
      <c r="F24" s="91" t="str">
        <f>IF(E24=[1]Feuil2!$C$25,[1]Feuil2!$A$25,IF(E24=[1]Feuil2!$C$26,[1]Feuil2!$A$26,IF(E24=[1]Feuil2!$C$27,[1]Feuil2!$A$27,IF(E24=[1]Feuil2!$C$28,[1]Feuil2!$A$28,IF(E24=[1]Feuil2!$C$29,[1]Feuil2!$A$29,IF(E24=[1]Feuil2!$C$30,[1]Feuil2!$A$30,IF(E24=[1]Feuil2!$C$31,[1]Feuil2!$A$31,IF(E24=[1]Feuil2!$C$32,[1]Feuil2!$A$32,IF(E24=[1]Feuil2!$C$33,[1]Feuil2!$A$33,IF(E24=[1]Feuil2!$C$34,[1]Feuil2!$A$34,IF(E24=[1]Feuil2!$C$35,[1]Feuil2!$A$35,IF(E24=[1]Feuil2!$C$36,[1]Feuil2!$A$36,IF(E24=[1]Feuil2!$C$37,[1]Feuil2!$A$37,IF(E24=[1]Feuil2!$C$38,[1]Feuil2!$A$38,IF(E24=[1]Feuil2!$C$39,[1]Feuil2!$A$39,IF(E24=[1]Feuil2!$C$40,[1]Feuil2!$A$40,IF(E24=[1]Feuil2!$C$41,[1]Feuil2!$A$41,IF(E24=[1]Feuil2!$C$9,[1]Feuil2!$A$9,IF(E24=[1]Feuil2!$C$10,[1]Feuil2!$A$10,IF(E24=[1]Feuil2!$C$11,[1]Feuil2!$A$11,IF(E24=[1]Feuil2!$C$12,[1]Feuil2!$A$12,IF(E24=[1]Feuil2!$C$13,[1]Feuil2!$A$13,IF(E24=[1]Feuil2!$C$14,[1]Feuil2!$A$14,IF(E24=[1]Feuil2!$C$15,[1]Feuil2!$A$15,IF(E24=[1]Feuil2!$C$16,[1]Feuil2!$A$16,IF(E24=[1]Feuil2!$C$17,[1]Feuil2!$A$17,IF(E24=[1]Feuil2!$C$18,[1]Feuil2!$A$18,IF(E24=[1]Feuil2!$C$19,[1]Feuil2!$A$19,IF(E24=[1]Feuil2!$C$56,[1]Feuil2!$A$56,IF(E24=[1]Feuil2!$C$57,[1]Feuil2!$A$57,IF(E24=[1]Feuil2!$C$58,[1]Feuil2!$A$58,IF(E24=[1]Feuil2!$C$59,[1]Feuil2!$A$59,IF(E24=[1]Feuil2!$C$60,[1]Feuil2!$A$60,IF(E24=[1]Feuil2!$C$61,[1]Feuil2!$A$61,IF(E24=[1]Feuil2!$C$62,[1]Feuil2!$A$62,IF(E24=[1]Feuil2!$C$63,[1]Feuil2!$A$63,IF(E24=[1]Feuil2!$C$64,[1]Feuil2!$A$64,IF(E24=[1]Feuil2!$C$65,[1]Feuil2!$A$65,IF(E24=[1]Feuil2!$C$66,[1]Feuil2!$A$66,IF(E24=[1]Feuil2!$C$67,[1]Feuil2!$A$67,IF(E24=[1]Feuil2!$C$68,[1]Feuil2!$A$68,IF(E24=[1]Feuil2!$C$69,[1]Feuil2!$A$69,IF(E24=[1]Feuil2!$C$70,[1]Feuil2!$A$70,IF(E24=[1]Feuil2!$C$71,[1]Feuil2!$A$71,IF(E24=[1]Feuil2!$C$72,[1]Feuil2!$A$72,IF(E24=[1]Feuil2!$C$73,[1]Feuil2!$A$73,IF(E24=[1]Feuil2!$C$74,[1]Feuil2!$A$74,IF(E24=[1]Feuil2!$C$75,[1]Feuil2!$A$75,""))))))))))))))))))))))))))))))))))))))))))))))))</f>
        <v/>
      </c>
      <c r="G24" s="28"/>
      <c r="H24" s="28"/>
      <c r="I24" s="28"/>
      <c r="J24" s="128" t="str">
        <f>IF(F24=[1]Feuil2!$A$25,[1]Feuil2!$B$25,IF(F24=[1]Feuil2!$A$26,[1]Feuil2!$B$26,IF(F24=[1]Feuil2!$A$27,[1]Feuil2!$B$27,IF(F24=[1]Feuil2!$A$28,[1]Feuil2!$B$28,IF(F24=[1]Feuil2!$A$29,[1]Feuil2!$B$29,IF(F24=[1]Feuil2!$A$30,[1]Feuil2!$B$30,IF(F24=[1]Feuil2!$A$31,[1]Feuil2!$B$31,IF(F24=[1]Feuil2!$A$32,[1]Feuil2!$B$32,IF(F24=[1]Feuil2!$A$33,[1]Feuil2!$B$33,IF(F24=[1]Feuil2!$A$34,[1]Feuil2!$B$34,IF(F24=[1]Feuil2!$A$35,[1]Feuil2!$B$35,IF(F24=[1]Feuil2!$A$36,[1]Feuil2!$B$36,IF(F24=[1]Feuil2!$A$37,[1]Feuil2!$B$37,IF(F24=[1]Feuil2!$A$38,[1]Feuil2!$B$38,IF(F24=[1]Feuil2!$A$39,[1]Feuil2!$B$39,IF(F24=[1]Feuil2!$A$40,[1]Feuil2!$B$40,IF(F24=[1]Feuil2!$A$41,[1]Feuil2!$B$41,IF(F24=[1]Feuil2!$A$9,[1]Feuil2!$B$9,IF(F24=[1]Feuil2!$A$10,[1]Feuil2!$B$10,IF(F24=[1]Feuil2!$A$11,[1]Feuil2!$B$11,IF(F24=[1]Feuil2!$A$12,[1]Feuil2!$B$12,IF(F24=[1]Feuil2!$A$13,[1]Feuil2!$B$13,IF(F24=[1]Feuil2!$A$14,[1]Feuil2!$B$14,IF(F24=[1]Feuil2!$A$15,[1]Feuil2!$B$15,IF(F24=[1]Feuil2!$A$16,[1]Feuil2!$B$16,IF(F24=[1]Feuil2!$A$17,[1]Feuil2!$B$17,IF(F24=[1]Feuil2!$A$18,[1]Feuil2!$B$18,IF(F24=[1]Feuil2!$A$19,[1]Feuil2!$B$19,IF(F24=[1]Feuil2!$A$56,[1]Feuil2!$B$56,IF(F24=[1]Feuil2!$A$57,[1]Feuil2!$B$57,IF(F24=[1]Feuil2!$A$58,[1]Feuil2!$B$58,IF(F24=[1]Feuil2!$A$59,[1]Feuil2!$B$59,IF(F24=[1]Feuil2!$A$60,[1]Feuil2!$B$60,IF(F24=[1]Feuil2!$A$61,[1]Feuil2!$B$61,IF(F24=[1]Feuil2!$A$62,[1]Feuil2!$B$62,IF(F24=[1]Feuil2!$A$63,[1]Feuil2!$B$63,IF(F24=[1]Feuil2!$A$64,[1]Feuil2!$B$64,IF(F24=[1]Feuil2!$A$65,[1]Feuil2!$B$65,IF(F24=[1]Feuil2!$A$66,[1]Feuil2!$B$66,IF(F24=[1]Feuil2!$A$67,[1]Feuil2!$B$67,IF(F24=[1]Feuil2!$A$68,[1]Feuil2!$B$68,IF(F24=[1]Feuil2!$A$69,[1]Feuil2!$B$69,IF(F24=[1]Feuil2!$A$70,[1]Feuil2!$B$70,IF(F24=[1]Feuil2!$A$71,[1]Feuil2!$B$71,IF(F24=[1]Feuil2!$A$72,[1]Feuil2!$B$72,IF(F24=[1]Feuil2!$A$72,[1]Feuil2!$B$72,IF(F24=[1]Feuil2!$A$74,[1]Feuil2!$B$74,IF(F24=[1]Feuil2!$A$75,[1]Feuil2!$B$75,""))))))))))))))))))))))))))))))))))))))))))))))))</f>
        <v/>
      </c>
      <c r="K24" s="94" t="str">
        <f t="shared" si="0"/>
        <v/>
      </c>
      <c r="L24" s="58"/>
      <c r="M24" s="7"/>
    </row>
    <row r="25" spans="2:22">
      <c r="B25" s="5"/>
      <c r="C25" s="51"/>
      <c r="D25" s="97"/>
      <c r="E25" s="95"/>
      <c r="F25" s="91" t="str">
        <f>IF(E25=[1]Feuil2!$C$25,[1]Feuil2!$A$25,IF(E25=[1]Feuil2!$C$26,[1]Feuil2!$A$26,IF(E25=[1]Feuil2!$C$27,[1]Feuil2!$A$27,IF(E25=[1]Feuil2!$C$28,[1]Feuil2!$A$28,IF(E25=[1]Feuil2!$C$29,[1]Feuil2!$A$29,IF(E25=[1]Feuil2!$C$30,[1]Feuil2!$A$30,IF(E25=[1]Feuil2!$C$31,[1]Feuil2!$A$31,IF(E25=[1]Feuil2!$C$32,[1]Feuil2!$A$32,IF(E25=[1]Feuil2!$C$33,[1]Feuil2!$A$33,IF(E25=[1]Feuil2!$C$34,[1]Feuil2!$A$34,IF(E25=[1]Feuil2!$C$35,[1]Feuil2!$A$35,IF(E25=[1]Feuil2!$C$36,[1]Feuil2!$A$36,IF(E25=[1]Feuil2!$C$37,[1]Feuil2!$A$37,IF(E25=[1]Feuil2!$C$38,[1]Feuil2!$A$38,IF(E25=[1]Feuil2!$C$39,[1]Feuil2!$A$39,IF(E25=[1]Feuil2!$C$40,[1]Feuil2!$A$40,IF(E25=[1]Feuil2!$C$41,[1]Feuil2!$A$41,IF(E25=[1]Feuil2!$C$9,[1]Feuil2!$A$9,IF(E25=[1]Feuil2!$C$10,[1]Feuil2!$A$10,IF(E25=[1]Feuil2!$C$11,[1]Feuil2!$A$11,IF(E25=[1]Feuil2!$C$12,[1]Feuil2!$A$12,IF(E25=[1]Feuil2!$C$13,[1]Feuil2!$A$13,IF(E25=[1]Feuil2!$C$14,[1]Feuil2!$A$14,IF(E25=[1]Feuil2!$C$15,[1]Feuil2!$A$15,IF(E25=[1]Feuil2!$C$16,[1]Feuil2!$A$16,IF(E25=[1]Feuil2!$C$17,[1]Feuil2!$A$17,IF(E25=[1]Feuil2!$C$18,[1]Feuil2!$A$18,IF(E25=[1]Feuil2!$C$19,[1]Feuil2!$A$19,IF(E25=[1]Feuil2!$C$56,[1]Feuil2!$A$56,IF(E25=[1]Feuil2!$C$57,[1]Feuil2!$A$57,IF(E25=[1]Feuil2!$C$58,[1]Feuil2!$A$58,IF(E25=[1]Feuil2!$C$59,[1]Feuil2!$A$59,IF(E25=[1]Feuil2!$C$60,[1]Feuil2!$A$60,IF(E25=[1]Feuil2!$C$61,[1]Feuil2!$A$61,IF(E25=[1]Feuil2!$C$62,[1]Feuil2!$A$62,IF(E25=[1]Feuil2!$C$63,[1]Feuil2!$A$63,IF(E25=[1]Feuil2!$C$64,[1]Feuil2!$A$64,IF(E25=[1]Feuil2!$C$65,[1]Feuil2!$A$65,IF(E25=[1]Feuil2!$C$66,[1]Feuil2!$A$66,IF(E25=[1]Feuil2!$C$67,[1]Feuil2!$A$67,IF(E25=[1]Feuil2!$C$68,[1]Feuil2!$A$68,IF(E25=[1]Feuil2!$C$69,[1]Feuil2!$A$69,IF(E25=[1]Feuil2!$C$70,[1]Feuil2!$A$70,IF(E25=[1]Feuil2!$C$71,[1]Feuil2!$A$71,IF(E25=[1]Feuil2!$C$72,[1]Feuil2!$A$72,IF(E25=[1]Feuil2!$C$73,[1]Feuil2!$A$73,IF(E25=[1]Feuil2!$C$74,[1]Feuil2!$A$74,IF(E25=[1]Feuil2!$C$75,[1]Feuil2!$A$75,""))))))))))))))))))))))))))))))))))))))))))))))))</f>
        <v/>
      </c>
      <c r="G25" s="28"/>
      <c r="H25" s="28"/>
      <c r="I25" s="28"/>
      <c r="J25" s="128" t="str">
        <f>IF(F25=[1]Feuil2!$A$25,[1]Feuil2!$B$25,IF(F25=[1]Feuil2!$A$26,[1]Feuil2!$B$26,IF(F25=[1]Feuil2!$A$27,[1]Feuil2!$B$27,IF(F25=[1]Feuil2!$A$28,[1]Feuil2!$B$28,IF(F25=[1]Feuil2!$A$29,[1]Feuil2!$B$29,IF(F25=[1]Feuil2!$A$30,[1]Feuil2!$B$30,IF(F25=[1]Feuil2!$A$31,[1]Feuil2!$B$31,IF(F25=[1]Feuil2!$A$32,[1]Feuil2!$B$32,IF(F25=[1]Feuil2!$A$33,[1]Feuil2!$B$33,IF(F25=[1]Feuil2!$A$34,[1]Feuil2!$B$34,IF(F25=[1]Feuil2!$A$35,[1]Feuil2!$B$35,IF(F25=[1]Feuil2!$A$36,[1]Feuil2!$B$36,IF(F25=[1]Feuil2!$A$37,[1]Feuil2!$B$37,IF(F25=[1]Feuil2!$A$38,[1]Feuil2!$B$38,IF(F25=[1]Feuil2!$A$39,[1]Feuil2!$B$39,IF(F25=[1]Feuil2!$A$40,[1]Feuil2!$B$40,IF(F25=[1]Feuil2!$A$41,[1]Feuil2!$B$41,IF(F25=[1]Feuil2!$A$9,[1]Feuil2!$B$9,IF(F25=[1]Feuil2!$A$10,[1]Feuil2!$B$10,IF(F25=[1]Feuil2!$A$11,[1]Feuil2!$B$11,IF(F25=[1]Feuil2!$A$12,[1]Feuil2!$B$12,IF(F25=[1]Feuil2!$A$13,[1]Feuil2!$B$13,IF(F25=[1]Feuil2!$A$14,[1]Feuil2!$B$14,IF(F25=[1]Feuil2!$A$15,[1]Feuil2!$B$15,IF(F25=[1]Feuil2!$A$16,[1]Feuil2!$B$16,IF(F25=[1]Feuil2!$A$17,[1]Feuil2!$B$17,IF(F25=[1]Feuil2!$A$18,[1]Feuil2!$B$18,IF(F25=[1]Feuil2!$A$19,[1]Feuil2!$B$19,IF(F25=[1]Feuil2!$A$56,[1]Feuil2!$B$56,IF(F25=[1]Feuil2!$A$57,[1]Feuil2!$B$57,IF(F25=[1]Feuil2!$A$58,[1]Feuil2!$B$58,IF(F25=[1]Feuil2!$A$59,[1]Feuil2!$B$59,IF(F25=[1]Feuil2!$A$60,[1]Feuil2!$B$60,IF(F25=[1]Feuil2!$A$61,[1]Feuil2!$B$61,IF(F25=[1]Feuil2!$A$62,[1]Feuil2!$B$62,IF(F25=[1]Feuil2!$A$63,[1]Feuil2!$B$63,IF(F25=[1]Feuil2!$A$64,[1]Feuil2!$B$64,IF(F25=[1]Feuil2!$A$65,[1]Feuil2!$B$65,IF(F25=[1]Feuil2!$A$66,[1]Feuil2!$B$66,IF(F25=[1]Feuil2!$A$67,[1]Feuil2!$B$67,IF(F25=[1]Feuil2!$A$68,[1]Feuil2!$B$68,IF(F25=[1]Feuil2!$A$69,[1]Feuil2!$B$69,IF(F25=[1]Feuil2!$A$70,[1]Feuil2!$B$70,IF(F25=[1]Feuil2!$A$71,[1]Feuil2!$B$71,IF(F25=[1]Feuil2!$A$72,[1]Feuil2!$B$72,IF(F25=[1]Feuil2!$A$72,[1]Feuil2!$B$72,IF(F25=[1]Feuil2!$A$74,[1]Feuil2!$B$74,IF(F25=[1]Feuil2!$A$75,[1]Feuil2!$B$75,""))))))))))))))))))))))))))))))))))))))))))))))))</f>
        <v/>
      </c>
      <c r="K25" s="94" t="str">
        <f t="shared" si="0"/>
        <v/>
      </c>
      <c r="L25" s="58"/>
      <c r="M25" s="7"/>
    </row>
    <row r="26" spans="2:22">
      <c r="B26" s="5"/>
      <c r="C26" s="51"/>
      <c r="D26" s="97"/>
      <c r="E26" s="95"/>
      <c r="F26" s="91" t="str">
        <f>IF(E26=[1]Feuil2!$C$25,[1]Feuil2!$A$25,IF(E26=[1]Feuil2!$C$26,[1]Feuil2!$A$26,IF(E26=[1]Feuil2!$C$27,[1]Feuil2!$A$27,IF(E26=[1]Feuil2!$C$28,[1]Feuil2!$A$28,IF(E26=[1]Feuil2!$C$29,[1]Feuil2!$A$29,IF(E26=[1]Feuil2!$C$30,[1]Feuil2!$A$30,IF(E26=[1]Feuil2!$C$31,[1]Feuil2!$A$31,IF(E26=[1]Feuil2!$C$32,[1]Feuil2!$A$32,IF(E26=[1]Feuil2!$C$33,[1]Feuil2!$A$33,IF(E26=[1]Feuil2!$C$34,[1]Feuil2!$A$34,IF(E26=[1]Feuil2!$C$35,[1]Feuil2!$A$35,IF(E26=[1]Feuil2!$C$36,[1]Feuil2!$A$36,IF(E26=[1]Feuil2!$C$37,[1]Feuil2!$A$37,IF(E26=[1]Feuil2!$C$38,[1]Feuil2!$A$38,IF(E26=[1]Feuil2!$C$39,[1]Feuil2!$A$39,IF(E26=[1]Feuil2!$C$40,[1]Feuil2!$A$40,IF(E26=[1]Feuil2!$C$41,[1]Feuil2!$A$41,IF(E26=[1]Feuil2!$C$9,[1]Feuil2!$A$9,IF(E26=[1]Feuil2!$C$10,[1]Feuil2!$A$10,IF(E26=[1]Feuil2!$C$11,[1]Feuil2!$A$11,IF(E26=[1]Feuil2!$C$12,[1]Feuil2!$A$12,IF(E26=[1]Feuil2!$C$13,[1]Feuil2!$A$13,IF(E26=[1]Feuil2!$C$14,[1]Feuil2!$A$14,IF(E26=[1]Feuil2!$C$15,[1]Feuil2!$A$15,IF(E26=[1]Feuil2!$C$16,[1]Feuil2!$A$16,IF(E26=[1]Feuil2!$C$17,[1]Feuil2!$A$17,IF(E26=[1]Feuil2!$C$18,[1]Feuil2!$A$18,IF(E26=[1]Feuil2!$C$19,[1]Feuil2!$A$19,IF(E26=[1]Feuil2!$C$56,[1]Feuil2!$A$56,IF(E26=[1]Feuil2!$C$57,[1]Feuil2!$A$57,IF(E26=[1]Feuil2!$C$58,[1]Feuil2!$A$58,IF(E26=[1]Feuil2!$C$59,[1]Feuil2!$A$59,IF(E26=[1]Feuil2!$C$60,[1]Feuil2!$A$60,IF(E26=[1]Feuil2!$C$61,[1]Feuil2!$A$61,IF(E26=[1]Feuil2!$C$62,[1]Feuil2!$A$62,IF(E26=[1]Feuil2!$C$63,[1]Feuil2!$A$63,IF(E26=[1]Feuil2!$C$64,[1]Feuil2!$A$64,IF(E26=[1]Feuil2!$C$65,[1]Feuil2!$A$65,IF(E26=[1]Feuil2!$C$66,[1]Feuil2!$A$66,IF(E26=[1]Feuil2!$C$67,[1]Feuil2!$A$67,IF(E26=[1]Feuil2!$C$68,[1]Feuil2!$A$68,IF(E26=[1]Feuil2!$C$69,[1]Feuil2!$A$69,IF(E26=[1]Feuil2!$C$70,[1]Feuil2!$A$70,IF(E26=[1]Feuil2!$C$71,[1]Feuil2!$A$71,IF(E26=[1]Feuil2!$C$72,[1]Feuil2!$A$72,IF(E26=[1]Feuil2!$C$73,[1]Feuil2!$A$73,IF(E26=[1]Feuil2!$C$74,[1]Feuil2!$A$74,IF(E26=[1]Feuil2!$C$75,[1]Feuil2!$A$75,""))))))))))))))))))))))))))))))))))))))))))))))))</f>
        <v/>
      </c>
      <c r="G26" s="28"/>
      <c r="H26" s="28"/>
      <c r="I26" s="28"/>
      <c r="J26" s="128" t="str">
        <f>IF(F26=[1]Feuil2!$A$25,[1]Feuil2!$B$25,IF(F26=[1]Feuil2!$A$26,[1]Feuil2!$B$26,IF(F26=[1]Feuil2!$A$27,[1]Feuil2!$B$27,IF(F26=[1]Feuil2!$A$28,[1]Feuil2!$B$28,IF(F26=[1]Feuil2!$A$29,[1]Feuil2!$B$29,IF(F26=[1]Feuil2!$A$30,[1]Feuil2!$B$30,IF(F26=[1]Feuil2!$A$31,[1]Feuil2!$B$31,IF(F26=[1]Feuil2!$A$32,[1]Feuil2!$B$32,IF(F26=[1]Feuil2!$A$33,[1]Feuil2!$B$33,IF(F26=[1]Feuil2!$A$34,[1]Feuil2!$B$34,IF(F26=[1]Feuil2!$A$35,[1]Feuil2!$B$35,IF(F26=[1]Feuil2!$A$36,[1]Feuil2!$B$36,IF(F26=[1]Feuil2!$A$37,[1]Feuil2!$B$37,IF(F26=[1]Feuil2!$A$38,[1]Feuil2!$B$38,IF(F26=[1]Feuil2!$A$39,[1]Feuil2!$B$39,IF(F26=[1]Feuil2!$A$40,[1]Feuil2!$B$40,IF(F26=[1]Feuil2!$A$41,[1]Feuil2!$B$41,IF(F26=[1]Feuil2!$A$9,[1]Feuil2!$B$9,IF(F26=[1]Feuil2!$A$10,[1]Feuil2!$B$10,IF(F26=[1]Feuil2!$A$11,[1]Feuil2!$B$11,IF(F26=[1]Feuil2!$A$12,[1]Feuil2!$B$12,IF(F26=[1]Feuil2!$A$13,[1]Feuil2!$B$13,IF(F26=[1]Feuil2!$A$14,[1]Feuil2!$B$14,IF(F26=[1]Feuil2!$A$15,[1]Feuil2!$B$15,IF(F26=[1]Feuil2!$A$16,[1]Feuil2!$B$16,IF(F26=[1]Feuil2!$A$17,[1]Feuil2!$B$17,IF(F26=[1]Feuil2!$A$18,[1]Feuil2!$B$18,IF(F26=[1]Feuil2!$A$19,[1]Feuil2!$B$19,IF(F26=[1]Feuil2!$A$56,[1]Feuil2!$B$56,IF(F26=[1]Feuil2!$A$57,[1]Feuil2!$B$57,IF(F26=[1]Feuil2!$A$58,[1]Feuil2!$B$58,IF(F26=[1]Feuil2!$A$59,[1]Feuil2!$B$59,IF(F26=[1]Feuil2!$A$60,[1]Feuil2!$B$60,IF(F26=[1]Feuil2!$A$61,[1]Feuil2!$B$61,IF(F26=[1]Feuil2!$A$62,[1]Feuil2!$B$62,IF(F26=[1]Feuil2!$A$63,[1]Feuil2!$B$63,IF(F26=[1]Feuil2!$A$64,[1]Feuil2!$B$64,IF(F26=[1]Feuil2!$A$65,[1]Feuil2!$B$65,IF(F26=[1]Feuil2!$A$66,[1]Feuil2!$B$66,IF(F26=[1]Feuil2!$A$67,[1]Feuil2!$B$67,IF(F26=[1]Feuil2!$A$68,[1]Feuil2!$B$68,IF(F26=[1]Feuil2!$A$69,[1]Feuil2!$B$69,IF(F26=[1]Feuil2!$A$70,[1]Feuil2!$B$70,IF(F26=[1]Feuil2!$A$71,[1]Feuil2!$B$71,IF(F26=[1]Feuil2!$A$72,[1]Feuil2!$B$72,IF(F26=[1]Feuil2!$A$72,[1]Feuil2!$B$72,IF(F26=[1]Feuil2!$A$74,[1]Feuil2!$B$74,IF(F26=[1]Feuil2!$A$75,[1]Feuil2!$B$75,""))))))))))))))))))))))))))))))))))))))))))))))))</f>
        <v/>
      </c>
      <c r="K26" s="94" t="str">
        <f t="shared" si="0"/>
        <v/>
      </c>
      <c r="L26" s="58"/>
      <c r="M26" s="7"/>
    </row>
    <row r="27" spans="2:22">
      <c r="B27" s="5"/>
      <c r="C27" s="51"/>
      <c r="D27" s="97"/>
      <c r="E27" s="95"/>
      <c r="F27" s="91" t="str">
        <f>IF(E27=[1]Feuil2!$C$25,[1]Feuil2!$A$25,IF(E27=[1]Feuil2!$C$26,[1]Feuil2!$A$26,IF(E27=[1]Feuil2!$C$27,[1]Feuil2!$A$27,IF(E27=[1]Feuil2!$C$28,[1]Feuil2!$A$28,IF(E27=[1]Feuil2!$C$29,[1]Feuil2!$A$29,IF(E27=[1]Feuil2!$C$30,[1]Feuil2!$A$30,IF(E27=[1]Feuil2!$C$31,[1]Feuil2!$A$31,IF(E27=[1]Feuil2!$C$32,[1]Feuil2!$A$32,IF(E27=[1]Feuil2!$C$33,[1]Feuil2!$A$33,IF(E27=[1]Feuil2!$C$34,[1]Feuil2!$A$34,IF(E27=[1]Feuil2!$C$35,[1]Feuil2!$A$35,IF(E27=[1]Feuil2!$C$36,[1]Feuil2!$A$36,IF(E27=[1]Feuil2!$C$37,[1]Feuil2!$A$37,IF(E27=[1]Feuil2!$C$38,[1]Feuil2!$A$38,IF(E27=[1]Feuil2!$C$39,[1]Feuil2!$A$39,IF(E27=[1]Feuil2!$C$40,[1]Feuil2!$A$40,IF(E27=[1]Feuil2!$C$41,[1]Feuil2!$A$41,IF(E27=[1]Feuil2!$C$9,[1]Feuil2!$A$9,IF(E27=[1]Feuil2!$C$10,[1]Feuil2!$A$10,IF(E27=[1]Feuil2!$C$11,[1]Feuil2!$A$11,IF(E27=[1]Feuil2!$C$12,[1]Feuil2!$A$12,IF(E27=[1]Feuil2!$C$13,[1]Feuil2!$A$13,IF(E27=[1]Feuil2!$C$14,[1]Feuil2!$A$14,IF(E27=[1]Feuil2!$C$15,[1]Feuil2!$A$15,IF(E27=[1]Feuil2!$C$16,[1]Feuil2!$A$16,IF(E27=[1]Feuil2!$C$17,[1]Feuil2!$A$17,IF(E27=[1]Feuil2!$C$18,[1]Feuil2!$A$18,IF(E27=[1]Feuil2!$C$19,[1]Feuil2!$A$19,IF(E27=[1]Feuil2!$C$56,[1]Feuil2!$A$56,IF(E27=[1]Feuil2!$C$57,[1]Feuil2!$A$57,IF(E27=[1]Feuil2!$C$58,[1]Feuil2!$A$58,IF(E27=[1]Feuil2!$C$59,[1]Feuil2!$A$59,IF(E27=[1]Feuil2!$C$60,[1]Feuil2!$A$60,IF(E27=[1]Feuil2!$C$61,[1]Feuil2!$A$61,IF(E27=[1]Feuil2!$C$62,[1]Feuil2!$A$62,IF(E27=[1]Feuil2!$C$63,[1]Feuil2!$A$63,IF(E27=[1]Feuil2!$C$64,[1]Feuil2!$A$64,IF(E27=[1]Feuil2!$C$65,[1]Feuil2!$A$65,IF(E27=[1]Feuil2!$C$66,[1]Feuil2!$A$66,IF(E27=[1]Feuil2!$C$67,[1]Feuil2!$A$67,IF(E27=[1]Feuil2!$C$68,[1]Feuil2!$A$68,IF(E27=[1]Feuil2!$C$69,[1]Feuil2!$A$69,IF(E27=[1]Feuil2!$C$70,[1]Feuil2!$A$70,IF(E27=[1]Feuil2!$C$71,[1]Feuil2!$A$71,IF(E27=[1]Feuil2!$C$72,[1]Feuil2!$A$72,IF(E27=[1]Feuil2!$C$73,[1]Feuil2!$A$73,IF(E27=[1]Feuil2!$C$74,[1]Feuil2!$A$74,IF(E27=[1]Feuil2!$C$75,[1]Feuil2!$A$75,""))))))))))))))))))))))))))))))))))))))))))))))))</f>
        <v/>
      </c>
      <c r="G27" s="28"/>
      <c r="H27" s="28"/>
      <c r="I27" s="28"/>
      <c r="J27" s="93"/>
      <c r="K27" s="94" t="str">
        <f t="shared" si="0"/>
        <v/>
      </c>
      <c r="L27" s="58"/>
      <c r="M27" s="7"/>
    </row>
    <row r="28" spans="2:22">
      <c r="B28" s="5"/>
      <c r="C28" s="51"/>
      <c r="D28" s="97"/>
      <c r="E28" s="95"/>
      <c r="F28" s="96"/>
      <c r="G28" s="28"/>
      <c r="H28" s="28"/>
      <c r="I28" s="28"/>
      <c r="J28" s="93"/>
      <c r="K28" s="94" t="str">
        <f t="shared" si="0"/>
        <v/>
      </c>
      <c r="L28" s="58"/>
      <c r="M28" s="7"/>
    </row>
    <row r="29" spans="2:22">
      <c r="B29" s="5"/>
      <c r="C29" s="51"/>
      <c r="D29" s="97"/>
      <c r="E29" s="95"/>
      <c r="F29" s="96"/>
      <c r="G29" s="28"/>
      <c r="H29" s="28"/>
      <c r="I29" s="28"/>
      <c r="J29" s="93"/>
      <c r="K29" s="94" t="str">
        <f t="shared" si="0"/>
        <v/>
      </c>
      <c r="L29" s="58"/>
      <c r="M29" s="7"/>
    </row>
    <row r="30" spans="2:22">
      <c r="B30" s="5"/>
      <c r="C30" s="51"/>
      <c r="D30" s="97"/>
      <c r="E30" s="95"/>
      <c r="F30" s="96"/>
      <c r="G30" s="28"/>
      <c r="H30" s="28"/>
      <c r="I30" s="28"/>
      <c r="J30" s="93"/>
      <c r="K30" s="94" t="str">
        <f t="shared" si="0"/>
        <v/>
      </c>
      <c r="L30" s="58"/>
      <c r="M30" s="7"/>
    </row>
    <row r="31" spans="2:22">
      <c r="B31" s="5"/>
      <c r="C31" s="51"/>
      <c r="D31" s="97"/>
      <c r="E31" s="95"/>
      <c r="F31" s="96"/>
      <c r="G31" s="28"/>
      <c r="H31" s="28"/>
      <c r="I31" s="28"/>
      <c r="J31" s="93"/>
      <c r="K31" s="94" t="str">
        <f t="shared" si="0"/>
        <v/>
      </c>
      <c r="L31" s="58"/>
      <c r="M31" s="7"/>
    </row>
    <row r="32" spans="2:22">
      <c r="B32" s="5"/>
      <c r="C32" s="51"/>
      <c r="D32" s="97"/>
      <c r="E32" s="95"/>
      <c r="F32" s="96"/>
      <c r="G32" s="28"/>
      <c r="H32" s="28"/>
      <c r="I32" s="28"/>
      <c r="J32" s="93"/>
      <c r="K32" s="94" t="str">
        <f t="shared" si="0"/>
        <v/>
      </c>
      <c r="L32" s="58"/>
      <c r="M32" s="7"/>
    </row>
    <row r="33" spans="2:13">
      <c r="B33" s="5"/>
      <c r="C33" s="51"/>
      <c r="D33" s="97"/>
      <c r="E33" s="95"/>
      <c r="F33" s="96"/>
      <c r="G33" s="28"/>
      <c r="H33" s="28"/>
      <c r="I33" s="28"/>
      <c r="J33" s="93"/>
      <c r="K33" s="94" t="str">
        <f t="shared" si="0"/>
        <v/>
      </c>
      <c r="L33" s="58"/>
      <c r="M33" s="7"/>
    </row>
    <row r="34" spans="2:13">
      <c r="B34" s="5"/>
      <c r="C34" s="51"/>
      <c r="D34" s="97"/>
      <c r="E34" s="95"/>
      <c r="F34" s="96"/>
      <c r="G34" s="28"/>
      <c r="H34" s="28"/>
      <c r="I34" s="28"/>
      <c r="J34" s="93"/>
      <c r="K34" s="94" t="str">
        <f t="shared" si="0"/>
        <v/>
      </c>
      <c r="L34" s="58"/>
      <c r="M34" s="7"/>
    </row>
    <row r="35" spans="2:13">
      <c r="B35" s="5"/>
      <c r="C35" s="51"/>
      <c r="D35" s="97"/>
      <c r="E35" s="95"/>
      <c r="F35" s="96"/>
      <c r="G35" s="28"/>
      <c r="H35" s="28"/>
      <c r="I35" s="28"/>
      <c r="J35" s="93"/>
      <c r="K35" s="94" t="str">
        <f t="shared" si="0"/>
        <v/>
      </c>
      <c r="L35" s="58"/>
      <c r="M35" s="7"/>
    </row>
    <row r="36" spans="2:13">
      <c r="B36" s="5"/>
      <c r="C36" s="51"/>
      <c r="D36" s="97"/>
      <c r="E36" s="95"/>
      <c r="F36" s="96"/>
      <c r="G36" s="28"/>
      <c r="H36" s="28"/>
      <c r="I36" s="28"/>
      <c r="J36" s="93"/>
      <c r="K36" s="94" t="str">
        <f t="shared" si="0"/>
        <v/>
      </c>
      <c r="L36" s="58"/>
      <c r="M36" s="7"/>
    </row>
    <row r="37" spans="2:13">
      <c r="B37" s="5"/>
      <c r="C37" s="51"/>
      <c r="D37" s="97"/>
      <c r="E37" s="95"/>
      <c r="F37" s="96"/>
      <c r="G37" s="28"/>
      <c r="H37" s="28"/>
      <c r="I37" s="28"/>
      <c r="J37" s="93"/>
      <c r="K37" s="94" t="str">
        <f t="shared" si="0"/>
        <v/>
      </c>
      <c r="L37" s="58"/>
      <c r="M37" s="7"/>
    </row>
    <row r="38" spans="2:13">
      <c r="B38" s="5"/>
      <c r="C38" s="51"/>
      <c r="D38" s="97"/>
      <c r="E38" s="95"/>
      <c r="F38" s="96"/>
      <c r="G38" s="28"/>
      <c r="H38" s="28"/>
      <c r="I38" s="28"/>
      <c r="J38" s="93"/>
      <c r="K38" s="94" t="str">
        <f t="shared" si="0"/>
        <v/>
      </c>
      <c r="L38" s="58"/>
      <c r="M38" s="7"/>
    </row>
    <row r="39" spans="2:13">
      <c r="B39" s="5"/>
      <c r="C39" s="51"/>
      <c r="D39" s="97"/>
      <c r="E39" s="95"/>
      <c r="F39" s="96"/>
      <c r="G39" s="28"/>
      <c r="H39" s="28"/>
      <c r="I39" s="28"/>
      <c r="J39" s="93"/>
      <c r="K39" s="94" t="str">
        <f t="shared" si="0"/>
        <v/>
      </c>
      <c r="L39" s="58"/>
      <c r="M39" s="7"/>
    </row>
    <row r="40" spans="2:13">
      <c r="B40" s="5"/>
      <c r="C40" s="51"/>
      <c r="D40" s="97"/>
      <c r="E40" s="95"/>
      <c r="F40" s="96"/>
      <c r="G40" s="28"/>
      <c r="H40" s="28"/>
      <c r="I40" s="28"/>
      <c r="J40" s="93"/>
      <c r="K40" s="94" t="str">
        <f t="shared" si="0"/>
        <v/>
      </c>
      <c r="L40" s="58"/>
      <c r="M40" s="7"/>
    </row>
    <row r="41" spans="2:13">
      <c r="B41" s="5"/>
      <c r="C41" s="51"/>
      <c r="D41" s="97"/>
      <c r="E41" s="95"/>
      <c r="F41" s="96"/>
      <c r="G41" s="28"/>
      <c r="H41" s="28"/>
      <c r="I41" s="28"/>
      <c r="J41" s="93"/>
      <c r="K41" s="94" t="str">
        <f t="shared" si="0"/>
        <v/>
      </c>
      <c r="L41" s="58"/>
      <c r="M41" s="7"/>
    </row>
    <row r="42" spans="2:13">
      <c r="B42" s="5"/>
      <c r="C42" s="51"/>
      <c r="D42" s="97"/>
      <c r="E42" s="95"/>
      <c r="F42" s="96"/>
      <c r="G42" s="28"/>
      <c r="H42" s="28"/>
      <c r="I42" s="28"/>
      <c r="J42" s="93"/>
      <c r="K42" s="94" t="str">
        <f t="shared" si="0"/>
        <v/>
      </c>
      <c r="L42" s="58"/>
      <c r="M42" s="7"/>
    </row>
    <row r="43" spans="2:13">
      <c r="B43" s="5"/>
      <c r="C43" s="51"/>
      <c r="D43" s="97"/>
      <c r="E43" s="95"/>
      <c r="F43" s="96"/>
      <c r="G43" s="28"/>
      <c r="H43" s="28"/>
      <c r="I43" s="28"/>
      <c r="J43" s="93"/>
      <c r="K43" s="94" t="str">
        <f t="shared" si="0"/>
        <v/>
      </c>
      <c r="L43" s="58"/>
      <c r="M43" s="7"/>
    </row>
    <row r="44" spans="2:13">
      <c r="B44" s="5"/>
      <c r="C44" s="51"/>
      <c r="D44" s="97"/>
      <c r="E44" s="95"/>
      <c r="F44" s="96"/>
      <c r="G44" s="28"/>
      <c r="H44" s="28"/>
      <c r="I44" s="28"/>
      <c r="J44" s="93"/>
      <c r="K44" s="94" t="str">
        <f t="shared" si="0"/>
        <v/>
      </c>
      <c r="L44" s="58"/>
      <c r="M44" s="7"/>
    </row>
    <row r="45" spans="2:13">
      <c r="B45" s="5"/>
      <c r="C45" s="51"/>
      <c r="D45" s="97"/>
      <c r="E45" s="95"/>
      <c r="F45" s="96"/>
      <c r="G45" s="28"/>
      <c r="H45" s="28"/>
      <c r="I45" s="28"/>
      <c r="J45" s="93"/>
      <c r="K45" s="94" t="str">
        <f t="shared" si="0"/>
        <v/>
      </c>
      <c r="L45" s="58"/>
      <c r="M45" s="7"/>
    </row>
    <row r="46" spans="2:13">
      <c r="B46" s="5"/>
      <c r="C46" s="51"/>
      <c r="D46" s="97"/>
      <c r="E46" s="95"/>
      <c r="F46" s="96"/>
      <c r="G46" s="28"/>
      <c r="H46" s="28"/>
      <c r="I46" s="28"/>
      <c r="J46" s="93"/>
      <c r="K46" s="94" t="str">
        <f t="shared" si="0"/>
        <v/>
      </c>
      <c r="L46" s="58"/>
      <c r="M46" s="7"/>
    </row>
    <row r="47" spans="2:13" hidden="1">
      <c r="B47" s="5"/>
      <c r="C47" s="51"/>
      <c r="D47" s="97"/>
      <c r="E47" s="95"/>
      <c r="F47" s="96"/>
      <c r="G47" s="28"/>
      <c r="H47" s="28"/>
      <c r="I47" s="28"/>
      <c r="J47" s="93"/>
      <c r="K47" s="94" t="str">
        <f t="shared" si="0"/>
        <v/>
      </c>
      <c r="L47" s="58"/>
      <c r="M47" s="7"/>
    </row>
    <row r="48" spans="2:13" hidden="1">
      <c r="B48" s="5"/>
      <c r="C48" s="51"/>
      <c r="D48" s="97"/>
      <c r="E48" s="95"/>
      <c r="F48" s="96"/>
      <c r="G48" s="28"/>
      <c r="H48" s="28"/>
      <c r="I48" s="28"/>
      <c r="J48" s="93"/>
      <c r="K48" s="94" t="str">
        <f t="shared" si="0"/>
        <v/>
      </c>
      <c r="L48" s="58"/>
      <c r="M48" s="7"/>
    </row>
    <row r="49" spans="2:13" hidden="1">
      <c r="B49" s="5"/>
      <c r="C49" s="51"/>
      <c r="D49" s="97"/>
      <c r="E49" s="95"/>
      <c r="F49" s="96"/>
      <c r="G49" s="28"/>
      <c r="H49" s="28"/>
      <c r="I49" s="28"/>
      <c r="J49" s="93"/>
      <c r="K49" s="94" t="str">
        <f t="shared" si="0"/>
        <v/>
      </c>
      <c r="L49" s="58"/>
      <c r="M49" s="7"/>
    </row>
    <row r="50" spans="2:13" hidden="1">
      <c r="B50" s="5"/>
      <c r="C50" s="51"/>
      <c r="D50" s="97"/>
      <c r="E50" s="95"/>
      <c r="F50" s="96"/>
      <c r="G50" s="28"/>
      <c r="H50" s="28"/>
      <c r="I50" s="28"/>
      <c r="J50" s="93"/>
      <c r="K50" s="94" t="str">
        <f t="shared" si="0"/>
        <v/>
      </c>
      <c r="L50" s="58"/>
      <c r="M50" s="7"/>
    </row>
    <row r="51" spans="2:13" hidden="1">
      <c r="B51" s="5"/>
      <c r="C51" s="51"/>
      <c r="D51" s="97"/>
      <c r="E51" s="95"/>
      <c r="F51" s="96"/>
      <c r="G51" s="28"/>
      <c r="H51" s="28"/>
      <c r="I51" s="28"/>
      <c r="J51" s="93"/>
      <c r="K51" s="94" t="str">
        <f t="shared" si="0"/>
        <v/>
      </c>
      <c r="L51" s="58"/>
      <c r="M51" s="7"/>
    </row>
    <row r="52" spans="2:13" hidden="1">
      <c r="B52" s="5"/>
      <c r="C52" s="51"/>
      <c r="D52" s="97"/>
      <c r="E52" s="95"/>
      <c r="F52" s="96"/>
      <c r="G52" s="28"/>
      <c r="H52" s="28"/>
      <c r="I52" s="28"/>
      <c r="J52" s="93"/>
      <c r="K52" s="94" t="str">
        <f t="shared" si="0"/>
        <v/>
      </c>
      <c r="L52" s="58"/>
      <c r="M52" s="7"/>
    </row>
    <row r="53" spans="2:13" hidden="1">
      <c r="B53" s="5"/>
      <c r="C53" s="51"/>
      <c r="D53" s="97"/>
      <c r="E53" s="95"/>
      <c r="F53" s="96"/>
      <c r="G53" s="28"/>
      <c r="H53" s="28"/>
      <c r="I53" s="28"/>
      <c r="J53" s="93"/>
      <c r="K53" s="94" t="str">
        <f t="shared" si="0"/>
        <v/>
      </c>
      <c r="L53" s="58"/>
      <c r="M53" s="7"/>
    </row>
    <row r="54" spans="2:13" hidden="1">
      <c r="B54" s="5"/>
      <c r="C54" s="51"/>
      <c r="D54" s="97"/>
      <c r="E54" s="95"/>
      <c r="F54" s="96"/>
      <c r="G54" s="28"/>
      <c r="H54" s="28"/>
      <c r="I54" s="28"/>
      <c r="J54" s="93"/>
      <c r="K54" s="94" t="str">
        <f t="shared" si="0"/>
        <v/>
      </c>
      <c r="L54" s="58"/>
      <c r="M54" s="7"/>
    </row>
    <row r="55" spans="2:13" hidden="1">
      <c r="B55" s="5"/>
      <c r="C55" s="51"/>
      <c r="D55" s="97"/>
      <c r="E55" s="98"/>
      <c r="F55" s="96"/>
      <c r="G55" s="28"/>
      <c r="H55" s="28"/>
      <c r="I55" s="28"/>
      <c r="J55" s="93"/>
      <c r="K55" s="94" t="str">
        <f t="shared" si="0"/>
        <v/>
      </c>
      <c r="L55" s="58"/>
      <c r="M55" s="7"/>
    </row>
    <row r="56" spans="2:13">
      <c r="B56" s="5"/>
      <c r="C56" s="51"/>
      <c r="D56" s="99"/>
      <c r="E56" s="100"/>
      <c r="F56" s="101"/>
      <c r="G56" s="102"/>
      <c r="H56" s="102"/>
      <c r="I56" s="102"/>
      <c r="J56" s="103"/>
      <c r="K56" s="94" t="str">
        <f t="shared" si="0"/>
        <v/>
      </c>
      <c r="L56" s="58"/>
      <c r="M56" s="7"/>
    </row>
    <row r="57" spans="2:13">
      <c r="B57" s="5"/>
      <c r="C57" s="51"/>
      <c r="D57" s="38"/>
      <c r="E57" s="39"/>
      <c r="F57" s="35"/>
      <c r="G57" s="28"/>
      <c r="H57" s="28"/>
      <c r="I57" s="29"/>
      <c r="J57" s="13"/>
      <c r="K57" s="104"/>
      <c r="L57" s="58"/>
      <c r="M57" s="7"/>
    </row>
    <row r="58" spans="2:13" ht="13.5" thickBot="1">
      <c r="B58" s="5"/>
      <c r="C58" s="51"/>
      <c r="D58" s="6"/>
      <c r="E58" s="6"/>
      <c r="F58" s="34"/>
      <c r="G58" s="6"/>
      <c r="H58" s="6"/>
      <c r="I58" s="6"/>
      <c r="J58" s="13"/>
      <c r="K58" s="104"/>
      <c r="L58" s="58"/>
      <c r="M58" s="7"/>
    </row>
    <row r="59" spans="2:13" ht="15.75" thickBot="1">
      <c r="B59" s="5"/>
      <c r="C59" s="51"/>
      <c r="D59" s="6"/>
      <c r="E59" s="6"/>
      <c r="F59" s="34"/>
      <c r="G59" s="6"/>
      <c r="H59" s="6"/>
      <c r="I59" s="6"/>
      <c r="J59" s="125" t="s">
        <v>34</v>
      </c>
      <c r="K59" s="126">
        <f>SUM(K19:K56)</f>
        <v>0</v>
      </c>
      <c r="L59" s="58"/>
      <c r="M59" s="7"/>
    </row>
    <row r="60" spans="2:13">
      <c r="B60" s="5"/>
      <c r="C60" s="51"/>
      <c r="D60" s="6"/>
      <c r="E60" s="137" t="s">
        <v>12</v>
      </c>
      <c r="F60" s="137"/>
      <c r="G60" s="137"/>
      <c r="H60" s="137"/>
      <c r="I60" s="6"/>
      <c r="J60" s="11"/>
      <c r="K60" s="122"/>
      <c r="L60" s="58"/>
      <c r="M60" s="7"/>
    </row>
    <row r="61" spans="2:13">
      <c r="B61" s="5"/>
      <c r="C61" s="51"/>
      <c r="D61" s="14"/>
      <c r="E61" s="137" t="s">
        <v>35</v>
      </c>
      <c r="F61" s="137"/>
      <c r="G61" s="137"/>
      <c r="H61" s="137"/>
      <c r="I61" s="15"/>
      <c r="J61" s="119"/>
      <c r="K61" s="120"/>
      <c r="L61" s="58"/>
      <c r="M61" s="7"/>
    </row>
    <row r="62" spans="2:13">
      <c r="B62" s="5"/>
      <c r="C62" s="51"/>
      <c r="D62" s="16"/>
      <c r="E62" s="10" t="s">
        <v>36</v>
      </c>
      <c r="F62" s="132"/>
      <c r="G62" s="133"/>
      <c r="H62" s="133"/>
      <c r="I62" s="15"/>
      <c r="J62" s="119"/>
      <c r="K62" s="120"/>
      <c r="L62" s="58"/>
      <c r="M62" s="7"/>
    </row>
    <row r="63" spans="2:13">
      <c r="B63" s="5"/>
      <c r="C63" s="51"/>
      <c r="D63" s="16">
        <v>2</v>
      </c>
      <c r="E63" s="133"/>
      <c r="F63" s="34"/>
      <c r="G63" s="17"/>
      <c r="H63" s="6"/>
      <c r="I63" s="18" t="s">
        <v>5</v>
      </c>
      <c r="J63" s="124"/>
      <c r="K63" s="127"/>
      <c r="L63" s="58"/>
      <c r="M63" s="7"/>
    </row>
    <row r="64" spans="2:13" ht="12.75" customHeight="1">
      <c r="B64" s="5"/>
      <c r="C64" s="51"/>
      <c r="D64" s="46"/>
      <c r="E64" s="137" t="s">
        <v>13</v>
      </c>
      <c r="F64" s="137"/>
      <c r="G64" s="137"/>
      <c r="H64" s="137"/>
      <c r="I64" s="18" t="s">
        <v>5</v>
      </c>
      <c r="J64" s="118"/>
      <c r="K64" s="121"/>
      <c r="L64" s="58"/>
      <c r="M64" s="7"/>
    </row>
    <row r="65" spans="2:13" ht="3.75" customHeight="1">
      <c r="B65" s="5"/>
      <c r="C65" s="51"/>
      <c r="D65" s="46"/>
      <c r="E65" s="19"/>
      <c r="F65" s="141"/>
      <c r="G65" s="141"/>
      <c r="H65" s="20"/>
      <c r="I65" s="44"/>
      <c r="J65" s="46"/>
      <c r="K65" s="123"/>
      <c r="L65" s="58"/>
      <c r="M65" s="7"/>
    </row>
    <row r="66" spans="2:13" ht="7.5" customHeight="1">
      <c r="B66" s="5"/>
      <c r="C66" s="51"/>
      <c r="D66" s="19"/>
      <c r="E66" s="19"/>
      <c r="F66" s="141"/>
      <c r="G66" s="141"/>
      <c r="H66" s="6"/>
      <c r="I66" s="44"/>
      <c r="J66" s="46"/>
      <c r="K66" s="46"/>
      <c r="L66" s="58"/>
      <c r="M66" s="7"/>
    </row>
    <row r="67" spans="2:13" ht="5.25" customHeight="1">
      <c r="B67" s="5"/>
      <c r="C67" s="51"/>
      <c r="D67" s="6"/>
      <c r="E67" s="6"/>
      <c r="F67" s="34"/>
      <c r="G67" s="6"/>
      <c r="H67" s="6"/>
      <c r="I67" s="44"/>
      <c r="J67" s="46"/>
      <c r="K67" s="46"/>
      <c r="L67" s="58"/>
      <c r="M67" s="7"/>
    </row>
    <row r="68" spans="2:13" ht="7.5" customHeight="1">
      <c r="B68" s="5"/>
      <c r="C68" s="51"/>
      <c r="D68" s="6"/>
      <c r="E68" s="6"/>
      <c r="F68" s="34"/>
      <c r="G68" s="6"/>
      <c r="H68" s="6"/>
      <c r="I68" s="44"/>
      <c r="J68" s="6"/>
      <c r="K68" s="6"/>
      <c r="L68" s="58"/>
      <c r="M68" s="7"/>
    </row>
    <row r="69" spans="2:13" ht="4.5" customHeight="1">
      <c r="B69" s="5"/>
      <c r="C69" s="51"/>
      <c r="D69" s="144"/>
      <c r="E69" s="145"/>
      <c r="F69" s="145"/>
      <c r="G69" s="145"/>
      <c r="H69" s="145"/>
      <c r="I69" s="145"/>
      <c r="J69" s="145"/>
      <c r="K69" s="145"/>
      <c r="L69" s="58"/>
      <c r="M69" s="7"/>
    </row>
    <row r="70" spans="2:13" ht="3.75" customHeight="1">
      <c r="B70" s="5"/>
      <c r="C70" s="51"/>
      <c r="D70" s="145"/>
      <c r="E70" s="145"/>
      <c r="F70" s="145"/>
      <c r="G70" s="145"/>
      <c r="H70" s="145"/>
      <c r="I70" s="145"/>
      <c r="J70" s="145"/>
      <c r="K70" s="145"/>
      <c r="L70" s="58"/>
      <c r="M70" s="7"/>
    </row>
    <row r="71" spans="2:13" ht="3" customHeight="1">
      <c r="B71" s="5"/>
      <c r="C71" s="51"/>
      <c r="D71" s="145"/>
      <c r="E71" s="145"/>
      <c r="F71" s="145"/>
      <c r="G71" s="145"/>
      <c r="H71" s="145"/>
      <c r="I71" s="145"/>
      <c r="J71" s="145"/>
      <c r="K71" s="145"/>
      <c r="L71" s="58"/>
      <c r="M71" s="7"/>
    </row>
    <row r="72" spans="2:13" ht="3.75" customHeight="1" thickBot="1">
      <c r="B72" s="5"/>
      <c r="C72" s="51"/>
      <c r="D72" s="145"/>
      <c r="E72" s="145"/>
      <c r="F72" s="145"/>
      <c r="G72" s="145"/>
      <c r="H72" s="145"/>
      <c r="I72" s="145"/>
      <c r="J72" s="145"/>
      <c r="K72" s="145"/>
      <c r="L72" s="58"/>
      <c r="M72" s="7"/>
    </row>
    <row r="73" spans="2:13" s="37" customFormat="1" ht="3.75" customHeight="1" thickTop="1" thickBot="1">
      <c r="B73" s="6"/>
      <c r="C73" s="114"/>
      <c r="D73" s="115" t="s">
        <v>11</v>
      </c>
      <c r="E73" s="115"/>
      <c r="F73" s="116"/>
      <c r="G73" s="115"/>
      <c r="H73" s="115"/>
      <c r="I73" s="115"/>
      <c r="J73" s="115"/>
      <c r="K73" s="115"/>
      <c r="L73" s="117"/>
      <c r="M73" s="6"/>
    </row>
    <row r="74" spans="2:13" s="37" customFormat="1" ht="12.75" customHeight="1" thickTop="1">
      <c r="B74" s="5"/>
      <c r="C74" s="51"/>
      <c r="D74" s="139" t="s">
        <v>38</v>
      </c>
      <c r="E74" s="140"/>
      <c r="F74" s="140"/>
      <c r="G74" s="140"/>
      <c r="H74" s="140"/>
      <c r="I74" s="140"/>
      <c r="J74" s="140"/>
      <c r="K74" s="140"/>
      <c r="L74" s="58"/>
      <c r="M74" s="7"/>
    </row>
    <row r="75" spans="2:13" s="37" customFormat="1">
      <c r="B75" s="5"/>
      <c r="C75" s="51"/>
      <c r="D75" s="140"/>
      <c r="E75" s="140"/>
      <c r="F75" s="140"/>
      <c r="G75" s="140"/>
      <c r="H75" s="140"/>
      <c r="I75" s="140"/>
      <c r="J75" s="140"/>
      <c r="K75" s="140"/>
      <c r="L75" s="58"/>
      <c r="M75" s="7"/>
    </row>
    <row r="76" spans="2:13" s="37" customFormat="1">
      <c r="B76" s="5"/>
      <c r="C76" s="51"/>
      <c r="D76" s="140"/>
      <c r="E76" s="140"/>
      <c r="F76" s="140"/>
      <c r="G76" s="140"/>
      <c r="H76" s="140"/>
      <c r="I76" s="140"/>
      <c r="J76" s="140"/>
      <c r="K76" s="140"/>
      <c r="L76" s="58"/>
      <c r="M76" s="7"/>
    </row>
    <row r="77" spans="2:13">
      <c r="B77" s="5"/>
      <c r="C77" s="51"/>
      <c r="D77" s="140"/>
      <c r="E77" s="140"/>
      <c r="F77" s="140"/>
      <c r="G77" s="140"/>
      <c r="H77" s="140"/>
      <c r="I77" s="140"/>
      <c r="J77" s="140"/>
      <c r="K77" s="140"/>
      <c r="L77" s="58"/>
      <c r="M77" s="7"/>
    </row>
    <row r="78" spans="2:13" ht="13.5" thickBot="1">
      <c r="B78" s="5"/>
      <c r="C78" s="59"/>
      <c r="D78" s="60"/>
      <c r="E78" s="60"/>
      <c r="F78" s="61"/>
      <c r="G78" s="60"/>
      <c r="H78" s="60"/>
      <c r="I78" s="60"/>
      <c r="J78" s="60"/>
      <c r="K78" s="60"/>
      <c r="L78" s="62"/>
      <c r="M78" s="7"/>
    </row>
    <row r="79" spans="2:13" ht="0.95" customHeight="1" thickTop="1" thickBot="1">
      <c r="B79" s="21"/>
      <c r="C79" s="22"/>
      <c r="D79" s="22"/>
      <c r="E79" s="22"/>
      <c r="F79" s="36"/>
      <c r="G79" s="22"/>
      <c r="H79" s="22"/>
      <c r="I79" s="22"/>
      <c r="J79" s="22"/>
      <c r="K79" s="22"/>
      <c r="L79" s="22"/>
      <c r="M79" s="23"/>
    </row>
    <row r="80" spans="2:13" ht="6" customHeight="1" thickTop="1"/>
  </sheetData>
  <scenarios current="5" show="5">
    <scenario name="sample1" locked="1" count="24" user="Microsoft Corporation" comment="Village Software">
      <inputCells r="K11" val="34892" numFmtId="14"/>
      <inputCells r="K12" val="VS100"/>
      <inputCells r="K13" val="KG"/>
      <inputCells r="K14" val=""/>
      <inputCells r="I13" val=""/>
      <inputCells r="D19" val="100"/>
      <inputCells r="E19" val="Photocopies"/>
      <inputCells r="J19" val="0.25"/>
      <inputCells r="D20" val=""/>
      <inputCells r="E20" val=""/>
      <inputCells r="J20" val=""/>
      <inputCells r="D21" val=""/>
      <inputCells r="E21" val=""/>
      <inputCells r="J21" val=""/>
      <inputCells r="D22" val=""/>
      <inputCells r="E22" val=""/>
      <inputCells r="J22" val=""/>
      <inputCells r="D23" val=""/>
      <inputCells r="E23" val=""/>
      <inputCells r="J23" val=""/>
      <inputCells r="D39" val=""/>
      <inputCells r="E39" val=""/>
      <inputCells r="J39" val=""/>
      <inputCells r="D40" val=""/>
    </scenario>
    <scenario name="sample2" locked="1" count="32" user="Microsoft Corporation" comment="Village Software">
      <inputCells r="E40" val=""/>
      <inputCells r="J40" val=""/>
      <inputCells r="D41" val=""/>
      <inputCells r="E41" val=""/>
      <inputCells r="J41" val=""/>
      <inputCells r="D42" val=""/>
      <inputCells r="E42" val=""/>
      <inputCells r="J42" val=""/>
      <inputCells r="D50" val=""/>
      <inputCells r="E50" val=""/>
      <inputCells r="J50" val=""/>
      <inputCells r="D51" val=""/>
      <inputCells r="E51" val=""/>
      <inputCells r="J51" val=""/>
      <inputCells r="D52" val=""/>
      <inputCells r="E52" val=""/>
      <inputCells r="J52" val=""/>
      <inputCells r="D53" val=""/>
      <inputCells r="E53" val=""/>
      <inputCells r="J53" val=""/>
      <inputCells r="D54" val=""/>
      <inputCells r="E54" val=""/>
      <inputCells r="J54" val=""/>
      <inputCells r="D55" val=""/>
      <inputCells r="E55" val=""/>
      <inputCells r="J55" val=""/>
      <inputCells r="D56" val=""/>
      <inputCells r="E56" val=""/>
      <inputCells r="J56" val=""/>
      <inputCells r="D61" val=""/>
      <inputCells r="D62" val=""/>
      <inputCells r="D63" val="1" numFmtId="165"/>
    </scenario>
    <scenario name="sample3" locked="1" count="2" user="Microsoft Corporation" comment="Village Software">
      <inputCells r="F61" val="2" numFmtId="165"/>
      <inputCells r="F66" val=""/>
    </scenario>
    <scenario name="current1" locked="1" count="24" user="Microsoft Corporation" comment="Créé par Microsoft Corporation le 8/1/95">
      <inputCells r="K11" val=""/>
      <inputCells r="K12" val=""/>
      <inputCells r="K13" val=""/>
      <inputCells r="K14" val=""/>
      <inputCells r="I13" val=""/>
      <inputCells r="E19" val=""/>
      <inputCells r="E20" val=""/>
      <inputCells r="E21" val=""/>
      <inputCells r="E22" val=""/>
      <inputCells r="E23" val=""/>
      <inputCells r="E39" val=""/>
      <inputCells r="J19" val=""/>
      <inputCells r="J20" val=""/>
      <inputCells r="J21" val=""/>
      <inputCells r="J22" val=""/>
      <inputCells r="J23" val=""/>
      <inputCells r="J39" val=""/>
      <inputCells r="D19" val=""/>
      <inputCells r="D20" val=""/>
      <inputCells r="D21" val=""/>
      <inputCells r="D22" val=""/>
      <inputCells r="D23" val=""/>
      <inputCells r="D39" val=""/>
      <inputCells r="D40" val=""/>
    </scenario>
    <scenario name="current2" locked="1" count="32" user="Microsoft Corporation" comment="Créé par Microsoft Corporation le 8/1/95">
      <inputCells r="E40" val=""/>
      <inputCells r="D41" val=""/>
      <inputCells r="E41" val=""/>
      <inputCells r="D42" val=""/>
      <inputCells r="E42" val=""/>
      <inputCells r="D50" val=""/>
      <inputCells r="E50" val=""/>
      <inputCells r="D51" val=""/>
      <inputCells r="E51" val=""/>
      <inputCells r="D52" val=""/>
      <inputCells r="E52" val=""/>
      <inputCells r="D53" val=""/>
      <inputCells r="E53" val=""/>
      <inputCells r="D54" val=""/>
      <inputCells r="E54" val=""/>
      <inputCells r="D55" val=""/>
      <inputCells r="E55" val=""/>
      <inputCells r="D56" val=""/>
      <inputCells r="E56" val=""/>
      <inputCells r="J40" val=""/>
      <inputCells r="J41" val=""/>
      <inputCells r="J42" val=""/>
      <inputCells r="J50" val=""/>
      <inputCells r="J51" val=""/>
      <inputCells r="J52" val=""/>
      <inputCells r="J53" val=""/>
      <inputCells r="J54" val=""/>
      <inputCells r="J55" val=""/>
      <inputCells r="J56" val=""/>
      <inputCells r="D61" val=""/>
      <inputCells r="D62" val=""/>
      <inputCells r="D63" val=""/>
    </scenario>
    <scenario name="current3" locked="1" count="2" user="Microsoft Corporation" comment="Créé par Microsoft Corporation le 8/1/95">
      <inputCells r="F61" val=""/>
      <inputCells r="F66" val=""/>
    </scenario>
  </scenarios>
  <mergeCells count="10">
    <mergeCell ref="E64:H64"/>
    <mergeCell ref="E11:F11"/>
    <mergeCell ref="D74:K77"/>
    <mergeCell ref="F66:G66"/>
    <mergeCell ref="H14:I14"/>
    <mergeCell ref="F65:G65"/>
    <mergeCell ref="D69:K72"/>
    <mergeCell ref="F18:H18"/>
    <mergeCell ref="E61:H61"/>
    <mergeCell ref="E60:H60"/>
  </mergeCells>
  <phoneticPr fontId="3" type="noConversion"/>
  <dataValidations count="4">
    <dataValidation type="custom" allowBlank="1" showInputMessage="1" showErrorMessage="1" error="Formule !!" sqref="K19:K57 H12 G13 E12:E14 K61:K64">
      <formula1>""</formula1>
    </dataValidation>
    <dataValidation type="list" allowBlank="1" showInputMessage="1" showErrorMessage="1" prompt="Sélectionner ici votre client" sqref="E11">
      <formula1>liste_client</formula1>
    </dataValidation>
    <dataValidation type="custom" allowBlank="1" showInputMessage="1" showErrorMessage="1" error="Ne pas modifier !!!" sqref="F57:I58">
      <formula1>""</formula1>
    </dataValidation>
    <dataValidation type="list" allowBlank="1" showInputMessage="1" showErrorMessage="1" sqref="D11">
      <formula1>"Société,Nom"</formula1>
    </dataValidation>
  </dataValidations>
  <printOptions horizontalCentered="1" verticalCentered="1"/>
  <pageMargins left="0" right="0" top="0.39370078740157483" bottom="0.31496062992125984" header="0.31496062992125984" footer="0.51181102362204722"/>
  <pageSetup paperSize="9" scale="96" orientation="portrait" verticalDpi="300" copies="2" r:id="rId1"/>
  <headerFooter alignWithMargins="0"/>
  <drawing r:id="rId2"/>
  <legacyDrawing r:id="rId3"/>
  <picture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22</vt:i4>
      </vt:variant>
    </vt:vector>
  </HeadingPairs>
  <TitlesOfParts>
    <vt:vector size="24" baseType="lpstr">
      <vt:lpstr>Index</vt:lpstr>
      <vt:lpstr>Modele</vt:lpstr>
      <vt:lpstr>_tax1</vt:lpstr>
      <vt:lpstr>_tax2</vt:lpstr>
      <vt:lpstr>_tax3</vt:lpstr>
      <vt:lpstr>_tax4</vt:lpstr>
      <vt:lpstr>data1</vt:lpstr>
      <vt:lpstr>data10</vt:lpstr>
      <vt:lpstr>data2</vt:lpstr>
      <vt:lpstr>data3</vt:lpstr>
      <vt:lpstr>data4</vt:lpstr>
      <vt:lpstr>data5</vt:lpstr>
      <vt:lpstr>data6</vt:lpstr>
      <vt:lpstr>data62</vt:lpstr>
      <vt:lpstr>data63</vt:lpstr>
      <vt:lpstr>data64</vt:lpstr>
      <vt:lpstr>data65</vt:lpstr>
      <vt:lpstr>data68</vt:lpstr>
      <vt:lpstr>data7</vt:lpstr>
      <vt:lpstr>data8</vt:lpstr>
      <vt:lpstr>data9</vt:lpstr>
      <vt:lpstr>NO</vt:lpstr>
      <vt:lpstr>TOT</vt:lpstr>
      <vt:lpstr>Modele!Zone_d_impression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René</dc:creator>
  <cp:lastModifiedBy>oliv</cp:lastModifiedBy>
  <cp:lastPrinted>2010-08-10T23:29:34Z</cp:lastPrinted>
  <dcterms:created xsi:type="dcterms:W3CDTF">1999-09-17T12:01:03Z</dcterms:created>
  <dcterms:modified xsi:type="dcterms:W3CDTF">2010-08-11T09:47:10Z</dcterms:modified>
</cp:coreProperties>
</file>