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/>
  <bookViews>
    <workbookView xWindow="0" yWindow="-15" windowWidth="11940" windowHeight="7230" tabRatio="830" firstSheet="1" activeTab="1"/>
  </bookViews>
  <sheets>
    <sheet name="Index" sheetId="25" state="hidden" r:id="rId1"/>
    <sheet name="Modele" sheetId="9" r:id="rId2"/>
    <sheet name="Base1" sheetId="26" r:id="rId3"/>
    <sheet name="stock" sheetId="27" r:id="rId4"/>
  </sheets>
  <definedNames>
    <definedName name="__IntlFixup" hidden="1">TRUE</definedName>
    <definedName name="_tax1">Modele!$I$61</definedName>
    <definedName name="_tax2">Modele!$J$61</definedName>
    <definedName name="_tax3">Modele!$I$62</definedName>
    <definedName name="_tax4">Modele!$J$62</definedName>
    <definedName name="Adresse">#REF!</definedName>
    <definedName name="catégorie">#REF!</definedName>
    <definedName name="data1">Modele!$K$11</definedName>
    <definedName name="data10">Modele!$E$14</definedName>
    <definedName name="data2">Modele!$K$12</definedName>
    <definedName name="data3">Modele!$K$13</definedName>
    <definedName name="data4">Modele!$K$14</definedName>
    <definedName name="data5">Modele!$E$11</definedName>
    <definedName name="data6">Modele!$E$12</definedName>
    <definedName name="data62">Modele!$D$61</definedName>
    <definedName name="data63">Modele!$D$62</definedName>
    <definedName name="data64">Modele!$D$63</definedName>
    <definedName name="data65">Modele!$F$61</definedName>
    <definedName name="data68">Modele!$F$66</definedName>
    <definedName name="data69">Modele!#REF!</definedName>
    <definedName name="data7">Modele!$G$13</definedName>
    <definedName name="data70">Modele!#REF!</definedName>
    <definedName name="data8">Modele!$I$13</definedName>
    <definedName name="data9">Modele!$E$13</definedName>
    <definedName name="DESIGNATION">#REF!</definedName>
    <definedName name="GoAssetChart">[0]!GoAssetChart</definedName>
    <definedName name="GoBack">[0]!GoBack</definedName>
    <definedName name="GoBalanceSheet">[0]!GoBalanceSheet</definedName>
    <definedName name="GoCashFlow">[0]!GoCashFlow</definedName>
    <definedName name="GoData">[0]!GoData</definedName>
    <definedName name="GoIncomeChart">[0]!GoIncomeChart</definedName>
    <definedName name="liste_articles">#REF!</definedName>
    <definedName name="liste_client">#REF!</definedName>
    <definedName name="NO">Modele!$K$3</definedName>
    <definedName name="nomsdessites">#REF!</definedName>
    <definedName name="pass">#REF!</definedName>
    <definedName name="Sociétéounom">#REF!</definedName>
    <definedName name="TOT">Modele!$K$63</definedName>
    <definedName name="_xlnm.Print_Area" localSheetId="1">Modele!$C$2:$L$78</definedName>
  </definedNames>
  <calcPr calcId="124519" iterate="1"/>
</workbook>
</file>

<file path=xl/calcChain.xml><?xml version="1.0" encoding="utf-8"?>
<calcChain xmlns="http://schemas.openxmlformats.org/spreadsheetml/2006/main">
  <c r="F20" i="9"/>
  <c r="F19"/>
  <c r="J19"/>
  <c r="G154" i="27"/>
  <c r="G153"/>
  <c r="G152"/>
  <c r="G151"/>
  <c r="G150"/>
  <c r="G149"/>
  <c r="G148"/>
  <c r="G147"/>
  <c r="G146"/>
  <c r="G145"/>
  <c r="G144"/>
  <c r="G143"/>
  <c r="G11" i="9"/>
  <c r="G142" i="27" l="1"/>
  <c r="G141"/>
  <c r="G140"/>
  <c r="G139"/>
  <c r="G138"/>
  <c r="G137"/>
  <c r="G136"/>
  <c r="G135"/>
  <c r="G134"/>
  <c r="G133"/>
  <c r="G132"/>
  <c r="G131"/>
  <c r="G130"/>
  <c r="G129"/>
  <c r="G125"/>
  <c r="G124"/>
  <c r="G123"/>
  <c r="G122"/>
  <c r="G121"/>
  <c r="G120"/>
  <c r="G119"/>
  <c r="G118"/>
  <c r="G117"/>
  <c r="G114"/>
  <c r="G113"/>
  <c r="G109"/>
  <c r="G108"/>
  <c r="G107"/>
  <c r="G104"/>
  <c r="G100"/>
  <c r="G99"/>
  <c r="G98"/>
  <c r="G93"/>
  <c r="G92"/>
  <c r="G89"/>
  <c r="G88"/>
  <c r="G87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4"/>
  <c r="G43"/>
  <c r="G42"/>
  <c r="G41"/>
  <c r="G40"/>
  <c r="G39"/>
  <c r="G38"/>
  <c r="G37"/>
  <c r="G36"/>
  <c r="G35"/>
  <c r="G34"/>
  <c r="G33"/>
  <c r="G32"/>
  <c r="G29"/>
  <c r="G28"/>
  <c r="G27"/>
  <c r="G26"/>
  <c r="G25"/>
  <c r="G24"/>
  <c r="G23"/>
  <c r="G22"/>
  <c r="G20"/>
  <c r="G19"/>
  <c r="G18"/>
  <c r="G17"/>
  <c r="G16"/>
  <c r="G15"/>
  <c r="G14"/>
  <c r="G13"/>
  <c r="G12"/>
  <c r="G11"/>
  <c r="V4" i="9"/>
  <c r="V3"/>
  <c r="U3"/>
  <c r="W4"/>
  <c r="W3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K19" l="1"/>
  <c r="K20" l="1"/>
  <c r="X3"/>
  <c r="X4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E12" i="25"/>
  <c r="K59" i="9" l="1"/>
</calcChain>
</file>

<file path=xl/sharedStrings.xml><?xml version="1.0" encoding="utf-8"?>
<sst xmlns="http://schemas.openxmlformats.org/spreadsheetml/2006/main" count="465" uniqueCount="434">
  <si>
    <t>Montant</t>
  </si>
  <si>
    <t>Facture n°:</t>
  </si>
  <si>
    <t>Adresse</t>
  </si>
  <si>
    <t>Code postal</t>
  </si>
  <si>
    <t>Prix Unitaire</t>
  </si>
  <si>
    <t xml:space="preserve"> </t>
  </si>
  <si>
    <t xml:space="preserve">   Ville</t>
  </si>
  <si>
    <t>Réf</t>
  </si>
  <si>
    <t>Désignation</t>
  </si>
  <si>
    <t>Qté</t>
  </si>
  <si>
    <t/>
  </si>
  <si>
    <t>CODE NAF : 020 D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</si>
  <si>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</si>
  <si>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</si>
  <si>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</si>
  <si>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</si>
  <si>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</si>
  <si>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</si>
  <si>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</si>
  <si>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</si>
  <si>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</si>
  <si>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</si>
  <si>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</si>
  <si>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</si>
  <si>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facture :</t>
  </si>
  <si>
    <t>Contact :</t>
  </si>
  <si>
    <t>utilsfr@fr.fm</t>
  </si>
  <si>
    <t>Site :</t>
  </si>
  <si>
    <t>http://utilsfr.new.fr</t>
  </si>
  <si>
    <t>Auteur ROBERT René</t>
  </si>
  <si>
    <t>http://1960nene.free.fr/passfacturev4.htm</t>
  </si>
  <si>
    <t>Nom</t>
  </si>
  <si>
    <t>total euro</t>
  </si>
  <si>
    <t>f17</t>
  </si>
  <si>
    <t>réf</t>
  </si>
  <si>
    <t>oliviver53</t>
  </si>
  <si>
    <t>tarifs depann'cycles</t>
  </si>
  <si>
    <t>prestations accessoires</t>
  </si>
  <si>
    <t>a1</t>
  </si>
  <si>
    <t xml:space="preserve">Montage 1 accessoire </t>
  </si>
  <si>
    <t>3.00 €</t>
  </si>
  <si>
    <t>a2</t>
  </si>
  <si>
    <t xml:space="preserve">Pose compteur </t>
  </si>
  <si>
    <t>a3</t>
  </si>
  <si>
    <t>Pose éclairage dynamo</t>
  </si>
  <si>
    <t>a4</t>
  </si>
  <si>
    <t xml:space="preserve">Changement collier de selle </t>
  </si>
  <si>
    <t>a5</t>
  </si>
  <si>
    <t xml:space="preserve">Changement de selle </t>
  </si>
  <si>
    <t>a6</t>
  </si>
  <si>
    <t xml:space="preserve">Changement de tige de selle </t>
  </si>
  <si>
    <t>a7</t>
  </si>
  <si>
    <t xml:space="preserve">Changement de poignée </t>
  </si>
  <si>
    <t>a8</t>
  </si>
  <si>
    <t xml:space="preserve">Pose garde boue / porte bagage </t>
  </si>
  <si>
    <t>a9</t>
  </si>
  <si>
    <t>Pose porte bébé</t>
  </si>
  <si>
    <t>a10</t>
  </si>
  <si>
    <t xml:space="preserve">Pose guideline </t>
  </si>
  <si>
    <t>a11</t>
  </si>
  <si>
    <t xml:space="preserve">Montage vélo enfant </t>
  </si>
  <si>
    <t>6.00 €</t>
  </si>
  <si>
    <t>prestations roue</t>
  </si>
  <si>
    <t>r1</t>
  </si>
  <si>
    <t>Dévoilage de roue</t>
  </si>
  <si>
    <t>r2</t>
  </si>
  <si>
    <t>Changement rayon + dévoilage</t>
  </si>
  <si>
    <t>r3</t>
  </si>
  <si>
    <t>Changement corps roue libre</t>
  </si>
  <si>
    <t>r4</t>
  </si>
  <si>
    <t>Serrage moyeu</t>
  </si>
  <si>
    <t>r5</t>
  </si>
  <si>
    <t>Graissage moyeu roue AV</t>
  </si>
  <si>
    <t>r6</t>
  </si>
  <si>
    <t>Graissage moyeu roue AR</t>
  </si>
  <si>
    <t>r7</t>
  </si>
  <si>
    <t>Changement de roulements de roue</t>
  </si>
  <si>
    <t>r8</t>
  </si>
  <si>
    <t xml:space="preserve">Changement roue avant </t>
  </si>
  <si>
    <t>r9</t>
  </si>
  <si>
    <t>Changement roue arrière</t>
  </si>
  <si>
    <t>r10</t>
  </si>
  <si>
    <t xml:space="preserve">Changement roue avant (frein tambour) </t>
  </si>
  <si>
    <t>r11</t>
  </si>
  <si>
    <t xml:space="preserve">Changement roue arrière (frein tambour) </t>
  </si>
  <si>
    <t>r12</t>
  </si>
  <si>
    <t xml:space="preserve">Changement 1 boyau </t>
  </si>
  <si>
    <t>r13</t>
  </si>
  <si>
    <t>montage pneu tubless</t>
  </si>
  <si>
    <t>r14</t>
  </si>
  <si>
    <t xml:space="preserve">Réparation 1 pneu tubeless </t>
  </si>
  <si>
    <t>r15</t>
  </si>
  <si>
    <t xml:space="preserve">Changement 1 chambre ou 1 pneu </t>
  </si>
  <si>
    <t>r16</t>
  </si>
  <si>
    <t>Montage / rayonnage d'une roue</t>
  </si>
  <si>
    <t>r17</t>
  </si>
  <si>
    <t>reprise des tension</t>
  </si>
  <si>
    <t>prestations transmission</t>
  </si>
  <si>
    <t>t1</t>
  </si>
  <si>
    <t>changement chaîne</t>
  </si>
  <si>
    <t>t2</t>
  </si>
  <si>
    <t>changement roue libre ou cassette</t>
  </si>
  <si>
    <t>t3</t>
  </si>
  <si>
    <t>Changement 1 couronne pédalier ou pedalier</t>
  </si>
  <si>
    <t>t4</t>
  </si>
  <si>
    <t xml:space="preserve">Changement paire de manivelles </t>
  </si>
  <si>
    <t>t5</t>
  </si>
  <si>
    <t>changement pedales</t>
  </si>
  <si>
    <t>t6</t>
  </si>
  <si>
    <t>Changement boîtier de pédalier</t>
  </si>
  <si>
    <t>t7</t>
  </si>
  <si>
    <t>graissage boitier de pedalier</t>
  </si>
  <si>
    <t>t8</t>
  </si>
  <si>
    <t xml:space="preserve">Serrage boîtier pédalier </t>
  </si>
  <si>
    <t>t9</t>
  </si>
  <si>
    <t>Changement 1 patte de dérailleur + réglage dérailleur</t>
  </si>
  <si>
    <t>t10</t>
  </si>
  <si>
    <t xml:space="preserve">Dégauchissage patte de dérailleur </t>
  </si>
  <si>
    <t>t11</t>
  </si>
  <si>
    <t>Changement 1 dérailleur +reg</t>
  </si>
  <si>
    <t>t12</t>
  </si>
  <si>
    <t xml:space="preserve">Changement galets de dérailleur </t>
  </si>
  <si>
    <t>t13</t>
  </si>
  <si>
    <t>forfait reglage derailleur 2</t>
  </si>
  <si>
    <t>t14</t>
  </si>
  <si>
    <t xml:space="preserve">Changement un câble et une gaine de dérailleur </t>
  </si>
  <si>
    <t>t15</t>
  </si>
  <si>
    <t xml:space="preserve">Changement de 2 câbles et 2 gaines de dérailleur </t>
  </si>
  <si>
    <t>t16</t>
  </si>
  <si>
    <t xml:space="preserve">Changement manette dérailleur VTT </t>
  </si>
  <si>
    <t>t17</t>
  </si>
  <si>
    <t>reusinage manivelle</t>
  </si>
  <si>
    <t>t18</t>
  </si>
  <si>
    <t>reusinage boitier de ped</t>
  </si>
  <si>
    <t>t19</t>
  </si>
  <si>
    <t>Changement rotor BMX</t>
  </si>
  <si>
    <t>t20</t>
  </si>
  <si>
    <t>redresser un plateau tordu</t>
  </si>
  <si>
    <t>prestations frein</t>
  </si>
  <si>
    <t>f1</t>
  </si>
  <si>
    <t>Changement 1 paire de plaquettes de frein</t>
  </si>
  <si>
    <t>f2</t>
  </si>
  <si>
    <t>Changement 1 paire de patins de frein</t>
  </si>
  <si>
    <t>f3</t>
  </si>
  <si>
    <t>Changement 1 disque de freins</t>
  </si>
  <si>
    <t>f4</t>
  </si>
  <si>
    <t>Changement 1 étrier de frein</t>
  </si>
  <si>
    <t>f5</t>
  </si>
  <si>
    <t xml:space="preserve">Changement 1 durite frein hydraulique </t>
  </si>
  <si>
    <t>f6</t>
  </si>
  <si>
    <t>Purge 1 Frein Hydraulique</t>
  </si>
  <si>
    <t>f7</t>
  </si>
  <si>
    <t>Purge 2 Frein Hydraulique</t>
  </si>
  <si>
    <t>f8</t>
  </si>
  <si>
    <t>changement  1 gaine+1 cable de frein</t>
  </si>
  <si>
    <t>f9</t>
  </si>
  <si>
    <t xml:space="preserve">Changement 2 gaines et 2 câbles </t>
  </si>
  <si>
    <t>f10</t>
  </si>
  <si>
    <t xml:space="preserve">Changement 1 levier frein VTT </t>
  </si>
  <si>
    <t>f11</t>
  </si>
  <si>
    <t xml:space="preserve">Changement 1 paire de levier de frein VTT </t>
  </si>
  <si>
    <t>f12</t>
  </si>
  <si>
    <t xml:space="preserve">Changement frein à tambour </t>
  </si>
  <si>
    <t>f13</t>
  </si>
  <si>
    <t>Changement 1 levier STI / ERGOPOWER</t>
  </si>
  <si>
    <t>f14</t>
  </si>
  <si>
    <t>pose sys frein mecanique</t>
  </si>
  <si>
    <t>f15</t>
  </si>
  <si>
    <t>pose sys frein hydrolyque</t>
  </si>
  <si>
    <t>f16</t>
  </si>
  <si>
    <t>réglage 1 frein tambour</t>
  </si>
  <si>
    <t>réglage 2 frein tambour</t>
  </si>
  <si>
    <t>f18</t>
  </si>
  <si>
    <t>réglage 1 frein V-brak</t>
  </si>
  <si>
    <t>f19</t>
  </si>
  <si>
    <t>réglage 2 frein V-brak</t>
  </si>
  <si>
    <t>f20</t>
  </si>
  <si>
    <t>réglage 1 frein hydrolique</t>
  </si>
  <si>
    <t>f21</t>
  </si>
  <si>
    <t>réglage 2 frein hydrolique</t>
  </si>
  <si>
    <t>prestations cadre</t>
  </si>
  <si>
    <t>c1</t>
  </si>
  <si>
    <t>changement ressort amortisseur</t>
  </si>
  <si>
    <t>c2</t>
  </si>
  <si>
    <t>changement ressort fourche</t>
  </si>
  <si>
    <t>c3</t>
  </si>
  <si>
    <t>changement bague amortisseur</t>
  </si>
  <si>
    <t>c4</t>
  </si>
  <si>
    <t>Changement amortisseur central cadre</t>
  </si>
  <si>
    <t>c5</t>
  </si>
  <si>
    <t>Changement biellette de cadre</t>
  </si>
  <si>
    <t>c6</t>
  </si>
  <si>
    <t>Changement roulement de cadre</t>
  </si>
  <si>
    <t>c7</t>
  </si>
  <si>
    <t>Changement triangle arrière</t>
  </si>
  <si>
    <t>c8</t>
  </si>
  <si>
    <t>Changement potence</t>
  </si>
  <si>
    <t>c9</t>
  </si>
  <si>
    <t>Montage entretoise de direction</t>
  </si>
  <si>
    <t>c10</t>
  </si>
  <si>
    <t>Changement étoile Aheadset</t>
  </si>
  <si>
    <t>c11</t>
  </si>
  <si>
    <t xml:space="preserve">Changement cintre vtt </t>
  </si>
  <si>
    <t>c12</t>
  </si>
  <si>
    <t>Changement cintre route+guidoline</t>
  </si>
  <si>
    <t>c13</t>
  </si>
  <si>
    <t>pose guidoline</t>
  </si>
  <si>
    <t>c14</t>
  </si>
  <si>
    <t>Changement fourche+coupe</t>
  </si>
  <si>
    <t>c15</t>
  </si>
  <si>
    <t xml:space="preserve">Réglage jeu de direction </t>
  </si>
  <si>
    <t>c16</t>
  </si>
  <si>
    <t>Graissage jeu de direction</t>
  </si>
  <si>
    <t>c17</t>
  </si>
  <si>
    <t>changement jeu de direction</t>
  </si>
  <si>
    <t>c18</t>
  </si>
  <si>
    <t>Graissage axe pédale automatique</t>
  </si>
  <si>
    <t>c19</t>
  </si>
  <si>
    <r>
      <t>Changement de cadre</t>
    </r>
    <r>
      <rPr>
        <b/>
        <sz val="12"/>
        <color indexed="8"/>
        <rFont val="Times New Roman"/>
        <family val="1"/>
      </rPr>
      <t xml:space="preserve"> </t>
    </r>
  </si>
  <si>
    <t>c20</t>
  </si>
  <si>
    <t>Montage vélo complet</t>
  </si>
  <si>
    <t>forfait entretien</t>
  </si>
  <si>
    <t>e1</t>
  </si>
  <si>
    <t>fourche elastomere</t>
  </si>
  <si>
    <t>e2</t>
  </si>
  <si>
    <t>fourche hydrolique + huile (hors pieces)</t>
  </si>
  <si>
    <t>e3</t>
  </si>
  <si>
    <t xml:space="preserve">          entretien velo</t>
  </si>
  <si>
    <t>e4</t>
  </si>
  <si>
    <t xml:space="preserve">entretien loisir </t>
  </si>
  <si>
    <t>e5</t>
  </si>
  <si>
    <t>entretien route/urbain</t>
  </si>
  <si>
    <t>e6</t>
  </si>
  <si>
    <t>entretien competition</t>
  </si>
  <si>
    <t>e7</t>
  </si>
  <si>
    <t>remise en etat</t>
  </si>
  <si>
    <r>
      <t xml:space="preserve">                         </t>
    </r>
    <r>
      <rPr>
        <b/>
        <sz val="11"/>
        <color indexed="18"/>
        <rFont val="Calibri"/>
        <family val="2"/>
      </rPr>
      <t xml:space="preserve">    tarifs hors cout éventuel des pièces</t>
    </r>
  </si>
  <si>
    <t xml:space="preserve">                                  stock matériel</t>
  </si>
  <si>
    <t>stock</t>
  </si>
  <si>
    <t>utilisé</t>
  </si>
  <si>
    <t>reste</t>
  </si>
  <si>
    <t>prix</t>
  </si>
  <si>
    <t>freins</t>
  </si>
  <si>
    <t>patins de freins a vis VTT 72 mm</t>
  </si>
  <si>
    <t>patins de freins a tasseaux VTT 55 mm</t>
  </si>
  <si>
    <t>patins de freins route a vis a cartouche alu 55 mm</t>
  </si>
  <si>
    <t>patins de freins route a vis a cartouche résine 54 mm</t>
  </si>
  <si>
    <t>patins de freins route a vis 50 mm</t>
  </si>
  <si>
    <t>patins de freins a tige VTT/VTC 72 mm</t>
  </si>
  <si>
    <t>patins de freins VTT a vis, cartouches, alu 72mm</t>
  </si>
  <si>
    <t>pa541024</t>
  </si>
  <si>
    <t>porte patin v-brake 70mm vis</t>
  </si>
  <si>
    <t>plaquettes de frein a disques FORMULA B4</t>
  </si>
  <si>
    <t>plaquettes de frein a disques FORMULA oro</t>
  </si>
  <si>
    <t>A2Z</t>
  </si>
  <si>
    <t>az-130</t>
  </si>
  <si>
    <t>plaquette magura jul</t>
  </si>
  <si>
    <t>az-150</t>
  </si>
  <si>
    <t>plaquette magura louise 07</t>
  </si>
  <si>
    <t>az-290</t>
  </si>
  <si>
    <t>plaquette avid juicy 5/7</t>
  </si>
  <si>
    <t>az-296</t>
  </si>
  <si>
    <t>plaquette avid elixir</t>
  </si>
  <si>
    <t>az-310</t>
  </si>
  <si>
    <t>plaquette formula b4/ext</t>
  </si>
  <si>
    <t>az-320</t>
  </si>
  <si>
    <t>plaquette formula oro</t>
  </si>
  <si>
    <t>az-615</t>
  </si>
  <si>
    <t>plaquette shimano deore</t>
  </si>
  <si>
    <t>az-630</t>
  </si>
  <si>
    <t>plaquette shimano xtr</t>
  </si>
  <si>
    <t>pneus</t>
  </si>
  <si>
    <t>chambre a air 700/20   51 mm</t>
  </si>
  <si>
    <t xml:space="preserve">chambre a air 700/20   </t>
  </si>
  <si>
    <t>chambre a air 700/28</t>
  </si>
  <si>
    <t>chambre a air 700/35</t>
  </si>
  <si>
    <t>chambre a air 12"</t>
  </si>
  <si>
    <t>chambre a air 16"</t>
  </si>
  <si>
    <t>chambre a air 20"</t>
  </si>
  <si>
    <t>chambre a air 24"</t>
  </si>
  <si>
    <t>chambre a air 600</t>
  </si>
  <si>
    <t>chambre a air 650</t>
  </si>
  <si>
    <t>chambre a air 26"</t>
  </si>
  <si>
    <t>pneu kenda 26*1,50</t>
  </si>
  <si>
    <t>transmission</t>
  </si>
  <si>
    <t>roue libre 6 vit 14,16,18,21,24,28T acier</t>
  </si>
  <si>
    <t>114 maillons 8 vit silver boite</t>
  </si>
  <si>
    <t>chaine 8 vit 8,7,6 vit ts système</t>
  </si>
  <si>
    <t>kit cassette + chaine 9 vit</t>
  </si>
  <si>
    <t>cassette 9 vit vtt pg-980</t>
  </si>
  <si>
    <t>cassetts 9vit vtt pg-970</t>
  </si>
  <si>
    <t>950 cassette route 9 vit</t>
  </si>
  <si>
    <t>icshg509132</t>
  </si>
  <si>
    <t>cassette 9v deore 11-32</t>
  </si>
  <si>
    <t>icshg809132</t>
  </si>
  <si>
    <t>cassette 9v slx 11-32</t>
  </si>
  <si>
    <t>kit cassette + chaine 7 vit</t>
  </si>
  <si>
    <t>icnhg53114</t>
  </si>
  <si>
    <t>chaine shimano 9v</t>
  </si>
  <si>
    <t>chaine 1-3 vit</t>
  </si>
  <si>
    <t>chaine pc-971 9 vit vtt</t>
  </si>
  <si>
    <t>chaine pc-991 9 vit  vtt</t>
  </si>
  <si>
    <t>attache rapide or 9 vit</t>
  </si>
  <si>
    <t>attache rapide argent 6,7,8 vit</t>
  </si>
  <si>
    <t>attache rapide 1/3 vit</t>
  </si>
  <si>
    <t>kit galets X9 2005/07</t>
  </si>
  <si>
    <t>t4080</t>
  </si>
  <si>
    <t>galets sram exentriques</t>
  </si>
  <si>
    <t>t4050</t>
  </si>
  <si>
    <t>galets derailleur hg noir</t>
  </si>
  <si>
    <t>t4000</t>
  </si>
  <si>
    <t>galets derailleur campa noir</t>
  </si>
  <si>
    <t>sbparou</t>
  </si>
  <si>
    <t>galets derailleur 11 dents ano rouge</t>
  </si>
  <si>
    <t>galets derailleur 11 dents ano bleu</t>
  </si>
  <si>
    <t>kit galets X9 08/09 et XO 05/07</t>
  </si>
  <si>
    <t>bb gxp-bsc-68/73mm</t>
  </si>
  <si>
    <t>y1ds98010</t>
  </si>
  <si>
    <t>plateau shim deore 9V 32 DT 4BR</t>
  </si>
  <si>
    <t>manette droite 7 vit + grip</t>
  </si>
  <si>
    <t>manette gauche + grip</t>
  </si>
  <si>
    <t>y3c098010</t>
  </si>
  <si>
    <t>corps cassette 9v xt</t>
  </si>
  <si>
    <t>efdty10dm6</t>
  </si>
  <si>
    <t>derailleur avant down-swing</t>
  </si>
  <si>
    <t xml:space="preserve"> al14000</t>
  </si>
  <si>
    <t>carter de chaine transparent fume</t>
  </si>
  <si>
    <t>ebbun54b15</t>
  </si>
  <si>
    <t>boitier de ped 68*115mm axe carré</t>
  </si>
  <si>
    <t>ebbun54b18</t>
  </si>
  <si>
    <t>boitier de ped 68*118mm axe carré</t>
  </si>
  <si>
    <t>ebbun54b22</t>
  </si>
  <si>
    <t>boitier de ped 68*122 mm axe carré</t>
  </si>
  <si>
    <t>ismbb7900b</t>
  </si>
  <si>
    <t>cuvettes externe shimano dura ace</t>
  </si>
  <si>
    <t>bp01360127</t>
  </si>
  <si>
    <t>boitier de ped 68*127 mm axe carré</t>
  </si>
  <si>
    <t>bbxtrd</t>
  </si>
  <si>
    <t>boitier x-type ride 68/73</t>
  </si>
  <si>
    <t>fourches</t>
  </si>
  <si>
    <t>joints racleur fox 32</t>
  </si>
  <si>
    <t>joints racleurs tora/recon/RVL/SID 09</t>
  </si>
  <si>
    <t>joints racleurs</t>
  </si>
  <si>
    <t>huile 15 wt</t>
  </si>
  <si>
    <t>1 litre</t>
  </si>
  <si>
    <t>huile 5 wt</t>
  </si>
  <si>
    <t>expendeur 1" noir</t>
  </si>
  <si>
    <t>expendeur 1" 1/8 noir</t>
  </si>
  <si>
    <t>pédales</t>
  </si>
  <si>
    <t>pédales multi usages</t>
  </si>
  <si>
    <t xml:space="preserve"> al05020</t>
  </si>
  <si>
    <t>pédales vtt 9/16" nylon et acier</t>
  </si>
  <si>
    <t xml:space="preserve"> epdm520w</t>
  </si>
  <si>
    <t>pédales automatiques shimano</t>
  </si>
  <si>
    <t>cables et gaines</t>
  </si>
  <si>
    <t>cable dérailleur 1,1 inox</t>
  </si>
  <si>
    <t>gaine dérailleurs 30 mts</t>
  </si>
  <si>
    <t>gaine frein 30 mts</t>
  </si>
  <si>
    <t>cable de frein inox VTT</t>
  </si>
  <si>
    <t>cable de frein route inox</t>
  </si>
  <si>
    <t>guide cable pour freins v-break</t>
  </si>
  <si>
    <t>roue</t>
  </si>
  <si>
    <t>isg3c41a2068</t>
  </si>
  <si>
    <t>moyeu avec frein tambour 3v 36 trous 120/168mm</t>
  </si>
  <si>
    <t>routt26ll09</t>
  </si>
  <si>
    <t>roue vtt ar 26"</t>
  </si>
  <si>
    <t>accessoires</t>
  </si>
  <si>
    <t>poignés embouts vissables antiglisse</t>
  </si>
  <si>
    <t>poignés embouts vissables antiglisse 130mm</t>
  </si>
  <si>
    <t>compteur 4 fonction</t>
  </si>
  <si>
    <t>al06003</t>
  </si>
  <si>
    <t>bequille centrale alu noir</t>
  </si>
  <si>
    <t>al04025</t>
  </si>
  <si>
    <t>selle confort homma</t>
  </si>
  <si>
    <t>003-01-001-a</t>
  </si>
  <si>
    <t>bague d usure amortisseur fox</t>
  </si>
  <si>
    <t>sbpasox</t>
  </si>
  <si>
    <t>kit protege gaine</t>
  </si>
  <si>
    <t>sbstkit</t>
  </si>
  <si>
    <t>kit 14 pieces adhesives incolores (23*10,5)</t>
  </si>
  <si>
    <t>sbsttub</t>
  </si>
  <si>
    <t>bande adhesive (52*7cm)</t>
  </si>
  <si>
    <t>Velos de la poste</t>
  </si>
  <si>
    <t>moyeu arr nexus sg-3r40</t>
  </si>
  <si>
    <t>frein tambour av</t>
  </si>
  <si>
    <t>frein tambour ar</t>
  </si>
  <si>
    <t xml:space="preserve">eclairage av </t>
  </si>
  <si>
    <t>eclairage ar</t>
  </si>
  <si>
    <t>sonnette</t>
  </si>
  <si>
    <t>rayons 2,3 mm*250 mm</t>
  </si>
  <si>
    <t>ressort de bequille centrale</t>
  </si>
  <si>
    <t>plateau + manivelles d et g</t>
  </si>
  <si>
    <t>bequille centrale</t>
  </si>
  <si>
    <t>pneu 26*2,00</t>
  </si>
  <si>
    <t>c4905157-ti</t>
  </si>
  <si>
    <t>poignée nr/gri</t>
  </si>
  <si>
    <t>c2505013bkgr</t>
  </si>
  <si>
    <t>kbrim41ff</t>
  </si>
  <si>
    <t>abrim31rfe</t>
  </si>
  <si>
    <t>c3305104-170</t>
  </si>
  <si>
    <t>pignon 21d nexus</t>
  </si>
  <si>
    <t>ksmgear21l</t>
  </si>
  <si>
    <t>bequille av L635</t>
  </si>
  <si>
    <t>c8105015sv-a/s</t>
  </si>
  <si>
    <t>c3405026-102</t>
  </si>
  <si>
    <t>chaine 1 vit 102 5/6V</t>
  </si>
  <si>
    <t>c3505024</t>
  </si>
  <si>
    <t>pédales plastique</t>
  </si>
  <si>
    <t>c7105110</t>
  </si>
  <si>
    <t>jeu de direction 1" 1/8</t>
  </si>
  <si>
    <t>c2105003</t>
  </si>
  <si>
    <t>boitier de ped 127</t>
  </si>
  <si>
    <t>c3105025-127-31</t>
  </si>
  <si>
    <t>c8015096</t>
  </si>
  <si>
    <t>tendeur de chaine kamillen</t>
  </si>
  <si>
    <t>pare chaine al sl22</t>
  </si>
  <si>
    <t>support pare chaine b2220</t>
  </si>
  <si>
    <t>c8015112</t>
  </si>
  <si>
    <t>c8655103</t>
  </si>
  <si>
    <t>ressort de bequille avant</t>
  </si>
  <si>
    <t>c8105015sv-res</t>
  </si>
  <si>
    <t>c8015098</t>
  </si>
  <si>
    <t>dynamo 6v/3w</t>
  </si>
  <si>
    <t>c8555008</t>
  </si>
  <si>
    <t>levier de frein g</t>
  </si>
  <si>
    <t>levier de frein d</t>
  </si>
  <si>
    <t>selle big kinetik</t>
  </si>
  <si>
    <t>c6505026</t>
  </si>
  <si>
    <t>c6505025</t>
  </si>
  <si>
    <t>ksg3r40a2070</t>
  </si>
  <si>
    <t>c4705005-250</t>
  </si>
  <si>
    <t>c8105132</t>
  </si>
  <si>
    <t>a80835</t>
  </si>
  <si>
    <t xml:space="preserve">
</t>
  </si>
</sst>
</file>

<file path=xl/styles.xml><?xml version="1.0" encoding="utf-8"?>
<styleSheet xmlns="http://schemas.openxmlformats.org/spreadsheetml/2006/main">
  <numFmts count="14">
    <numFmt numFmtId="8" formatCode="#,##0.00\ &quot;€&quot;;[Red]\-#,##0.00\ &quot;€&quot;"/>
    <numFmt numFmtId="164" formatCode="[$€]#,##0.00_);[Red]\([$€]#,##0.00\)"/>
    <numFmt numFmtId="165" formatCode="&quot;Vrai&quot;;&quot;Vrai&quot;;&quot;Faux&quot;"/>
    <numFmt numFmtId="166" formatCode="000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  <numFmt numFmtId="169" formatCode=";;;"/>
    <numFmt numFmtId="170" formatCode="0.00&quot; €&quot;"/>
    <numFmt numFmtId="171" formatCode="00&quot; &quot;00&quot; &quot;00&quot; &quot;00"/>
    <numFmt numFmtId="172" formatCode="mmmm"/>
    <numFmt numFmtId="173" formatCode="00"/>
    <numFmt numFmtId="174" formatCode="yyyy"/>
    <numFmt numFmtId="175" formatCode="#,##0.00\ &quot;€&quot;"/>
    <numFmt numFmtId="176" formatCode="0#&quot; &quot;##&quot; &quot;##&quot; &quot;##&quot; &quot;##"/>
  </numFmts>
  <fonts count="54">
    <font>
      <sz val="10"/>
      <name val="MS Sans Serif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0"/>
      <color indexed="12"/>
      <name val="MS Sans Serif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sz val="9"/>
      <color indexed="9"/>
      <name val="Comic Sans MS"/>
      <family val="4"/>
    </font>
    <font>
      <sz val="9"/>
      <color indexed="12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u/>
      <sz val="14"/>
      <color indexed="12"/>
      <name val="Arial"/>
      <family val="2"/>
    </font>
    <font>
      <u/>
      <sz val="12"/>
      <color indexed="12"/>
      <name val="Arial"/>
      <family val="2"/>
    </font>
    <font>
      <b/>
      <sz val="14"/>
      <color indexed="8"/>
      <name val="Arial"/>
      <family val="2"/>
    </font>
    <font>
      <sz val="10"/>
      <color indexed="49"/>
      <name val="Arial"/>
      <family val="2"/>
    </font>
    <font>
      <i/>
      <sz val="12"/>
      <color indexed="9"/>
      <name val="Arial"/>
      <family val="2"/>
    </font>
    <font>
      <sz val="9"/>
      <color indexed="12"/>
      <name val="MS Sans Serif"/>
      <family val="2"/>
    </font>
    <font>
      <b/>
      <sz val="10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2"/>
      <name val="Arial"/>
      <family val="2"/>
    </font>
    <font>
      <sz val="10"/>
      <color indexed="12"/>
      <name val="Lucida Calligraphy"/>
      <family val="4"/>
    </font>
    <font>
      <b/>
      <sz val="11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Verdana"/>
      <family val="2"/>
    </font>
    <font>
      <u/>
      <sz val="8.8000000000000007"/>
      <color theme="10"/>
      <name val="Calibri"/>
      <family val="2"/>
    </font>
    <font>
      <u/>
      <sz val="11"/>
      <color theme="1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Verdana"/>
      <family val="2"/>
    </font>
    <font>
      <b/>
      <sz val="12"/>
      <color theme="0"/>
      <name val="Verdana"/>
      <family val="2"/>
    </font>
    <font>
      <b/>
      <sz val="12"/>
      <color theme="1"/>
      <name val="Verdana"/>
      <family val="2"/>
    </font>
    <font>
      <b/>
      <sz val="12"/>
      <color indexed="8"/>
      <name val="Times New Roman"/>
      <family val="1"/>
    </font>
    <font>
      <sz val="11"/>
      <color theme="3" tint="-0.249977111117893"/>
      <name val="Calibri"/>
      <family val="2"/>
      <scheme val="minor"/>
    </font>
    <font>
      <b/>
      <sz val="11"/>
      <color indexed="18"/>
      <name val="Calibri"/>
      <family val="2"/>
    </font>
    <font>
      <u/>
      <sz val="11"/>
      <color theme="1"/>
      <name val="Calibri"/>
      <family val="2"/>
      <scheme val="minor"/>
    </font>
    <font>
      <b/>
      <u/>
      <sz val="22"/>
      <color theme="9"/>
      <name val="Calibri"/>
      <family val="2"/>
      <scheme val="minor"/>
    </font>
    <font>
      <u/>
      <sz val="11"/>
      <color theme="9"/>
      <name val="Calibri"/>
      <family val="2"/>
      <scheme val="minor"/>
    </font>
    <font>
      <u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0"/>
      <name val="MS Sans Serif"/>
      <family val="2"/>
    </font>
    <font>
      <b/>
      <sz val="12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30">
    <border>
      <left/>
      <right/>
      <top/>
      <bottom/>
      <diagonal/>
    </border>
    <border>
      <left style="thick">
        <color indexed="22"/>
      </left>
      <right/>
      <top style="thick">
        <color indexed="22"/>
      </top>
      <bottom/>
      <diagonal/>
    </border>
    <border>
      <left/>
      <right/>
      <top style="thick">
        <color indexed="22"/>
      </top>
      <bottom/>
      <diagonal/>
    </border>
    <border>
      <left/>
      <right style="thick">
        <color indexed="22"/>
      </right>
      <top style="thick">
        <color indexed="22"/>
      </top>
      <bottom/>
      <diagonal/>
    </border>
    <border>
      <left/>
      <right style="thick">
        <color indexed="22"/>
      </right>
      <top/>
      <bottom/>
      <diagonal/>
    </border>
    <border>
      <left style="thick">
        <color indexed="22"/>
      </left>
      <right/>
      <top/>
      <bottom style="thick">
        <color indexed="22"/>
      </bottom>
      <diagonal/>
    </border>
    <border>
      <left/>
      <right style="thick">
        <color indexed="22"/>
      </right>
      <top/>
      <bottom style="thick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34"/>
      </left>
      <right/>
      <top style="thick">
        <color indexed="34"/>
      </top>
      <bottom/>
      <diagonal/>
    </border>
    <border>
      <left/>
      <right/>
      <top style="thick">
        <color indexed="34"/>
      </top>
      <bottom/>
      <diagonal/>
    </border>
    <border>
      <left/>
      <right style="thick">
        <color indexed="34"/>
      </right>
      <top style="thick">
        <color indexed="34"/>
      </top>
      <bottom/>
      <diagonal/>
    </border>
    <border>
      <left style="thick">
        <color indexed="34"/>
      </left>
      <right/>
      <top/>
      <bottom/>
      <diagonal/>
    </border>
    <border>
      <left/>
      <right style="thick">
        <color indexed="34"/>
      </right>
      <top/>
      <bottom/>
      <diagonal/>
    </border>
    <border>
      <left style="thick">
        <color indexed="34"/>
      </left>
      <right/>
      <top/>
      <bottom style="thick">
        <color indexed="34"/>
      </bottom>
      <diagonal/>
    </border>
    <border>
      <left/>
      <right/>
      <top/>
      <bottom style="thick">
        <color indexed="34"/>
      </bottom>
      <diagonal/>
    </border>
    <border>
      <left/>
      <right style="thick">
        <color indexed="34"/>
      </right>
      <top/>
      <bottom style="thick">
        <color indexed="3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/>
      <bottom style="hair">
        <color indexed="22"/>
      </bottom>
      <diagonal/>
    </border>
    <border>
      <left/>
      <right/>
      <top/>
      <bottom style="dashed">
        <color indexed="64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</borders>
  <cellStyleXfs count="18">
    <xf numFmtId="0" fontId="0" fillId="0" borderId="0"/>
    <xf numFmtId="0" fontId="4" fillId="0" borderId="0">
      <alignment vertical="center"/>
      <protection locked="0"/>
    </xf>
    <xf numFmtId="0" fontId="14" fillId="2" borderId="0">
      <alignment horizontal="center" vertical="center"/>
    </xf>
    <xf numFmtId="164" fontId="2" fillId="0" borderId="0" applyFont="0" applyFill="0" applyBorder="0" applyAlignment="0" applyProtection="0"/>
    <xf numFmtId="0" fontId="15" fillId="3" borderId="0">
      <alignment horizontal="center" vertical="center" wrapText="1"/>
    </xf>
    <xf numFmtId="0" fontId="3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71" fontId="16" fillId="0" borderId="0">
      <alignment horizontal="center"/>
    </xf>
    <xf numFmtId="0" fontId="4" fillId="0" borderId="0"/>
    <xf numFmtId="0" fontId="4" fillId="0" borderId="0"/>
    <xf numFmtId="0" fontId="4" fillId="4" borderId="0"/>
    <xf numFmtId="0" fontId="4" fillId="0" borderId="0"/>
    <xf numFmtId="0" fontId="4" fillId="4" borderId="0"/>
    <xf numFmtId="167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0" fontId="1" fillId="0" borderId="0"/>
    <xf numFmtId="0" fontId="34" fillId="0" borderId="0" applyNumberFormat="0" applyFill="0" applyBorder="0" applyAlignment="0" applyProtection="0">
      <alignment vertical="top"/>
      <protection locked="0"/>
    </xf>
  </cellStyleXfs>
  <cellXfs count="189">
    <xf numFmtId="0" fontId="0" fillId="0" borderId="0" xfId="0"/>
    <xf numFmtId="0" fontId="4" fillId="4" borderId="0" xfId="11"/>
    <xf numFmtId="0" fontId="4" fillId="5" borderId="1" xfId="11" applyFill="1" applyBorder="1"/>
    <xf numFmtId="0" fontId="4" fillId="5" borderId="2" xfId="11" applyFill="1" applyBorder="1"/>
    <xf numFmtId="0" fontId="4" fillId="5" borderId="3" xfId="11" applyFill="1" applyBorder="1"/>
    <xf numFmtId="0" fontId="4" fillId="5" borderId="0" xfId="11" applyFill="1" applyBorder="1"/>
    <xf numFmtId="0" fontId="4" fillId="5" borderId="4" xfId="11" applyFill="1" applyBorder="1"/>
    <xf numFmtId="0" fontId="5" fillId="5" borderId="0" xfId="11" applyFont="1" applyFill="1" applyBorder="1" applyAlignment="1">
      <alignment horizontal="right"/>
    </xf>
    <xf numFmtId="0" fontId="7" fillId="5" borderId="0" xfId="11" applyFont="1" applyFill="1" applyBorder="1"/>
    <xf numFmtId="0" fontId="4" fillId="5" borderId="0" xfId="11" applyFont="1" applyFill="1" applyBorder="1"/>
    <xf numFmtId="0" fontId="4" fillId="5" borderId="0" xfId="11" applyFont="1" applyFill="1" applyBorder="1" applyAlignment="1">
      <alignment horizontal="right"/>
    </xf>
    <xf numFmtId="49" fontId="4" fillId="5" borderId="0" xfId="11" applyNumberFormat="1" applyFill="1" applyBorder="1" applyAlignment="1">
      <alignment horizontal="left"/>
    </xf>
    <xf numFmtId="0" fontId="4" fillId="5" borderId="0" xfId="11" quotePrefix="1" applyFont="1" applyFill="1" applyBorder="1" applyAlignment="1">
      <alignment horizontal="right"/>
    </xf>
    <xf numFmtId="169" fontId="4" fillId="5" borderId="0" xfId="11" quotePrefix="1" applyNumberFormat="1" applyFill="1" applyBorder="1"/>
    <xf numFmtId="9" fontId="5" fillId="5" borderId="0" xfId="11" applyNumberFormat="1" applyFont="1" applyFill="1" applyBorder="1"/>
    <xf numFmtId="169" fontId="4" fillId="5" borderId="0" xfId="11" applyNumberFormat="1" applyFill="1" applyBorder="1"/>
    <xf numFmtId="0" fontId="4" fillId="5" borderId="0" xfId="11" applyNumberFormat="1" applyFont="1" applyFill="1" applyBorder="1"/>
    <xf numFmtId="0" fontId="4" fillId="5" borderId="0" xfId="11" quotePrefix="1" applyFill="1" applyBorder="1"/>
    <xf numFmtId="0" fontId="4" fillId="5" borderId="0" xfId="11" quotePrefix="1" applyFill="1" applyBorder="1" applyAlignment="1">
      <alignment horizontal="right"/>
    </xf>
    <xf numFmtId="0" fontId="8" fillId="5" borderId="0" xfId="11" applyFont="1" applyFill="1" applyBorder="1"/>
    <xf numFmtId="0" fontId="4" fillId="5" borderId="5" xfId="11" applyFill="1" applyBorder="1"/>
    <xf numFmtId="0" fontId="4" fillId="5" borderId="6" xfId="11" applyFill="1" applyBorder="1"/>
    <xf numFmtId="49" fontId="12" fillId="5" borderId="0" xfId="0" applyNumberFormat="1" applyFont="1" applyFill="1" applyBorder="1" applyAlignment="1" applyProtection="1">
      <alignment horizontal="right"/>
    </xf>
    <xf numFmtId="49" fontId="4" fillId="5" borderId="0" xfId="11" applyNumberFormat="1" applyFont="1" applyFill="1" applyBorder="1" applyAlignment="1">
      <alignment horizontal="left"/>
    </xf>
    <xf numFmtId="49" fontId="4" fillId="5" borderId="0" xfId="11" applyNumberFormat="1" applyFont="1" applyFill="1" applyBorder="1" applyAlignment="1">
      <alignment horizontal="right"/>
    </xf>
    <xf numFmtId="0" fontId="11" fillId="5" borderId="0" xfId="11" applyNumberFormat="1" applyFont="1" applyFill="1" applyBorder="1" applyAlignment="1">
      <alignment horizontal="left"/>
    </xf>
    <xf numFmtId="0" fontId="13" fillId="0" borderId="0" xfId="10" applyFont="1" applyBorder="1" applyAlignment="1">
      <alignment horizontal="center"/>
    </xf>
    <xf numFmtId="0" fontId="13" fillId="0" borderId="0" xfId="10" quotePrefix="1" applyFont="1" applyBorder="1" applyAlignment="1">
      <alignment horizontal="right"/>
    </xf>
    <xf numFmtId="0" fontId="4" fillId="5" borderId="0" xfId="11" quotePrefix="1" applyNumberFormat="1" applyFont="1" applyFill="1" applyBorder="1" applyAlignment="1">
      <alignment horizontal="left"/>
    </xf>
    <xf numFmtId="0" fontId="11" fillId="5" borderId="0" xfId="11" applyNumberFormat="1" applyFont="1" applyFill="1" applyBorder="1" applyAlignment="1">
      <alignment horizontal="center"/>
    </xf>
    <xf numFmtId="0" fontId="4" fillId="4" borderId="0" xfId="11" applyAlignment="1">
      <alignment horizontal="left"/>
    </xf>
    <xf numFmtId="0" fontId="4" fillId="5" borderId="2" xfId="11" applyFill="1" applyBorder="1" applyAlignment="1">
      <alignment horizontal="left"/>
    </xf>
    <xf numFmtId="0" fontId="4" fillId="5" borderId="0" xfId="11" applyFill="1" applyBorder="1" applyAlignment="1">
      <alignment horizontal="left"/>
    </xf>
    <xf numFmtId="0" fontId="13" fillId="0" borderId="0" xfId="10" applyFont="1" applyBorder="1" applyAlignment="1">
      <alignment horizontal="left"/>
    </xf>
    <xf numFmtId="0" fontId="4" fillId="4" borderId="0" xfId="11" applyBorder="1"/>
    <xf numFmtId="0" fontId="10" fillId="5" borderId="0" xfId="11" applyFont="1" applyFill="1" applyBorder="1" applyAlignment="1">
      <alignment horizontal="center"/>
    </xf>
    <xf numFmtId="49" fontId="13" fillId="0" borderId="0" xfId="10" applyNumberFormat="1" applyFont="1" applyBorder="1" applyAlignment="1">
      <alignment horizontal="left"/>
    </xf>
    <xf numFmtId="0" fontId="11" fillId="5" borderId="0" xfId="11" applyFont="1" applyFill="1" applyBorder="1" applyAlignment="1">
      <alignment horizontal="left"/>
    </xf>
    <xf numFmtId="174" fontId="4" fillId="4" borderId="0" xfId="11" applyNumberFormat="1"/>
    <xf numFmtId="173" fontId="4" fillId="4" borderId="0" xfId="11" applyNumberFormat="1"/>
    <xf numFmtId="14" fontId="4" fillId="5" borderId="0" xfId="11" applyNumberFormat="1" applyFill="1" applyBorder="1"/>
    <xf numFmtId="49" fontId="17" fillId="5" borderId="0" xfId="11" applyNumberFormat="1" applyFont="1" applyFill="1" applyBorder="1" applyAlignment="1">
      <alignment horizontal="left"/>
    </xf>
    <xf numFmtId="0" fontId="4" fillId="0" borderId="0" xfId="11" applyFill="1" applyBorder="1"/>
    <xf numFmtId="0" fontId="13" fillId="0" borderId="0" xfId="10" quotePrefix="1" applyFont="1" applyBorder="1" applyAlignment="1">
      <alignment horizontal="center"/>
    </xf>
    <xf numFmtId="0" fontId="4" fillId="4" borderId="0" xfId="11" applyFont="1"/>
    <xf numFmtId="0" fontId="4" fillId="5" borderId="0" xfId="11" applyFont="1" applyFill="1" applyBorder="1" applyAlignment="1">
      <alignment horizontal="center"/>
    </xf>
    <xf numFmtId="2" fontId="4" fillId="4" borderId="0" xfId="11" applyNumberFormat="1"/>
    <xf numFmtId="0" fontId="4" fillId="8" borderId="0" xfId="9" applyFill="1"/>
    <xf numFmtId="0" fontId="4" fillId="0" borderId="0" xfId="9"/>
    <xf numFmtId="0" fontId="19" fillId="7" borderId="0" xfId="9" applyFont="1" applyFill="1" applyAlignment="1">
      <alignment vertical="center"/>
    </xf>
    <xf numFmtId="0" fontId="20" fillId="7" borderId="0" xfId="6" applyFont="1" applyFill="1" applyAlignment="1" applyProtection="1">
      <alignment vertical="center"/>
      <protection locked="0"/>
    </xf>
    <xf numFmtId="0" fontId="19" fillId="7" borderId="0" xfId="9" applyFont="1" applyFill="1"/>
    <xf numFmtId="0" fontId="19" fillId="8" borderId="0" xfId="9" applyFont="1" applyFill="1"/>
    <xf numFmtId="0" fontId="19" fillId="9" borderId="0" xfId="9" applyFont="1" applyFill="1" applyAlignment="1">
      <alignment vertical="center"/>
    </xf>
    <xf numFmtId="0" fontId="21" fillId="9" borderId="0" xfId="7" applyFont="1" applyFill="1" applyAlignment="1" applyProtection="1">
      <alignment vertical="center"/>
      <protection locked="0"/>
    </xf>
    <xf numFmtId="0" fontId="4" fillId="6" borderId="8" xfId="9" applyFill="1" applyBorder="1"/>
    <xf numFmtId="0" fontId="4" fillId="6" borderId="9" xfId="9" applyFill="1" applyBorder="1"/>
    <xf numFmtId="0" fontId="4" fillId="6" borderId="10" xfId="9" applyFill="1" applyBorder="1"/>
    <xf numFmtId="0" fontId="4" fillId="6" borderId="11" xfId="9" applyFill="1" applyBorder="1"/>
    <xf numFmtId="0" fontId="4" fillId="6" borderId="0" xfId="9" applyFill="1" applyBorder="1"/>
    <xf numFmtId="0" fontId="4" fillId="6" borderId="12" xfId="9" applyFill="1" applyBorder="1"/>
    <xf numFmtId="0" fontId="22" fillId="0" borderId="0" xfId="9" applyFont="1" applyFill="1" applyAlignment="1" applyProtection="1">
      <alignment horizontal="center" vertical="center"/>
      <protection locked="0"/>
    </xf>
    <xf numFmtId="0" fontId="23" fillId="6" borderId="12" xfId="9" applyFont="1" applyFill="1" applyBorder="1"/>
    <xf numFmtId="0" fontId="4" fillId="6" borderId="13" xfId="9" applyFill="1" applyBorder="1"/>
    <xf numFmtId="0" fontId="4" fillId="6" borderId="14" xfId="9" applyFill="1" applyBorder="1"/>
    <xf numFmtId="0" fontId="4" fillId="6" borderId="15" xfId="9" applyFill="1" applyBorder="1"/>
    <xf numFmtId="0" fontId="5" fillId="10" borderId="16" xfId="11" applyFont="1" applyFill="1" applyBorder="1" applyAlignment="1">
      <alignment horizontal="center"/>
    </xf>
    <xf numFmtId="0" fontId="9" fillId="10" borderId="16" xfId="11" applyFont="1" applyFill="1" applyBorder="1" applyAlignment="1">
      <alignment horizontal="center"/>
    </xf>
    <xf numFmtId="0" fontId="5" fillId="10" borderId="17" xfId="11" applyFont="1" applyFill="1" applyBorder="1" applyAlignment="1"/>
    <xf numFmtId="0" fontId="5" fillId="10" borderId="7" xfId="11" applyFont="1" applyFill="1" applyBorder="1" applyAlignment="1">
      <alignment horizontal="center"/>
    </xf>
    <xf numFmtId="0" fontId="13" fillId="0" borderId="20" xfId="10" applyFont="1" applyBorder="1" applyAlignment="1">
      <alignment horizontal="center"/>
    </xf>
    <xf numFmtId="0" fontId="13" fillId="0" borderId="21" xfId="10" applyFont="1" applyBorder="1" applyAlignment="1">
      <alignment horizontal="left"/>
    </xf>
    <xf numFmtId="0" fontId="13" fillId="0" borderId="23" xfId="10" applyFont="1" applyBorder="1" applyAlignment="1">
      <alignment horizontal="left"/>
    </xf>
    <xf numFmtId="0" fontId="13" fillId="0" borderId="24" xfId="10" applyFont="1" applyBorder="1" applyAlignment="1">
      <alignment horizontal="center"/>
    </xf>
    <xf numFmtId="0" fontId="13" fillId="0" borderId="0" xfId="10" quotePrefix="1" applyFont="1" applyBorder="1"/>
    <xf numFmtId="0" fontId="13" fillId="0" borderId="0" xfId="10" quotePrefix="1" applyFont="1" applyBorder="1" applyAlignment="1">
      <alignment horizontal="left"/>
    </xf>
    <xf numFmtId="0" fontId="13" fillId="0" borderId="0" xfId="10" applyFont="1" applyBorder="1"/>
    <xf numFmtId="176" fontId="27" fillId="0" borderId="0" xfId="10" quotePrefix="1" applyNumberFormat="1" applyFont="1" applyBorder="1" applyAlignment="1">
      <alignment horizontal="center"/>
    </xf>
    <xf numFmtId="14" fontId="11" fillId="5" borderId="25" xfId="11" applyNumberFormat="1" applyFont="1" applyFill="1" applyBorder="1" applyAlignment="1">
      <alignment horizontal="left"/>
    </xf>
    <xf numFmtId="49" fontId="11" fillId="5" borderId="25" xfId="11" applyNumberFormat="1" applyFont="1" applyFill="1" applyBorder="1" applyAlignment="1">
      <alignment horizontal="left"/>
    </xf>
    <xf numFmtId="172" fontId="11" fillId="5" borderId="25" xfId="11" applyNumberFormat="1" applyFont="1" applyFill="1" applyBorder="1" applyAlignment="1">
      <alignment horizontal="left"/>
    </xf>
    <xf numFmtId="173" fontId="11" fillId="5" borderId="25" xfId="11" applyNumberFormat="1" applyFont="1" applyFill="1" applyBorder="1" applyAlignment="1">
      <alignment horizontal="left"/>
    </xf>
    <xf numFmtId="166" fontId="28" fillId="0" borderId="26" xfId="10" applyNumberFormat="1" applyFont="1" applyBorder="1" applyAlignment="1">
      <alignment horizontal="center"/>
    </xf>
    <xf numFmtId="0" fontId="4" fillId="5" borderId="27" xfId="11" applyFill="1" applyBorder="1"/>
    <xf numFmtId="0" fontId="4" fillId="5" borderId="27" xfId="11" applyFill="1" applyBorder="1" applyAlignment="1">
      <alignment horizontal="left"/>
    </xf>
    <xf numFmtId="0" fontId="9" fillId="5" borderId="0" xfId="11" applyFont="1" applyFill="1" applyBorder="1" applyAlignment="1">
      <alignment horizontal="right"/>
    </xf>
    <xf numFmtId="10" fontId="4" fillId="0" borderId="0" xfId="11" quotePrefix="1" applyNumberFormat="1" applyFont="1" applyFill="1" applyBorder="1" applyAlignment="1">
      <alignment horizontal="center"/>
    </xf>
    <xf numFmtId="170" fontId="13" fillId="5" borderId="0" xfId="11" applyNumberFormat="1" applyFont="1" applyFill="1" applyBorder="1"/>
    <xf numFmtId="170" fontId="26" fillId="0" borderId="0" xfId="11" applyNumberFormat="1" applyFont="1" applyFill="1" applyBorder="1"/>
    <xf numFmtId="175" fontId="13" fillId="5" borderId="0" xfId="11" applyNumberFormat="1" applyFont="1" applyFill="1" applyBorder="1"/>
    <xf numFmtId="170" fontId="4" fillId="0" borderId="0" xfId="11" applyNumberFormat="1" applyFill="1" applyBorder="1"/>
    <xf numFmtId="0" fontId="9" fillId="0" borderId="0" xfId="11" applyFont="1" applyFill="1" applyBorder="1" applyAlignment="1">
      <alignment horizontal="right"/>
    </xf>
    <xf numFmtId="0" fontId="30" fillId="5" borderId="0" xfId="11" applyFont="1" applyFill="1" applyBorder="1" applyAlignment="1">
      <alignment horizontal="center"/>
    </xf>
    <xf numFmtId="175" fontId="13" fillId="0" borderId="0" xfId="0" applyNumberFormat="1" applyFont="1" applyFill="1" applyBorder="1" applyProtection="1">
      <protection locked="0"/>
    </xf>
    <xf numFmtId="175" fontId="13" fillId="0" borderId="18" xfId="10" applyNumberFormat="1" applyFont="1" applyBorder="1" applyAlignment="1">
      <alignment horizontal="right"/>
    </xf>
    <xf numFmtId="0" fontId="4" fillId="0" borderId="0" xfId="11" applyFill="1" applyAlignment="1">
      <alignment horizontal="left"/>
    </xf>
    <xf numFmtId="0" fontId="4" fillId="0" borderId="0" xfId="11" applyFill="1"/>
    <xf numFmtId="0" fontId="1" fillId="0" borderId="0" xfId="16" applyAlignment="1">
      <alignment horizontal="center"/>
    </xf>
    <xf numFmtId="0" fontId="1" fillId="0" borderId="0" xfId="16"/>
    <xf numFmtId="175" fontId="33" fillId="0" borderId="0" xfId="16" applyNumberFormat="1" applyFont="1" applyAlignment="1">
      <alignment horizontal="center"/>
    </xf>
    <xf numFmtId="0" fontId="35" fillId="13" borderId="0" xfId="17" applyFont="1" applyFill="1" applyAlignment="1" applyProtection="1">
      <alignment horizontal="center" vertical="center"/>
    </xf>
    <xf numFmtId="0" fontId="36" fillId="0" borderId="0" xfId="16" applyFont="1" applyAlignment="1">
      <alignment horizontal="center"/>
    </xf>
    <xf numFmtId="175" fontId="37" fillId="0" borderId="0" xfId="16" applyNumberFormat="1" applyFont="1" applyAlignment="1">
      <alignment horizontal="center"/>
    </xf>
    <xf numFmtId="0" fontId="38" fillId="14" borderId="0" xfId="16" applyFont="1" applyFill="1" applyAlignment="1">
      <alignment horizontal="center" wrapText="1"/>
    </xf>
    <xf numFmtId="175" fontId="33" fillId="14" borderId="0" xfId="16" applyNumberFormat="1" applyFont="1" applyFill="1" applyAlignment="1">
      <alignment horizontal="center"/>
    </xf>
    <xf numFmtId="0" fontId="39" fillId="15" borderId="0" xfId="16" applyFont="1" applyFill="1" applyAlignment="1">
      <alignment wrapText="1"/>
    </xf>
    <xf numFmtId="175" fontId="33" fillId="15" borderId="0" xfId="16" applyNumberFormat="1" applyFont="1" applyFill="1" applyAlignment="1">
      <alignment horizontal="center" wrapText="1"/>
    </xf>
    <xf numFmtId="175" fontId="33" fillId="15" borderId="0" xfId="16" applyNumberFormat="1" applyFont="1" applyFill="1" applyAlignment="1">
      <alignment horizontal="center"/>
    </xf>
    <xf numFmtId="0" fontId="39" fillId="16" borderId="0" xfId="16" applyFont="1" applyFill="1" applyAlignment="1">
      <alignment wrapText="1"/>
    </xf>
    <xf numFmtId="175" fontId="33" fillId="16" borderId="0" xfId="16" applyNumberFormat="1" applyFont="1" applyFill="1" applyAlignment="1">
      <alignment horizontal="center"/>
    </xf>
    <xf numFmtId="175" fontId="33" fillId="16" borderId="0" xfId="16" applyNumberFormat="1" applyFont="1" applyFill="1" applyAlignment="1">
      <alignment horizontal="center" wrapText="1"/>
    </xf>
    <xf numFmtId="0" fontId="39" fillId="17" borderId="0" xfId="16" applyFont="1" applyFill="1" applyAlignment="1">
      <alignment wrapText="1"/>
    </xf>
    <xf numFmtId="175" fontId="33" fillId="17" borderId="0" xfId="16" applyNumberFormat="1" applyFont="1" applyFill="1" applyAlignment="1">
      <alignment horizontal="center"/>
    </xf>
    <xf numFmtId="0" fontId="39" fillId="0" borderId="0" xfId="16" applyFont="1" applyAlignment="1">
      <alignment wrapText="1"/>
    </xf>
    <xf numFmtId="175" fontId="33" fillId="0" borderId="0" xfId="16" applyNumberFormat="1" applyFont="1" applyFill="1" applyAlignment="1">
      <alignment horizontal="center"/>
    </xf>
    <xf numFmtId="0" fontId="38" fillId="14" borderId="0" xfId="16" applyFont="1" applyFill="1" applyAlignment="1">
      <alignment horizontal="center"/>
    </xf>
    <xf numFmtId="0" fontId="39" fillId="18" borderId="0" xfId="16" applyFont="1" applyFill="1" applyAlignment="1">
      <alignment wrapText="1"/>
    </xf>
    <xf numFmtId="175" fontId="33" fillId="18" borderId="0" xfId="16" applyNumberFormat="1" applyFont="1" applyFill="1" applyAlignment="1">
      <alignment horizontal="center"/>
    </xf>
    <xf numFmtId="0" fontId="39" fillId="19" borderId="0" xfId="16" applyFont="1" applyFill="1" applyAlignment="1">
      <alignment wrapText="1"/>
    </xf>
    <xf numFmtId="175" fontId="33" fillId="19" borderId="0" xfId="16" applyNumberFormat="1" applyFont="1" applyFill="1" applyAlignment="1">
      <alignment horizontal="center"/>
    </xf>
    <xf numFmtId="0" fontId="39" fillId="0" borderId="0" xfId="16" applyFont="1" applyAlignment="1">
      <alignment horizontal="center"/>
    </xf>
    <xf numFmtId="0" fontId="39" fillId="20" borderId="0" xfId="16" applyFont="1" applyFill="1"/>
    <xf numFmtId="175" fontId="33" fillId="20" borderId="0" xfId="16" applyNumberFormat="1" applyFont="1" applyFill="1" applyAlignment="1">
      <alignment horizontal="center"/>
    </xf>
    <xf numFmtId="0" fontId="39" fillId="0" borderId="0" xfId="16" applyFont="1"/>
    <xf numFmtId="0" fontId="41" fillId="0" borderId="0" xfId="16" applyFont="1"/>
    <xf numFmtId="0" fontId="13" fillId="0" borderId="21" xfId="10" applyFont="1" applyBorder="1" applyAlignment="1">
      <alignment horizontal="center"/>
    </xf>
    <xf numFmtId="0" fontId="13" fillId="0" borderId="23" xfId="10" applyFont="1" applyBorder="1" applyAlignment="1">
      <alignment horizontal="center"/>
    </xf>
    <xf numFmtId="175" fontId="13" fillId="0" borderId="22" xfId="10" applyNumberFormat="1" applyFont="1" applyBorder="1" applyAlignment="1">
      <alignment horizontal="right"/>
    </xf>
    <xf numFmtId="0" fontId="13" fillId="5" borderId="18" xfId="10" applyFont="1" applyFill="1" applyBorder="1" applyAlignment="1"/>
    <xf numFmtId="0" fontId="13" fillId="5" borderId="21" xfId="10" applyFont="1" applyFill="1" applyBorder="1" applyAlignment="1"/>
    <xf numFmtId="0" fontId="10" fillId="5" borderId="18" xfId="11" applyFont="1" applyFill="1" applyBorder="1" applyAlignment="1"/>
    <xf numFmtId="0" fontId="10" fillId="5" borderId="22" xfId="11" applyFont="1" applyFill="1" applyBorder="1" applyAlignment="1"/>
    <xf numFmtId="49" fontId="13" fillId="0" borderId="19" xfId="10" applyNumberFormat="1" applyFont="1" applyBorder="1" applyAlignment="1">
      <alignment horizontal="center"/>
    </xf>
    <xf numFmtId="49" fontId="13" fillId="0" borderId="21" xfId="10" applyNumberFormat="1" applyFont="1" applyBorder="1" applyAlignment="1">
      <alignment horizontal="center"/>
    </xf>
    <xf numFmtId="175" fontId="25" fillId="5" borderId="18" xfId="0" applyNumberFormat="1" applyFont="1" applyFill="1" applyBorder="1" applyAlignment="1">
      <alignment horizontal="center"/>
    </xf>
    <xf numFmtId="170" fontId="25" fillId="5" borderId="18" xfId="0" applyNumberFormat="1" applyFont="1" applyFill="1" applyBorder="1" applyAlignment="1">
      <alignment horizontal="center"/>
    </xf>
    <xf numFmtId="170" fontId="25" fillId="5" borderId="29" xfId="0" applyNumberFormat="1" applyFont="1" applyFill="1" applyBorder="1" applyAlignment="1">
      <alignment horizontal="center"/>
    </xf>
    <xf numFmtId="170" fontId="13" fillId="5" borderId="18" xfId="0" applyNumberFormat="1" applyFont="1" applyFill="1" applyBorder="1" applyAlignment="1">
      <alignment horizontal="center"/>
    </xf>
    <xf numFmtId="170" fontId="13" fillId="12" borderId="28" xfId="11" applyNumberFormat="1" applyFont="1" applyFill="1" applyBorder="1" applyAlignment="1">
      <alignment horizontal="center"/>
    </xf>
    <xf numFmtId="0" fontId="43" fillId="0" borderId="0" xfId="0" applyFont="1"/>
    <xf numFmtId="0" fontId="0" fillId="0" borderId="0" xfId="0" applyFill="1"/>
    <xf numFmtId="0" fontId="32" fillId="0" borderId="0" xfId="0" applyFont="1" applyFill="1" applyAlignment="1">
      <alignment horizontal="center"/>
    </xf>
    <xf numFmtId="0" fontId="31" fillId="0" borderId="0" xfId="0" applyFont="1" applyAlignment="1">
      <alignment horizontal="center"/>
    </xf>
    <xf numFmtId="0" fontId="44" fillId="0" borderId="0" xfId="0" applyFont="1" applyAlignment="1">
      <alignment horizontal="center"/>
    </xf>
    <xf numFmtId="0" fontId="32" fillId="0" borderId="0" xfId="0" applyFont="1" applyAlignment="1"/>
    <xf numFmtId="0" fontId="32" fillId="0" borderId="0" xfId="0" applyFont="1" applyFill="1"/>
    <xf numFmtId="0" fontId="45" fillId="0" borderId="0" xfId="0" applyFont="1"/>
    <xf numFmtId="0" fontId="0" fillId="0" borderId="0" xfId="0" applyFont="1"/>
    <xf numFmtId="0" fontId="0" fillId="0" borderId="0" xfId="0" applyFont="1" applyFill="1"/>
    <xf numFmtId="0" fontId="46" fillId="0" borderId="0" xfId="0" applyFont="1"/>
    <xf numFmtId="0" fontId="47" fillId="0" borderId="0" xfId="0" applyFont="1"/>
    <xf numFmtId="0" fontId="47" fillId="21" borderId="0" xfId="0" applyFont="1" applyFill="1"/>
    <xf numFmtId="0" fontId="47" fillId="22" borderId="0" xfId="0" applyFont="1" applyFill="1" applyAlignment="1">
      <alignment horizontal="center"/>
    </xf>
    <xf numFmtId="0" fontId="47" fillId="23" borderId="0" xfId="0" applyFont="1" applyFill="1" applyAlignment="1">
      <alignment horizontal="center"/>
    </xf>
    <xf numFmtId="0" fontId="47" fillId="0" borderId="0" xfId="0" applyFont="1" applyAlignment="1">
      <alignment horizontal="center"/>
    </xf>
    <xf numFmtId="0" fontId="48" fillId="0" borderId="0" xfId="0" applyFont="1"/>
    <xf numFmtId="8" fontId="31" fillId="0" borderId="0" xfId="0" applyNumberFormat="1" applyFont="1" applyAlignment="1">
      <alignment horizontal="center"/>
    </xf>
    <xf numFmtId="0" fontId="49" fillId="21" borderId="0" xfId="0" applyFont="1" applyFill="1" applyAlignment="1">
      <alignment horizontal="center"/>
    </xf>
    <xf numFmtId="0" fontId="32" fillId="22" borderId="0" xfId="0" applyFont="1" applyFill="1" applyAlignment="1">
      <alignment horizontal="center"/>
    </xf>
    <xf numFmtId="0" fontId="32" fillId="23" borderId="0" xfId="0" applyFont="1" applyFill="1" applyAlignment="1">
      <alignment horizontal="center"/>
    </xf>
    <xf numFmtId="175" fontId="31" fillId="0" borderId="0" xfId="0" applyNumberFormat="1" applyFont="1" applyAlignment="1">
      <alignment horizontal="center"/>
    </xf>
    <xf numFmtId="0" fontId="43" fillId="0" borderId="0" xfId="0" applyFont="1" applyAlignment="1">
      <alignment horizontal="right"/>
    </xf>
    <xf numFmtId="0" fontId="50" fillId="0" borderId="0" xfId="0" applyFont="1"/>
    <xf numFmtId="0" fontId="49" fillId="0" borderId="0" xfId="0" applyFont="1" applyFill="1" applyAlignment="1">
      <alignment horizontal="center"/>
    </xf>
    <xf numFmtId="0" fontId="51" fillId="0" borderId="0" xfId="0" applyFont="1"/>
    <xf numFmtId="0" fontId="0" fillId="21" borderId="0" xfId="0" applyFill="1"/>
    <xf numFmtId="1" fontId="6" fillId="5" borderId="0" xfId="11" applyNumberFormat="1" applyFont="1" applyFill="1" applyBorder="1"/>
    <xf numFmtId="14" fontId="4" fillId="5" borderId="0" xfId="11" quotePrefix="1" applyNumberFormat="1" applyFill="1" applyBorder="1" applyAlignment="1">
      <alignment horizontal="left"/>
    </xf>
    <xf numFmtId="49" fontId="4" fillId="5" borderId="0" xfId="11" applyNumberFormat="1" applyFill="1" applyBorder="1"/>
    <xf numFmtId="0" fontId="4" fillId="5" borderId="0" xfId="11" applyNumberFormat="1" applyFont="1" applyFill="1" applyBorder="1" applyAlignment="1"/>
    <xf numFmtId="0" fontId="4" fillId="5" borderId="27" xfId="11" applyNumberFormat="1" applyFont="1" applyFill="1" applyBorder="1" applyAlignment="1"/>
    <xf numFmtId="0" fontId="2" fillId="0" borderId="0" xfId="0" applyFont="1"/>
    <xf numFmtId="0" fontId="52" fillId="21" borderId="0" xfId="0" applyFont="1" applyFill="1" applyAlignment="1">
      <alignment horizontal="center"/>
    </xf>
    <xf numFmtId="0" fontId="53" fillId="21" borderId="0" xfId="0" applyFont="1" applyFill="1" applyAlignment="1">
      <alignment horizontal="center"/>
    </xf>
    <xf numFmtId="0" fontId="43" fillId="0" borderId="0" xfId="0" applyNumberFormat="1" applyFont="1"/>
    <xf numFmtId="0" fontId="3" fillId="0" borderId="0" xfId="5" applyAlignment="1" applyProtection="1">
      <alignment horizontal="center" vertical="center"/>
    </xf>
    <xf numFmtId="0" fontId="9" fillId="0" borderId="0" xfId="12" applyFont="1" applyAlignment="1">
      <alignment horizontal="center" vertical="center"/>
    </xf>
    <xf numFmtId="0" fontId="24" fillId="11" borderId="0" xfId="9" applyFont="1" applyFill="1" applyAlignment="1">
      <alignment horizontal="center" vertical="center"/>
    </xf>
    <xf numFmtId="0" fontId="4" fillId="5" borderId="0" xfId="11" applyFont="1" applyFill="1" applyBorder="1" applyAlignment="1">
      <alignment horizontal="left"/>
    </xf>
    <xf numFmtId="0" fontId="13" fillId="0" borderId="0" xfId="10" applyFont="1" applyBorder="1" applyAlignment="1">
      <alignment horizontal="left"/>
    </xf>
    <xf numFmtId="0" fontId="26" fillId="5" borderId="0" xfId="11" applyFont="1" applyFill="1" applyBorder="1" applyAlignment="1">
      <alignment horizontal="center" wrapText="1"/>
    </xf>
    <xf numFmtId="0" fontId="29" fillId="5" borderId="0" xfId="11" applyFont="1" applyFill="1" applyBorder="1" applyAlignment="1">
      <alignment horizontal="center" wrapText="1"/>
    </xf>
    <xf numFmtId="0" fontId="11" fillId="5" borderId="0" xfId="11" applyFont="1" applyFill="1" applyBorder="1" applyAlignment="1">
      <alignment horizontal="left"/>
    </xf>
    <xf numFmtId="176" fontId="27" fillId="5" borderId="0" xfId="11" quotePrefix="1" applyNumberFormat="1" applyFont="1" applyFill="1" applyBorder="1" applyAlignment="1">
      <alignment horizontal="left"/>
    </xf>
    <xf numFmtId="176" fontId="27" fillId="5" borderId="0" xfId="11" applyNumberFormat="1" applyFont="1" applyFill="1" applyBorder="1" applyAlignment="1">
      <alignment horizontal="left"/>
    </xf>
    <xf numFmtId="0" fontId="4" fillId="5" borderId="0" xfId="11" applyFont="1" applyFill="1" applyBorder="1" applyAlignment="1">
      <alignment horizontal="left" vertical="center" wrapText="1"/>
    </xf>
    <xf numFmtId="0" fontId="4" fillId="5" borderId="0" xfId="11" applyFill="1" applyBorder="1" applyAlignment="1">
      <alignment horizontal="left" vertical="center"/>
    </xf>
    <xf numFmtId="0" fontId="5" fillId="10" borderId="19" xfId="11" applyFont="1" applyFill="1" applyBorder="1" applyAlignment="1">
      <alignment horizontal="center"/>
    </xf>
    <xf numFmtId="0" fontId="5" fillId="10" borderId="17" xfId="11" applyFont="1" applyFill="1" applyBorder="1" applyAlignment="1">
      <alignment horizontal="center"/>
    </xf>
  </cellXfs>
  <cellStyles count="18">
    <cellStyle name="Arial" xfId="1"/>
    <cellStyle name="Entête" xfId="2"/>
    <cellStyle name="Euro" xfId="3"/>
    <cellStyle name="joli" xfId="4"/>
    <cellStyle name="Lien hypertexte" xfId="5" builtinId="8"/>
    <cellStyle name="Lien hypertexte 2" xfId="17"/>
    <cellStyle name="Lien hypertexte_coupledeserrage" xfId="6"/>
    <cellStyle name="Lien hypertexte_Generateur calendriers" xfId="7"/>
    <cellStyle name="N° téléphone" xfId="8"/>
    <cellStyle name="Normal" xfId="0" builtinId="0"/>
    <cellStyle name="Normal 2" xfId="16"/>
    <cellStyle name="Normal_championnat_france_2002_2003_D1" xfId="9"/>
    <cellStyle name="Normal_clipro" xfId="10"/>
    <cellStyle name="Normal_Facture" xfId="11"/>
    <cellStyle name="Normal_Generateur calendriers" xfId="12"/>
    <cellStyle name="Standard_Anpassen der Amortisation" xfId="13"/>
    <cellStyle name="Währung [0]_Budget" xfId="14"/>
    <cellStyle name="Währung_Budget" xfId="1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7</xdr:row>
      <xdr:rowOff>47625</xdr:rowOff>
    </xdr:from>
    <xdr:to>
      <xdr:col>4</xdr:col>
      <xdr:colOff>600075</xdr:colOff>
      <xdr:row>10</xdr:row>
      <xdr:rowOff>66675</xdr:rowOff>
    </xdr:to>
    <xdr:sp macro="" textlink="">
      <xdr:nvSpPr>
        <xdr:cNvPr id="370689" name="Text Box 1"/>
        <xdr:cNvSpPr txBox="1">
          <a:spLocks noChangeArrowheads="1"/>
        </xdr:cNvSpPr>
      </xdr:nvSpPr>
      <xdr:spPr bwMode="auto">
        <a:xfrm>
          <a:off x="1571625" y="1295400"/>
          <a:ext cx="2905125" cy="447675"/>
        </a:xfrm>
        <a:prstGeom prst="rect">
          <a:avLst/>
        </a:prstGeom>
        <a:gradFill rotWithShape="0">
          <a:gsLst>
            <a:gs pos="0">
              <a:srgbClr val="FFFFCC"/>
            </a:gs>
            <a:gs pos="100000">
              <a:srgbClr val="CCCCFF"/>
            </a:gs>
          </a:gsLst>
          <a:lin ang="18900000" scaled="1"/>
        </a:gradFill>
        <a:ln w="9525">
          <a:noFill/>
          <a:miter lim="800000"/>
          <a:headEnd/>
          <a:tailEnd/>
        </a:ln>
        <a:effectLst/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cs typeface="Arial"/>
            </a:rPr>
            <a:t>Entrez ci-dessous le mot de passe vous permettant d'obtenir la version enregistrée</a:t>
          </a:r>
        </a:p>
      </xdr:txBody>
    </xdr:sp>
    <xdr:clientData/>
  </xdr:twoCellAnchor>
  <xdr:twoCellAnchor>
    <xdr:from>
      <xdr:col>2</xdr:col>
      <xdr:colOff>504825</xdr:colOff>
      <xdr:row>13</xdr:row>
      <xdr:rowOff>9525</xdr:rowOff>
    </xdr:from>
    <xdr:to>
      <xdr:col>4</xdr:col>
      <xdr:colOff>609600</xdr:colOff>
      <xdr:row>14</xdr:row>
      <xdr:rowOff>533400</xdr:rowOff>
    </xdr:to>
    <xdr:sp macro="" textlink="">
      <xdr:nvSpPr>
        <xdr:cNvPr id="370690" name="Text Box 2"/>
        <xdr:cNvSpPr txBox="1">
          <a:spLocks noChangeArrowheads="1"/>
        </xdr:cNvSpPr>
      </xdr:nvSpPr>
      <xdr:spPr bwMode="auto">
        <a:xfrm>
          <a:off x="1590675" y="2276475"/>
          <a:ext cx="2895600" cy="685800"/>
        </a:xfrm>
        <a:prstGeom prst="rect">
          <a:avLst/>
        </a:prstGeom>
        <a:gradFill rotWithShape="0">
          <a:gsLst>
            <a:gs pos="0">
              <a:srgbClr val="CCCCFF"/>
            </a:gs>
            <a:gs pos="100000">
              <a:srgbClr val="FFFFFF"/>
            </a:gs>
          </a:gsLst>
          <a:lin ang="2700000" scaled="1"/>
        </a:gradFill>
        <a:ln w="9525">
          <a:solidFill>
            <a:srgbClr val="FFFF00"/>
          </a:solidFill>
          <a:prstDash val="sysDot"/>
          <a:miter lim="800000"/>
          <a:headEnd/>
          <a:tailEnd/>
        </a:ln>
        <a:effectLst/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cs typeface="Arial"/>
            </a:rPr>
            <a:t>Retrouvez ce mot de passe en cliquant sur le lien ci-dessous</a:t>
          </a:r>
        </a:p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cs typeface="Arial"/>
            </a:rPr>
            <a:t>Cette accès est payant</a:t>
          </a:r>
        </a:p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676275</xdr:colOff>
      <xdr:row>14</xdr:row>
      <xdr:rowOff>904875</xdr:rowOff>
    </xdr:from>
    <xdr:to>
      <xdr:col>18</xdr:col>
      <xdr:colOff>161925</xdr:colOff>
      <xdr:row>16</xdr:row>
      <xdr:rowOff>209550</xdr:rowOff>
    </xdr:to>
    <xdr:sp macro="[0]!DébloquerVBE" textlink="">
      <xdr:nvSpPr>
        <xdr:cNvPr id="370691" name="Text Box 3"/>
        <xdr:cNvSpPr txBox="1">
          <a:spLocks noChangeArrowheads="1"/>
        </xdr:cNvSpPr>
      </xdr:nvSpPr>
      <xdr:spPr bwMode="auto">
        <a:xfrm>
          <a:off x="14935200" y="3333750"/>
          <a:ext cx="10096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161926</xdr:colOff>
      <xdr:row>9</xdr:row>
      <xdr:rowOff>66675</xdr:rowOff>
    </xdr:from>
    <xdr:to>
      <xdr:col>8</xdr:col>
      <xdr:colOff>180976</xdr:colOff>
      <xdr:row>14</xdr:row>
      <xdr:rowOff>123825</xdr:rowOff>
    </xdr:to>
    <xdr:sp macro="" textlink="">
      <xdr:nvSpPr>
        <xdr:cNvPr id="120837" name="INVB1"/>
        <xdr:cNvSpPr>
          <a:spLocks noChangeArrowheads="1"/>
        </xdr:cNvSpPr>
      </xdr:nvSpPr>
      <xdr:spPr bwMode="auto">
        <a:xfrm>
          <a:off x="276226" y="1647825"/>
          <a:ext cx="4381500" cy="866775"/>
        </a:xfrm>
        <a:prstGeom prst="roundRect">
          <a:avLst>
            <a:gd name="adj" fmla="val 16667"/>
          </a:avLst>
        </a:prstGeom>
        <a:noFill/>
        <a:ln w="9525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9</xdr:col>
      <xdr:colOff>285750</xdr:colOff>
      <xdr:row>6</xdr:row>
      <xdr:rowOff>57150</xdr:rowOff>
    </xdr:from>
    <xdr:to>
      <xdr:col>10</xdr:col>
      <xdr:colOff>885825</xdr:colOff>
      <xdr:row>7</xdr:row>
      <xdr:rowOff>266700</xdr:rowOff>
    </xdr:to>
    <xdr:sp macro="" textlink="">
      <xdr:nvSpPr>
        <xdr:cNvPr id="120838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1800" b="1" i="1" strike="noStrike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 editAs="oneCell">
    <xdr:from>
      <xdr:col>8</xdr:col>
      <xdr:colOff>371475</xdr:colOff>
      <xdr:row>9</xdr:row>
      <xdr:rowOff>76200</xdr:rowOff>
    </xdr:from>
    <xdr:to>
      <xdr:col>11</xdr:col>
      <xdr:colOff>200025</xdr:colOff>
      <xdr:row>14</xdr:row>
      <xdr:rowOff>123825</xdr:rowOff>
    </xdr:to>
    <xdr:sp macro="" textlink="">
      <xdr:nvSpPr>
        <xdr:cNvPr id="120839" name="INVB2"/>
        <xdr:cNvSpPr>
          <a:spLocks noChangeArrowheads="1"/>
        </xdr:cNvSpPr>
      </xdr:nvSpPr>
      <xdr:spPr bwMode="auto">
        <a:xfrm>
          <a:off x="4848225" y="1657350"/>
          <a:ext cx="2343150" cy="857250"/>
        </a:xfrm>
        <a:prstGeom prst="roundRect">
          <a:avLst>
            <a:gd name="adj" fmla="val 16667"/>
          </a:avLst>
        </a:prstGeom>
        <a:noFill/>
        <a:ln w="9525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3</xdr:col>
      <xdr:colOff>695325</xdr:colOff>
      <xdr:row>58</xdr:row>
      <xdr:rowOff>28575</xdr:rowOff>
    </xdr:from>
    <xdr:to>
      <xdr:col>8</xdr:col>
      <xdr:colOff>0</xdr:colOff>
      <xdr:row>64</xdr:row>
      <xdr:rowOff>133350</xdr:rowOff>
    </xdr:to>
    <xdr:sp macro="" textlink="">
      <xdr:nvSpPr>
        <xdr:cNvPr id="120840" name="INVB3"/>
        <xdr:cNvSpPr>
          <a:spLocks noChangeArrowheads="1"/>
        </xdr:cNvSpPr>
      </xdr:nvSpPr>
      <xdr:spPr bwMode="auto">
        <a:xfrm>
          <a:off x="1057275" y="8134350"/>
          <a:ext cx="34194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4</xdr:col>
      <xdr:colOff>161925</xdr:colOff>
      <xdr:row>57</xdr:row>
      <xdr:rowOff>104775</xdr:rowOff>
    </xdr:from>
    <xdr:to>
      <xdr:col>5</xdr:col>
      <xdr:colOff>600075</xdr:colOff>
      <xdr:row>58</xdr:row>
      <xdr:rowOff>133350</xdr:rowOff>
    </xdr:to>
    <xdr:sp macro="" textlink="">
      <xdr:nvSpPr>
        <xdr:cNvPr id="120841" name="INV2"/>
        <xdr:cNvSpPr txBox="1">
          <a:spLocks noChangeArrowheads="1"/>
        </xdr:cNvSpPr>
      </xdr:nvSpPr>
      <xdr:spPr bwMode="auto">
        <a:xfrm>
          <a:off x="1304925" y="8048625"/>
          <a:ext cx="1228725" cy="1905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 Détails Paiement</a:t>
          </a:r>
        </a:p>
      </xdr:txBody>
    </xdr:sp>
    <xdr:clientData/>
  </xdr:twoCellAnchor>
  <xdr:twoCellAnchor>
    <xdr:from>
      <xdr:col>3</xdr:col>
      <xdr:colOff>85725</xdr:colOff>
      <xdr:row>8</xdr:row>
      <xdr:rowOff>152400</xdr:rowOff>
    </xdr:from>
    <xdr:to>
      <xdr:col>4</xdr:col>
      <xdr:colOff>180975</xdr:colOff>
      <xdr:row>9</xdr:row>
      <xdr:rowOff>142875</xdr:rowOff>
    </xdr:to>
    <xdr:sp macro="[0]!Nada" textlink="">
      <xdr:nvSpPr>
        <xdr:cNvPr id="120842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 editAs="absolute">
    <xdr:from>
      <xdr:col>4</xdr:col>
      <xdr:colOff>361950</xdr:colOff>
      <xdr:row>2</xdr:row>
      <xdr:rowOff>28574</xdr:rowOff>
    </xdr:from>
    <xdr:to>
      <xdr:col>9</xdr:col>
      <xdr:colOff>190500</xdr:colOff>
      <xdr:row>8</xdr:row>
      <xdr:rowOff>85724</xdr:rowOff>
    </xdr:to>
    <xdr:sp macro="" textlink="">
      <xdr:nvSpPr>
        <xdr:cNvPr id="120934" name="Text Box 102"/>
        <xdr:cNvSpPr txBox="1">
          <a:spLocks noChangeArrowheads="1"/>
        </xdr:cNvSpPr>
      </xdr:nvSpPr>
      <xdr:spPr bwMode="auto">
        <a:xfrm>
          <a:off x="1504950" y="200024"/>
          <a:ext cx="3648075" cy="1285875"/>
        </a:xfrm>
        <a:prstGeom prst="rect">
          <a:avLst/>
        </a:prstGeom>
        <a:gradFill rotWithShape="0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2700000" scaled="0"/>
        </a:gradFill>
        <a:ln w="28575" algn="in">
          <a:solidFill>
            <a:srgbClr val="0000FF"/>
          </a:solidFill>
          <a:miter lim="800000"/>
          <a:headEnd/>
          <a:tailEnd/>
        </a:ln>
        <a:effectLst/>
      </xdr:spPr>
      <xdr:txBody>
        <a:bodyPr vertOverflow="clip" wrap="square" lIns="36195" tIns="0" rIns="36195" bIns="0" anchor="t" upright="1"/>
        <a:lstStyle/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Gill Sans MT"/>
          </a:endParaRPr>
        </a:p>
        <a:p>
          <a:pPr algn="l" rtl="1">
            <a:defRPr sz="1000"/>
          </a:pPr>
          <a:r>
            <a:rPr lang="fr-FR" sz="1200" b="1" i="0" strike="noStrike">
              <a:solidFill>
                <a:srgbClr val="000000"/>
              </a:solidFill>
              <a:latin typeface="Gill Sans MT"/>
            </a:rPr>
            <a:t>      </a:t>
          </a:r>
          <a:r>
            <a:rPr lang="fr-FR" sz="900" b="0" i="0" strike="noStrike">
              <a:solidFill>
                <a:srgbClr val="000000"/>
              </a:solidFill>
              <a:latin typeface="Lucida Sans"/>
            </a:rPr>
            <a:t>  </a:t>
          </a:r>
          <a:r>
            <a:rPr lang="fr-FR" sz="800" b="0" i="0" strike="noStrike">
              <a:solidFill>
                <a:srgbClr val="000000"/>
              </a:solidFill>
              <a:latin typeface="Lucida Sans"/>
            </a:rPr>
            <a:t>            </a:t>
          </a:r>
        </a:p>
      </xdr:txBody>
    </xdr:sp>
    <xdr:clientData/>
  </xdr:twoCellAnchor>
  <xdr:twoCellAnchor>
    <xdr:from>
      <xdr:col>9</xdr:col>
      <xdr:colOff>0</xdr:colOff>
      <xdr:row>8</xdr:row>
      <xdr:rowOff>142875</xdr:rowOff>
    </xdr:from>
    <xdr:to>
      <xdr:col>10</xdr:col>
      <xdr:colOff>257175</xdr:colOff>
      <xdr:row>9</xdr:row>
      <xdr:rowOff>133350</xdr:rowOff>
    </xdr:to>
    <xdr:sp macro="[0]!Nada" textlink="">
      <xdr:nvSpPr>
        <xdr:cNvPr id="120945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noFill/>
        <a:ln w="0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838200</xdr:colOff>
      <xdr:row>12</xdr:row>
      <xdr:rowOff>38100</xdr:rowOff>
    </xdr:from>
    <xdr:to>
      <xdr:col>7</xdr:col>
      <xdr:colOff>66675</xdr:colOff>
      <xdr:row>14</xdr:row>
      <xdr:rowOff>38100</xdr:rowOff>
    </xdr:to>
    <xdr:sp macro="" textlink="">
      <xdr:nvSpPr>
        <xdr:cNvPr id="120960" name="zFAX"/>
        <xdr:cNvSpPr txBox="1">
          <a:spLocks noChangeArrowheads="1"/>
        </xdr:cNvSpPr>
      </xdr:nvSpPr>
      <xdr:spPr bwMode="auto">
        <a:xfrm>
          <a:off x="3676650" y="2105025"/>
          <a:ext cx="4857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82296" tIns="41148" rIns="0" bIns="41148" anchor="ctr" upright="1"/>
        <a:lstStyle/>
        <a:p>
          <a:pPr algn="l" rtl="0">
            <a:defRPr sz="1000"/>
          </a:pPr>
          <a:endParaRPr lang="fr-FR" sz="2400" b="0" i="0" strike="noStrike">
            <a:solidFill>
              <a:srgbClr val="000000"/>
            </a:solidFill>
            <a:latin typeface="Webdings"/>
          </a:endParaRPr>
        </a:p>
      </xdr:txBody>
    </xdr:sp>
    <xdr:clientData/>
  </xdr:twoCellAnchor>
  <xdr:twoCellAnchor>
    <xdr:from>
      <xdr:col>9</xdr:col>
      <xdr:colOff>0</xdr:colOff>
      <xdr:row>11</xdr:row>
      <xdr:rowOff>95250</xdr:rowOff>
    </xdr:from>
    <xdr:to>
      <xdr:col>9</xdr:col>
      <xdr:colOff>361950</xdr:colOff>
      <xdr:row>13</xdr:row>
      <xdr:rowOff>123825</xdr:rowOff>
    </xdr:to>
    <xdr:sp macro="" textlink="">
      <xdr:nvSpPr>
        <xdr:cNvPr id="120961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strike="noStrike">
            <a:solidFill>
              <a:srgbClr val="000000"/>
            </a:solidFill>
            <a:latin typeface="Wingdings"/>
          </a:endParaRPr>
        </a:p>
      </xdr:txBody>
    </xdr:sp>
    <xdr:clientData/>
  </xdr:twoCellAnchor>
  <xdr:twoCellAnchor>
    <xdr:from>
      <xdr:col>5</xdr:col>
      <xdr:colOff>714375</xdr:colOff>
      <xdr:row>5</xdr:row>
      <xdr:rowOff>85725</xdr:rowOff>
    </xdr:from>
    <xdr:to>
      <xdr:col>6</xdr:col>
      <xdr:colOff>295275</xdr:colOff>
      <xdr:row>7</xdr:row>
      <xdr:rowOff>0</xdr:rowOff>
    </xdr:to>
    <xdr:sp macro="" textlink="">
      <xdr:nvSpPr>
        <xdr:cNvPr id="120963" name="zFAX"/>
        <xdr:cNvSpPr txBox="1">
          <a:spLocks noChangeArrowheads="1"/>
        </xdr:cNvSpPr>
      </xdr:nvSpPr>
      <xdr:spPr bwMode="auto">
        <a:xfrm>
          <a:off x="2647950" y="809625"/>
          <a:ext cx="4857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82296" tIns="41148" rIns="0" bIns="41148" anchor="ctr" upright="1"/>
        <a:lstStyle/>
        <a:p>
          <a:pPr algn="l" rtl="0">
            <a:defRPr sz="1000"/>
          </a:pPr>
          <a:endParaRPr lang="fr-FR" sz="2400" b="0" i="0" strike="noStrike">
            <a:solidFill>
              <a:srgbClr val="000000"/>
            </a:solidFill>
            <a:latin typeface="Webdings"/>
          </a:endParaRPr>
        </a:p>
      </xdr:txBody>
    </xdr:sp>
    <xdr:clientData/>
  </xdr:twoCellAnchor>
  <xdr:twoCellAnchor>
    <xdr:from>
      <xdr:col>4</xdr:col>
      <xdr:colOff>495300</xdr:colOff>
      <xdr:row>5</xdr:row>
      <xdr:rowOff>152400</xdr:rowOff>
    </xdr:from>
    <xdr:to>
      <xdr:col>5</xdr:col>
      <xdr:colOff>133350</xdr:colOff>
      <xdr:row>7</xdr:row>
      <xdr:rowOff>95250</xdr:rowOff>
    </xdr:to>
    <xdr:sp macro="" textlink="">
      <xdr:nvSpPr>
        <xdr:cNvPr id="120964" name="zTELB"/>
        <xdr:cNvSpPr txBox="1">
          <a:spLocks noChangeArrowheads="1"/>
        </xdr:cNvSpPr>
      </xdr:nvSpPr>
      <xdr:spPr bwMode="auto">
        <a:xfrm>
          <a:off x="1638300" y="876300"/>
          <a:ext cx="4286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strike="noStrike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447675</xdr:colOff>
      <xdr:row>12</xdr:row>
      <xdr:rowOff>123825</xdr:rowOff>
    </xdr:from>
    <xdr:to>
      <xdr:col>4</xdr:col>
      <xdr:colOff>95250</xdr:colOff>
      <xdr:row>14</xdr:row>
      <xdr:rowOff>152400</xdr:rowOff>
    </xdr:to>
    <xdr:sp macro="" textlink="">
      <xdr:nvSpPr>
        <xdr:cNvPr id="120965" name="zTELB"/>
        <xdr:cNvSpPr txBox="1">
          <a:spLocks noChangeArrowheads="1"/>
        </xdr:cNvSpPr>
      </xdr:nvSpPr>
      <xdr:spPr bwMode="auto">
        <a:xfrm>
          <a:off x="809625" y="2190750"/>
          <a:ext cx="4286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strike="noStrike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960nene.free.fr/passfacturev4.htm" TargetMode="External"/><Relationship Id="rId2" Type="http://schemas.openxmlformats.org/officeDocument/2006/relationships/hyperlink" Target="http://utilsfr.new.fr/" TargetMode="External"/><Relationship Id="rId1" Type="http://schemas.openxmlformats.org/officeDocument/2006/relationships/hyperlink" Target="mailto:utilsfr@fr.fm?subject=Fichier%20Excel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image" Target="../media/image1.png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membre114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4"/>
  <dimension ref="A1:O49"/>
  <sheetViews>
    <sheetView showGridLines="0" showRowColHeaders="0" workbookViewId="0">
      <selection activeCell="D12" sqref="D12"/>
    </sheetView>
  </sheetViews>
  <sheetFormatPr baseColWidth="10" defaultRowHeight="12.75"/>
  <cols>
    <col min="1" max="1" width="5.85546875" style="48" customWidth="1"/>
    <col min="2" max="2" width="10.42578125" style="48" customWidth="1"/>
    <col min="3" max="3" width="13.5703125" style="48" customWidth="1"/>
    <col min="4" max="4" width="28.28515625" style="48" customWidth="1"/>
    <col min="5" max="5" width="16.85546875" style="48" customWidth="1"/>
    <col min="6" max="6" width="9.28515625" style="48" customWidth="1"/>
    <col min="7" max="11" width="11.42578125" style="48"/>
    <col min="12" max="12" width="26.7109375" style="48" customWidth="1"/>
    <col min="13" max="16384" width="11.42578125" style="48"/>
  </cols>
  <sheetData>
    <row r="1" spans="1:15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</row>
    <row r="2" spans="1:15" ht="18">
      <c r="A2" s="47"/>
      <c r="B2" s="47"/>
      <c r="C2" s="49" t="s">
        <v>25</v>
      </c>
      <c r="D2" s="50" t="s">
        <v>26</v>
      </c>
      <c r="E2" s="51"/>
      <c r="F2" s="47"/>
      <c r="G2" s="47"/>
      <c r="H2" s="47"/>
      <c r="I2" s="47"/>
      <c r="J2" s="47"/>
      <c r="K2" s="47"/>
      <c r="L2" s="47"/>
      <c r="O2" s="48">
        <v>33</v>
      </c>
    </row>
    <row r="3" spans="1:15" ht="18">
      <c r="A3" s="47"/>
      <c r="B3" s="47"/>
      <c r="C3" s="52"/>
      <c r="D3" s="52"/>
      <c r="E3" s="52"/>
      <c r="F3" s="47"/>
      <c r="G3" s="47"/>
      <c r="H3" s="47"/>
      <c r="I3" s="47"/>
      <c r="J3" s="47"/>
      <c r="K3" s="47">
        <v>33</v>
      </c>
      <c r="L3" s="47"/>
    </row>
    <row r="4" spans="1:15" ht="18">
      <c r="A4" s="47"/>
      <c r="B4" s="47"/>
      <c r="C4" s="53" t="s">
        <v>27</v>
      </c>
      <c r="D4" s="54" t="s">
        <v>28</v>
      </c>
      <c r="E4" s="53"/>
      <c r="F4" s="47"/>
      <c r="G4" s="47"/>
      <c r="H4" s="47"/>
      <c r="I4" s="47"/>
      <c r="J4" s="47"/>
      <c r="K4" s="47"/>
      <c r="L4" s="47"/>
    </row>
    <row r="5" spans="1:15">
      <c r="A5" s="47"/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5" ht="13.5" thickBot="1">
      <c r="A6" s="47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1:15" ht="5.25" customHeight="1" thickTop="1">
      <c r="A7" s="47"/>
      <c r="B7" s="47"/>
      <c r="C7" s="55"/>
      <c r="D7" s="56"/>
      <c r="E7" s="57"/>
      <c r="F7" s="47"/>
      <c r="G7" s="47"/>
      <c r="H7" s="47"/>
      <c r="I7" s="47"/>
      <c r="J7" s="47"/>
      <c r="K7" s="47"/>
      <c r="L7" s="47"/>
    </row>
    <row r="8" spans="1:15" ht="6.75" customHeight="1">
      <c r="A8" s="47"/>
      <c r="B8" s="47"/>
      <c r="C8" s="58"/>
      <c r="D8" s="59"/>
      <c r="E8" s="60"/>
      <c r="F8" s="47"/>
      <c r="G8" s="47"/>
      <c r="H8" s="47"/>
      <c r="I8" s="47"/>
      <c r="J8" s="47"/>
      <c r="K8" s="47"/>
      <c r="L8" s="47"/>
    </row>
    <row r="9" spans="1:15" ht="14.25" customHeight="1">
      <c r="A9" s="47"/>
      <c r="B9" s="47"/>
      <c r="C9" s="58"/>
      <c r="D9" s="59"/>
      <c r="E9" s="60"/>
      <c r="F9" s="47"/>
      <c r="G9" s="47"/>
      <c r="H9" s="47"/>
      <c r="I9" s="47"/>
      <c r="J9" s="47"/>
      <c r="K9" s="47"/>
      <c r="L9" s="47"/>
    </row>
    <row r="10" spans="1:15">
      <c r="A10" s="47"/>
      <c r="B10" s="47"/>
      <c r="C10" s="58"/>
      <c r="D10" s="59"/>
      <c r="E10" s="60"/>
      <c r="F10" s="47"/>
      <c r="G10" s="47"/>
      <c r="H10" s="47"/>
      <c r="I10" s="47"/>
      <c r="J10" s="47"/>
      <c r="K10" s="47"/>
      <c r="L10" s="47"/>
    </row>
    <row r="11" spans="1:15">
      <c r="A11" s="47"/>
      <c r="B11" s="47"/>
      <c r="C11" s="58"/>
      <c r="D11" s="59"/>
      <c r="E11" s="60"/>
      <c r="F11" s="47"/>
      <c r="G11" s="47"/>
      <c r="H11" s="47"/>
      <c r="I11" s="47"/>
      <c r="J11" s="47"/>
      <c r="K11" s="47"/>
      <c r="L11" s="47"/>
    </row>
    <row r="12" spans="1:15" ht="21" customHeight="1">
      <c r="A12" s="47"/>
      <c r="B12" s="47"/>
      <c r="C12" s="58"/>
      <c r="D12" s="61"/>
      <c r="E12" s="62" t="e">
        <f ca="1">passkey(pass)</f>
        <v>#NAME?</v>
      </c>
      <c r="F12" s="47"/>
      <c r="G12" s="47"/>
      <c r="H12" s="47"/>
      <c r="I12" s="47"/>
      <c r="J12" s="47"/>
      <c r="K12" s="47"/>
      <c r="L12" s="47"/>
    </row>
    <row r="13" spans="1:15">
      <c r="A13" s="47"/>
      <c r="B13" s="47"/>
      <c r="C13" s="58"/>
      <c r="D13" s="59"/>
      <c r="E13" s="60"/>
      <c r="F13" s="47"/>
      <c r="G13" s="47"/>
      <c r="H13" s="47"/>
      <c r="I13" s="47"/>
      <c r="J13" s="47"/>
      <c r="K13" s="47"/>
      <c r="L13" s="47"/>
    </row>
    <row r="14" spans="1:15">
      <c r="A14" s="47"/>
      <c r="B14" s="47"/>
      <c r="C14" s="58"/>
      <c r="D14" s="59"/>
      <c r="E14" s="60"/>
      <c r="F14" s="47"/>
      <c r="G14" s="47"/>
      <c r="H14" s="47"/>
      <c r="I14" s="47"/>
      <c r="J14" s="47"/>
      <c r="K14" s="47"/>
      <c r="L14" s="47"/>
    </row>
    <row r="15" spans="1:15" ht="81" customHeight="1" thickBot="1">
      <c r="A15" s="47"/>
      <c r="B15" s="47"/>
      <c r="C15" s="63"/>
      <c r="D15" s="64"/>
      <c r="E15" s="65"/>
      <c r="F15" s="47"/>
      <c r="G15" s="47"/>
      <c r="H15" s="47"/>
      <c r="I15" s="47"/>
      <c r="J15" s="47"/>
      <c r="K15" s="47"/>
      <c r="L15" s="47"/>
    </row>
    <row r="16" spans="1:15" ht="9.75" customHeight="1" thickTop="1">
      <c r="A16" s="47"/>
      <c r="B16" s="47"/>
      <c r="C16" s="47"/>
      <c r="D16" s="47"/>
      <c r="E16" s="47"/>
      <c r="F16" s="47"/>
      <c r="G16" s="47"/>
      <c r="H16" s="47"/>
      <c r="I16" s="47"/>
      <c r="J16" s="47"/>
      <c r="K16" s="47"/>
      <c r="L16" s="47"/>
    </row>
    <row r="17" spans="1:12" ht="23.25" customHeight="1">
      <c r="A17" s="47"/>
      <c r="B17" s="47"/>
      <c r="C17" s="175" t="s">
        <v>30</v>
      </c>
      <c r="D17" s="176"/>
      <c r="E17" s="176"/>
      <c r="F17" s="47"/>
      <c r="G17" s="47"/>
      <c r="H17" s="47"/>
      <c r="I17" s="47"/>
      <c r="J17" s="47"/>
      <c r="K17" s="47"/>
      <c r="L17" s="47"/>
    </row>
    <row r="18" spans="1:12">
      <c r="A18" s="47"/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</row>
    <row r="19" spans="1:12" ht="15">
      <c r="A19" s="47"/>
      <c r="B19" s="47"/>
      <c r="C19" s="177" t="s">
        <v>29</v>
      </c>
      <c r="D19" s="177"/>
      <c r="E19" s="177"/>
      <c r="F19" s="47"/>
      <c r="G19" s="47"/>
      <c r="H19" s="47"/>
      <c r="I19" s="47"/>
      <c r="J19" s="47"/>
      <c r="K19" s="47"/>
      <c r="L19" s="47"/>
    </row>
    <row r="20" spans="1:12">
      <c r="A20" s="47"/>
      <c r="B20" s="47"/>
      <c r="C20" s="47"/>
      <c r="D20" s="47"/>
      <c r="E20" s="47"/>
      <c r="F20" s="47"/>
      <c r="G20" s="47"/>
      <c r="H20" s="47"/>
      <c r="I20" s="47"/>
      <c r="J20" s="47"/>
      <c r="K20" s="47"/>
      <c r="L20" s="47"/>
    </row>
    <row r="21" spans="1:12">
      <c r="A21" s="47"/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</row>
    <row r="22" spans="1:12">
      <c r="A22" s="47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</row>
    <row r="23" spans="1:12">
      <c r="A23" s="47"/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</row>
    <row r="24" spans="1:12">
      <c r="A24" s="47"/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</row>
    <row r="25" spans="1:12">
      <c r="A25" s="47"/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</row>
    <row r="26" spans="1:12">
      <c r="A26" s="47"/>
      <c r="B26" s="47"/>
      <c r="C26" s="47"/>
      <c r="D26" s="47"/>
      <c r="E26" s="47"/>
      <c r="F26" s="47"/>
      <c r="G26" s="47"/>
      <c r="H26" s="47"/>
      <c r="I26" s="47"/>
      <c r="J26" s="47"/>
      <c r="K26" s="47"/>
      <c r="L26" s="47"/>
    </row>
    <row r="27" spans="1:12">
      <c r="A27" s="47"/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</row>
    <row r="28" spans="1:12">
      <c r="A28" s="47"/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7"/>
    </row>
    <row r="29" spans="1:12">
      <c r="A29" s="47"/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</row>
    <row r="30" spans="1:12">
      <c r="A30" s="47"/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</row>
    <row r="31" spans="1:12">
      <c r="A31" s="47"/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</row>
    <row r="32" spans="1:12">
      <c r="A32" s="47"/>
      <c r="B32" s="47"/>
      <c r="C32" s="47"/>
      <c r="D32" s="47"/>
      <c r="E32" s="47"/>
      <c r="F32" s="47"/>
      <c r="G32" s="47"/>
      <c r="H32" s="47"/>
      <c r="I32" s="47"/>
      <c r="J32" s="47"/>
      <c r="K32" s="47"/>
      <c r="L32" s="47"/>
    </row>
    <row r="33" spans="1:12">
      <c r="A33" s="47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</row>
    <row r="34" spans="1:12">
      <c r="A34" s="47"/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</row>
    <row r="35" spans="1:12">
      <c r="A35" s="47"/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</row>
    <row r="36" spans="1:12">
      <c r="A36" s="47"/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</row>
    <row r="37" spans="1:12">
      <c r="A37" s="47"/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</row>
    <row r="38" spans="1:12">
      <c r="A38" s="47"/>
      <c r="B38" s="47"/>
      <c r="C38" s="47"/>
      <c r="D38" s="47"/>
      <c r="E38" s="47"/>
      <c r="F38" s="47"/>
      <c r="G38" s="47"/>
      <c r="H38" s="47"/>
      <c r="I38" s="47"/>
      <c r="J38" s="47"/>
      <c r="K38" s="47"/>
      <c r="L38" s="47"/>
    </row>
    <row r="39" spans="1:12">
      <c r="A39" s="47"/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</row>
    <row r="40" spans="1:12">
      <c r="A40" s="47"/>
      <c r="B40" s="47"/>
      <c r="C40" s="47"/>
      <c r="D40" s="47"/>
      <c r="E40" s="47"/>
      <c r="F40" s="47"/>
      <c r="G40" s="47"/>
      <c r="H40" s="47"/>
      <c r="I40" s="47"/>
      <c r="J40" s="47"/>
      <c r="K40" s="47"/>
      <c r="L40" s="47"/>
    </row>
    <row r="41" spans="1:12">
      <c r="A41" s="47"/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</row>
    <row r="42" spans="1:12">
      <c r="A42" s="47"/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</row>
    <row r="43" spans="1:12">
      <c r="A43" s="47"/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</row>
    <row r="44" spans="1:12">
      <c r="A44" s="47"/>
      <c r="B44" s="47"/>
      <c r="C44" s="47"/>
      <c r="D44" s="47"/>
      <c r="E44" s="47"/>
      <c r="F44" s="47"/>
      <c r="G44" s="47"/>
      <c r="H44" s="47"/>
      <c r="I44" s="47"/>
      <c r="J44" s="47"/>
      <c r="K44" s="47"/>
      <c r="L44" s="47"/>
    </row>
    <row r="45" spans="1:12">
      <c r="A45" s="47"/>
      <c r="B45" s="47"/>
      <c r="C45" s="47"/>
      <c r="D45" s="47"/>
      <c r="E45" s="47"/>
      <c r="F45" s="47"/>
      <c r="G45" s="47"/>
      <c r="H45" s="47"/>
      <c r="I45" s="47"/>
      <c r="J45" s="47"/>
      <c r="K45" s="47"/>
      <c r="L45" s="47"/>
    </row>
    <row r="46" spans="1:12">
      <c r="A46" s="47"/>
      <c r="B46" s="47"/>
      <c r="C46" s="47"/>
      <c r="D46" s="47"/>
      <c r="E46" s="47"/>
      <c r="F46" s="47"/>
      <c r="G46" s="47"/>
      <c r="H46" s="47"/>
      <c r="I46" s="47"/>
      <c r="J46" s="47"/>
      <c r="K46" s="47"/>
      <c r="L46" s="47"/>
    </row>
    <row r="47" spans="1:12">
      <c r="A47" s="47"/>
      <c r="B47" s="47"/>
      <c r="C47" s="47"/>
      <c r="D47" s="47"/>
      <c r="E47" s="47"/>
      <c r="F47" s="47"/>
      <c r="G47" s="47"/>
      <c r="H47" s="47"/>
      <c r="I47" s="47"/>
      <c r="J47" s="47"/>
      <c r="K47" s="47"/>
      <c r="L47" s="47"/>
    </row>
    <row r="48" spans="1:12">
      <c r="A48" s="47"/>
      <c r="B48" s="47"/>
      <c r="C48" s="47"/>
      <c r="D48" s="47"/>
      <c r="E48" s="47"/>
      <c r="F48" s="47"/>
      <c r="G48" s="47"/>
      <c r="H48" s="47"/>
      <c r="I48" s="47"/>
      <c r="J48" s="47"/>
      <c r="K48" s="47"/>
      <c r="L48" s="47"/>
    </row>
    <row r="49" spans="1:12">
      <c r="A49" s="47"/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</row>
  </sheetData>
  <mergeCells count="2">
    <mergeCell ref="C17:E17"/>
    <mergeCell ref="C19:E19"/>
  </mergeCells>
  <phoneticPr fontId="4" type="noConversion"/>
  <dataValidations count="1">
    <dataValidation type="whole" allowBlank="1" showInputMessage="1" showErrorMessage="1" error="Erreur possible, si  le code que vous essayer de saisir contient une ou plusieurs lettres alors&#10;saississez ce code sous les drapeaux de la fenêtre d'AlloPass et non ici" prompt="Saisir ici le mot de passe de 5 chiffres trouvé sur le web" sqref="D12">
      <formula1>10000</formula1>
      <formula2>99999</formula2>
    </dataValidation>
  </dataValidations>
  <hyperlinks>
    <hyperlink ref="D2" r:id="rId1"/>
    <hyperlink ref="D4" r:id="rId2"/>
    <hyperlink ref="C17" r:id="rId3"/>
  </hyperlinks>
  <pageMargins left="0.78740157499999996" right="0.78740157499999996" top="0.984251969" bottom="0.984251969" header="0.4921259845" footer="0.4921259845"/>
  <pageSetup paperSize="9" orientation="portrait" horizontalDpi="300" verticalDpi="300" r:id="rId4"/>
  <headerFooter alignWithMargins="0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autoPageBreaks="0" fitToPage="1"/>
  </sheetPr>
  <dimension ref="A1:Y80"/>
  <sheetViews>
    <sheetView showGridLines="0" showZeros="0" tabSelected="1" view="pageBreakPreview" zoomScaleSheetLayoutView="100" workbookViewId="0">
      <selection activeCell="Q16" sqref="Q16"/>
    </sheetView>
  </sheetViews>
  <sheetFormatPr baseColWidth="10" defaultColWidth="9.140625" defaultRowHeight="12.75"/>
  <cols>
    <col min="1" max="1" width="1.28515625" style="1" customWidth="1"/>
    <col min="2" max="2" width="0.42578125" style="1" customWidth="1"/>
    <col min="3" max="3" width="3.7109375" style="1" customWidth="1"/>
    <col min="4" max="4" width="11.7109375" style="1" customWidth="1"/>
    <col min="5" max="5" width="11.85546875" style="1" customWidth="1"/>
    <col min="6" max="6" width="13.5703125" style="30" customWidth="1"/>
    <col min="7" max="7" width="18.85546875" style="1" customWidth="1"/>
    <col min="8" max="8" width="5.7109375" style="1" customWidth="1"/>
    <col min="9" max="9" width="7.28515625" style="1" customWidth="1"/>
    <col min="10" max="10" width="14.7109375" style="1" customWidth="1"/>
    <col min="11" max="11" width="15.7109375" style="1" customWidth="1"/>
    <col min="12" max="12" width="3.7109375" style="1" customWidth="1"/>
    <col min="13" max="13" width="0.42578125" style="1" customWidth="1"/>
    <col min="14" max="14" width="1.7109375" style="1" customWidth="1"/>
    <col min="15" max="15" width="9.140625" style="1" customWidth="1"/>
    <col min="16" max="16" width="8.5703125" style="1" customWidth="1"/>
    <col min="17" max="21" width="9.140625" style="1" customWidth="1"/>
    <col min="22" max="22" width="8.42578125" style="1" customWidth="1"/>
    <col min="23" max="23" width="3.28515625" style="1" hidden="1" customWidth="1"/>
    <col min="24" max="24" width="8" style="1" hidden="1" customWidth="1"/>
    <col min="25" max="25" width="11.42578125" style="1" customWidth="1"/>
    <col min="26" max="16384" width="9.140625" style="1"/>
  </cols>
  <sheetData>
    <row r="1" spans="1:25" ht="0.95" customHeight="1" thickTop="1">
      <c r="B1" s="2"/>
      <c r="C1" s="3"/>
      <c r="D1" s="3"/>
      <c r="E1" s="3"/>
      <c r="F1" s="31"/>
      <c r="G1" s="3"/>
      <c r="H1" s="3"/>
      <c r="I1" s="3"/>
      <c r="J1" s="3"/>
      <c r="K1" s="3"/>
      <c r="L1" s="3"/>
      <c r="M1" s="4"/>
    </row>
    <row r="2" spans="1:25">
      <c r="A2" s="34"/>
      <c r="B2" s="5"/>
      <c r="C2" s="5"/>
      <c r="D2" s="5"/>
      <c r="E2" s="5"/>
      <c r="F2" s="32"/>
      <c r="G2" s="5"/>
      <c r="H2" s="5"/>
      <c r="I2" s="5"/>
      <c r="J2" s="5"/>
      <c r="K2" s="5"/>
      <c r="L2" s="5"/>
      <c r="M2" s="6"/>
    </row>
    <row r="3" spans="1:25" ht="15.75">
      <c r="A3" s="34"/>
      <c r="B3" s="5"/>
      <c r="C3" s="5"/>
      <c r="D3" s="5"/>
      <c r="E3" s="5"/>
      <c r="F3" s="32"/>
      <c r="G3" s="5"/>
      <c r="H3" s="5"/>
      <c r="I3" s="5"/>
      <c r="J3" s="7" t="s">
        <v>1</v>
      </c>
      <c r="K3" s="82">
        <v>51</v>
      </c>
      <c r="L3" s="166"/>
      <c r="M3" s="6"/>
      <c r="U3" s="39" t="str">
        <f>CONCATENATE(RIGHT(MONTH(data1),2),"","")</f>
        <v>1</v>
      </c>
      <c r="V3" s="38" t="str">
        <f>CONCATENATE(RIGHT(YEAR(data1),2),"","")</f>
        <v>00</v>
      </c>
      <c r="W3" s="38" t="str">
        <f>CONCATENATE(RIGHT(YEAR(data1),2),"","")</f>
        <v>00</v>
      </c>
      <c r="X3" s="38" t="str">
        <f>CONCATENATE(RIGHT(YEAR(data1),2),"","")</f>
        <v>00</v>
      </c>
    </row>
    <row r="4" spans="1:25" ht="14.25">
      <c r="A4" s="34"/>
      <c r="B4" s="5"/>
      <c r="C4" s="5"/>
      <c r="D4" s="5"/>
      <c r="E4" s="5"/>
      <c r="F4" s="32"/>
      <c r="G4" s="5"/>
      <c r="H4" s="5"/>
      <c r="I4" s="5"/>
      <c r="J4" s="5"/>
      <c r="K4" s="22"/>
      <c r="L4" s="5"/>
      <c r="M4" s="6"/>
      <c r="V4" s="1">
        <f>COUNTA(D19:D56)</f>
        <v>0</v>
      </c>
      <c r="W4" s="1">
        <f>COUNTA(C19:C56)</f>
        <v>0</v>
      </c>
      <c r="X4" s="1">
        <f>COUNTA(D19:D56)</f>
        <v>0</v>
      </c>
    </row>
    <row r="5" spans="1:25">
      <c r="A5" s="34"/>
      <c r="B5" s="5"/>
      <c r="C5" s="5"/>
      <c r="D5" s="5"/>
      <c r="E5" s="5"/>
      <c r="F5" s="32"/>
      <c r="G5" s="5"/>
      <c r="H5" s="5"/>
      <c r="I5" s="5"/>
      <c r="J5" s="5"/>
      <c r="K5" s="5"/>
      <c r="L5" s="5"/>
      <c r="M5" s="6"/>
      <c r="V5" s="44" t="s">
        <v>13</v>
      </c>
      <c r="W5" s="44" t="s">
        <v>13</v>
      </c>
      <c r="X5" s="44" t="s">
        <v>13</v>
      </c>
      <c r="Y5" s="46"/>
    </row>
    <row r="6" spans="1:25">
      <c r="A6" s="34">
        <v>21</v>
      </c>
      <c r="B6" s="5"/>
      <c r="C6" s="5"/>
      <c r="D6" s="5"/>
      <c r="E6" s="5"/>
      <c r="F6" s="32"/>
      <c r="G6" s="5"/>
      <c r="H6" s="5"/>
      <c r="I6" s="5"/>
      <c r="J6" s="5"/>
      <c r="K6" s="5"/>
      <c r="L6" s="5"/>
      <c r="M6" s="6"/>
      <c r="V6" s="44" t="s">
        <v>14</v>
      </c>
      <c r="W6" s="44" t="s">
        <v>14</v>
      </c>
      <c r="X6" s="44" t="s">
        <v>14</v>
      </c>
    </row>
    <row r="7" spans="1:25" s="34" customFormat="1" ht="20.100000000000001" customHeight="1">
      <c r="B7" s="5"/>
      <c r="C7" s="5"/>
      <c r="D7" s="5"/>
      <c r="E7" s="5"/>
      <c r="F7" s="32"/>
      <c r="G7" s="5"/>
      <c r="H7" s="5"/>
      <c r="I7" s="5"/>
      <c r="J7" s="5"/>
      <c r="K7" s="5"/>
      <c r="L7" s="5"/>
      <c r="M7" s="5"/>
      <c r="V7" s="44" t="s">
        <v>15</v>
      </c>
      <c r="W7" s="44" t="s">
        <v>15</v>
      </c>
      <c r="X7" s="44" t="s">
        <v>15</v>
      </c>
      <c r="Y7" s="1"/>
    </row>
    <row r="8" spans="1:25" s="34" customFormat="1" ht="21.75" customHeight="1">
      <c r="B8" s="5"/>
      <c r="C8" s="5"/>
      <c r="D8" s="5"/>
      <c r="E8" s="5"/>
      <c r="F8" s="32"/>
      <c r="G8" s="5"/>
      <c r="H8" s="5"/>
      <c r="I8" s="8"/>
      <c r="J8" s="5"/>
      <c r="K8" s="8"/>
      <c r="L8" s="8"/>
      <c r="M8" s="5"/>
      <c r="V8" s="44" t="s">
        <v>12</v>
      </c>
      <c r="W8" s="44" t="s">
        <v>12</v>
      </c>
      <c r="X8" s="44" t="s">
        <v>12</v>
      </c>
      <c r="Y8" s="1"/>
    </row>
    <row r="9" spans="1:25" s="34" customFormat="1" ht="14.1" customHeight="1">
      <c r="B9" s="5"/>
      <c r="C9" s="5"/>
      <c r="D9" s="5"/>
      <c r="E9" s="5"/>
      <c r="F9" s="32"/>
      <c r="G9" s="5"/>
      <c r="H9" s="5"/>
      <c r="I9" s="5"/>
      <c r="J9" s="5"/>
      <c r="K9" s="5"/>
      <c r="L9" s="5"/>
      <c r="M9" s="5"/>
      <c r="V9" s="44" t="s">
        <v>16</v>
      </c>
      <c r="W9" s="44" t="s">
        <v>16</v>
      </c>
      <c r="X9" s="44" t="s">
        <v>16</v>
      </c>
      <c r="Y9" s="1"/>
    </row>
    <row r="10" spans="1:25">
      <c r="A10" s="34"/>
      <c r="B10" s="5"/>
      <c r="C10" s="5"/>
      <c r="D10" s="5"/>
      <c r="E10" s="5"/>
      <c r="F10" s="32"/>
      <c r="G10" s="5"/>
      <c r="H10" s="5"/>
      <c r="I10" s="5"/>
      <c r="J10" s="5"/>
      <c r="K10" s="5"/>
      <c r="L10" s="5"/>
      <c r="M10" s="6"/>
      <c r="V10" s="44" t="s">
        <v>17</v>
      </c>
      <c r="W10" s="44" t="s">
        <v>17</v>
      </c>
      <c r="X10" s="44" t="s">
        <v>17</v>
      </c>
    </row>
    <row r="11" spans="1:25">
      <c r="A11" s="34"/>
      <c r="B11" s="5"/>
      <c r="C11" s="5"/>
      <c r="D11" s="9" t="s">
        <v>31</v>
      </c>
      <c r="E11" s="179"/>
      <c r="F11" s="179"/>
      <c r="G11" s="28" t="str">
        <f>IF(D11="Société","","Prénom")</f>
        <v>Prénom</v>
      </c>
      <c r="H11" s="74"/>
      <c r="I11" s="11"/>
      <c r="J11" s="9" t="s">
        <v>24</v>
      </c>
      <c r="K11" s="78"/>
      <c r="L11" s="167"/>
      <c r="M11" s="6"/>
      <c r="V11" s="44" t="s">
        <v>18</v>
      </c>
      <c r="W11" s="44" t="s">
        <v>18</v>
      </c>
      <c r="X11" s="44" t="s">
        <v>18</v>
      </c>
    </row>
    <row r="12" spans="1:25">
      <c r="A12" s="34"/>
      <c r="B12" s="5"/>
      <c r="C12" s="5"/>
      <c r="D12" s="9" t="s">
        <v>2</v>
      </c>
      <c r="E12" s="74"/>
      <c r="F12" s="11"/>
      <c r="G12" s="24"/>
      <c r="H12" s="25"/>
      <c r="I12" s="25"/>
      <c r="J12" s="9"/>
      <c r="K12" s="79" t="s">
        <v>10</v>
      </c>
      <c r="L12" s="168"/>
      <c r="M12" s="6"/>
      <c r="V12" s="44" t="s">
        <v>19</v>
      </c>
      <c r="W12" s="44" t="s">
        <v>19</v>
      </c>
      <c r="X12" s="44" t="s">
        <v>19</v>
      </c>
    </row>
    <row r="13" spans="1:25">
      <c r="A13" s="34"/>
      <c r="B13" s="5"/>
      <c r="C13" s="5"/>
      <c r="D13" s="9" t="s">
        <v>3</v>
      </c>
      <c r="E13" s="75"/>
      <c r="F13" s="45" t="s">
        <v>6</v>
      </c>
      <c r="G13" s="74"/>
      <c r="H13" s="11"/>
      <c r="I13" s="76"/>
      <c r="J13" s="9"/>
      <c r="K13" s="80" t="s">
        <v>10</v>
      </c>
      <c r="L13" s="5"/>
      <c r="M13" s="5"/>
      <c r="N13" s="34"/>
      <c r="V13" s="44" t="s">
        <v>20</v>
      </c>
      <c r="W13" s="44" t="s">
        <v>20</v>
      </c>
      <c r="X13" s="44" t="s">
        <v>20</v>
      </c>
    </row>
    <row r="14" spans="1:25">
      <c r="A14" s="34"/>
      <c r="B14" s="5"/>
      <c r="C14" s="5"/>
      <c r="D14" s="9"/>
      <c r="E14" s="77"/>
      <c r="F14" s="11"/>
      <c r="G14" s="41"/>
      <c r="H14" s="183"/>
      <c r="I14" s="184"/>
      <c r="J14" s="9"/>
      <c r="K14" s="81" t="s">
        <v>10</v>
      </c>
      <c r="L14" s="5"/>
      <c r="M14" s="5"/>
      <c r="N14" s="34"/>
      <c r="V14" s="44" t="s">
        <v>21</v>
      </c>
      <c r="W14" s="44" t="s">
        <v>21</v>
      </c>
      <c r="X14" s="44" t="s">
        <v>21</v>
      </c>
    </row>
    <row r="15" spans="1:25">
      <c r="A15" s="34"/>
      <c r="B15" s="5"/>
      <c r="C15" s="5"/>
      <c r="D15" s="9"/>
      <c r="E15" s="43"/>
      <c r="F15" s="11"/>
      <c r="G15" s="23"/>
      <c r="H15" s="29"/>
      <c r="I15" s="29"/>
      <c r="J15" s="9"/>
      <c r="K15" s="37" t="s">
        <v>10</v>
      </c>
      <c r="L15" s="5"/>
      <c r="M15" s="5"/>
      <c r="N15" s="34"/>
      <c r="V15" s="44" t="s">
        <v>22</v>
      </c>
      <c r="W15" s="44" t="s">
        <v>22</v>
      </c>
      <c r="X15" s="44" t="s">
        <v>22</v>
      </c>
    </row>
    <row r="16" spans="1:25">
      <c r="A16" s="34"/>
      <c r="B16" s="5"/>
      <c r="C16" s="5"/>
      <c r="D16" s="9"/>
      <c r="E16" s="43"/>
      <c r="F16" s="11"/>
      <c r="G16" s="23"/>
      <c r="H16" s="29"/>
      <c r="I16" s="29"/>
      <c r="J16" s="9"/>
      <c r="K16" s="37"/>
      <c r="L16" s="5"/>
      <c r="M16" s="5"/>
      <c r="N16" s="34"/>
      <c r="V16" s="44" t="s">
        <v>23</v>
      </c>
      <c r="W16" s="44" t="s">
        <v>23</v>
      </c>
      <c r="X16" s="44" t="s">
        <v>23</v>
      </c>
    </row>
    <row r="17" spans="1:24">
      <c r="A17" s="34"/>
      <c r="B17" s="5"/>
      <c r="C17" s="5"/>
      <c r="D17" s="5"/>
      <c r="E17" s="5"/>
      <c r="F17" s="32"/>
      <c r="G17" s="5"/>
      <c r="H17" s="5"/>
      <c r="I17" s="5"/>
      <c r="J17" s="5"/>
      <c r="K17" s="5"/>
      <c r="L17" s="5"/>
      <c r="M17" s="5"/>
      <c r="N17" s="34"/>
      <c r="V17" s="44"/>
      <c r="W17" s="44"/>
      <c r="X17" s="44"/>
    </row>
    <row r="18" spans="1:24">
      <c r="A18" s="34"/>
      <c r="B18" s="5"/>
      <c r="C18" s="5"/>
      <c r="D18" s="66" t="s">
        <v>9</v>
      </c>
      <c r="E18" s="67" t="s">
        <v>7</v>
      </c>
      <c r="F18" s="187" t="s">
        <v>8</v>
      </c>
      <c r="G18" s="188"/>
      <c r="H18" s="188"/>
      <c r="I18" s="68"/>
      <c r="J18" s="66" t="s">
        <v>4</v>
      </c>
      <c r="K18" s="69" t="s">
        <v>0</v>
      </c>
      <c r="L18" s="169"/>
      <c r="M18" s="5"/>
      <c r="N18" s="34"/>
    </row>
    <row r="19" spans="1:24">
      <c r="A19" s="34"/>
      <c r="B19" s="5"/>
      <c r="C19" s="5"/>
      <c r="D19" s="128"/>
      <c r="E19" s="132"/>
      <c r="F19" s="71" t="str">
        <f>IF($E19="","",VLOOKUP($E19,stock!$A$11:$H$155,2,0))</f>
        <v/>
      </c>
      <c r="G19" s="70"/>
      <c r="H19" s="70"/>
      <c r="I19" s="70"/>
      <c r="J19" s="94" t="str">
        <f>IF($E19="","",VLOOKUP($E19,stock!$A$11:$H$155,8,0))</f>
        <v/>
      </c>
      <c r="K19" s="134" t="str">
        <f t="shared" ref="K19:K56" si="0">IF(D19&lt;&gt;"",D19*J19,"")</f>
        <v/>
      </c>
      <c r="L19" s="169"/>
      <c r="M19" s="5"/>
      <c r="N19" s="34"/>
    </row>
    <row r="20" spans="1:24">
      <c r="A20" s="34"/>
      <c r="B20" s="5"/>
      <c r="C20" s="5"/>
      <c r="D20" s="129"/>
      <c r="E20" s="133"/>
      <c r="F20" s="71" t="str">
        <f>IF($E20="","",VLOOKUP($E20,Base1!$A$9:$C$143,2,0))</f>
        <v/>
      </c>
      <c r="G20" s="26"/>
      <c r="H20" s="26"/>
      <c r="I20" s="26"/>
      <c r="J20" s="94" t="str">
        <f>IF($E20="","",VLOOKUP($E20,Base1!$A$9:$C$143,3,0))</f>
        <v/>
      </c>
      <c r="K20" s="135" t="str">
        <f t="shared" si="0"/>
        <v/>
      </c>
      <c r="L20" s="169"/>
      <c r="M20" s="5"/>
      <c r="N20" s="34"/>
    </row>
    <row r="21" spans="1:24">
      <c r="A21" s="34"/>
      <c r="B21" s="5"/>
      <c r="C21" s="5"/>
      <c r="D21" s="130"/>
      <c r="E21" s="133"/>
      <c r="F21" s="71" t="str">
        <f>IF($E21="","",VLOOKUP($E21,Base1!$A$9:$C$143,2,0))</f>
        <v/>
      </c>
      <c r="G21" s="26"/>
      <c r="H21" s="26"/>
      <c r="I21" s="26"/>
      <c r="J21" s="94" t="str">
        <f>IF($E21="","",VLOOKUP($E21,Base1!$A$9:$C$143,3,0))</f>
        <v/>
      </c>
      <c r="K21" s="135" t="str">
        <f t="shared" si="0"/>
        <v/>
      </c>
      <c r="L21" s="169"/>
      <c r="M21" s="5"/>
      <c r="N21" s="34"/>
    </row>
    <row r="22" spans="1:24">
      <c r="A22" s="34"/>
      <c r="B22" s="5"/>
      <c r="C22" s="5"/>
      <c r="D22" s="130"/>
      <c r="E22" s="133"/>
      <c r="F22" s="71" t="str">
        <f>IF($E22="","",VLOOKUP($E22,Base1!$A$9:$C$143,2,0))</f>
        <v/>
      </c>
      <c r="G22" s="26"/>
      <c r="H22" s="26"/>
      <c r="I22" s="26"/>
      <c r="J22" s="94" t="str">
        <f>IF($E22="","",VLOOKUP($E22,Base1!$A$9:$C$143,3,0))</f>
        <v/>
      </c>
      <c r="K22" s="135" t="str">
        <f t="shared" si="0"/>
        <v/>
      </c>
      <c r="L22" s="169"/>
      <c r="M22" s="5"/>
      <c r="N22" s="34"/>
    </row>
    <row r="23" spans="1:24">
      <c r="A23" s="34"/>
      <c r="B23" s="5"/>
      <c r="C23" s="5"/>
      <c r="D23" s="130"/>
      <c r="E23" s="133"/>
      <c r="F23" s="71" t="str">
        <f>IF($E23="","",VLOOKUP($E23,Base1!$A$9:$C$143,2,0))</f>
        <v/>
      </c>
      <c r="G23" s="26"/>
      <c r="H23" s="26"/>
      <c r="I23" s="26"/>
      <c r="J23" s="94" t="str">
        <f>IF($E23="","",VLOOKUP($E23,Base1!$A$9:$C$143,3,0))</f>
        <v/>
      </c>
      <c r="K23" s="135" t="str">
        <f t="shared" si="0"/>
        <v/>
      </c>
      <c r="L23" s="169"/>
      <c r="M23" s="5"/>
      <c r="N23" s="34"/>
    </row>
    <row r="24" spans="1:24">
      <c r="A24" s="34"/>
      <c r="B24" s="5"/>
      <c r="C24" s="5"/>
      <c r="D24" s="130"/>
      <c r="E24" s="133"/>
      <c r="F24" s="71" t="str">
        <f>IF($E24="","",VLOOKUP($E24,Base1!$A$9:$C$143,2,0))</f>
        <v/>
      </c>
      <c r="G24" s="26"/>
      <c r="H24" s="26"/>
      <c r="I24" s="26"/>
      <c r="J24" s="94" t="str">
        <f>IF($E24="","",VLOOKUP($E24,Base1!$A$9:$C$143,3,0))</f>
        <v/>
      </c>
      <c r="K24" s="135" t="str">
        <f t="shared" si="0"/>
        <v/>
      </c>
      <c r="L24" s="169"/>
      <c r="M24" s="5"/>
      <c r="N24" s="34"/>
    </row>
    <row r="25" spans="1:24">
      <c r="A25" s="34"/>
      <c r="B25" s="5"/>
      <c r="C25" s="5"/>
      <c r="D25" s="130"/>
      <c r="E25" s="133"/>
      <c r="F25" s="71" t="str">
        <f>IF($E25="","",VLOOKUP($E25,Base1!$A$9:$C$143,2,0))</f>
        <v/>
      </c>
      <c r="G25" s="26"/>
      <c r="H25" s="26"/>
      <c r="I25" s="26"/>
      <c r="J25" s="94" t="str">
        <f>IF($E25="","",VLOOKUP($E25,Base1!$A$9:$C$143,3,0))</f>
        <v/>
      </c>
      <c r="K25" s="135" t="str">
        <f t="shared" si="0"/>
        <v/>
      </c>
      <c r="L25" s="169"/>
      <c r="M25" s="5"/>
      <c r="N25" s="34"/>
    </row>
    <row r="26" spans="1:24">
      <c r="A26" s="34"/>
      <c r="B26" s="5"/>
      <c r="C26" s="5"/>
      <c r="D26" s="130"/>
      <c r="E26" s="133"/>
      <c r="F26" s="71" t="str">
        <f>IF($E26="","",VLOOKUP($E26,Base1!$A$9:$C$143,2,0))</f>
        <v/>
      </c>
      <c r="G26" s="26"/>
      <c r="H26" s="26"/>
      <c r="I26" s="26"/>
      <c r="J26" s="94" t="str">
        <f>IF($E26="","",VLOOKUP($E26,Base1!$A$9:$C$143,3,0))</f>
        <v/>
      </c>
      <c r="K26" s="135" t="str">
        <f t="shared" si="0"/>
        <v/>
      </c>
      <c r="L26" s="169"/>
      <c r="M26" s="5"/>
      <c r="N26" s="34"/>
    </row>
    <row r="27" spans="1:24">
      <c r="A27" s="34"/>
      <c r="B27" s="5"/>
      <c r="C27" s="5"/>
      <c r="D27" s="130"/>
      <c r="E27" s="133"/>
      <c r="F27" s="71" t="str">
        <f>IF($E27="","",VLOOKUP($E27,Base1!$A$9:$C$143,2,0))</f>
        <v/>
      </c>
      <c r="G27" s="26"/>
      <c r="H27" s="26"/>
      <c r="I27" s="26"/>
      <c r="J27" s="94" t="str">
        <f>IF($E27="","",VLOOKUP($E27,Base1!$A$9:$C$143,3,0))</f>
        <v/>
      </c>
      <c r="K27" s="135" t="str">
        <f t="shared" si="0"/>
        <v/>
      </c>
      <c r="L27" s="169"/>
      <c r="M27" s="5"/>
      <c r="N27" s="34"/>
    </row>
    <row r="28" spans="1:24">
      <c r="A28" s="34"/>
      <c r="B28" s="5"/>
      <c r="C28" s="5"/>
      <c r="D28" s="130"/>
      <c r="E28" s="133"/>
      <c r="F28" s="71" t="str">
        <f>IF($E28="","",VLOOKUP($E28,Base1!$A$9:$C$143,2,0))</f>
        <v/>
      </c>
      <c r="G28" s="26"/>
      <c r="H28" s="26"/>
      <c r="I28" s="26"/>
      <c r="J28" s="94" t="str">
        <f>IF($E28="","",VLOOKUP($E28,Base1!$A$9:$C$143,3,0))</f>
        <v/>
      </c>
      <c r="K28" s="135" t="str">
        <f t="shared" si="0"/>
        <v/>
      </c>
      <c r="L28" s="169"/>
      <c r="M28" s="5"/>
      <c r="N28" s="34"/>
    </row>
    <row r="29" spans="1:24">
      <c r="A29" s="34"/>
      <c r="B29" s="5"/>
      <c r="C29" s="5"/>
      <c r="D29" s="130"/>
      <c r="E29" s="133"/>
      <c r="F29" s="71" t="str">
        <f>IF($E29="","",VLOOKUP($E29,Base1!$A$9:$C$143,2,0))</f>
        <v/>
      </c>
      <c r="G29" s="26"/>
      <c r="H29" s="26"/>
      <c r="I29" s="26"/>
      <c r="J29" s="94" t="str">
        <f>IF($E29="","",VLOOKUP($E29,Base1!$A$9:$C$143,3,0))</f>
        <v/>
      </c>
      <c r="K29" s="135" t="str">
        <f t="shared" si="0"/>
        <v/>
      </c>
      <c r="L29" s="169"/>
      <c r="M29" s="5"/>
      <c r="N29" s="34"/>
    </row>
    <row r="30" spans="1:24">
      <c r="A30" s="34"/>
      <c r="B30" s="5"/>
      <c r="C30" s="5"/>
      <c r="D30" s="130"/>
      <c r="E30" s="133"/>
      <c r="F30" s="71" t="str">
        <f>IF($E30="","",VLOOKUP($E30,Base1!$A$9:$C$143,2,0))</f>
        <v/>
      </c>
      <c r="G30" s="26"/>
      <c r="H30" s="26"/>
      <c r="I30" s="26"/>
      <c r="J30" s="94" t="str">
        <f>IF($E30="","",VLOOKUP($E30,Base1!$A$9:$C$143,3,0))</f>
        <v/>
      </c>
      <c r="K30" s="135" t="str">
        <f t="shared" si="0"/>
        <v/>
      </c>
      <c r="L30" s="169"/>
      <c r="M30" s="5"/>
      <c r="N30" s="34"/>
    </row>
    <row r="31" spans="1:24">
      <c r="A31" s="34"/>
      <c r="B31" s="5"/>
      <c r="C31" s="5"/>
      <c r="D31" s="130"/>
      <c r="E31" s="133"/>
      <c r="F31" s="71" t="str">
        <f>IF($E31="","",VLOOKUP($E31,Base1!$A$9:$C$143,2,0))</f>
        <v/>
      </c>
      <c r="G31" s="26"/>
      <c r="H31" s="26"/>
      <c r="I31" s="26"/>
      <c r="J31" s="94" t="str">
        <f>IF($E31="","",VLOOKUP($E31,Base1!$A$9:$C$143,3,0))</f>
        <v/>
      </c>
      <c r="K31" s="135" t="str">
        <f t="shared" si="0"/>
        <v/>
      </c>
      <c r="L31" s="169"/>
      <c r="M31" s="5"/>
      <c r="N31" s="34"/>
    </row>
    <row r="32" spans="1:24">
      <c r="A32" s="34"/>
      <c r="B32" s="5"/>
      <c r="C32" s="5"/>
      <c r="D32" s="130"/>
      <c r="E32" s="133"/>
      <c r="F32" s="71" t="str">
        <f>IF($E32="","",VLOOKUP($E32,Base1!$A$9:$C$143,2,0))</f>
        <v/>
      </c>
      <c r="G32" s="26"/>
      <c r="H32" s="26"/>
      <c r="I32" s="26"/>
      <c r="J32" s="94" t="str">
        <f>IF($E32="","",VLOOKUP($E32,Base1!$A$9:$C$143,3,0))</f>
        <v/>
      </c>
      <c r="K32" s="135" t="str">
        <f t="shared" si="0"/>
        <v/>
      </c>
      <c r="L32" s="169"/>
      <c r="M32" s="5"/>
      <c r="N32" s="34"/>
    </row>
    <row r="33" spans="1:14">
      <c r="A33" s="34"/>
      <c r="B33" s="5"/>
      <c r="C33" s="5"/>
      <c r="D33" s="130"/>
      <c r="E33" s="133"/>
      <c r="F33" s="71" t="str">
        <f>IF($E33="","",VLOOKUP($E33,Base1!$A$9:$C$143,2,0))</f>
        <v/>
      </c>
      <c r="G33" s="26"/>
      <c r="H33" s="26"/>
      <c r="I33" s="26"/>
      <c r="J33" s="94" t="str">
        <f>IF($E33="","",VLOOKUP($E33,Base1!$A$9:$C$143,3,0))</f>
        <v/>
      </c>
      <c r="K33" s="135" t="str">
        <f t="shared" si="0"/>
        <v/>
      </c>
      <c r="L33" s="169"/>
      <c r="M33" s="5"/>
      <c r="N33" s="34"/>
    </row>
    <row r="34" spans="1:14">
      <c r="A34" s="34"/>
      <c r="B34" s="5"/>
      <c r="C34" s="5"/>
      <c r="D34" s="130"/>
      <c r="E34" s="133"/>
      <c r="F34" s="71" t="str">
        <f>IF($E34="","",VLOOKUP($E34,Base1!$A$9:$C$143,2,0))</f>
        <v/>
      </c>
      <c r="G34" s="26"/>
      <c r="H34" s="26"/>
      <c r="I34" s="26"/>
      <c r="J34" s="94" t="str">
        <f>IF($E34="","",VLOOKUP($E34,Base1!$A$9:$C$143,3,0))</f>
        <v/>
      </c>
      <c r="K34" s="135" t="str">
        <f t="shared" si="0"/>
        <v/>
      </c>
      <c r="L34" s="169"/>
      <c r="M34" s="5"/>
      <c r="N34" s="34"/>
    </row>
    <row r="35" spans="1:14">
      <c r="A35" s="34"/>
      <c r="B35" s="5"/>
      <c r="C35" s="5"/>
      <c r="D35" s="130"/>
      <c r="E35" s="133"/>
      <c r="F35" s="71" t="str">
        <f>IF($E35="","",VLOOKUP($E35,Base1!$A$9:$C$143,2,0))</f>
        <v/>
      </c>
      <c r="G35" s="26"/>
      <c r="H35" s="26"/>
      <c r="I35" s="26"/>
      <c r="J35" s="94" t="str">
        <f>IF($E35="","",VLOOKUP($E35,Base1!$A$9:$C$143,3,0))</f>
        <v/>
      </c>
      <c r="K35" s="135" t="str">
        <f t="shared" si="0"/>
        <v/>
      </c>
      <c r="L35" s="169"/>
      <c r="M35" s="5"/>
      <c r="N35" s="34"/>
    </row>
    <row r="36" spans="1:14">
      <c r="A36" s="34"/>
      <c r="B36" s="5"/>
      <c r="C36" s="5"/>
      <c r="D36" s="130"/>
      <c r="E36" s="133"/>
      <c r="F36" s="71" t="str">
        <f>IF($E36="","",VLOOKUP($E36,Base1!$A$9:$C$143,2,0))</f>
        <v/>
      </c>
      <c r="G36" s="26"/>
      <c r="H36" s="26"/>
      <c r="I36" s="26"/>
      <c r="J36" s="94" t="str">
        <f>IF($E36="","",VLOOKUP($E36,Base1!$A$9:$C$143,3,0))</f>
        <v/>
      </c>
      <c r="K36" s="135" t="str">
        <f t="shared" si="0"/>
        <v/>
      </c>
      <c r="L36" s="169"/>
      <c r="M36" s="5"/>
      <c r="N36" s="34"/>
    </row>
    <row r="37" spans="1:14">
      <c r="A37" s="34"/>
      <c r="B37" s="5"/>
      <c r="C37" s="5"/>
      <c r="D37" s="130"/>
      <c r="E37" s="133"/>
      <c r="F37" s="71" t="str">
        <f>IF($E37="","",VLOOKUP($E37,Base1!$A$9:$C$143,2,0))</f>
        <v/>
      </c>
      <c r="G37" s="26"/>
      <c r="H37" s="26"/>
      <c r="I37" s="26"/>
      <c r="J37" s="94" t="str">
        <f>IF($E37="","",VLOOKUP($E37,Base1!$A$9:$C$143,3,0))</f>
        <v/>
      </c>
      <c r="K37" s="135" t="str">
        <f t="shared" si="0"/>
        <v/>
      </c>
      <c r="L37" s="169"/>
      <c r="M37" s="5"/>
      <c r="N37" s="34"/>
    </row>
    <row r="38" spans="1:14">
      <c r="A38" s="34"/>
      <c r="B38" s="5"/>
      <c r="C38" s="5"/>
      <c r="D38" s="130"/>
      <c r="E38" s="133"/>
      <c r="F38" s="71" t="str">
        <f>IF($E38="","",VLOOKUP($E38,Base1!$A$9:$C$143,2,0))</f>
        <v/>
      </c>
      <c r="G38" s="26"/>
      <c r="H38" s="26"/>
      <c r="I38" s="26"/>
      <c r="J38" s="94" t="str">
        <f>IF($E38="","",VLOOKUP($E38,Base1!$A$9:$C$143,3,0))</f>
        <v/>
      </c>
      <c r="K38" s="135" t="str">
        <f t="shared" si="0"/>
        <v/>
      </c>
      <c r="L38" s="169"/>
      <c r="M38" s="5"/>
      <c r="N38" s="34"/>
    </row>
    <row r="39" spans="1:14">
      <c r="A39" s="34"/>
      <c r="B39" s="5"/>
      <c r="C39" s="5"/>
      <c r="D39" s="130"/>
      <c r="E39" s="133"/>
      <c r="F39" s="71" t="str">
        <f>IF($E39="","",VLOOKUP($E39,Base1!$A$9:$C$143,2,0))</f>
        <v/>
      </c>
      <c r="G39" s="26"/>
      <c r="H39" s="26"/>
      <c r="I39" s="26"/>
      <c r="J39" s="94" t="str">
        <f>IF($E39="","",VLOOKUP($E39,Base1!$A$9:$C$143,3,0))</f>
        <v/>
      </c>
      <c r="K39" s="135" t="str">
        <f t="shared" si="0"/>
        <v/>
      </c>
      <c r="L39" s="169"/>
      <c r="M39" s="5"/>
      <c r="N39" s="34"/>
    </row>
    <row r="40" spans="1:14">
      <c r="A40" s="34"/>
      <c r="B40" s="5"/>
      <c r="C40" s="5"/>
      <c r="D40" s="130"/>
      <c r="E40" s="133"/>
      <c r="F40" s="71" t="str">
        <f>IF($E40="","",VLOOKUP($E40,Base1!$A$9:$C$143,2,0))</f>
        <v/>
      </c>
      <c r="G40" s="26"/>
      <c r="H40" s="26"/>
      <c r="I40" s="26"/>
      <c r="J40" s="94" t="str">
        <f>IF($E40="","",VLOOKUP($E40,Base1!$A$9:$C$143,3,0))</f>
        <v/>
      </c>
      <c r="K40" s="135" t="str">
        <f t="shared" si="0"/>
        <v/>
      </c>
      <c r="L40" s="169"/>
      <c r="M40" s="5"/>
      <c r="N40" s="34"/>
    </row>
    <row r="41" spans="1:14">
      <c r="A41" s="34"/>
      <c r="B41" s="5"/>
      <c r="C41" s="5"/>
      <c r="D41" s="130"/>
      <c r="E41" s="133"/>
      <c r="F41" s="71" t="str">
        <f>IF($E41="","",VLOOKUP($E41,Base1!$A$9:$C$143,2,0))</f>
        <v/>
      </c>
      <c r="G41" s="26"/>
      <c r="H41" s="26"/>
      <c r="I41" s="26"/>
      <c r="J41" s="94" t="str">
        <f>IF($E41="","",VLOOKUP($E41,Base1!$A$9:$C$143,3,0))</f>
        <v/>
      </c>
      <c r="K41" s="135" t="str">
        <f t="shared" si="0"/>
        <v/>
      </c>
      <c r="L41" s="169"/>
      <c r="M41" s="5"/>
      <c r="N41" s="34"/>
    </row>
    <row r="42" spans="1:14">
      <c r="A42" s="34"/>
      <c r="B42" s="5"/>
      <c r="C42" s="5"/>
      <c r="D42" s="130"/>
      <c r="E42" s="133"/>
      <c r="F42" s="71" t="str">
        <f>IF($E42="","",VLOOKUP($E42,Base1!$A$9:$C$143,2,0))</f>
        <v/>
      </c>
      <c r="G42" s="26"/>
      <c r="H42" s="26"/>
      <c r="I42" s="26"/>
      <c r="J42" s="94" t="str">
        <f>IF($E42="","",VLOOKUP($E42,Base1!$A$9:$C$143,3,0))</f>
        <v/>
      </c>
      <c r="K42" s="135" t="str">
        <f t="shared" si="0"/>
        <v/>
      </c>
      <c r="L42" s="169"/>
      <c r="M42" s="5"/>
      <c r="N42" s="34"/>
    </row>
    <row r="43" spans="1:14">
      <c r="A43" s="34"/>
      <c r="B43" s="5"/>
      <c r="C43" s="5"/>
      <c r="D43" s="130"/>
      <c r="E43" s="133"/>
      <c r="F43" s="71" t="str">
        <f>IF($E43="","",VLOOKUP($E43,Base1!$A$9:$C$143,2,0))</f>
        <v/>
      </c>
      <c r="G43" s="26"/>
      <c r="H43" s="26"/>
      <c r="I43" s="26"/>
      <c r="J43" s="94" t="str">
        <f>IF($E43="","",VLOOKUP($E43,Base1!$A$9:$C$143,3,0))</f>
        <v/>
      </c>
      <c r="K43" s="135" t="str">
        <f t="shared" si="0"/>
        <v/>
      </c>
      <c r="L43" s="169"/>
      <c r="M43" s="5"/>
      <c r="N43" s="34"/>
    </row>
    <row r="44" spans="1:14">
      <c r="A44" s="34"/>
      <c r="B44" s="5"/>
      <c r="C44" s="5"/>
      <c r="D44" s="130"/>
      <c r="E44" s="133"/>
      <c r="F44" s="71" t="str">
        <f>IF($E44="","",VLOOKUP($E44,Base1!$A$9:$C$143,2,0))</f>
        <v/>
      </c>
      <c r="G44" s="26"/>
      <c r="H44" s="26"/>
      <c r="I44" s="26"/>
      <c r="J44" s="94" t="str">
        <f>IF($E44="","",VLOOKUP($E44,Base1!$A$9:$C$143,3,0))</f>
        <v/>
      </c>
      <c r="K44" s="135" t="str">
        <f t="shared" si="0"/>
        <v/>
      </c>
      <c r="L44" s="169"/>
      <c r="M44" s="5"/>
      <c r="N44" s="34"/>
    </row>
    <row r="45" spans="1:14">
      <c r="A45" s="34"/>
      <c r="B45" s="5"/>
      <c r="C45" s="5"/>
      <c r="D45" s="130"/>
      <c r="E45" s="133"/>
      <c r="F45" s="71" t="str">
        <f>IF($E45="","",VLOOKUP($E45,Base1!$A$9:$C$143,2,0))</f>
        <v/>
      </c>
      <c r="G45" s="26"/>
      <c r="H45" s="26"/>
      <c r="I45" s="26"/>
      <c r="J45" s="94" t="str">
        <f>IF($E45="","",VLOOKUP($E45,Base1!$A$9:$C$143,3,0))</f>
        <v/>
      </c>
      <c r="K45" s="135" t="str">
        <f t="shared" si="0"/>
        <v/>
      </c>
      <c r="L45" s="169"/>
      <c r="M45" s="5"/>
      <c r="N45" s="34"/>
    </row>
    <row r="46" spans="1:14">
      <c r="A46" s="34"/>
      <c r="B46" s="5"/>
      <c r="C46" s="5"/>
      <c r="D46" s="130"/>
      <c r="E46" s="133"/>
      <c r="F46" s="71" t="str">
        <f>IF($E46="","",VLOOKUP($E46,Base1!$A$9:$C$143,2,0))</f>
        <v/>
      </c>
      <c r="G46" s="26"/>
      <c r="H46" s="26"/>
      <c r="I46" s="26"/>
      <c r="J46" s="94" t="str">
        <f>IF($E46="","",VLOOKUP($E46,Base1!$A$9:$C$143,3,0))</f>
        <v/>
      </c>
      <c r="K46" s="135" t="str">
        <f t="shared" si="0"/>
        <v/>
      </c>
      <c r="L46" s="169"/>
      <c r="M46" s="5"/>
      <c r="N46" s="34"/>
    </row>
    <row r="47" spans="1:14" hidden="1">
      <c r="A47" s="34"/>
      <c r="B47" s="5"/>
      <c r="C47" s="5"/>
      <c r="D47" s="130"/>
      <c r="E47" s="133"/>
      <c r="F47" s="71" t="str">
        <f>IF($E47="","",VLOOKUP($E47,Base1!$A$9:$C$143,2,0))</f>
        <v/>
      </c>
      <c r="G47" s="26"/>
      <c r="H47" s="26"/>
      <c r="I47" s="26"/>
      <c r="J47" s="94" t="str">
        <f>IF($E47="","",VLOOKUP($E47,Base1!$A$9:$C$143,3,0))</f>
        <v/>
      </c>
      <c r="K47" s="135" t="str">
        <f t="shared" si="0"/>
        <v/>
      </c>
      <c r="L47" s="169"/>
      <c r="M47" s="5"/>
      <c r="N47" s="34"/>
    </row>
    <row r="48" spans="1:14" hidden="1">
      <c r="A48" s="34"/>
      <c r="B48" s="5"/>
      <c r="C48" s="5"/>
      <c r="D48" s="130"/>
      <c r="E48" s="133"/>
      <c r="F48" s="71" t="str">
        <f>IF($E48="","",VLOOKUP($E48,Base1!$A$9:$C$143,2,0))</f>
        <v/>
      </c>
      <c r="G48" s="26"/>
      <c r="H48" s="26"/>
      <c r="I48" s="26"/>
      <c r="J48" s="94" t="str">
        <f>IF($E48="","",VLOOKUP($E48,Base1!$A$9:$C$143,3,0))</f>
        <v/>
      </c>
      <c r="K48" s="135" t="str">
        <f t="shared" si="0"/>
        <v/>
      </c>
      <c r="L48" s="169"/>
      <c r="M48" s="5"/>
      <c r="N48" s="34"/>
    </row>
    <row r="49" spans="1:14" hidden="1">
      <c r="A49" s="34"/>
      <c r="B49" s="5"/>
      <c r="C49" s="5"/>
      <c r="D49" s="130"/>
      <c r="E49" s="133"/>
      <c r="F49" s="71" t="str">
        <f>IF($E49="","",VLOOKUP($E49,Base1!$A$9:$C$143,2,0))</f>
        <v/>
      </c>
      <c r="G49" s="26"/>
      <c r="H49" s="26"/>
      <c r="I49" s="26"/>
      <c r="J49" s="94" t="str">
        <f>IF($E49="","",VLOOKUP($E49,Base1!$A$9:$C$143,3,0))</f>
        <v/>
      </c>
      <c r="K49" s="135" t="str">
        <f t="shared" si="0"/>
        <v/>
      </c>
      <c r="L49" s="169"/>
      <c r="M49" s="5"/>
      <c r="N49" s="34"/>
    </row>
    <row r="50" spans="1:14" hidden="1">
      <c r="A50" s="34"/>
      <c r="B50" s="5"/>
      <c r="C50" s="5"/>
      <c r="D50" s="130"/>
      <c r="E50" s="133"/>
      <c r="F50" s="71" t="str">
        <f>IF($E50="","",VLOOKUP($E50,Base1!$A$9:$C$143,2,0))</f>
        <v/>
      </c>
      <c r="G50" s="26"/>
      <c r="H50" s="26"/>
      <c r="I50" s="26"/>
      <c r="J50" s="94" t="str">
        <f>IF($E50="","",VLOOKUP($E50,Base1!$A$9:$C$143,3,0))</f>
        <v/>
      </c>
      <c r="K50" s="135" t="str">
        <f t="shared" si="0"/>
        <v/>
      </c>
      <c r="L50" s="169"/>
      <c r="M50" s="5"/>
      <c r="N50" s="34"/>
    </row>
    <row r="51" spans="1:14" hidden="1">
      <c r="A51" s="34"/>
      <c r="B51" s="5"/>
      <c r="C51" s="5"/>
      <c r="D51" s="130"/>
      <c r="E51" s="133"/>
      <c r="F51" s="71" t="str">
        <f>IF($E51="","",VLOOKUP($E51,Base1!$A$9:$C$143,2,0))</f>
        <v/>
      </c>
      <c r="G51" s="26"/>
      <c r="H51" s="26"/>
      <c r="I51" s="26"/>
      <c r="J51" s="94" t="str">
        <f>IF($E51="","",VLOOKUP($E51,Base1!$A$9:$C$143,3,0))</f>
        <v/>
      </c>
      <c r="K51" s="135" t="str">
        <f t="shared" si="0"/>
        <v/>
      </c>
      <c r="L51" s="169"/>
      <c r="M51" s="5"/>
      <c r="N51" s="34"/>
    </row>
    <row r="52" spans="1:14" hidden="1">
      <c r="A52" s="34"/>
      <c r="B52" s="5"/>
      <c r="C52" s="5"/>
      <c r="D52" s="130"/>
      <c r="E52" s="133"/>
      <c r="F52" s="71" t="str">
        <f>IF($E52="","",VLOOKUP($E52,Base1!$A$9:$C$143,2,0))</f>
        <v/>
      </c>
      <c r="G52" s="26"/>
      <c r="H52" s="26"/>
      <c r="I52" s="26"/>
      <c r="J52" s="94" t="str">
        <f>IF($E52="","",VLOOKUP($E52,Base1!$A$9:$C$143,3,0))</f>
        <v/>
      </c>
      <c r="K52" s="135" t="str">
        <f t="shared" si="0"/>
        <v/>
      </c>
      <c r="L52" s="169"/>
      <c r="M52" s="5"/>
      <c r="N52" s="34"/>
    </row>
    <row r="53" spans="1:14" hidden="1">
      <c r="A53" s="34"/>
      <c r="B53" s="5"/>
      <c r="C53" s="5"/>
      <c r="D53" s="130"/>
      <c r="E53" s="133"/>
      <c r="F53" s="71" t="str">
        <f>IF($E53="","",VLOOKUP($E53,Base1!$A$9:$C$143,2,0))</f>
        <v/>
      </c>
      <c r="G53" s="26"/>
      <c r="H53" s="26"/>
      <c r="I53" s="26"/>
      <c r="J53" s="94" t="str">
        <f>IF($E53="","",VLOOKUP($E53,Base1!$A$9:$C$143,3,0))</f>
        <v/>
      </c>
      <c r="K53" s="135" t="str">
        <f t="shared" si="0"/>
        <v/>
      </c>
      <c r="L53" s="169"/>
      <c r="M53" s="5"/>
      <c r="N53" s="34"/>
    </row>
    <row r="54" spans="1:14" hidden="1">
      <c r="A54" s="34"/>
      <c r="B54" s="5"/>
      <c r="C54" s="5"/>
      <c r="D54" s="130"/>
      <c r="E54" s="133"/>
      <c r="F54" s="71" t="str">
        <f>IF($E54="","",VLOOKUP($E54,Base1!$A$9:$C$143,2,0))</f>
        <v/>
      </c>
      <c r="G54" s="26"/>
      <c r="H54" s="26"/>
      <c r="I54" s="26"/>
      <c r="J54" s="94" t="str">
        <f>IF($E54="","",VLOOKUP($E54,Base1!$A$9:$C$143,3,0))</f>
        <v/>
      </c>
      <c r="K54" s="135" t="str">
        <f t="shared" si="0"/>
        <v/>
      </c>
      <c r="L54" s="169"/>
      <c r="M54" s="5"/>
      <c r="N54" s="34"/>
    </row>
    <row r="55" spans="1:14" hidden="1">
      <c r="A55" s="34"/>
      <c r="B55" s="5"/>
      <c r="C55" s="5"/>
      <c r="D55" s="130"/>
      <c r="E55" s="125"/>
      <c r="F55" s="71" t="str">
        <f>IF($E55="","",VLOOKUP($E55,Base1!$A$9:$C$143,2,0))</f>
        <v/>
      </c>
      <c r="G55" s="26"/>
      <c r="H55" s="26"/>
      <c r="I55" s="26"/>
      <c r="J55" s="94" t="str">
        <f>IF($E55="","",VLOOKUP($E55,Base1!$A$9:$C$143,3,0))</f>
        <v/>
      </c>
      <c r="K55" s="135" t="str">
        <f t="shared" si="0"/>
        <v/>
      </c>
      <c r="L55" s="169"/>
      <c r="M55" s="5"/>
      <c r="N55" s="34"/>
    </row>
    <row r="56" spans="1:14">
      <c r="A56" s="34"/>
      <c r="B56" s="5"/>
      <c r="C56" s="5"/>
      <c r="D56" s="131"/>
      <c r="E56" s="126"/>
      <c r="F56" s="72" t="str">
        <f>IF($E56="","",VLOOKUP($E56,Base1!$A$9:$C$143,2,0))</f>
        <v/>
      </c>
      <c r="G56" s="73"/>
      <c r="H56" s="73"/>
      <c r="I56" s="73"/>
      <c r="J56" s="127" t="str">
        <f>IF($E56="","",VLOOKUP($E56,Base1!$A$9:$C$143,3,0))</f>
        <v/>
      </c>
      <c r="K56" s="136" t="str">
        <f t="shared" si="0"/>
        <v/>
      </c>
      <c r="L56" s="169"/>
      <c r="M56" s="5"/>
      <c r="N56" s="34"/>
    </row>
    <row r="57" spans="1:14">
      <c r="A57" s="34"/>
      <c r="B57" s="5"/>
      <c r="C57" s="5"/>
      <c r="D57" s="35"/>
      <c r="E57" s="36"/>
      <c r="F57" s="33"/>
      <c r="G57" s="26"/>
      <c r="H57" s="26"/>
      <c r="I57" s="27"/>
      <c r="J57" s="12"/>
      <c r="K57" s="137"/>
      <c r="L57" s="169"/>
      <c r="M57" s="5"/>
      <c r="N57" s="34"/>
    </row>
    <row r="58" spans="1:14" ht="13.5" thickBot="1">
      <c r="A58" s="34"/>
      <c r="B58" s="5"/>
      <c r="C58" s="5"/>
      <c r="D58" s="5"/>
      <c r="E58" s="5"/>
      <c r="F58" s="32"/>
      <c r="G58" s="5"/>
      <c r="H58" s="5"/>
      <c r="I58" s="5"/>
      <c r="J58" s="12"/>
      <c r="K58" s="137"/>
      <c r="L58" s="169"/>
      <c r="M58" s="5"/>
      <c r="N58" s="34"/>
    </row>
    <row r="59" spans="1:14" ht="15.75" thickBot="1">
      <c r="A59" s="34"/>
      <c r="B59" s="5"/>
      <c r="C59" s="5"/>
      <c r="D59" s="5"/>
      <c r="E59" s="5"/>
      <c r="F59" s="32"/>
      <c r="G59" s="5"/>
      <c r="H59" s="5"/>
      <c r="I59" s="5"/>
      <c r="J59" s="92" t="s">
        <v>32</v>
      </c>
      <c r="K59" s="138">
        <f>SUM(K19:K56)</f>
        <v>0</v>
      </c>
      <c r="L59" s="169"/>
      <c r="M59" s="5"/>
      <c r="N59" s="34"/>
    </row>
    <row r="60" spans="1:14">
      <c r="A60" s="34"/>
      <c r="B60" s="5"/>
      <c r="C60" s="5"/>
      <c r="D60" s="5"/>
      <c r="E60" s="178"/>
      <c r="F60" s="178"/>
      <c r="G60" s="178"/>
      <c r="H60" s="178"/>
      <c r="I60" s="5"/>
      <c r="J60" s="10"/>
      <c r="K60" s="89"/>
      <c r="L60" s="169"/>
      <c r="M60" s="5"/>
      <c r="N60" s="34"/>
    </row>
    <row r="61" spans="1:14">
      <c r="A61" s="34"/>
      <c r="B61" s="5"/>
      <c r="C61" s="5"/>
      <c r="D61" s="13"/>
      <c r="E61" s="178"/>
      <c r="F61" s="178"/>
      <c r="G61" s="178"/>
      <c r="H61" s="178"/>
      <c r="I61" s="14"/>
      <c r="J61" s="86"/>
      <c r="K61" s="87"/>
      <c r="L61" s="169"/>
      <c r="M61" s="5"/>
      <c r="N61" s="34"/>
    </row>
    <row r="62" spans="1:14">
      <c r="A62" s="34"/>
      <c r="B62" s="5"/>
      <c r="C62" s="5"/>
      <c r="D62" s="15"/>
      <c r="E62" s="9"/>
      <c r="F62" s="95"/>
      <c r="G62" s="96"/>
      <c r="H62" s="96"/>
      <c r="I62" s="14"/>
      <c r="J62" s="86"/>
      <c r="K62" s="87"/>
      <c r="L62" s="169"/>
      <c r="M62" s="5"/>
      <c r="N62" s="34"/>
    </row>
    <row r="63" spans="1:14">
      <c r="A63" s="34"/>
      <c r="B63" s="5"/>
      <c r="C63" s="5"/>
      <c r="D63" s="15">
        <v>2</v>
      </c>
      <c r="E63" s="96"/>
      <c r="F63" s="32"/>
      <c r="G63" s="16"/>
      <c r="H63" s="5"/>
      <c r="I63" s="17" t="s">
        <v>5</v>
      </c>
      <c r="J63" s="91"/>
      <c r="K63" s="93"/>
      <c r="L63" s="169"/>
      <c r="M63" s="5"/>
      <c r="N63" s="34"/>
    </row>
    <row r="64" spans="1:14" ht="12.75" customHeight="1">
      <c r="A64" s="34"/>
      <c r="B64" s="5"/>
      <c r="C64" s="5"/>
      <c r="D64" s="42"/>
      <c r="E64" s="178"/>
      <c r="F64" s="178"/>
      <c r="G64" s="178"/>
      <c r="H64" s="178"/>
      <c r="I64" s="17" t="s">
        <v>5</v>
      </c>
      <c r="J64" s="85"/>
      <c r="K64" s="88"/>
      <c r="L64" s="169"/>
      <c r="M64" s="5"/>
      <c r="N64" s="34"/>
    </row>
    <row r="65" spans="1:23" ht="3.75" customHeight="1">
      <c r="A65" s="34"/>
      <c r="B65" s="5"/>
      <c r="C65" s="5"/>
      <c r="D65" s="42"/>
      <c r="E65" s="18"/>
      <c r="F65" s="182"/>
      <c r="G65" s="182"/>
      <c r="H65" s="19"/>
      <c r="I65" s="40"/>
      <c r="J65" s="42"/>
      <c r="K65" s="90"/>
      <c r="L65" s="169"/>
      <c r="M65" s="5"/>
      <c r="N65" s="34"/>
    </row>
    <row r="66" spans="1:23" ht="7.5" customHeight="1">
      <c r="A66" s="34"/>
      <c r="B66" s="5"/>
      <c r="C66" s="5"/>
      <c r="D66" s="18"/>
      <c r="E66" s="18"/>
      <c r="F66" s="182"/>
      <c r="G66" s="182"/>
      <c r="H66" s="5"/>
      <c r="I66" s="40"/>
      <c r="J66" s="42"/>
      <c r="K66" s="42"/>
      <c r="L66" s="169"/>
      <c r="M66" s="5"/>
      <c r="N66" s="34"/>
    </row>
    <row r="67" spans="1:23" ht="5.25" customHeight="1">
      <c r="A67" s="34"/>
      <c r="B67" s="5"/>
      <c r="C67" s="5"/>
      <c r="D67" s="5"/>
      <c r="E67" s="5"/>
      <c r="F67" s="32"/>
      <c r="G67" s="5"/>
      <c r="H67" s="5"/>
      <c r="I67" s="40"/>
      <c r="J67" s="42"/>
      <c r="K67" s="42"/>
      <c r="L67" s="169"/>
      <c r="M67" s="5"/>
      <c r="N67" s="34"/>
    </row>
    <row r="68" spans="1:23" ht="7.5" customHeight="1">
      <c r="A68" s="34"/>
      <c r="B68" s="5"/>
      <c r="C68" s="5"/>
      <c r="D68" s="5"/>
      <c r="E68" s="5"/>
      <c r="F68" s="32"/>
      <c r="G68" s="5"/>
      <c r="H68" s="5"/>
      <c r="I68" s="40"/>
      <c r="J68" s="5"/>
      <c r="K68" s="5"/>
      <c r="L68" s="169"/>
      <c r="M68" s="5"/>
      <c r="N68" s="34"/>
    </row>
    <row r="69" spans="1:23" ht="4.5" customHeight="1">
      <c r="A69" s="34"/>
      <c r="B69" s="5"/>
      <c r="C69" s="5"/>
      <c r="D69" s="185"/>
      <c r="E69" s="186"/>
      <c r="F69" s="186"/>
      <c r="G69" s="186"/>
      <c r="H69" s="186"/>
      <c r="I69" s="186"/>
      <c r="J69" s="186"/>
      <c r="K69" s="186"/>
      <c r="L69" s="169"/>
      <c r="M69" s="5"/>
      <c r="N69" s="34"/>
    </row>
    <row r="70" spans="1:23" ht="3.75" customHeight="1">
      <c r="A70" s="34"/>
      <c r="B70" s="5"/>
      <c r="C70" s="5"/>
      <c r="D70" s="186"/>
      <c r="E70" s="186"/>
      <c r="F70" s="186"/>
      <c r="G70" s="186"/>
      <c r="H70" s="186"/>
      <c r="I70" s="186"/>
      <c r="J70" s="186"/>
      <c r="K70" s="186"/>
      <c r="L70" s="169"/>
      <c r="M70" s="5"/>
      <c r="N70" s="34"/>
    </row>
    <row r="71" spans="1:23" ht="3" customHeight="1">
      <c r="A71" s="34"/>
      <c r="B71" s="5"/>
      <c r="C71" s="5"/>
      <c r="D71" s="186"/>
      <c r="E71" s="186"/>
      <c r="F71" s="186"/>
      <c r="G71" s="186"/>
      <c r="H71" s="186"/>
      <c r="I71" s="186"/>
      <c r="J71" s="186"/>
      <c r="K71" s="186"/>
      <c r="L71" s="169"/>
      <c r="M71" s="5"/>
      <c r="N71" s="34"/>
    </row>
    <row r="72" spans="1:23" ht="3.75" customHeight="1" thickBot="1">
      <c r="A72" s="34"/>
      <c r="B72" s="5"/>
      <c r="C72" s="5"/>
      <c r="D72" s="186"/>
      <c r="E72" s="186"/>
      <c r="F72" s="186"/>
      <c r="G72" s="186"/>
      <c r="H72" s="186"/>
      <c r="I72" s="186"/>
      <c r="J72" s="186"/>
      <c r="K72" s="186"/>
      <c r="L72" s="169"/>
      <c r="M72" s="5"/>
      <c r="N72" s="34"/>
    </row>
    <row r="73" spans="1:23" s="34" customFormat="1" ht="3.75" customHeight="1" thickTop="1" thickBot="1">
      <c r="B73" s="5"/>
      <c r="C73" s="83"/>
      <c r="D73" s="83" t="s">
        <v>11</v>
      </c>
      <c r="E73" s="83"/>
      <c r="F73" s="84"/>
      <c r="G73" s="83"/>
      <c r="H73" s="83"/>
      <c r="I73" s="83"/>
      <c r="J73" s="83"/>
      <c r="K73" s="83"/>
      <c r="L73" s="170"/>
      <c r="M73" s="5"/>
    </row>
    <row r="74" spans="1:23" s="34" customFormat="1" ht="12.75" customHeight="1" thickTop="1">
      <c r="B74" s="5"/>
      <c r="C74" s="5"/>
      <c r="D74" s="180" t="s">
        <v>433</v>
      </c>
      <c r="E74" s="181"/>
      <c r="F74" s="181"/>
      <c r="G74" s="181"/>
      <c r="H74" s="181"/>
      <c r="I74" s="181"/>
      <c r="J74" s="181"/>
      <c r="K74" s="181"/>
      <c r="L74" s="169"/>
      <c r="M74" s="5"/>
    </row>
    <row r="75" spans="1:23" s="34" customFormat="1">
      <c r="B75" s="5"/>
      <c r="C75" s="5"/>
      <c r="D75" s="181"/>
      <c r="E75" s="181"/>
      <c r="F75" s="181"/>
      <c r="G75" s="181"/>
      <c r="H75" s="181"/>
      <c r="I75" s="181"/>
      <c r="J75" s="181"/>
      <c r="K75" s="181"/>
      <c r="L75" s="169"/>
      <c r="M75" s="5"/>
    </row>
    <row r="76" spans="1:23" s="34" customFormat="1">
      <c r="B76" s="5"/>
      <c r="C76" s="5"/>
      <c r="D76" s="181"/>
      <c r="E76" s="181"/>
      <c r="F76" s="181"/>
      <c r="G76" s="181"/>
      <c r="H76" s="181"/>
      <c r="I76" s="181"/>
      <c r="J76" s="181"/>
      <c r="K76" s="181"/>
      <c r="L76" s="169"/>
      <c r="M76" s="5"/>
      <c r="U76" s="1"/>
      <c r="V76" s="1"/>
      <c r="W76" s="1"/>
    </row>
    <row r="77" spans="1:23">
      <c r="A77" s="34"/>
      <c r="B77" s="5"/>
      <c r="C77" s="5"/>
      <c r="D77" s="181"/>
      <c r="E77" s="181"/>
      <c r="F77" s="181"/>
      <c r="G77" s="181"/>
      <c r="H77" s="181"/>
      <c r="I77" s="181"/>
      <c r="J77" s="181"/>
      <c r="K77" s="181"/>
      <c r="L77" s="169"/>
      <c r="M77" s="5"/>
      <c r="N77" s="34"/>
    </row>
    <row r="78" spans="1:23">
      <c r="A78" s="34"/>
      <c r="B78" s="5"/>
      <c r="C78" s="5"/>
      <c r="D78" s="5"/>
      <c r="E78" s="5"/>
      <c r="F78" s="32"/>
      <c r="G78" s="5"/>
      <c r="H78" s="5"/>
      <c r="I78" s="5"/>
      <c r="J78" s="5"/>
      <c r="K78" s="5"/>
      <c r="L78" s="169"/>
      <c r="M78" s="5"/>
      <c r="N78" s="34"/>
    </row>
    <row r="79" spans="1:23" ht="0.95" customHeight="1" thickBot="1">
      <c r="B79" s="20"/>
      <c r="C79" s="5"/>
      <c r="D79" s="5"/>
      <c r="E79" s="5"/>
      <c r="F79" s="32"/>
      <c r="G79" s="5"/>
      <c r="H79" s="5"/>
      <c r="I79" s="5"/>
      <c r="J79" s="5"/>
      <c r="K79" s="5"/>
      <c r="L79" s="5"/>
      <c r="M79" s="21"/>
    </row>
    <row r="80" spans="1:23" ht="6" customHeight="1" thickTop="1"/>
  </sheetData>
  <scenarios current="5" show="5">
    <scenario name="sample1" locked="1" count="24" user="Microsoft Corporation" comment="Village Software">
      <inputCells r="K11" val="34892" numFmtId="14"/>
      <inputCells r="K12" val="VS100"/>
      <inputCells r="K13" val="KG"/>
      <inputCells r="K14" val=""/>
      <inputCells r="I13" val=""/>
      <inputCells r="D19" val="100"/>
      <inputCells r="E19" val="Photocopies"/>
      <inputCells r="J19" val="0.25"/>
      <inputCells r="D20" val=""/>
      <inputCells r="E20" val=""/>
      <inputCells r="J20" val=""/>
      <inputCells r="D21" val=""/>
      <inputCells r="E21" val=""/>
      <inputCells r="J21" val=""/>
      <inputCells r="D22" val=""/>
      <inputCells r="E22" val=""/>
      <inputCells r="J22" val=""/>
      <inputCells r="D23" val=""/>
      <inputCells r="E23" val=""/>
      <inputCells r="J23" val=""/>
      <inputCells r="D39" val=""/>
      <inputCells r="E39" val=""/>
      <inputCells r="J39" val=""/>
      <inputCells r="D40" val=""/>
    </scenario>
    <scenario name="sample2" locked="1" count="32" user="Microsoft Corporation" comment="Village Software">
      <inputCells r="E40" val=""/>
      <inputCells r="J40" val=""/>
      <inputCells r="D41" val=""/>
      <inputCells r="E41" val=""/>
      <inputCells r="J41" val=""/>
      <inputCells r="D42" val=""/>
      <inputCells r="E42" val=""/>
      <inputCells r="J42" val=""/>
      <inputCells r="D50" val=""/>
      <inputCells r="E50" val=""/>
      <inputCells r="J50" val=""/>
      <inputCells r="D51" val=""/>
      <inputCells r="E51" val=""/>
      <inputCells r="J51" val=""/>
      <inputCells r="D52" val=""/>
      <inputCells r="E52" val=""/>
      <inputCells r="J52" val=""/>
      <inputCells r="D53" val=""/>
      <inputCells r="E53" val=""/>
      <inputCells r="J53" val=""/>
      <inputCells r="D54" val=""/>
      <inputCells r="E54" val=""/>
      <inputCells r="J54" val=""/>
      <inputCells r="D55" val=""/>
      <inputCells r="E55" val=""/>
      <inputCells r="J55" val=""/>
      <inputCells r="D56" val=""/>
      <inputCells r="E56" val=""/>
      <inputCells r="J56" val=""/>
      <inputCells r="D61" val=""/>
      <inputCells r="D62" val=""/>
      <inputCells r="D63" val="1" numFmtId="165"/>
    </scenario>
    <scenario name="sample3" locked="1" count="2" user="Microsoft Corporation" comment="Village Software">
      <inputCells r="F61" val="2" numFmtId="165"/>
      <inputCells r="F66" val=""/>
    </scenario>
    <scenario name="current1" locked="1" count="24" user="Microsoft Corporation" comment="Créé par Microsoft Corporation le 8/1/95">
      <inputCells r="K11" val=""/>
      <inputCells r="K12" val=""/>
      <inputCells r="K13" val=""/>
      <inputCells r="K14" val=""/>
      <inputCells r="I13" val=""/>
      <inputCells r="E19" val=""/>
      <inputCells r="E20" val=""/>
      <inputCells r="E21" val=""/>
      <inputCells r="E22" val=""/>
      <inputCells r="E23" val=""/>
      <inputCells r="E39" val=""/>
      <inputCells r="J19" val=""/>
      <inputCells r="J20" val=""/>
      <inputCells r="J21" val=""/>
      <inputCells r="J22" val=""/>
      <inputCells r="J23" val=""/>
      <inputCells r="J39" val=""/>
      <inputCells r="D19" val=""/>
      <inputCells r="D20" val=""/>
      <inputCells r="D21" val=""/>
      <inputCells r="D22" val=""/>
      <inputCells r="D23" val=""/>
      <inputCells r="D39" val=""/>
      <inputCells r="D40" val=""/>
    </scenario>
    <scenario name="current2" locked="1" count="32" user="Microsoft Corporation" comment="Créé par Microsoft Corporation le 8/1/95">
      <inputCells r="E40" val=""/>
      <inputCells r="D41" val=""/>
      <inputCells r="E41" val=""/>
      <inputCells r="D42" val=""/>
      <inputCells r="E42" val=""/>
      <inputCells r="D50" val=""/>
      <inputCells r="E50" val=""/>
      <inputCells r="D51" val=""/>
      <inputCells r="E51" val=""/>
      <inputCells r="D52" val=""/>
      <inputCells r="E52" val=""/>
      <inputCells r="D53" val=""/>
      <inputCells r="E53" val=""/>
      <inputCells r="D54" val=""/>
      <inputCells r="E54" val=""/>
      <inputCells r="D55" val=""/>
      <inputCells r="E55" val=""/>
      <inputCells r="D56" val=""/>
      <inputCells r="E56" val=""/>
      <inputCells r="J40" val=""/>
      <inputCells r="J41" val=""/>
      <inputCells r="J42" val=""/>
      <inputCells r="J50" val=""/>
      <inputCells r="J51" val=""/>
      <inputCells r="J52" val=""/>
      <inputCells r="J53" val=""/>
      <inputCells r="J54" val=""/>
      <inputCells r="J55" val=""/>
      <inputCells r="J56" val=""/>
      <inputCells r="D61" val=""/>
      <inputCells r="D62" val=""/>
      <inputCells r="D63" val=""/>
    </scenario>
    <scenario name="current3" locked="1" count="2" user="Microsoft Corporation" comment="Créé par Microsoft Corporation le 8/1/95">
      <inputCells r="F61" val=""/>
      <inputCells r="F66" val=""/>
    </scenario>
  </scenarios>
  <mergeCells count="10">
    <mergeCell ref="E64:H64"/>
    <mergeCell ref="E11:F11"/>
    <mergeCell ref="D74:K77"/>
    <mergeCell ref="F66:G66"/>
    <mergeCell ref="H14:I14"/>
    <mergeCell ref="F65:G65"/>
    <mergeCell ref="D69:K72"/>
    <mergeCell ref="F18:H18"/>
    <mergeCell ref="E61:H61"/>
    <mergeCell ref="E60:H60"/>
  </mergeCells>
  <phoneticPr fontId="4" type="noConversion"/>
  <dataValidations count="4">
    <dataValidation type="custom" allowBlank="1" showInputMessage="1" showErrorMessage="1" error="Formule !!" sqref="K19:K57 H12 G13 E12:E14 K61:K64">
      <formula1>""</formula1>
    </dataValidation>
    <dataValidation type="list" allowBlank="1" showInputMessage="1" showErrorMessage="1" prompt="Sélectionner ici votre client" sqref="E11">
      <formula1>liste_client</formula1>
    </dataValidation>
    <dataValidation type="custom" allowBlank="1" showInputMessage="1" showErrorMessage="1" error="Ne pas modifier !!!" sqref="F57:I58">
      <formula1>""</formula1>
    </dataValidation>
    <dataValidation type="list" allowBlank="1" showInputMessage="1" showErrorMessage="1" sqref="D11">
      <formula1>"Société,Nom"</formula1>
    </dataValidation>
  </dataValidations>
  <printOptions horizontalCentered="1" verticalCentered="1"/>
  <pageMargins left="0" right="0" top="0.39370078740157483" bottom="0.31496062992125984" header="0.31496062992125984" footer="0.51181102362204722"/>
  <pageSetup paperSize="9" scale="97" orientation="portrait" verticalDpi="300" copies="2" r:id="rId1"/>
  <headerFooter alignWithMargins="0"/>
  <drawing r:id="rId2"/>
  <legacyDrawing r:id="rId3"/>
  <picture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F143"/>
  <sheetViews>
    <sheetView topLeftCell="A92" workbookViewId="0">
      <selection activeCell="A9" sqref="A9"/>
    </sheetView>
  </sheetViews>
  <sheetFormatPr baseColWidth="10" defaultRowHeight="15.75" customHeight="1"/>
  <cols>
    <col min="1" max="1" width="11.42578125" style="97"/>
    <col min="2" max="2" width="58.28515625" style="98" customWidth="1"/>
    <col min="3" max="3" width="11.42578125" style="99"/>
    <col min="4" max="6" width="11.42578125" style="98"/>
  </cols>
  <sheetData>
    <row r="1" spans="1:6" ht="15.75" customHeight="1">
      <c r="A1" s="97" t="s">
        <v>34</v>
      </c>
      <c r="F1" s="100" t="s">
        <v>35</v>
      </c>
    </row>
    <row r="3" spans="1:6" ht="15.75" customHeight="1">
      <c r="A3" s="101"/>
      <c r="B3" s="101" t="s">
        <v>36</v>
      </c>
      <c r="C3" s="102"/>
    </row>
    <row r="4" spans="1:6" ht="15.75" customHeight="1">
      <c r="A4" s="101"/>
      <c r="B4" s="101"/>
      <c r="C4" s="102"/>
    </row>
    <row r="6" spans="1:6" ht="15.75" customHeight="1">
      <c r="B6" s="103" t="s">
        <v>37</v>
      </c>
      <c r="C6" s="104"/>
    </row>
    <row r="9" spans="1:6" ht="15.75" customHeight="1">
      <c r="A9" s="97" t="s">
        <v>38</v>
      </c>
      <c r="B9" s="105" t="s">
        <v>39</v>
      </c>
      <c r="C9" s="106" t="s">
        <v>40</v>
      </c>
    </row>
    <row r="10" spans="1:6" ht="15.75" customHeight="1">
      <c r="A10" s="97" t="s">
        <v>41</v>
      </c>
      <c r="B10" s="105" t="s">
        <v>42</v>
      </c>
      <c r="C10" s="107">
        <v>5</v>
      </c>
    </row>
    <row r="11" spans="1:6" ht="15.75" customHeight="1">
      <c r="A11" s="97" t="s">
        <v>43</v>
      </c>
      <c r="B11" s="105" t="s">
        <v>44</v>
      </c>
      <c r="C11" s="107">
        <v>30</v>
      </c>
    </row>
    <row r="12" spans="1:6" ht="15.75" customHeight="1">
      <c r="A12" s="97" t="s">
        <v>45</v>
      </c>
      <c r="B12" s="105" t="s">
        <v>46</v>
      </c>
      <c r="C12" s="106">
        <v>2</v>
      </c>
    </row>
    <row r="13" spans="1:6" ht="15.75" customHeight="1">
      <c r="A13" s="97" t="s">
        <v>47</v>
      </c>
      <c r="B13" s="105" t="s">
        <v>48</v>
      </c>
      <c r="C13" s="106">
        <v>5</v>
      </c>
    </row>
    <row r="14" spans="1:6" ht="15.75" customHeight="1">
      <c r="A14" s="97" t="s">
        <v>49</v>
      </c>
      <c r="B14" s="105" t="s">
        <v>50</v>
      </c>
      <c r="C14" s="106">
        <v>5.5</v>
      </c>
    </row>
    <row r="15" spans="1:6" ht="15.75" customHeight="1">
      <c r="A15" s="97" t="s">
        <v>51</v>
      </c>
      <c r="B15" s="105" t="s">
        <v>52</v>
      </c>
      <c r="C15" s="106">
        <v>5.5</v>
      </c>
    </row>
    <row r="16" spans="1:6" ht="15.75" customHeight="1">
      <c r="A16" s="97" t="s">
        <v>53</v>
      </c>
      <c r="B16" s="105" t="s">
        <v>54</v>
      </c>
      <c r="C16" s="107">
        <v>11.5</v>
      </c>
    </row>
    <row r="17" spans="1:3" ht="15.75" customHeight="1">
      <c r="A17" s="97" t="s">
        <v>55</v>
      </c>
      <c r="B17" s="105" t="s">
        <v>56</v>
      </c>
      <c r="C17" s="107">
        <v>11.5</v>
      </c>
    </row>
    <row r="18" spans="1:3" ht="15.75" customHeight="1">
      <c r="A18" s="97" t="s">
        <v>57</v>
      </c>
      <c r="B18" s="105" t="s">
        <v>58</v>
      </c>
      <c r="C18" s="107">
        <v>10</v>
      </c>
    </row>
    <row r="19" spans="1:3" ht="15.75" customHeight="1">
      <c r="A19" s="97" t="s">
        <v>59</v>
      </c>
      <c r="B19" s="105" t="s">
        <v>60</v>
      </c>
      <c r="C19" s="106" t="s">
        <v>61</v>
      </c>
    </row>
    <row r="22" spans="1:3" ht="15.75" customHeight="1">
      <c r="B22" s="103" t="s">
        <v>62</v>
      </c>
      <c r="C22" s="104"/>
    </row>
    <row r="25" spans="1:3" ht="15.75" customHeight="1">
      <c r="A25" s="97" t="s">
        <v>63</v>
      </c>
      <c r="B25" s="108" t="s">
        <v>64</v>
      </c>
      <c r="C25" s="109">
        <v>6</v>
      </c>
    </row>
    <row r="26" spans="1:3" ht="15.75" customHeight="1">
      <c r="A26" s="97" t="s">
        <v>65</v>
      </c>
      <c r="B26" s="108" t="s">
        <v>66</v>
      </c>
      <c r="C26" s="109">
        <v>12.5</v>
      </c>
    </row>
    <row r="27" spans="1:3" ht="15.75" customHeight="1">
      <c r="A27" s="97" t="s">
        <v>67</v>
      </c>
      <c r="B27" s="108" t="s">
        <v>68</v>
      </c>
      <c r="C27" s="109">
        <v>10.5</v>
      </c>
    </row>
    <row r="28" spans="1:3" ht="15.75" customHeight="1">
      <c r="A28" s="97" t="s">
        <v>69</v>
      </c>
      <c r="B28" s="108" t="s">
        <v>70</v>
      </c>
      <c r="C28" s="109">
        <v>7</v>
      </c>
    </row>
    <row r="29" spans="1:3" ht="15.75" customHeight="1">
      <c r="A29" s="97" t="s">
        <v>71</v>
      </c>
      <c r="B29" s="108" t="s">
        <v>72</v>
      </c>
      <c r="C29" s="109">
        <v>9</v>
      </c>
    </row>
    <row r="30" spans="1:3" ht="15.75" customHeight="1">
      <c r="A30" s="97" t="s">
        <v>73</v>
      </c>
      <c r="B30" s="108" t="s">
        <v>74</v>
      </c>
      <c r="C30" s="109">
        <v>12</v>
      </c>
    </row>
    <row r="31" spans="1:3" ht="15.75" customHeight="1">
      <c r="A31" s="97" t="s">
        <v>75</v>
      </c>
      <c r="B31" s="108" t="s">
        <v>76</v>
      </c>
      <c r="C31" s="109">
        <v>14</v>
      </c>
    </row>
    <row r="32" spans="1:3" ht="15.75" customHeight="1">
      <c r="A32" s="97" t="s">
        <v>77</v>
      </c>
      <c r="B32" s="108" t="s">
        <v>78</v>
      </c>
      <c r="C32" s="109">
        <v>10</v>
      </c>
    </row>
    <row r="33" spans="1:3" ht="15.75" customHeight="1">
      <c r="A33" s="97" t="s">
        <v>79</v>
      </c>
      <c r="B33" s="108" t="s">
        <v>80</v>
      </c>
      <c r="C33" s="109">
        <v>17</v>
      </c>
    </row>
    <row r="34" spans="1:3" ht="15.75" customHeight="1">
      <c r="A34" s="97" t="s">
        <v>81</v>
      </c>
      <c r="B34" s="108" t="s">
        <v>82</v>
      </c>
      <c r="C34" s="109">
        <v>11</v>
      </c>
    </row>
    <row r="35" spans="1:3" ht="15.75" customHeight="1">
      <c r="A35" s="97" t="s">
        <v>83</v>
      </c>
      <c r="B35" s="108" t="s">
        <v>84</v>
      </c>
      <c r="C35" s="109">
        <v>18.5</v>
      </c>
    </row>
    <row r="36" spans="1:3" ht="15.75" customHeight="1">
      <c r="A36" s="97" t="s">
        <v>85</v>
      </c>
      <c r="B36" s="108" t="s">
        <v>86</v>
      </c>
      <c r="C36" s="109">
        <v>15</v>
      </c>
    </row>
    <row r="37" spans="1:3" ht="15.75" customHeight="1">
      <c r="A37" s="97" t="s">
        <v>87</v>
      </c>
      <c r="B37" s="108" t="s">
        <v>88</v>
      </c>
      <c r="C37" s="109">
        <v>7</v>
      </c>
    </row>
    <row r="38" spans="1:3" ht="15.75" customHeight="1">
      <c r="A38" s="97" t="s">
        <v>89</v>
      </c>
      <c r="B38" s="108" t="s">
        <v>90</v>
      </c>
      <c r="C38" s="109">
        <v>10</v>
      </c>
    </row>
    <row r="39" spans="1:3" ht="15.75" customHeight="1">
      <c r="A39" s="97" t="s">
        <v>91</v>
      </c>
      <c r="B39" s="108" t="s">
        <v>92</v>
      </c>
      <c r="C39" s="110">
        <v>5</v>
      </c>
    </row>
    <row r="40" spans="1:3" ht="15.75" customHeight="1">
      <c r="A40" s="97" t="s">
        <v>93</v>
      </c>
      <c r="B40" s="108" t="s">
        <v>94</v>
      </c>
      <c r="C40" s="109">
        <v>45</v>
      </c>
    </row>
    <row r="41" spans="1:3" ht="15.75" customHeight="1">
      <c r="A41" s="97" t="s">
        <v>95</v>
      </c>
      <c r="B41" s="108" t="s">
        <v>96</v>
      </c>
      <c r="C41" s="109">
        <v>30</v>
      </c>
    </row>
    <row r="53" spans="1:3" ht="15.75" customHeight="1">
      <c r="B53" s="103" t="s">
        <v>97</v>
      </c>
      <c r="C53" s="104"/>
    </row>
    <row r="56" spans="1:3" ht="15.75" customHeight="1">
      <c r="A56" s="97" t="s">
        <v>98</v>
      </c>
      <c r="B56" s="111" t="s">
        <v>99</v>
      </c>
      <c r="C56" s="112">
        <v>7.5</v>
      </c>
    </row>
    <row r="57" spans="1:3" ht="15.75" customHeight="1">
      <c r="A57" s="97" t="s">
        <v>100</v>
      </c>
      <c r="B57" s="111" t="s">
        <v>101</v>
      </c>
      <c r="C57" s="112">
        <v>7</v>
      </c>
    </row>
    <row r="58" spans="1:3" ht="15.75" customHeight="1">
      <c r="A58" s="97" t="s">
        <v>102</v>
      </c>
      <c r="B58" s="111" t="s">
        <v>103</v>
      </c>
      <c r="C58" s="112">
        <v>14.5</v>
      </c>
    </row>
    <row r="59" spans="1:3" ht="15.75" customHeight="1">
      <c r="A59" s="97" t="s">
        <v>104</v>
      </c>
      <c r="B59" s="111" t="s">
        <v>105</v>
      </c>
      <c r="C59" s="112">
        <v>12</v>
      </c>
    </row>
    <row r="60" spans="1:3" ht="15.75" customHeight="1">
      <c r="A60" s="97" t="s">
        <v>106</v>
      </c>
      <c r="B60" s="111" t="s">
        <v>107</v>
      </c>
      <c r="C60" s="112">
        <v>3</v>
      </c>
    </row>
    <row r="61" spans="1:3" ht="15.75" customHeight="1">
      <c r="A61" s="97" t="s">
        <v>108</v>
      </c>
      <c r="B61" s="111" t="s">
        <v>109</v>
      </c>
      <c r="C61" s="112">
        <v>16</v>
      </c>
    </row>
    <row r="62" spans="1:3" ht="15.75" customHeight="1">
      <c r="A62" s="97" t="s">
        <v>110</v>
      </c>
      <c r="B62" s="111" t="s">
        <v>111</v>
      </c>
      <c r="C62" s="112">
        <v>17</v>
      </c>
    </row>
    <row r="63" spans="1:3" ht="15.75" customHeight="1">
      <c r="A63" s="97" t="s">
        <v>112</v>
      </c>
      <c r="B63" s="111" t="s">
        <v>113</v>
      </c>
      <c r="C63" s="112">
        <v>10</v>
      </c>
    </row>
    <row r="64" spans="1:3" ht="15.75" customHeight="1">
      <c r="A64" s="97" t="s">
        <v>114</v>
      </c>
      <c r="B64" s="111" t="s">
        <v>115</v>
      </c>
      <c r="C64" s="112">
        <v>12</v>
      </c>
    </row>
    <row r="65" spans="1:3" ht="15.75" customHeight="1">
      <c r="A65" s="97" t="s">
        <v>116</v>
      </c>
      <c r="B65" s="111" t="s">
        <v>117</v>
      </c>
      <c r="C65" s="112">
        <v>8</v>
      </c>
    </row>
    <row r="66" spans="1:3" ht="15.75" customHeight="1">
      <c r="A66" s="97" t="s">
        <v>118</v>
      </c>
      <c r="B66" s="111" t="s">
        <v>119</v>
      </c>
      <c r="C66" s="112">
        <v>14</v>
      </c>
    </row>
    <row r="67" spans="1:3" ht="15.75" customHeight="1">
      <c r="A67" s="97" t="s">
        <v>120</v>
      </c>
      <c r="B67" s="111" t="s">
        <v>121</v>
      </c>
      <c r="C67" s="112">
        <v>13</v>
      </c>
    </row>
    <row r="68" spans="1:3" ht="15.75" customHeight="1">
      <c r="A68" s="97" t="s">
        <v>122</v>
      </c>
      <c r="B68" s="111" t="s">
        <v>123</v>
      </c>
      <c r="C68" s="112">
        <v>10</v>
      </c>
    </row>
    <row r="69" spans="1:3" ht="15.75" customHeight="1">
      <c r="A69" s="97" t="s">
        <v>124</v>
      </c>
      <c r="B69" s="111" t="s">
        <v>125</v>
      </c>
      <c r="C69" s="112">
        <v>10</v>
      </c>
    </row>
    <row r="70" spans="1:3" ht="15.75" customHeight="1">
      <c r="A70" s="97" t="s">
        <v>126</v>
      </c>
      <c r="B70" s="111" t="s">
        <v>127</v>
      </c>
      <c r="C70" s="112">
        <v>15.5</v>
      </c>
    </row>
    <row r="71" spans="1:3" ht="15.75" customHeight="1">
      <c r="A71" s="97" t="s">
        <v>128</v>
      </c>
      <c r="B71" s="111" t="s">
        <v>129</v>
      </c>
      <c r="C71" s="112">
        <v>15</v>
      </c>
    </row>
    <row r="72" spans="1:3" ht="15.75" customHeight="1">
      <c r="A72" s="97" t="s">
        <v>130</v>
      </c>
      <c r="B72" s="111" t="s">
        <v>131</v>
      </c>
      <c r="C72" s="112">
        <v>15.5</v>
      </c>
    </row>
    <row r="73" spans="1:3" ht="15.75" customHeight="1">
      <c r="A73" s="97" t="s">
        <v>132</v>
      </c>
      <c r="B73" s="111" t="s">
        <v>133</v>
      </c>
      <c r="C73" s="112">
        <v>25</v>
      </c>
    </row>
    <row r="74" spans="1:3" ht="15.75" customHeight="1">
      <c r="A74" s="97" t="s">
        <v>134</v>
      </c>
      <c r="B74" s="111" t="s">
        <v>135</v>
      </c>
      <c r="C74" s="112">
        <v>20</v>
      </c>
    </row>
    <row r="75" spans="1:3" ht="15.75" customHeight="1">
      <c r="A75" s="97" t="s">
        <v>136</v>
      </c>
      <c r="B75" s="111" t="s">
        <v>137</v>
      </c>
      <c r="C75" s="112">
        <v>4.9000000000000004</v>
      </c>
    </row>
    <row r="76" spans="1:3" ht="15.75" customHeight="1">
      <c r="B76" s="113"/>
      <c r="C76" s="114"/>
    </row>
    <row r="78" spans="1:3" ht="15.75" customHeight="1">
      <c r="B78" s="115" t="s">
        <v>138</v>
      </c>
      <c r="C78" s="104"/>
    </row>
    <row r="81" spans="1:3" ht="15.75" customHeight="1">
      <c r="A81" s="97" t="s">
        <v>139</v>
      </c>
      <c r="B81" s="116" t="s">
        <v>140</v>
      </c>
      <c r="C81" s="117">
        <v>5.5</v>
      </c>
    </row>
    <row r="82" spans="1:3" ht="15.75" customHeight="1">
      <c r="A82" s="97" t="s">
        <v>141</v>
      </c>
      <c r="B82" s="116" t="s">
        <v>142</v>
      </c>
      <c r="C82" s="117">
        <v>6.5</v>
      </c>
    </row>
    <row r="83" spans="1:3" ht="15.75" customHeight="1">
      <c r="A83" s="97" t="s">
        <v>143</v>
      </c>
      <c r="B83" s="116" t="s">
        <v>144</v>
      </c>
      <c r="C83" s="117">
        <v>11</v>
      </c>
    </row>
    <row r="84" spans="1:3" ht="15.75" customHeight="1">
      <c r="A84" s="97" t="s">
        <v>145</v>
      </c>
      <c r="B84" s="116" t="s">
        <v>146</v>
      </c>
      <c r="C84" s="117">
        <v>14</v>
      </c>
    </row>
    <row r="85" spans="1:3" ht="15.75" customHeight="1">
      <c r="A85" s="97" t="s">
        <v>147</v>
      </c>
      <c r="B85" s="116" t="s">
        <v>148</v>
      </c>
      <c r="C85" s="117">
        <v>18.5</v>
      </c>
    </row>
    <row r="86" spans="1:3" ht="15.75" customHeight="1">
      <c r="A86" s="97" t="s">
        <v>149</v>
      </c>
      <c r="B86" s="116" t="s">
        <v>150</v>
      </c>
      <c r="C86" s="117">
        <v>15.5</v>
      </c>
    </row>
    <row r="87" spans="1:3" ht="15.75" customHeight="1">
      <c r="A87" s="97" t="s">
        <v>151</v>
      </c>
      <c r="B87" s="116" t="s">
        <v>152</v>
      </c>
      <c r="C87" s="117">
        <v>25</v>
      </c>
    </row>
    <row r="88" spans="1:3" ht="15.75" customHeight="1">
      <c r="A88" s="97" t="s">
        <v>153</v>
      </c>
      <c r="B88" s="116" t="s">
        <v>154</v>
      </c>
      <c r="C88" s="117">
        <v>10</v>
      </c>
    </row>
    <row r="89" spans="1:3" ht="15.75" customHeight="1">
      <c r="A89" s="97" t="s">
        <v>155</v>
      </c>
      <c r="B89" s="116" t="s">
        <v>156</v>
      </c>
      <c r="C89" s="117">
        <v>15.5</v>
      </c>
    </row>
    <row r="90" spans="1:3" ht="15.75" customHeight="1">
      <c r="A90" s="97" t="s">
        <v>157</v>
      </c>
      <c r="B90" s="116" t="s">
        <v>158</v>
      </c>
      <c r="C90" s="117">
        <v>14</v>
      </c>
    </row>
    <row r="91" spans="1:3" ht="15.75" customHeight="1">
      <c r="A91" s="97" t="s">
        <v>159</v>
      </c>
      <c r="B91" s="116" t="s">
        <v>160</v>
      </c>
      <c r="C91" s="117">
        <v>20.5</v>
      </c>
    </row>
    <row r="92" spans="1:3" ht="15.75" customHeight="1">
      <c r="A92" s="97" t="s">
        <v>161</v>
      </c>
      <c r="B92" s="116" t="s">
        <v>162</v>
      </c>
      <c r="C92" s="117">
        <v>21</v>
      </c>
    </row>
    <row r="93" spans="1:3" ht="15.75" customHeight="1">
      <c r="A93" s="97" t="s">
        <v>163</v>
      </c>
      <c r="B93" s="116" t="s">
        <v>164</v>
      </c>
      <c r="C93" s="117">
        <v>25</v>
      </c>
    </row>
    <row r="94" spans="1:3" ht="15.75" customHeight="1">
      <c r="A94" s="97" t="s">
        <v>165</v>
      </c>
      <c r="B94" s="116" t="s">
        <v>166</v>
      </c>
      <c r="C94" s="117">
        <v>30.5</v>
      </c>
    </row>
    <row r="95" spans="1:3" ht="15.75" customHeight="1">
      <c r="A95" s="97" t="s">
        <v>167</v>
      </c>
      <c r="B95" s="116" t="s">
        <v>168</v>
      </c>
      <c r="C95" s="117">
        <v>35.5</v>
      </c>
    </row>
    <row r="96" spans="1:3" ht="15.75" customHeight="1">
      <c r="A96" s="97" t="s">
        <v>169</v>
      </c>
      <c r="B96" s="116" t="s">
        <v>170</v>
      </c>
      <c r="C96" s="117">
        <v>6</v>
      </c>
    </row>
    <row r="97" spans="1:3" ht="15.75" customHeight="1">
      <c r="A97" s="97" t="s">
        <v>33</v>
      </c>
      <c r="B97" s="116" t="s">
        <v>171</v>
      </c>
      <c r="C97" s="117">
        <v>10</v>
      </c>
    </row>
    <row r="98" spans="1:3" ht="15.75" customHeight="1">
      <c r="A98" s="97" t="s">
        <v>172</v>
      </c>
      <c r="B98" s="116" t="s">
        <v>173</v>
      </c>
      <c r="C98" s="117">
        <v>8</v>
      </c>
    </row>
    <row r="99" spans="1:3" ht="15.75" customHeight="1">
      <c r="A99" s="97" t="s">
        <v>174</v>
      </c>
      <c r="B99" s="116" t="s">
        <v>175</v>
      </c>
      <c r="C99" s="117">
        <v>10</v>
      </c>
    </row>
    <row r="100" spans="1:3" ht="15.75" customHeight="1">
      <c r="A100" s="97" t="s">
        <v>176</v>
      </c>
      <c r="B100" s="116" t="s">
        <v>177</v>
      </c>
      <c r="C100" s="117">
        <v>6</v>
      </c>
    </row>
    <row r="101" spans="1:3" ht="15.75" customHeight="1">
      <c r="A101" s="97" t="s">
        <v>178</v>
      </c>
      <c r="B101" s="116" t="s">
        <v>179</v>
      </c>
      <c r="C101" s="117">
        <v>10</v>
      </c>
    </row>
    <row r="105" spans="1:3" ht="15.75" customHeight="1">
      <c r="B105" s="115" t="s">
        <v>180</v>
      </c>
      <c r="C105" s="104"/>
    </row>
    <row r="108" spans="1:3" ht="15.75" customHeight="1">
      <c r="A108" s="97" t="s">
        <v>181</v>
      </c>
      <c r="B108" s="118" t="s">
        <v>182</v>
      </c>
      <c r="C108" s="119">
        <v>15</v>
      </c>
    </row>
    <row r="109" spans="1:3" ht="15.75" customHeight="1">
      <c r="A109" s="97" t="s">
        <v>183</v>
      </c>
      <c r="B109" s="118" t="s">
        <v>184</v>
      </c>
      <c r="C109" s="119">
        <v>10.5</v>
      </c>
    </row>
    <row r="110" spans="1:3" ht="15.75" customHeight="1">
      <c r="A110" s="97" t="s">
        <v>185</v>
      </c>
      <c r="B110" s="118" t="s">
        <v>186</v>
      </c>
      <c r="C110" s="119">
        <v>14.5</v>
      </c>
    </row>
    <row r="111" spans="1:3" ht="15.75" customHeight="1">
      <c r="A111" s="97" t="s">
        <v>187</v>
      </c>
      <c r="B111" s="118" t="s">
        <v>188</v>
      </c>
      <c r="C111" s="119">
        <v>15</v>
      </c>
    </row>
    <row r="112" spans="1:3" ht="15.75" customHeight="1">
      <c r="A112" s="97" t="s">
        <v>189</v>
      </c>
      <c r="B112" s="118" t="s">
        <v>190</v>
      </c>
      <c r="C112" s="119">
        <v>13</v>
      </c>
    </row>
    <row r="113" spans="1:3" ht="15.75" customHeight="1">
      <c r="A113" s="97" t="s">
        <v>191</v>
      </c>
      <c r="B113" s="118" t="s">
        <v>192</v>
      </c>
      <c r="C113" s="119">
        <v>41</v>
      </c>
    </row>
    <row r="114" spans="1:3" ht="15.75" customHeight="1">
      <c r="A114" s="97" t="s">
        <v>193</v>
      </c>
      <c r="B114" s="118" t="s">
        <v>194</v>
      </c>
      <c r="C114" s="119">
        <v>52</v>
      </c>
    </row>
    <row r="115" spans="1:3" ht="15.75" customHeight="1">
      <c r="A115" s="97" t="s">
        <v>195</v>
      </c>
      <c r="B115" s="118" t="s">
        <v>196</v>
      </c>
      <c r="C115" s="119">
        <v>9.5</v>
      </c>
    </row>
    <row r="116" spans="1:3" ht="15.75" customHeight="1">
      <c r="A116" s="97" t="s">
        <v>197</v>
      </c>
      <c r="B116" s="118" t="s">
        <v>198</v>
      </c>
      <c r="C116" s="119">
        <v>5</v>
      </c>
    </row>
    <row r="117" spans="1:3" ht="15.75" customHeight="1">
      <c r="A117" s="97" t="s">
        <v>199</v>
      </c>
      <c r="B117" s="118" t="s">
        <v>200</v>
      </c>
      <c r="C117" s="119">
        <v>8</v>
      </c>
    </row>
    <row r="118" spans="1:3" ht="15.75" customHeight="1">
      <c r="A118" s="97" t="s">
        <v>201</v>
      </c>
      <c r="B118" s="118" t="s">
        <v>202</v>
      </c>
      <c r="C118" s="119">
        <v>9.5</v>
      </c>
    </row>
    <row r="119" spans="1:3" ht="15.75" customHeight="1">
      <c r="A119" s="97" t="s">
        <v>203</v>
      </c>
      <c r="B119" s="118" t="s">
        <v>204</v>
      </c>
      <c r="C119" s="119">
        <v>22</v>
      </c>
    </row>
    <row r="120" spans="1:3" ht="15.75" customHeight="1">
      <c r="A120" s="97" t="s">
        <v>205</v>
      </c>
      <c r="B120" s="118" t="s">
        <v>206</v>
      </c>
      <c r="C120" s="119">
        <v>14</v>
      </c>
    </row>
    <row r="121" spans="1:3" ht="15.75" customHeight="1">
      <c r="A121" s="97" t="s">
        <v>207</v>
      </c>
      <c r="B121" s="118" t="s">
        <v>208</v>
      </c>
      <c r="C121" s="119">
        <v>35</v>
      </c>
    </row>
    <row r="122" spans="1:3" ht="15.75" customHeight="1">
      <c r="A122" s="97" t="s">
        <v>209</v>
      </c>
      <c r="B122" s="118" t="s">
        <v>210</v>
      </c>
      <c r="C122" s="119">
        <v>10</v>
      </c>
    </row>
    <row r="123" spans="1:3" ht="15.75" customHeight="1">
      <c r="A123" s="97" t="s">
        <v>211</v>
      </c>
      <c r="B123" s="118" t="s">
        <v>212</v>
      </c>
      <c r="C123" s="119">
        <v>17</v>
      </c>
    </row>
    <row r="124" spans="1:3" ht="15.75" customHeight="1">
      <c r="A124" s="97" t="s">
        <v>213</v>
      </c>
      <c r="B124" s="118" t="s">
        <v>214</v>
      </c>
      <c r="C124" s="119">
        <v>16</v>
      </c>
    </row>
    <row r="125" spans="1:3" ht="15.75" customHeight="1">
      <c r="A125" s="97" t="s">
        <v>215</v>
      </c>
      <c r="B125" s="118" t="s">
        <v>216</v>
      </c>
      <c r="C125" s="119">
        <v>20</v>
      </c>
    </row>
    <row r="126" spans="1:3" ht="15.75" customHeight="1">
      <c r="A126" s="97" t="s">
        <v>217</v>
      </c>
      <c r="B126" s="118" t="s">
        <v>218</v>
      </c>
      <c r="C126" s="119">
        <v>145</v>
      </c>
    </row>
    <row r="127" spans="1:3" ht="15.75" customHeight="1">
      <c r="A127" s="97" t="s">
        <v>219</v>
      </c>
      <c r="B127" s="118" t="s">
        <v>220</v>
      </c>
      <c r="C127" s="119">
        <v>130</v>
      </c>
    </row>
    <row r="130" spans="1:6" ht="15.75" customHeight="1">
      <c r="B130" s="103" t="s">
        <v>221</v>
      </c>
      <c r="C130" s="104"/>
    </row>
    <row r="133" spans="1:6" ht="15.75" customHeight="1">
      <c r="A133" s="120" t="s">
        <v>222</v>
      </c>
      <c r="B133" s="121" t="s">
        <v>223</v>
      </c>
      <c r="C133" s="122">
        <v>35</v>
      </c>
      <c r="D133" s="123"/>
      <c r="E133" s="123"/>
      <c r="F133" s="123"/>
    </row>
    <row r="134" spans="1:6" ht="15.75" customHeight="1">
      <c r="A134" s="120" t="s">
        <v>224</v>
      </c>
      <c r="B134" s="121" t="s">
        <v>225</v>
      </c>
      <c r="C134" s="122">
        <v>48</v>
      </c>
      <c r="D134" s="123"/>
      <c r="E134" s="123"/>
      <c r="F134" s="123"/>
    </row>
    <row r="135" spans="1:6" ht="15.75" customHeight="1">
      <c r="A135" s="120" t="s">
        <v>226</v>
      </c>
      <c r="B135" s="121" t="s">
        <v>227</v>
      </c>
      <c r="C135" s="122"/>
      <c r="D135" s="123"/>
      <c r="E135" s="123"/>
      <c r="F135" s="123"/>
    </row>
    <row r="136" spans="1:6" ht="15.75" customHeight="1">
      <c r="A136" s="120" t="s">
        <v>228</v>
      </c>
      <c r="B136" s="121" t="s">
        <v>229</v>
      </c>
      <c r="C136" s="122">
        <v>26</v>
      </c>
      <c r="D136" s="123"/>
      <c r="E136" s="123"/>
      <c r="F136" s="123"/>
    </row>
    <row r="137" spans="1:6" ht="15.75" customHeight="1">
      <c r="A137" s="120" t="s">
        <v>230</v>
      </c>
      <c r="B137" s="121" t="s">
        <v>231</v>
      </c>
      <c r="C137" s="122">
        <v>35</v>
      </c>
      <c r="D137" s="123"/>
      <c r="E137" s="123"/>
      <c r="F137" s="123"/>
    </row>
    <row r="138" spans="1:6" ht="15.75" customHeight="1">
      <c r="A138" s="120" t="s">
        <v>232</v>
      </c>
      <c r="B138" s="121" t="s">
        <v>233</v>
      </c>
      <c r="C138" s="122">
        <v>77</v>
      </c>
      <c r="D138" s="123"/>
      <c r="E138" s="123"/>
      <c r="F138" s="123"/>
    </row>
    <row r="139" spans="1:6" ht="15.75" customHeight="1">
      <c r="A139" s="120" t="s">
        <v>234</v>
      </c>
      <c r="B139" s="121" t="s">
        <v>235</v>
      </c>
      <c r="C139" s="122">
        <v>55</v>
      </c>
      <c r="D139" s="123"/>
      <c r="E139" s="123"/>
      <c r="F139" s="123"/>
    </row>
    <row r="143" spans="1:6" ht="15.75" customHeight="1">
      <c r="B143" s="124" t="s">
        <v>236</v>
      </c>
    </row>
  </sheetData>
  <hyperlinks>
    <hyperlink ref="F1" r:id="rId1" display="http://forum.excel-pratique.com/membre11403.html"/>
  </hyperlinks>
  <pageMargins left="0.7" right="0.7" top="0.75" bottom="0.75" header="0.3" footer="0.3"/>
  <pageSetup paperSize="9" orientation="portrait" horizontalDpi="4294967293" verticalDpi="98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H155"/>
  <sheetViews>
    <sheetView topLeftCell="A124" workbookViewId="0">
      <selection activeCell="A12" sqref="A12"/>
    </sheetView>
  </sheetViews>
  <sheetFormatPr baseColWidth="10" defaultRowHeight="15"/>
  <cols>
    <col min="1" max="1" width="20.42578125" style="139" customWidth="1"/>
    <col min="2" max="2" width="47.140625" customWidth="1"/>
    <col min="3" max="3" width="12.140625" style="165" customWidth="1"/>
    <col min="4" max="4" width="9.85546875" customWidth="1"/>
    <col min="5" max="5" width="11.42578125" style="158"/>
    <col min="6" max="6" width="9.85546875" customWidth="1"/>
    <col min="7" max="7" width="11.42578125" style="159" customWidth="1"/>
    <col min="8" max="8" width="11.42578125" style="142" customWidth="1"/>
  </cols>
  <sheetData>
    <row r="1" spans="1:8">
      <c r="C1" s="140"/>
      <c r="D1" s="140"/>
      <c r="E1" s="141"/>
      <c r="F1" s="140"/>
      <c r="G1" s="141"/>
    </row>
    <row r="2" spans="1:8">
      <c r="C2" s="140"/>
      <c r="D2" s="140"/>
      <c r="E2" s="141"/>
      <c r="F2" s="140"/>
      <c r="G2" s="141"/>
    </row>
    <row r="3" spans="1:8" ht="28.5">
      <c r="A3" s="143" t="s">
        <v>237</v>
      </c>
      <c r="B3" s="144"/>
      <c r="C3" s="145"/>
      <c r="D3" s="140"/>
      <c r="E3" s="141"/>
      <c r="F3" s="140"/>
      <c r="G3" s="141"/>
    </row>
    <row r="4" spans="1:8">
      <c r="A4" s="146"/>
      <c r="B4" s="147"/>
      <c r="C4" s="148"/>
      <c r="D4" s="148"/>
      <c r="E4" s="141"/>
      <c r="F4" s="148"/>
      <c r="G4" s="141"/>
    </row>
    <row r="5" spans="1:8">
      <c r="A5" s="146"/>
      <c r="B5" s="147"/>
      <c r="C5" s="148"/>
      <c r="D5" s="148"/>
      <c r="E5" s="141"/>
      <c r="F5" s="148"/>
      <c r="G5" s="141"/>
    </row>
    <row r="6" spans="1:8">
      <c r="A6" s="146"/>
      <c r="B6" s="147"/>
      <c r="C6" s="148"/>
      <c r="D6" s="148"/>
      <c r="E6" s="141"/>
      <c r="F6" s="148"/>
      <c r="G6" s="141"/>
    </row>
    <row r="7" spans="1:8">
      <c r="A7" s="146"/>
      <c r="B7" s="147"/>
      <c r="C7" s="148"/>
      <c r="D7" s="148"/>
      <c r="E7" s="141"/>
      <c r="F7" s="148"/>
      <c r="G7" s="141"/>
    </row>
    <row r="8" spans="1:8" ht="26.25">
      <c r="A8" s="149"/>
      <c r="B8" s="150"/>
      <c r="C8" s="151" t="s">
        <v>238</v>
      </c>
      <c r="D8" s="150"/>
      <c r="E8" s="152" t="s">
        <v>239</v>
      </c>
      <c r="F8" s="150"/>
      <c r="G8" s="153" t="s">
        <v>240</v>
      </c>
      <c r="H8" s="154" t="s">
        <v>241</v>
      </c>
    </row>
    <row r="9" spans="1:8" ht="15.75">
      <c r="A9" s="155" t="s">
        <v>242</v>
      </c>
      <c r="C9" s="140"/>
      <c r="D9" s="140"/>
      <c r="E9" s="141"/>
      <c r="F9" s="140"/>
      <c r="G9" s="141"/>
    </row>
    <row r="10" spans="1:8">
      <c r="C10" s="140"/>
      <c r="D10" s="140"/>
      <c r="E10" s="141"/>
      <c r="F10" s="140"/>
      <c r="G10" s="141"/>
      <c r="H10" s="156"/>
    </row>
    <row r="11" spans="1:8" ht="15.75">
      <c r="A11" s="174" t="s">
        <v>432</v>
      </c>
      <c r="B11" t="s">
        <v>243</v>
      </c>
      <c r="C11" s="157">
        <v>8</v>
      </c>
      <c r="E11" s="158">
        <v>5</v>
      </c>
      <c r="G11" s="159">
        <f t="shared" ref="G11:G18" si="0">C11-E11</f>
        <v>3</v>
      </c>
      <c r="H11" s="160">
        <v>4.9000000000000004</v>
      </c>
    </row>
    <row r="12" spans="1:8" ht="15.75">
      <c r="A12" s="139">
        <v>80860</v>
      </c>
      <c r="B12" t="s">
        <v>244</v>
      </c>
      <c r="C12" s="157">
        <v>2</v>
      </c>
      <c r="E12" s="158">
        <v>2</v>
      </c>
      <c r="G12" s="159">
        <f t="shared" si="0"/>
        <v>0</v>
      </c>
      <c r="H12" s="156"/>
    </row>
    <row r="13" spans="1:8" ht="15.75">
      <c r="A13" s="139">
        <v>80815</v>
      </c>
      <c r="B13" t="s">
        <v>245</v>
      </c>
      <c r="C13" s="157">
        <v>2</v>
      </c>
      <c r="G13" s="159">
        <f t="shared" si="0"/>
        <v>2</v>
      </c>
      <c r="H13" s="156">
        <v>10.9</v>
      </c>
    </row>
    <row r="14" spans="1:8" ht="15.75">
      <c r="A14" s="139">
        <v>80825</v>
      </c>
      <c r="B14" t="s">
        <v>246</v>
      </c>
      <c r="C14" s="157">
        <v>2</v>
      </c>
      <c r="G14" s="159">
        <f t="shared" si="0"/>
        <v>2</v>
      </c>
      <c r="H14" s="156">
        <v>4.9000000000000004</v>
      </c>
    </row>
    <row r="15" spans="1:8" ht="15.75">
      <c r="A15" s="139">
        <v>80855</v>
      </c>
      <c r="B15" t="s">
        <v>247</v>
      </c>
      <c r="C15" s="157">
        <v>1</v>
      </c>
      <c r="G15" s="159">
        <f t="shared" si="0"/>
        <v>1</v>
      </c>
      <c r="H15" s="156">
        <v>3.2</v>
      </c>
    </row>
    <row r="16" spans="1:8" ht="15.75">
      <c r="A16" s="139">
        <v>80845</v>
      </c>
      <c r="B16" t="s">
        <v>248</v>
      </c>
      <c r="C16" s="157">
        <v>2</v>
      </c>
      <c r="G16" s="159">
        <f t="shared" si="0"/>
        <v>2</v>
      </c>
      <c r="H16" s="156">
        <v>4.5</v>
      </c>
    </row>
    <row r="17" spans="1:8" ht="15.75">
      <c r="A17" s="139">
        <v>80820</v>
      </c>
      <c r="B17" t="s">
        <v>249</v>
      </c>
      <c r="C17" s="157">
        <v>1</v>
      </c>
      <c r="G17" s="159">
        <f t="shared" si="0"/>
        <v>1</v>
      </c>
      <c r="H17" s="156">
        <v>10.9</v>
      </c>
    </row>
    <row r="18" spans="1:8" ht="15.75">
      <c r="A18" s="161" t="s">
        <v>250</v>
      </c>
      <c r="B18" t="s">
        <v>251</v>
      </c>
      <c r="C18" s="157">
        <v>5</v>
      </c>
      <c r="G18" s="159">
        <f t="shared" si="0"/>
        <v>5</v>
      </c>
      <c r="H18" s="160">
        <v>4.9000000000000004</v>
      </c>
    </row>
    <row r="19" spans="1:8" ht="15.75">
      <c r="A19" s="139">
        <v>80785</v>
      </c>
      <c r="B19" t="s">
        <v>252</v>
      </c>
      <c r="C19" s="157">
        <v>1</v>
      </c>
      <c r="G19" s="159">
        <f>C19-E19</f>
        <v>1</v>
      </c>
      <c r="H19" s="156">
        <v>15</v>
      </c>
    </row>
    <row r="20" spans="1:8" ht="15.75">
      <c r="A20" s="139">
        <v>80810</v>
      </c>
      <c r="B20" t="s">
        <v>253</v>
      </c>
      <c r="C20" s="157">
        <v>2</v>
      </c>
      <c r="E20" s="158">
        <v>1</v>
      </c>
      <c r="G20" s="159">
        <f>C20-E20</f>
        <v>1</v>
      </c>
      <c r="H20" s="156">
        <v>15</v>
      </c>
    </row>
    <row r="21" spans="1:8" ht="15.75">
      <c r="A21" s="162" t="s">
        <v>254</v>
      </c>
      <c r="C21" s="163"/>
      <c r="D21" s="140"/>
      <c r="E21" s="141"/>
      <c r="F21" s="140"/>
      <c r="G21" s="141"/>
      <c r="H21" s="156"/>
    </row>
    <row r="22" spans="1:8" ht="15.75">
      <c r="A22" s="161" t="s">
        <v>255</v>
      </c>
      <c r="B22" t="s">
        <v>256</v>
      </c>
      <c r="C22" s="157">
        <v>1</v>
      </c>
      <c r="G22" s="159">
        <f t="shared" ref="G22:G29" si="1">C22-E22</f>
        <v>1</v>
      </c>
      <c r="H22" s="156">
        <v>15</v>
      </c>
    </row>
    <row r="23" spans="1:8" ht="15.75">
      <c r="A23" s="161" t="s">
        <v>257</v>
      </c>
      <c r="B23" t="s">
        <v>258</v>
      </c>
      <c r="C23" s="157">
        <v>1</v>
      </c>
      <c r="G23" s="159">
        <f t="shared" si="1"/>
        <v>1</v>
      </c>
      <c r="H23" s="156">
        <v>15</v>
      </c>
    </row>
    <row r="24" spans="1:8" ht="15.75">
      <c r="A24" s="161" t="s">
        <v>259</v>
      </c>
      <c r="B24" t="s">
        <v>260</v>
      </c>
      <c r="C24" s="157">
        <v>2</v>
      </c>
      <c r="G24" s="159">
        <f t="shared" si="1"/>
        <v>2</v>
      </c>
      <c r="H24" s="156">
        <v>15</v>
      </c>
    </row>
    <row r="25" spans="1:8" ht="15.75">
      <c r="A25" s="161" t="s">
        <v>261</v>
      </c>
      <c r="B25" t="s">
        <v>262</v>
      </c>
      <c r="C25" s="157">
        <v>12</v>
      </c>
      <c r="E25" s="158">
        <v>4</v>
      </c>
      <c r="G25" s="159">
        <f t="shared" si="1"/>
        <v>8</v>
      </c>
      <c r="H25" s="156">
        <v>15</v>
      </c>
    </row>
    <row r="26" spans="1:8" ht="15.75">
      <c r="A26" s="161" t="s">
        <v>263</v>
      </c>
      <c r="B26" t="s">
        <v>264</v>
      </c>
      <c r="C26" s="157">
        <v>1</v>
      </c>
      <c r="G26" s="159">
        <f t="shared" si="1"/>
        <v>1</v>
      </c>
      <c r="H26" s="156">
        <v>15</v>
      </c>
    </row>
    <row r="27" spans="1:8" ht="15.75">
      <c r="A27" s="161" t="s">
        <v>265</v>
      </c>
      <c r="B27" t="s">
        <v>266</v>
      </c>
      <c r="C27" s="157">
        <v>2</v>
      </c>
      <c r="G27" s="159">
        <f t="shared" si="1"/>
        <v>2</v>
      </c>
      <c r="H27" s="156">
        <v>15</v>
      </c>
    </row>
    <row r="28" spans="1:8" ht="15.75">
      <c r="A28" s="161" t="s">
        <v>267</v>
      </c>
      <c r="B28" t="s">
        <v>268</v>
      </c>
      <c r="C28" s="157">
        <v>1</v>
      </c>
      <c r="G28" s="159">
        <f t="shared" si="1"/>
        <v>1</v>
      </c>
      <c r="H28" s="156">
        <v>15</v>
      </c>
    </row>
    <row r="29" spans="1:8" ht="15.75">
      <c r="A29" s="161" t="s">
        <v>269</v>
      </c>
      <c r="B29" t="s">
        <v>270</v>
      </c>
      <c r="C29" s="157">
        <v>1</v>
      </c>
      <c r="G29" s="159">
        <f t="shared" si="1"/>
        <v>1</v>
      </c>
      <c r="H29" s="156">
        <v>15</v>
      </c>
    </row>
    <row r="30" spans="1:8" ht="15.75">
      <c r="A30" s="155" t="s">
        <v>271</v>
      </c>
      <c r="C30" s="163"/>
      <c r="D30" s="140"/>
      <c r="E30" s="141"/>
      <c r="F30" s="140"/>
      <c r="G30" s="141"/>
    </row>
    <row r="31" spans="1:8" ht="15.75">
      <c r="C31" s="163"/>
      <c r="D31" s="140"/>
      <c r="E31" s="141"/>
      <c r="F31" s="140"/>
      <c r="G31" s="141"/>
    </row>
    <row r="32" spans="1:8" ht="15.75">
      <c r="A32" s="139">
        <v>80420</v>
      </c>
      <c r="B32" t="s">
        <v>272</v>
      </c>
      <c r="C32" s="157">
        <v>2</v>
      </c>
      <c r="G32" s="159">
        <f t="shared" ref="G32:G44" si="2">C32-E32</f>
        <v>2</v>
      </c>
      <c r="H32" s="156">
        <v>4.5</v>
      </c>
    </row>
    <row r="33" spans="1:8" ht="15.75">
      <c r="A33" s="139">
        <v>80425</v>
      </c>
      <c r="B33" t="s">
        <v>273</v>
      </c>
      <c r="C33" s="157">
        <v>2</v>
      </c>
      <c r="G33" s="159">
        <f t="shared" si="2"/>
        <v>2</v>
      </c>
      <c r="H33" s="156">
        <v>3.5</v>
      </c>
    </row>
    <row r="34" spans="1:8" ht="15.75">
      <c r="A34" s="139">
        <v>80430</v>
      </c>
      <c r="B34" t="s">
        <v>274</v>
      </c>
      <c r="C34" s="157">
        <v>2</v>
      </c>
      <c r="G34" s="159">
        <f t="shared" si="2"/>
        <v>2</v>
      </c>
      <c r="H34" s="156">
        <v>3.5</v>
      </c>
    </row>
    <row r="35" spans="1:8" ht="15.75">
      <c r="A35" s="139">
        <v>80435</v>
      </c>
      <c r="B35" t="s">
        <v>275</v>
      </c>
      <c r="C35" s="157">
        <v>2</v>
      </c>
      <c r="G35" s="159">
        <f t="shared" si="2"/>
        <v>2</v>
      </c>
      <c r="H35" s="156">
        <v>3.95</v>
      </c>
    </row>
    <row r="36" spans="1:8" ht="15.75">
      <c r="A36" s="139">
        <v>80450</v>
      </c>
      <c r="B36" t="s">
        <v>276</v>
      </c>
      <c r="C36" s="157">
        <v>2</v>
      </c>
      <c r="G36" s="159">
        <f t="shared" si="2"/>
        <v>2</v>
      </c>
      <c r="H36" s="156">
        <v>3.5</v>
      </c>
    </row>
    <row r="37" spans="1:8" ht="15.75">
      <c r="A37" s="139">
        <v>80460</v>
      </c>
      <c r="B37" t="s">
        <v>277</v>
      </c>
      <c r="C37" s="157">
        <v>2</v>
      </c>
      <c r="G37" s="159">
        <f t="shared" si="2"/>
        <v>2</v>
      </c>
      <c r="H37" s="156">
        <v>3.5</v>
      </c>
    </row>
    <row r="38" spans="1:8" ht="15.75">
      <c r="A38" s="139">
        <v>80465</v>
      </c>
      <c r="B38" t="s">
        <v>278</v>
      </c>
      <c r="C38" s="157">
        <v>2</v>
      </c>
      <c r="G38" s="159">
        <f t="shared" si="2"/>
        <v>2</v>
      </c>
      <c r="H38" s="156">
        <v>3.5</v>
      </c>
    </row>
    <row r="39" spans="1:8" ht="15.75">
      <c r="A39" s="139">
        <v>80475</v>
      </c>
      <c r="B39" t="s">
        <v>279</v>
      </c>
      <c r="C39" s="157">
        <v>2</v>
      </c>
      <c r="G39" s="159">
        <f t="shared" si="2"/>
        <v>2</v>
      </c>
      <c r="H39" s="156">
        <v>3.5</v>
      </c>
    </row>
    <row r="40" spans="1:8" ht="15.75">
      <c r="A40" s="139">
        <v>80495</v>
      </c>
      <c r="B40" t="s">
        <v>280</v>
      </c>
      <c r="C40" s="157">
        <v>2</v>
      </c>
      <c r="G40" s="159">
        <f t="shared" si="2"/>
        <v>2</v>
      </c>
      <c r="H40" s="156">
        <v>3.5</v>
      </c>
    </row>
    <row r="41" spans="1:8" ht="15.75">
      <c r="A41" s="139">
        <v>80500</v>
      </c>
      <c r="B41" t="s">
        <v>281</v>
      </c>
      <c r="C41" s="157">
        <v>2</v>
      </c>
      <c r="G41" s="159">
        <f t="shared" si="2"/>
        <v>2</v>
      </c>
      <c r="H41" s="156">
        <v>3.5</v>
      </c>
    </row>
    <row r="42" spans="1:8" ht="15.75">
      <c r="A42" s="139">
        <v>80480</v>
      </c>
      <c r="B42" t="s">
        <v>279</v>
      </c>
      <c r="C42" s="157">
        <v>4</v>
      </c>
      <c r="E42" s="158">
        <v>1</v>
      </c>
      <c r="G42" s="159">
        <f t="shared" si="2"/>
        <v>3</v>
      </c>
      <c r="H42" s="156">
        <v>3.95</v>
      </c>
    </row>
    <row r="43" spans="1:8" ht="15.75">
      <c r="A43" s="139">
        <v>80486</v>
      </c>
      <c r="B43" t="s">
        <v>282</v>
      </c>
      <c r="C43" s="157">
        <v>11</v>
      </c>
      <c r="E43" s="158">
        <v>1</v>
      </c>
      <c r="G43" s="159">
        <f t="shared" si="2"/>
        <v>10</v>
      </c>
      <c r="H43" s="156">
        <v>3.95</v>
      </c>
    </row>
    <row r="44" spans="1:8" ht="15.75">
      <c r="B44" t="s">
        <v>283</v>
      </c>
      <c r="C44" s="157">
        <v>10</v>
      </c>
      <c r="E44" s="158">
        <v>10</v>
      </c>
      <c r="G44" s="159">
        <f t="shared" si="2"/>
        <v>0</v>
      </c>
      <c r="H44" s="160">
        <v>8.5</v>
      </c>
    </row>
    <row r="45" spans="1:8" ht="15.75">
      <c r="C45" s="163"/>
      <c r="D45" s="140"/>
      <c r="E45" s="141"/>
      <c r="F45" s="140"/>
      <c r="G45" s="141"/>
    </row>
    <row r="46" spans="1:8" ht="15.75">
      <c r="A46" s="155" t="s">
        <v>284</v>
      </c>
      <c r="C46" s="163"/>
      <c r="D46" s="140"/>
      <c r="E46" s="141"/>
      <c r="F46" s="140"/>
      <c r="G46" s="141"/>
    </row>
    <row r="47" spans="1:8" ht="15.75">
      <c r="C47" s="163"/>
      <c r="D47" s="140"/>
      <c r="E47" s="141"/>
      <c r="F47" s="140"/>
      <c r="G47" s="141"/>
    </row>
    <row r="48" spans="1:8" ht="15.75">
      <c r="A48" s="139">
        <v>80310</v>
      </c>
      <c r="B48" t="s">
        <v>285</v>
      </c>
      <c r="C48" s="157">
        <v>3</v>
      </c>
      <c r="E48" s="158">
        <v>3</v>
      </c>
      <c r="G48" s="159">
        <f t="shared" ref="G48:G57" si="3">C48-E48</f>
        <v>0</v>
      </c>
      <c r="H48" s="156">
        <v>12.9</v>
      </c>
    </row>
    <row r="49" spans="1:8" ht="15.75">
      <c r="A49" s="139">
        <v>93070</v>
      </c>
      <c r="B49" t="s">
        <v>286</v>
      </c>
      <c r="C49" s="157">
        <v>1</v>
      </c>
      <c r="G49" s="159">
        <f t="shared" si="3"/>
        <v>1</v>
      </c>
      <c r="H49" s="156">
        <v>22</v>
      </c>
    </row>
    <row r="50" spans="1:8" ht="15.75">
      <c r="A50" s="139">
        <v>80410</v>
      </c>
      <c r="B50" t="s">
        <v>287</v>
      </c>
      <c r="C50" s="157">
        <v>3</v>
      </c>
      <c r="E50" s="158">
        <v>3</v>
      </c>
      <c r="G50" s="159">
        <f t="shared" si="3"/>
        <v>0</v>
      </c>
      <c r="H50" s="156">
        <v>8.5</v>
      </c>
    </row>
    <row r="51" spans="1:8" ht="15.75">
      <c r="A51" s="139">
        <v>92590</v>
      </c>
      <c r="B51" t="s">
        <v>288</v>
      </c>
      <c r="C51" s="157">
        <v>2</v>
      </c>
      <c r="G51" s="159">
        <f t="shared" si="3"/>
        <v>2</v>
      </c>
      <c r="H51" s="156">
        <v>49</v>
      </c>
    </row>
    <row r="52" spans="1:8" ht="15.75">
      <c r="A52" s="139">
        <v>92834</v>
      </c>
      <c r="B52" t="s">
        <v>289</v>
      </c>
      <c r="C52" s="157">
        <v>1</v>
      </c>
      <c r="G52" s="159">
        <f t="shared" si="3"/>
        <v>1</v>
      </c>
      <c r="H52" s="156">
        <v>59</v>
      </c>
    </row>
    <row r="53" spans="1:8" ht="15.75">
      <c r="A53" s="139">
        <v>92734</v>
      </c>
      <c r="B53" t="s">
        <v>290</v>
      </c>
      <c r="C53" s="157">
        <v>1</v>
      </c>
      <c r="G53" s="159">
        <f t="shared" si="3"/>
        <v>1</v>
      </c>
      <c r="H53" s="156">
        <v>39</v>
      </c>
    </row>
    <row r="54" spans="1:8" ht="15.75">
      <c r="A54" s="139">
        <v>92526</v>
      </c>
      <c r="B54" t="s">
        <v>291</v>
      </c>
      <c r="C54" s="157">
        <v>1</v>
      </c>
      <c r="G54" s="159">
        <f t="shared" si="3"/>
        <v>1</v>
      </c>
      <c r="H54" s="156">
        <v>33</v>
      </c>
    </row>
    <row r="55" spans="1:8" ht="15.75">
      <c r="A55" s="161" t="s">
        <v>292</v>
      </c>
      <c r="B55" t="s">
        <v>293</v>
      </c>
      <c r="C55" s="157">
        <v>1</v>
      </c>
      <c r="G55" s="159">
        <f t="shared" si="3"/>
        <v>1</v>
      </c>
      <c r="H55" s="156">
        <v>26</v>
      </c>
    </row>
    <row r="56" spans="1:8" ht="15.75">
      <c r="A56" s="161" t="s">
        <v>294</v>
      </c>
      <c r="B56" t="s">
        <v>295</v>
      </c>
      <c r="C56" s="157">
        <v>1</v>
      </c>
      <c r="G56" s="159">
        <f t="shared" si="3"/>
        <v>1</v>
      </c>
      <c r="H56" s="156">
        <v>61</v>
      </c>
    </row>
    <row r="57" spans="1:8" ht="15.75">
      <c r="A57" s="139">
        <v>92550</v>
      </c>
      <c r="B57" t="s">
        <v>296</v>
      </c>
      <c r="C57" s="157">
        <v>1</v>
      </c>
      <c r="E57" s="158">
        <v>1</v>
      </c>
      <c r="G57" s="159">
        <f t="shared" si="3"/>
        <v>0</v>
      </c>
      <c r="H57" s="156">
        <v>23</v>
      </c>
    </row>
    <row r="58" spans="1:8" ht="15.75">
      <c r="A58" s="161" t="s">
        <v>297</v>
      </c>
      <c r="B58" t="s">
        <v>298</v>
      </c>
      <c r="C58" s="157">
        <v>1</v>
      </c>
      <c r="G58" s="159">
        <f>C58-E58</f>
        <v>1</v>
      </c>
      <c r="H58" s="156">
        <v>18</v>
      </c>
    </row>
    <row r="59" spans="1:8" ht="15.75">
      <c r="A59" s="139">
        <v>93001</v>
      </c>
      <c r="B59" t="s">
        <v>299</v>
      </c>
      <c r="C59" s="157">
        <v>2</v>
      </c>
      <c r="E59" s="158">
        <v>2</v>
      </c>
      <c r="G59" s="159">
        <f t="shared" ref="G59:G83" si="4">C59-E59</f>
        <v>0</v>
      </c>
      <c r="H59" s="156">
        <v>11</v>
      </c>
    </row>
    <row r="60" spans="1:8" ht="15.75">
      <c r="A60" s="139">
        <v>93970</v>
      </c>
      <c r="B60" t="s">
        <v>300</v>
      </c>
      <c r="C60" s="157">
        <v>2</v>
      </c>
      <c r="G60" s="159">
        <f t="shared" si="4"/>
        <v>2</v>
      </c>
      <c r="H60" s="156">
        <v>27</v>
      </c>
    </row>
    <row r="61" spans="1:8" ht="15.75">
      <c r="A61" s="139">
        <v>93994</v>
      </c>
      <c r="B61" t="s">
        <v>301</v>
      </c>
      <c r="C61" s="157">
        <v>1</v>
      </c>
      <c r="G61" s="159">
        <f t="shared" si="4"/>
        <v>1</v>
      </c>
      <c r="H61" s="160">
        <v>41</v>
      </c>
    </row>
    <row r="62" spans="1:8" ht="15.75">
      <c r="A62" s="139">
        <v>93102</v>
      </c>
      <c r="B62" t="s">
        <v>302</v>
      </c>
      <c r="C62" s="157">
        <v>6</v>
      </c>
      <c r="G62" s="159">
        <f t="shared" si="4"/>
        <v>6</v>
      </c>
      <c r="H62" s="156">
        <v>3.5</v>
      </c>
    </row>
    <row r="63" spans="1:8" ht="15.75">
      <c r="A63" s="139">
        <v>93101</v>
      </c>
      <c r="B63" t="s">
        <v>303</v>
      </c>
      <c r="C63" s="157">
        <v>5</v>
      </c>
      <c r="G63" s="159">
        <f t="shared" si="4"/>
        <v>5</v>
      </c>
      <c r="H63" s="156">
        <v>3.3</v>
      </c>
    </row>
    <row r="64" spans="1:8" ht="15.75">
      <c r="A64" s="139">
        <v>93113</v>
      </c>
      <c r="B64" t="s">
        <v>304</v>
      </c>
      <c r="C64" s="157">
        <v>4</v>
      </c>
      <c r="G64" s="159">
        <f t="shared" si="4"/>
        <v>4</v>
      </c>
      <c r="H64" s="160">
        <v>3.2</v>
      </c>
    </row>
    <row r="65" spans="1:8" ht="15.75">
      <c r="A65" s="139">
        <v>98195</v>
      </c>
      <c r="B65" t="s">
        <v>305</v>
      </c>
      <c r="C65" s="157">
        <v>1</v>
      </c>
      <c r="G65" s="159">
        <f t="shared" si="4"/>
        <v>1</v>
      </c>
      <c r="H65" s="156">
        <v>21.9</v>
      </c>
    </row>
    <row r="66" spans="1:8" ht="15.75">
      <c r="A66" s="161" t="s">
        <v>306</v>
      </c>
      <c r="B66" t="s">
        <v>307</v>
      </c>
      <c r="C66" s="157">
        <v>3</v>
      </c>
      <c r="G66" s="159">
        <f t="shared" si="4"/>
        <v>3</v>
      </c>
      <c r="H66" s="156">
        <v>17</v>
      </c>
    </row>
    <row r="67" spans="1:8" ht="15.75">
      <c r="A67" s="161" t="s">
        <v>308</v>
      </c>
      <c r="B67" t="s">
        <v>309</v>
      </c>
      <c r="C67" s="157">
        <v>3</v>
      </c>
      <c r="G67" s="159">
        <f t="shared" si="4"/>
        <v>3</v>
      </c>
      <c r="H67" s="156">
        <v>9</v>
      </c>
    </row>
    <row r="68" spans="1:8" ht="15.75">
      <c r="A68" s="161" t="s">
        <v>310</v>
      </c>
      <c r="B68" t="s">
        <v>311</v>
      </c>
      <c r="C68" s="157">
        <v>3</v>
      </c>
      <c r="G68" s="159">
        <f t="shared" si="4"/>
        <v>3</v>
      </c>
      <c r="H68" s="156">
        <v>9</v>
      </c>
    </row>
    <row r="69" spans="1:8" ht="15.75">
      <c r="A69" s="161" t="s">
        <v>312</v>
      </c>
      <c r="B69" t="s">
        <v>313</v>
      </c>
      <c r="C69" s="157">
        <v>1</v>
      </c>
      <c r="G69" s="159">
        <f t="shared" si="4"/>
        <v>1</v>
      </c>
      <c r="H69" s="156">
        <v>19</v>
      </c>
    </row>
    <row r="70" spans="1:8" ht="15.75">
      <c r="A70" s="161" t="s">
        <v>312</v>
      </c>
      <c r="B70" t="s">
        <v>314</v>
      </c>
      <c r="C70" s="157">
        <v>1</v>
      </c>
      <c r="G70" s="159">
        <f t="shared" si="4"/>
        <v>1</v>
      </c>
      <c r="H70" s="156">
        <v>19</v>
      </c>
    </row>
    <row r="71" spans="1:8" ht="15.75">
      <c r="A71" s="139">
        <v>98135</v>
      </c>
      <c r="B71" t="s">
        <v>315</v>
      </c>
      <c r="C71" s="157">
        <v>1</v>
      </c>
      <c r="G71" s="159">
        <f t="shared" si="4"/>
        <v>1</v>
      </c>
      <c r="H71" s="156">
        <v>35</v>
      </c>
    </row>
    <row r="72" spans="1:8" ht="15.75">
      <c r="A72" s="139">
        <v>74406</v>
      </c>
      <c r="B72" t="s">
        <v>316</v>
      </c>
      <c r="C72" s="157">
        <v>1</v>
      </c>
      <c r="G72" s="159">
        <f t="shared" si="4"/>
        <v>1</v>
      </c>
      <c r="H72" s="156">
        <v>34</v>
      </c>
    </row>
    <row r="73" spans="1:8" ht="15.75">
      <c r="A73" s="161" t="s">
        <v>317</v>
      </c>
      <c r="B73" t="s">
        <v>318</v>
      </c>
      <c r="C73" s="157">
        <v>2</v>
      </c>
      <c r="G73" s="159">
        <f t="shared" si="4"/>
        <v>2</v>
      </c>
      <c r="H73" s="160">
        <v>12.5</v>
      </c>
    </row>
    <row r="74" spans="1:8" ht="15.75">
      <c r="A74" s="139">
        <v>96030</v>
      </c>
      <c r="B74" t="s">
        <v>319</v>
      </c>
      <c r="C74" s="157">
        <v>1</v>
      </c>
      <c r="G74" s="159">
        <f t="shared" si="4"/>
        <v>1</v>
      </c>
      <c r="H74" s="156">
        <v>11</v>
      </c>
    </row>
    <row r="75" spans="1:8" ht="15.75">
      <c r="A75" s="139">
        <v>96230</v>
      </c>
      <c r="B75" t="s">
        <v>320</v>
      </c>
      <c r="C75" s="157">
        <v>1</v>
      </c>
      <c r="G75" s="159">
        <f t="shared" si="4"/>
        <v>1</v>
      </c>
      <c r="H75" s="156">
        <v>9.9</v>
      </c>
    </row>
    <row r="76" spans="1:8" ht="15.75">
      <c r="A76" s="161" t="s">
        <v>321</v>
      </c>
      <c r="B76" t="s">
        <v>322</v>
      </c>
      <c r="C76" s="157">
        <v>1</v>
      </c>
      <c r="G76" s="159">
        <f t="shared" si="4"/>
        <v>1</v>
      </c>
      <c r="H76" s="160">
        <v>29</v>
      </c>
    </row>
    <row r="77" spans="1:8" ht="15.75">
      <c r="A77" s="161" t="s">
        <v>323</v>
      </c>
      <c r="B77" t="s">
        <v>324</v>
      </c>
      <c r="C77" s="157">
        <v>1</v>
      </c>
      <c r="E77" s="158">
        <v>1</v>
      </c>
      <c r="G77" s="159">
        <f t="shared" si="4"/>
        <v>0</v>
      </c>
      <c r="H77" s="156">
        <v>5</v>
      </c>
    </row>
    <row r="78" spans="1:8" ht="15.75">
      <c r="A78" s="161" t="s">
        <v>325</v>
      </c>
      <c r="B78" t="s">
        <v>326</v>
      </c>
      <c r="C78" s="157">
        <v>5</v>
      </c>
      <c r="E78" s="158">
        <v>5</v>
      </c>
      <c r="G78" s="159">
        <f t="shared" si="4"/>
        <v>0</v>
      </c>
      <c r="H78" s="156">
        <v>5</v>
      </c>
    </row>
    <row r="79" spans="1:8" ht="15.75">
      <c r="A79" s="161" t="s">
        <v>327</v>
      </c>
      <c r="B79" t="s">
        <v>328</v>
      </c>
      <c r="C79" s="157">
        <v>1</v>
      </c>
      <c r="G79" s="159">
        <f t="shared" si="4"/>
        <v>1</v>
      </c>
      <c r="H79" s="160">
        <v>19</v>
      </c>
    </row>
    <row r="80" spans="1:8" ht="15.75">
      <c r="A80" s="161" t="s">
        <v>329</v>
      </c>
      <c r="B80" t="s">
        <v>330</v>
      </c>
      <c r="C80" s="157">
        <v>2</v>
      </c>
      <c r="E80" s="158">
        <v>2</v>
      </c>
      <c r="G80" s="159">
        <f t="shared" si="4"/>
        <v>0</v>
      </c>
      <c r="H80" s="160">
        <v>19</v>
      </c>
    </row>
    <row r="81" spans="1:8" ht="15.75">
      <c r="A81" s="161" t="s">
        <v>331</v>
      </c>
      <c r="B81" t="s">
        <v>332</v>
      </c>
      <c r="C81" s="157">
        <v>1</v>
      </c>
      <c r="G81" s="159">
        <f t="shared" si="4"/>
        <v>1</v>
      </c>
      <c r="H81" s="160">
        <v>19</v>
      </c>
    </row>
    <row r="82" spans="1:8" ht="15.75">
      <c r="A82" s="161" t="s">
        <v>333</v>
      </c>
      <c r="B82" t="s">
        <v>334</v>
      </c>
      <c r="C82" s="157">
        <v>2</v>
      </c>
      <c r="G82" s="159">
        <f t="shared" si="4"/>
        <v>2</v>
      </c>
      <c r="H82" s="160">
        <v>29</v>
      </c>
    </row>
    <row r="83" spans="1:8" ht="15.75">
      <c r="A83" s="161" t="s">
        <v>335</v>
      </c>
      <c r="B83" t="s">
        <v>336</v>
      </c>
      <c r="C83" s="157">
        <v>1</v>
      </c>
      <c r="E83" s="158">
        <v>1</v>
      </c>
      <c r="G83" s="159">
        <f t="shared" si="4"/>
        <v>0</v>
      </c>
      <c r="H83" s="160">
        <v>16.2</v>
      </c>
    </row>
    <row r="84" spans="1:8" ht="15.75">
      <c r="A84" s="161" t="s">
        <v>337</v>
      </c>
      <c r="B84" t="s">
        <v>338</v>
      </c>
      <c r="C84" s="157">
        <v>2</v>
      </c>
      <c r="G84" s="159">
        <f>C84-E84</f>
        <v>2</v>
      </c>
      <c r="H84" s="160">
        <v>30</v>
      </c>
    </row>
    <row r="85" spans="1:8" ht="15.75">
      <c r="A85" s="161"/>
      <c r="C85" s="163"/>
      <c r="D85" s="140"/>
      <c r="E85" s="141"/>
      <c r="F85" s="140"/>
      <c r="G85" s="141"/>
    </row>
    <row r="86" spans="1:8" ht="15.75">
      <c r="A86" s="155" t="s">
        <v>339</v>
      </c>
      <c r="C86" s="163"/>
      <c r="D86" s="140"/>
      <c r="E86" s="141"/>
      <c r="F86" s="140"/>
      <c r="G86" s="141"/>
    </row>
    <row r="87" spans="1:8" ht="15.75">
      <c r="A87" s="164"/>
      <c r="B87" t="s">
        <v>340</v>
      </c>
      <c r="C87" s="157">
        <v>2</v>
      </c>
      <c r="G87" s="159">
        <f>C87-E87</f>
        <v>2</v>
      </c>
      <c r="H87" s="160">
        <v>33</v>
      </c>
    </row>
    <row r="88" spans="1:8" ht="15.75">
      <c r="A88" s="139">
        <v>63550</v>
      </c>
      <c r="B88" t="s">
        <v>341</v>
      </c>
      <c r="C88" s="157">
        <v>2</v>
      </c>
      <c r="E88" s="158">
        <v>1</v>
      </c>
      <c r="G88" s="159">
        <f>C88-E88</f>
        <v>1</v>
      </c>
      <c r="H88" s="156">
        <v>25</v>
      </c>
    </row>
    <row r="89" spans="1:8" ht="15.75">
      <c r="A89" s="139">
        <v>63160</v>
      </c>
      <c r="B89" t="s">
        <v>342</v>
      </c>
      <c r="C89" s="157">
        <v>1</v>
      </c>
      <c r="G89" s="159">
        <f>C89-E89</f>
        <v>1</v>
      </c>
      <c r="H89" s="156">
        <v>18</v>
      </c>
    </row>
    <row r="90" spans="1:8" ht="15.75">
      <c r="A90" s="139">
        <v>65110</v>
      </c>
      <c r="B90" t="s">
        <v>343</v>
      </c>
      <c r="C90" s="157" t="s">
        <v>344</v>
      </c>
      <c r="H90" s="156">
        <v>16</v>
      </c>
    </row>
    <row r="91" spans="1:8" ht="15.75">
      <c r="A91" s="139">
        <v>65100</v>
      </c>
      <c r="B91" t="s">
        <v>345</v>
      </c>
      <c r="C91" s="157" t="s">
        <v>344</v>
      </c>
      <c r="H91" s="156">
        <v>16</v>
      </c>
    </row>
    <row r="92" spans="1:8" ht="15.75">
      <c r="A92" s="139">
        <v>80715</v>
      </c>
      <c r="B92" t="s">
        <v>346</v>
      </c>
      <c r="C92" s="157">
        <v>1</v>
      </c>
      <c r="G92" s="159">
        <f>C92-E92</f>
        <v>1</v>
      </c>
      <c r="H92" s="156">
        <v>4.9000000000000004</v>
      </c>
    </row>
    <row r="93" spans="1:8" ht="15.75">
      <c r="A93" s="139">
        <v>80720</v>
      </c>
      <c r="B93" t="s">
        <v>347</v>
      </c>
      <c r="C93" s="157">
        <v>1</v>
      </c>
      <c r="G93" s="159">
        <f>C93-E93</f>
        <v>1</v>
      </c>
      <c r="H93" s="156">
        <v>4.9000000000000004</v>
      </c>
    </row>
    <row r="94" spans="1:8" ht="15.75">
      <c r="C94" s="163"/>
      <c r="D94" s="140"/>
      <c r="E94" s="141"/>
      <c r="F94" s="140"/>
      <c r="G94" s="141"/>
    </row>
    <row r="95" spans="1:8" ht="15.75">
      <c r="C95" s="163"/>
      <c r="D95" s="140"/>
      <c r="E95" s="141"/>
      <c r="F95" s="140"/>
      <c r="G95" s="141"/>
    </row>
    <row r="96" spans="1:8" ht="15.75">
      <c r="C96" s="163"/>
      <c r="D96" s="140"/>
      <c r="E96" s="141"/>
      <c r="F96" s="140"/>
      <c r="G96" s="141"/>
    </row>
    <row r="97" spans="1:8" ht="15.75">
      <c r="A97" s="155" t="s">
        <v>348</v>
      </c>
      <c r="C97" s="163"/>
      <c r="D97" s="140"/>
      <c r="E97" s="141"/>
      <c r="F97" s="140"/>
      <c r="G97" s="141"/>
    </row>
    <row r="98" spans="1:8" ht="15.75">
      <c r="A98" s="139">
        <v>80910</v>
      </c>
      <c r="B98" t="s">
        <v>349</v>
      </c>
      <c r="C98" s="157">
        <v>16</v>
      </c>
      <c r="E98" s="158">
        <v>16</v>
      </c>
      <c r="G98" s="159">
        <f>C98-E98</f>
        <v>0</v>
      </c>
      <c r="H98" s="156">
        <v>5.5</v>
      </c>
    </row>
    <row r="99" spans="1:8" ht="15.75">
      <c r="A99" s="161" t="s">
        <v>350</v>
      </c>
      <c r="B99" t="s">
        <v>351</v>
      </c>
      <c r="C99" s="157">
        <v>10</v>
      </c>
      <c r="E99" s="158">
        <v>10</v>
      </c>
      <c r="G99" s="159">
        <f>C99-E99</f>
        <v>0</v>
      </c>
      <c r="H99" s="156">
        <v>5.5</v>
      </c>
    </row>
    <row r="100" spans="1:8" ht="15.75">
      <c r="A100" s="161" t="s">
        <v>352</v>
      </c>
      <c r="B100" t="s">
        <v>353</v>
      </c>
      <c r="C100" s="157">
        <v>1</v>
      </c>
      <c r="E100" s="158">
        <v>1</v>
      </c>
      <c r="G100" s="159">
        <f>C100-E100</f>
        <v>0</v>
      </c>
    </row>
    <row r="101" spans="1:8" ht="15.75">
      <c r="C101" s="163"/>
      <c r="D101" s="140"/>
      <c r="E101" s="141"/>
      <c r="F101" s="140"/>
      <c r="G101" s="141"/>
    </row>
    <row r="102" spans="1:8" ht="15.75">
      <c r="A102" s="162" t="s">
        <v>354</v>
      </c>
      <c r="C102" s="163"/>
      <c r="D102" s="140"/>
      <c r="E102" s="141"/>
      <c r="F102" s="140"/>
      <c r="G102" s="141"/>
    </row>
    <row r="103" spans="1:8" ht="15.75">
      <c r="C103" s="163"/>
      <c r="D103" s="140"/>
      <c r="E103" s="141"/>
      <c r="F103" s="140"/>
      <c r="G103" s="141"/>
    </row>
    <row r="104" spans="1:8" ht="15.75">
      <c r="A104" s="139">
        <v>98300</v>
      </c>
      <c r="B104" t="s">
        <v>355</v>
      </c>
      <c r="C104" s="157">
        <v>100</v>
      </c>
      <c r="E104" s="158">
        <v>4</v>
      </c>
      <c r="G104" s="159">
        <f>C104-E104</f>
        <v>96</v>
      </c>
    </row>
    <row r="105" spans="1:8" ht="15.75">
      <c r="A105" s="139">
        <v>98325</v>
      </c>
      <c r="B105" t="s">
        <v>356</v>
      </c>
      <c r="C105" s="157"/>
    </row>
    <row r="106" spans="1:8" ht="15.75">
      <c r="A106" s="139">
        <v>98335</v>
      </c>
      <c r="B106" t="s">
        <v>357</v>
      </c>
      <c r="C106" s="157"/>
      <c r="H106" s="156"/>
    </row>
    <row r="107" spans="1:8" ht="15.75">
      <c r="A107" s="139">
        <v>98345</v>
      </c>
      <c r="B107" t="s">
        <v>358</v>
      </c>
      <c r="C107" s="157">
        <v>100</v>
      </c>
      <c r="E107" s="158">
        <v>6</v>
      </c>
      <c r="G107" s="159">
        <f>C107-E107</f>
        <v>94</v>
      </c>
    </row>
    <row r="108" spans="1:8" ht="15.75">
      <c r="A108" s="139">
        <v>98305</v>
      </c>
      <c r="B108" t="s">
        <v>359</v>
      </c>
      <c r="C108" s="157">
        <v>100</v>
      </c>
      <c r="G108" s="159">
        <f>C108-E108</f>
        <v>100</v>
      </c>
    </row>
    <row r="109" spans="1:8" ht="15.75">
      <c r="A109" s="139">
        <v>80665</v>
      </c>
      <c r="B109" t="s">
        <v>360</v>
      </c>
      <c r="C109" s="157">
        <v>4</v>
      </c>
      <c r="E109" s="158">
        <v>4</v>
      </c>
      <c r="G109" s="159">
        <f>C109-E109</f>
        <v>0</v>
      </c>
      <c r="H109" s="156">
        <v>3.9</v>
      </c>
    </row>
    <row r="110" spans="1:8" ht="15.75">
      <c r="C110" s="157"/>
    </row>
    <row r="111" spans="1:8" ht="15.75">
      <c r="C111" s="163"/>
      <c r="D111" s="140"/>
      <c r="E111" s="141"/>
      <c r="F111" s="140"/>
      <c r="G111" s="141"/>
    </row>
    <row r="112" spans="1:8" ht="15.75">
      <c r="A112" s="155" t="s">
        <v>361</v>
      </c>
      <c r="C112" s="163"/>
      <c r="D112" s="140"/>
      <c r="E112" s="141"/>
      <c r="F112" s="140"/>
      <c r="G112" s="141"/>
    </row>
    <row r="113" spans="1:8" ht="15.75">
      <c r="A113" s="161" t="s">
        <v>362</v>
      </c>
      <c r="B113" t="s">
        <v>363</v>
      </c>
      <c r="C113" s="157">
        <v>1</v>
      </c>
      <c r="E113" s="158">
        <v>1</v>
      </c>
      <c r="G113" s="159">
        <f>C113-E113</f>
        <v>0</v>
      </c>
    </row>
    <row r="114" spans="1:8" ht="15.75">
      <c r="A114" s="139" t="s">
        <v>364</v>
      </c>
      <c r="B114" t="s">
        <v>365</v>
      </c>
      <c r="C114" s="157">
        <v>2</v>
      </c>
      <c r="E114" s="158">
        <v>2</v>
      </c>
      <c r="G114" s="159">
        <f>C114-E114</f>
        <v>0</v>
      </c>
      <c r="H114" s="160">
        <v>23</v>
      </c>
    </row>
    <row r="115" spans="1:8" ht="15.75">
      <c r="A115" s="155" t="s">
        <v>366</v>
      </c>
      <c r="C115" s="163"/>
      <c r="D115" s="140"/>
      <c r="E115" s="141"/>
      <c r="F115" s="140"/>
      <c r="G115" s="141"/>
    </row>
    <row r="116" spans="1:8" ht="15.75">
      <c r="C116" s="163"/>
      <c r="D116" s="140"/>
      <c r="E116" s="141"/>
      <c r="F116" s="140"/>
      <c r="G116" s="141"/>
    </row>
    <row r="117" spans="1:8" ht="15.75">
      <c r="A117" s="139">
        <v>81023</v>
      </c>
      <c r="B117" t="s">
        <v>367</v>
      </c>
      <c r="C117" s="157">
        <v>1</v>
      </c>
      <c r="G117" s="159">
        <f t="shared" ref="G117:G125" si="5">C117-E117</f>
        <v>1</v>
      </c>
      <c r="H117" s="156">
        <v>19.899999999999999</v>
      </c>
    </row>
    <row r="118" spans="1:8" ht="15.75">
      <c r="A118" s="139">
        <v>81020</v>
      </c>
      <c r="B118" t="s">
        <v>368</v>
      </c>
      <c r="C118" s="157">
        <v>2</v>
      </c>
      <c r="G118" s="159">
        <f t="shared" si="5"/>
        <v>2</v>
      </c>
      <c r="H118" s="156">
        <v>14.9</v>
      </c>
    </row>
    <row r="119" spans="1:8" ht="15.75">
      <c r="A119" s="139">
        <v>80575</v>
      </c>
      <c r="B119" t="s">
        <v>369</v>
      </c>
      <c r="C119" s="157">
        <v>2</v>
      </c>
      <c r="G119" s="159">
        <f t="shared" si="5"/>
        <v>2</v>
      </c>
      <c r="H119" s="160">
        <v>13.5</v>
      </c>
    </row>
    <row r="120" spans="1:8" ht="15.75">
      <c r="A120" s="161" t="s">
        <v>370</v>
      </c>
      <c r="B120" t="s">
        <v>371</v>
      </c>
      <c r="C120" s="157">
        <v>2</v>
      </c>
      <c r="E120" s="158">
        <v>2</v>
      </c>
      <c r="G120" s="159">
        <f t="shared" si="5"/>
        <v>0</v>
      </c>
      <c r="H120" s="160">
        <v>6.5</v>
      </c>
    </row>
    <row r="121" spans="1:8" ht="15.75">
      <c r="A121" s="161" t="s">
        <v>372</v>
      </c>
      <c r="B121" t="s">
        <v>373</v>
      </c>
      <c r="C121" s="157">
        <v>1</v>
      </c>
      <c r="G121" s="159">
        <f t="shared" si="5"/>
        <v>1</v>
      </c>
    </row>
    <row r="122" spans="1:8" ht="15.75">
      <c r="A122" s="161" t="s">
        <v>374</v>
      </c>
      <c r="B122" t="s">
        <v>375</v>
      </c>
      <c r="C122" s="157">
        <v>5</v>
      </c>
      <c r="G122" s="159">
        <f t="shared" si="5"/>
        <v>5</v>
      </c>
      <c r="H122" s="160">
        <v>3.5</v>
      </c>
    </row>
    <row r="123" spans="1:8" ht="15.75">
      <c r="A123" s="161" t="s">
        <v>376</v>
      </c>
      <c r="B123" t="s">
        <v>377</v>
      </c>
      <c r="C123" s="157">
        <v>1</v>
      </c>
      <c r="G123" s="159">
        <f t="shared" si="5"/>
        <v>1</v>
      </c>
      <c r="H123" s="160">
        <v>5.5</v>
      </c>
    </row>
    <row r="124" spans="1:8" ht="15.75">
      <c r="A124" s="161" t="s">
        <v>378</v>
      </c>
      <c r="B124" t="s">
        <v>379</v>
      </c>
      <c r="C124" s="157">
        <v>1</v>
      </c>
      <c r="G124" s="159">
        <f t="shared" si="5"/>
        <v>1</v>
      </c>
      <c r="H124" s="160">
        <v>7.6</v>
      </c>
    </row>
    <row r="125" spans="1:8" ht="15.75">
      <c r="A125" s="161" t="s">
        <v>380</v>
      </c>
      <c r="B125" t="s">
        <v>381</v>
      </c>
      <c r="C125" s="157">
        <v>1</v>
      </c>
      <c r="G125" s="159">
        <f t="shared" si="5"/>
        <v>1</v>
      </c>
      <c r="H125" s="160">
        <v>10</v>
      </c>
    </row>
    <row r="126" spans="1:8" ht="15.75">
      <c r="C126" s="157"/>
    </row>
    <row r="127" spans="1:8" ht="15.75">
      <c r="C127" s="157"/>
      <c r="D127" s="140"/>
      <c r="F127" s="140"/>
    </row>
    <row r="128" spans="1:8" ht="15.75">
      <c r="A128" s="155" t="s">
        <v>382</v>
      </c>
      <c r="C128" s="157"/>
      <c r="D128" s="140"/>
      <c r="F128" s="140"/>
    </row>
    <row r="129" spans="1:8" ht="15.75">
      <c r="A129" s="161" t="s">
        <v>429</v>
      </c>
      <c r="B129" t="s">
        <v>383</v>
      </c>
      <c r="C129" s="157">
        <v>2</v>
      </c>
      <c r="D129" s="140"/>
      <c r="E129" s="158">
        <v>2</v>
      </c>
      <c r="F129" s="140"/>
      <c r="G129" s="159">
        <f t="shared" ref="G129:G154" si="6">C129-E129</f>
        <v>0</v>
      </c>
      <c r="H129" s="160">
        <v>56.36</v>
      </c>
    </row>
    <row r="130" spans="1:8" ht="15.75">
      <c r="A130" s="161" t="s">
        <v>397</v>
      </c>
      <c r="B130" t="s">
        <v>384</v>
      </c>
      <c r="C130" s="157">
        <v>2</v>
      </c>
      <c r="D130" s="140"/>
      <c r="F130" s="140"/>
      <c r="G130" s="159">
        <f t="shared" si="6"/>
        <v>2</v>
      </c>
      <c r="H130" s="160">
        <v>17.75</v>
      </c>
    </row>
    <row r="131" spans="1:8" ht="15.75">
      <c r="A131" s="161" t="s">
        <v>398</v>
      </c>
      <c r="B131" t="s">
        <v>385</v>
      </c>
      <c r="C131" s="157">
        <v>2</v>
      </c>
      <c r="D131" s="140"/>
      <c r="F131" s="140"/>
      <c r="G131" s="159">
        <f t="shared" si="6"/>
        <v>2</v>
      </c>
      <c r="H131" s="160">
        <v>17.75</v>
      </c>
    </row>
    <row r="132" spans="1:8" ht="15.75">
      <c r="A132" s="161" t="s">
        <v>413</v>
      </c>
      <c r="B132" t="s">
        <v>386</v>
      </c>
      <c r="C132" s="157">
        <v>6</v>
      </c>
      <c r="D132" s="140"/>
      <c r="E132" s="158">
        <v>2</v>
      </c>
      <c r="F132" s="140"/>
      <c r="G132" s="159">
        <f t="shared" si="6"/>
        <v>4</v>
      </c>
      <c r="H132" s="160">
        <v>3.24</v>
      </c>
    </row>
    <row r="133" spans="1:8" ht="15.75">
      <c r="A133" s="161" t="s">
        <v>417</v>
      </c>
      <c r="B133" t="s">
        <v>387</v>
      </c>
      <c r="C133" s="157">
        <v>4</v>
      </c>
      <c r="D133" s="140"/>
      <c r="F133" s="140"/>
      <c r="G133" s="159">
        <f t="shared" si="6"/>
        <v>4</v>
      </c>
      <c r="H133" s="160">
        <v>4.95</v>
      </c>
    </row>
    <row r="134" spans="1:8" ht="15.75">
      <c r="A134" s="161" t="s">
        <v>423</v>
      </c>
      <c r="B134" t="s">
        <v>388</v>
      </c>
      <c r="C134" s="157">
        <v>4</v>
      </c>
      <c r="D134" s="140"/>
      <c r="F134" s="140"/>
      <c r="G134" s="159">
        <f t="shared" si="6"/>
        <v>4</v>
      </c>
      <c r="H134" s="160">
        <v>3.51</v>
      </c>
    </row>
    <row r="135" spans="1:8" ht="15.75">
      <c r="A135" s="161" t="s">
        <v>430</v>
      </c>
      <c r="B135" t="s">
        <v>389</v>
      </c>
      <c r="C135" s="157">
        <v>15</v>
      </c>
      <c r="D135" s="140"/>
      <c r="E135" s="158">
        <v>5</v>
      </c>
      <c r="F135" s="140"/>
      <c r="G135" s="159">
        <f t="shared" si="6"/>
        <v>10</v>
      </c>
      <c r="H135" s="160">
        <v>3.28</v>
      </c>
    </row>
    <row r="136" spans="1:8" ht="15.75">
      <c r="A136" s="161" t="s">
        <v>427</v>
      </c>
      <c r="B136" s="171" t="s">
        <v>424</v>
      </c>
      <c r="C136" s="157">
        <v>1</v>
      </c>
      <c r="D136" s="140"/>
      <c r="F136" s="140"/>
      <c r="G136" s="159">
        <f t="shared" si="6"/>
        <v>1</v>
      </c>
      <c r="H136" s="160">
        <v>6.88</v>
      </c>
    </row>
    <row r="137" spans="1:8" ht="15.75">
      <c r="A137" s="161" t="s">
        <v>428</v>
      </c>
      <c r="B137" s="171" t="s">
        <v>425</v>
      </c>
      <c r="C137" s="157">
        <v>1</v>
      </c>
      <c r="D137" s="140"/>
      <c r="F137" s="140"/>
      <c r="G137" s="159">
        <f t="shared" si="6"/>
        <v>1</v>
      </c>
      <c r="H137" s="160">
        <v>6.88</v>
      </c>
    </row>
    <row r="138" spans="1:8" ht="15.75">
      <c r="A138" s="161" t="s">
        <v>404</v>
      </c>
      <c r="B138" s="171" t="s">
        <v>405</v>
      </c>
      <c r="C138" s="157">
        <v>5</v>
      </c>
      <c r="D138" s="140"/>
      <c r="E138" s="158">
        <v>1</v>
      </c>
      <c r="F138" s="140"/>
      <c r="G138" s="159">
        <f t="shared" si="6"/>
        <v>4</v>
      </c>
      <c r="H138" s="160">
        <v>5.9</v>
      </c>
    </row>
    <row r="139" spans="1:8" ht="15.75">
      <c r="A139" s="161" t="s">
        <v>418</v>
      </c>
      <c r="B139" t="s">
        <v>390</v>
      </c>
      <c r="C139" s="157">
        <v>6</v>
      </c>
      <c r="D139" s="140"/>
      <c r="E139" s="158">
        <v>1</v>
      </c>
      <c r="F139" s="140"/>
      <c r="G139" s="159">
        <f t="shared" si="6"/>
        <v>5</v>
      </c>
      <c r="H139" s="160">
        <v>3.48</v>
      </c>
    </row>
    <row r="140" spans="1:8" ht="15.75">
      <c r="A140" s="161" t="s">
        <v>408</v>
      </c>
      <c r="B140" s="171" t="s">
        <v>426</v>
      </c>
      <c r="C140" s="157">
        <v>3</v>
      </c>
      <c r="D140" s="140"/>
      <c r="E140" s="158">
        <v>1</v>
      </c>
      <c r="F140" s="140"/>
      <c r="G140" s="159">
        <f t="shared" si="6"/>
        <v>2</v>
      </c>
      <c r="H140" s="160">
        <v>15</v>
      </c>
    </row>
    <row r="141" spans="1:8" ht="15.75">
      <c r="A141" s="161" t="s">
        <v>399</v>
      </c>
      <c r="B141" t="s">
        <v>391</v>
      </c>
      <c r="C141" s="157">
        <v>3</v>
      </c>
      <c r="D141" s="140"/>
      <c r="F141" s="140"/>
      <c r="G141" s="159">
        <f t="shared" si="6"/>
        <v>3</v>
      </c>
      <c r="H141" s="160">
        <v>15</v>
      </c>
    </row>
    <row r="142" spans="1:8" ht="15.75">
      <c r="A142" s="161" t="s">
        <v>431</v>
      </c>
      <c r="B142" t="s">
        <v>392</v>
      </c>
      <c r="C142" s="157">
        <v>2</v>
      </c>
      <c r="D142" s="140"/>
      <c r="F142" s="140"/>
      <c r="G142" s="159">
        <f t="shared" si="6"/>
        <v>2</v>
      </c>
      <c r="H142" s="160">
        <v>41.89</v>
      </c>
    </row>
    <row r="143" spans="1:8" ht="15.75">
      <c r="A143" s="161" t="s">
        <v>394</v>
      </c>
      <c r="B143" s="171" t="s">
        <v>393</v>
      </c>
      <c r="C143" s="157">
        <v>2</v>
      </c>
      <c r="D143" s="140"/>
      <c r="F143" s="140"/>
      <c r="G143" s="159">
        <f t="shared" si="6"/>
        <v>2</v>
      </c>
      <c r="H143" s="160">
        <v>26.9</v>
      </c>
    </row>
    <row r="144" spans="1:8" ht="15.75">
      <c r="A144" s="161" t="s">
        <v>396</v>
      </c>
      <c r="B144" s="171" t="s">
        <v>395</v>
      </c>
      <c r="C144" s="157">
        <v>4</v>
      </c>
      <c r="D144" s="140"/>
      <c r="F144" s="140"/>
      <c r="G144" s="159">
        <f t="shared" si="6"/>
        <v>4</v>
      </c>
      <c r="H144" s="160">
        <v>3.8</v>
      </c>
    </row>
    <row r="145" spans="1:8" ht="15.75">
      <c r="A145" s="161" t="s">
        <v>401</v>
      </c>
      <c r="B145" s="171" t="s">
        <v>400</v>
      </c>
      <c r="C145" s="157">
        <v>4</v>
      </c>
      <c r="D145" s="140"/>
      <c r="F145" s="140"/>
      <c r="G145" s="159">
        <f t="shared" si="6"/>
        <v>4</v>
      </c>
      <c r="H145" s="160">
        <v>4.8</v>
      </c>
    </row>
    <row r="146" spans="1:8" ht="15.75">
      <c r="A146" s="161" t="s">
        <v>403</v>
      </c>
      <c r="B146" s="171" t="s">
        <v>402</v>
      </c>
      <c r="C146" s="157">
        <v>1</v>
      </c>
      <c r="D146" s="140"/>
      <c r="F146" s="140"/>
      <c r="G146" s="159">
        <f t="shared" si="6"/>
        <v>1</v>
      </c>
      <c r="H146" s="160">
        <v>124.2</v>
      </c>
    </row>
    <row r="147" spans="1:8" ht="15.75">
      <c r="A147" s="161" t="s">
        <v>406</v>
      </c>
      <c r="B147" s="171" t="s">
        <v>407</v>
      </c>
      <c r="C147" s="157">
        <v>2</v>
      </c>
      <c r="D147" s="140"/>
      <c r="F147" s="140"/>
      <c r="G147" s="159">
        <f t="shared" si="6"/>
        <v>2</v>
      </c>
      <c r="H147" s="160">
        <v>5.52</v>
      </c>
    </row>
    <row r="148" spans="1:8" ht="15.75">
      <c r="A148" s="161" t="s">
        <v>410</v>
      </c>
      <c r="B148" s="171" t="s">
        <v>409</v>
      </c>
      <c r="C148" s="157">
        <v>2</v>
      </c>
      <c r="G148" s="159">
        <f t="shared" si="6"/>
        <v>2</v>
      </c>
      <c r="H148" s="160">
        <v>9.8000000000000007</v>
      </c>
    </row>
    <row r="149" spans="1:8" ht="15.75">
      <c r="A149" s="161" t="s">
        <v>412</v>
      </c>
      <c r="B149" s="171" t="s">
        <v>411</v>
      </c>
      <c r="C149" s="173">
        <v>2</v>
      </c>
      <c r="G149" s="159">
        <f t="shared" si="6"/>
        <v>2</v>
      </c>
      <c r="H149" s="160">
        <v>9.6</v>
      </c>
    </row>
    <row r="150" spans="1:8" ht="15.75">
      <c r="A150" s="161">
        <v>21698900</v>
      </c>
      <c r="B150" s="171" t="s">
        <v>414</v>
      </c>
      <c r="C150" s="173">
        <v>4</v>
      </c>
      <c r="G150" s="159">
        <f t="shared" si="6"/>
        <v>4</v>
      </c>
      <c r="H150" s="160"/>
    </row>
    <row r="151" spans="1:8" ht="15.75">
      <c r="A151" s="161">
        <v>21297400</v>
      </c>
      <c r="B151" s="171" t="s">
        <v>415</v>
      </c>
      <c r="C151" s="173">
        <v>2</v>
      </c>
      <c r="G151" s="159">
        <f t="shared" si="6"/>
        <v>2</v>
      </c>
      <c r="H151" s="160">
        <v>18.2</v>
      </c>
    </row>
    <row r="152" spans="1:8" ht="15.75">
      <c r="A152" s="161">
        <v>21297200</v>
      </c>
      <c r="B152" s="171" t="s">
        <v>416</v>
      </c>
      <c r="C152" s="173">
        <v>2</v>
      </c>
      <c r="G152" s="159">
        <f t="shared" si="6"/>
        <v>2</v>
      </c>
      <c r="H152" s="160">
        <v>3</v>
      </c>
    </row>
    <row r="153" spans="1:8" ht="15.75">
      <c r="A153" s="161" t="s">
        <v>420</v>
      </c>
      <c r="B153" s="171" t="s">
        <v>419</v>
      </c>
      <c r="C153" s="173">
        <v>2</v>
      </c>
      <c r="G153" s="159">
        <f t="shared" si="6"/>
        <v>2</v>
      </c>
      <c r="H153" s="160">
        <v>2.65</v>
      </c>
    </row>
    <row r="154" spans="1:8" ht="15.75">
      <c r="A154" s="161" t="s">
        <v>421</v>
      </c>
      <c r="B154" s="171" t="s">
        <v>422</v>
      </c>
      <c r="C154" s="173">
        <v>2</v>
      </c>
      <c r="G154" s="159">
        <f t="shared" si="6"/>
        <v>2</v>
      </c>
      <c r="H154" s="160">
        <v>5.95</v>
      </c>
    </row>
    <row r="155" spans="1:8">
      <c r="C155" s="172"/>
    </row>
  </sheetData>
  <conditionalFormatting sqref="H12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12">
    <cfRule type="colorScale" priority="2">
      <colorScale>
        <cfvo type="num" val="1"/>
        <cfvo type="num" val="1"/>
        <color rgb="FFFF0000"/>
        <color theme="7" tint="-0.249977111117893"/>
      </colorScale>
    </cfRule>
    <cfRule type="colorScale" priority="3">
      <colorScale>
        <cfvo type="num" val="0"/>
        <cfvo type="max" val="0"/>
        <color rgb="FFFF0000"/>
        <color rgb="FF7030A0"/>
      </colorScale>
    </cfRule>
  </conditionalFormatting>
  <conditionalFormatting sqref="G1:G1048576">
    <cfRule type="colorScale" priority="1">
      <colorScale>
        <cfvo type="num" val="1"/>
        <cfvo type="num" val="1"/>
        <color rgb="FFFF0000"/>
        <color rgb="FF7030A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Index</vt:lpstr>
      <vt:lpstr>Modele</vt:lpstr>
      <vt:lpstr>Base1</vt:lpstr>
      <vt:lpstr>stock</vt:lpstr>
      <vt:lpstr>_tax1</vt:lpstr>
      <vt:lpstr>_tax2</vt:lpstr>
      <vt:lpstr>_tax3</vt:lpstr>
      <vt:lpstr>_tax4</vt:lpstr>
      <vt:lpstr>data1</vt:lpstr>
      <vt:lpstr>data10</vt:lpstr>
      <vt:lpstr>data2</vt:lpstr>
      <vt:lpstr>data3</vt:lpstr>
      <vt:lpstr>data4</vt:lpstr>
      <vt:lpstr>data5</vt:lpstr>
      <vt:lpstr>data6</vt:lpstr>
      <vt:lpstr>data62</vt:lpstr>
      <vt:lpstr>data63</vt:lpstr>
      <vt:lpstr>data64</vt:lpstr>
      <vt:lpstr>data65</vt:lpstr>
      <vt:lpstr>data68</vt:lpstr>
      <vt:lpstr>data7</vt:lpstr>
      <vt:lpstr>data8</vt:lpstr>
      <vt:lpstr>data9</vt:lpstr>
      <vt:lpstr>NO</vt:lpstr>
      <vt:lpstr>TOT</vt:lpstr>
      <vt:lpstr>Modele!Zone_d_impression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René</dc:creator>
  <cp:lastModifiedBy>oliv</cp:lastModifiedBy>
  <cp:lastPrinted>2010-08-12T20:20:18Z</cp:lastPrinted>
  <dcterms:created xsi:type="dcterms:W3CDTF">1999-09-17T12:01:03Z</dcterms:created>
  <dcterms:modified xsi:type="dcterms:W3CDTF">2010-08-16T23:12:58Z</dcterms:modified>
</cp:coreProperties>
</file>