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R:\Temporaire Morgan\COPILOTE\"/>
    </mc:Choice>
  </mc:AlternateContent>
  <xr:revisionPtr revIDLastSave="0" documentId="13_ncr:1_{482B3E57-705E-412B-B187-F78F4F8A0C79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IMPORT" sheetId="73" r:id="rId1"/>
    <sheet name="Traitement 2" sheetId="15" r:id="rId2"/>
    <sheet name="CLOISONNEMENT" sheetId="12" r:id="rId3"/>
    <sheet name="SURFACES" sheetId="5" r:id="rId4"/>
    <sheet name="ELEC" sheetId="6" r:id="rId5"/>
  </sheets>
  <definedNames>
    <definedName name="_xlnm._FilterDatabase" localSheetId="1" hidden="1">'Traitement 2'!$A$3:$AI$200</definedName>
    <definedName name="DonnéesExternes_1" localSheetId="0" hidden="1">IMPORT!$A$1:$G$283</definedName>
    <definedName name="Liste_onglets">GET.WORKBOOK(1)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5" i="15" l="1" a="1"/>
  <c r="T5" i="15" s="1"/>
  <c r="H5" i="15" a="1"/>
  <c r="H5" i="15" s="1"/>
  <c r="G5" i="15" a="1"/>
  <c r="G5" i="15" s="1"/>
  <c r="C5" i="15" a="1"/>
  <c r="C5" i="15" s="1"/>
  <c r="C19" i="5" s="1"/>
  <c r="B5" i="15" a="1"/>
  <c r="B5" i="15" s="1"/>
  <c r="C16" i="5" l="1"/>
  <c r="C17" i="5"/>
  <c r="C18" i="5"/>
  <c r="J16" i="5"/>
  <c r="J5" i="15"/>
  <c r="E5" i="15" a="1"/>
  <c r="E5" i="15" s="1"/>
  <c r="D5" i="15" a="1"/>
  <c r="D5" i="15" s="1"/>
  <c r="E5" i="12"/>
  <c r="E4" i="12"/>
  <c r="C5" i="12"/>
  <c r="B5" i="12"/>
  <c r="B4" i="12"/>
  <c r="C4" i="12"/>
  <c r="B16" i="6"/>
  <c r="B15" i="6"/>
  <c r="F44" i="5"/>
  <c r="E44" i="5"/>
  <c r="D44" i="5"/>
  <c r="C44" i="5" l="1"/>
  <c r="F5" i="15"/>
  <c r="F197" i="15"/>
  <c r="F195" i="15"/>
  <c r="F145" i="15"/>
  <c r="F43" i="15"/>
  <c r="F147" i="15"/>
  <c r="F94" i="15"/>
  <c r="F187" i="15"/>
  <c r="F85" i="15"/>
  <c r="F98" i="15"/>
  <c r="F44" i="15"/>
  <c r="F137" i="15"/>
  <c r="F132" i="15"/>
  <c r="F49" i="15"/>
  <c r="F191" i="15"/>
  <c r="F42" i="15"/>
  <c r="F135" i="15"/>
  <c r="F33" i="15"/>
  <c r="F101" i="15"/>
  <c r="F47" i="15"/>
  <c r="F140" i="15"/>
  <c r="F83" i="15"/>
  <c r="F50" i="15"/>
  <c r="F45" i="15"/>
  <c r="F138" i="15"/>
  <c r="F185" i="15"/>
  <c r="F183" i="15"/>
  <c r="F79" i="15"/>
  <c r="F51" i="15"/>
  <c r="F193" i="15"/>
  <c r="F142" i="15"/>
  <c r="F188" i="15"/>
  <c r="F39" i="15"/>
  <c r="F34" i="15"/>
  <c r="F173" i="15"/>
  <c r="F46" i="15"/>
  <c r="F41" i="15"/>
  <c r="F84" i="15"/>
  <c r="F75" i="15"/>
  <c r="F52" i="15"/>
  <c r="F144" i="15"/>
  <c r="F92" i="15"/>
  <c r="F186" i="15"/>
  <c r="F87" i="15"/>
  <c r="F181" i="15"/>
  <c r="F180" i="15"/>
  <c r="F131" i="15"/>
  <c r="F177" i="15"/>
  <c r="F128" i="15"/>
  <c r="F127" i="15"/>
  <c r="F77" i="15"/>
  <c r="F172" i="15"/>
  <c r="F25" i="15"/>
  <c r="F20" i="15"/>
  <c r="F48" i="15"/>
  <c r="F90" i="15"/>
  <c r="F184" i="15"/>
  <c r="F133" i="15"/>
  <c r="F82" i="15"/>
  <c r="F78" i="15"/>
  <c r="F125" i="15"/>
  <c r="F123" i="15"/>
  <c r="F19" i="15"/>
  <c r="F100" i="15"/>
  <c r="F194" i="15"/>
  <c r="F93" i="15"/>
  <c r="F38" i="15"/>
  <c r="F81" i="15"/>
  <c r="F30" i="15"/>
  <c r="F124" i="15"/>
  <c r="F171" i="15"/>
  <c r="F170" i="15"/>
  <c r="F121" i="15"/>
  <c r="F18" i="15"/>
  <c r="F53" i="15"/>
  <c r="F146" i="15"/>
  <c r="F192" i="15"/>
  <c r="F190" i="15"/>
  <c r="F139" i="15"/>
  <c r="F88" i="15"/>
  <c r="F36" i="15"/>
  <c r="F178" i="15"/>
  <c r="F130" i="15"/>
  <c r="F31" i="15"/>
  <c r="F28" i="15"/>
  <c r="F73" i="15"/>
  <c r="F167" i="15"/>
  <c r="F23" i="15"/>
  <c r="F21" i="15"/>
  <c r="F113" i="15"/>
  <c r="F17" i="15"/>
  <c r="F149" i="15"/>
  <c r="F196" i="15"/>
  <c r="F96" i="15"/>
  <c r="F91" i="15"/>
  <c r="F136" i="15"/>
  <c r="F37" i="15"/>
  <c r="F32" i="15"/>
  <c r="F174" i="15"/>
  <c r="F27" i="15"/>
  <c r="F24" i="15"/>
  <c r="F70" i="15"/>
  <c r="F68" i="15"/>
  <c r="F16" i="15"/>
  <c r="F97" i="15"/>
  <c r="F141" i="15"/>
  <c r="F40" i="15"/>
  <c r="F182" i="15"/>
  <c r="F35" i="15"/>
  <c r="F129" i="15"/>
  <c r="F176" i="15"/>
  <c r="F175" i="15"/>
  <c r="F126" i="15"/>
  <c r="F76" i="15"/>
  <c r="F122" i="15"/>
  <c r="F169" i="15"/>
  <c r="F168" i="15"/>
  <c r="F71" i="15"/>
  <c r="F118" i="15"/>
  <c r="F117" i="15"/>
  <c r="F67" i="15"/>
  <c r="F162" i="15"/>
  <c r="F15" i="15"/>
  <c r="F99" i="15"/>
  <c r="F143" i="15"/>
  <c r="F189" i="15"/>
  <c r="F89" i="15"/>
  <c r="F134" i="15"/>
  <c r="F26" i="15"/>
  <c r="F120" i="15"/>
  <c r="F22" i="15"/>
  <c r="F165" i="15"/>
  <c r="F116" i="15"/>
  <c r="F163" i="15"/>
  <c r="F114" i="15"/>
  <c r="F161" i="15"/>
  <c r="F14" i="15"/>
  <c r="F109" i="15"/>
  <c r="F61" i="15"/>
  <c r="F13" i="15"/>
  <c r="F64" i="15"/>
  <c r="F111" i="15"/>
  <c r="F60" i="15"/>
  <c r="F12" i="15"/>
  <c r="F155" i="15"/>
  <c r="F107" i="15"/>
  <c r="F59" i="15"/>
  <c r="F11" i="15"/>
  <c r="F154" i="15"/>
  <c r="F106" i="15"/>
  <c r="F58" i="15"/>
  <c r="F10" i="15"/>
  <c r="F110" i="15"/>
  <c r="F156" i="15"/>
  <c r="F153" i="15"/>
  <c r="F105" i="15"/>
  <c r="F57" i="15"/>
  <c r="F9" i="15"/>
  <c r="F148" i="15"/>
  <c r="F95" i="15"/>
  <c r="F86" i="15"/>
  <c r="F179" i="15"/>
  <c r="F80" i="15"/>
  <c r="F29" i="15"/>
  <c r="F74" i="15"/>
  <c r="F72" i="15"/>
  <c r="F119" i="15"/>
  <c r="F166" i="15"/>
  <c r="F69" i="15"/>
  <c r="F164" i="15"/>
  <c r="F115" i="15"/>
  <c r="F66" i="15"/>
  <c r="F65" i="15"/>
  <c r="F160" i="15"/>
  <c r="F112" i="15"/>
  <c r="F159" i="15"/>
  <c r="F63" i="15"/>
  <c r="F158" i="15"/>
  <c r="F108" i="15"/>
  <c r="F200" i="15"/>
  <c r="F152" i="15"/>
  <c r="F104" i="15"/>
  <c r="F56" i="15"/>
  <c r="F8" i="15"/>
  <c r="F199" i="15"/>
  <c r="F151" i="15"/>
  <c r="F103" i="15"/>
  <c r="F55" i="15"/>
  <c r="F7" i="15"/>
  <c r="F62" i="15"/>
  <c r="F157" i="15"/>
  <c r="F198" i="15"/>
  <c r="F150" i="15"/>
  <c r="F102" i="15"/>
  <c r="F54" i="15"/>
  <c r="F6" i="15"/>
  <c r="J194" i="15"/>
  <c r="J47" i="15"/>
  <c r="J95" i="15"/>
  <c r="J93" i="15"/>
  <c r="I45" i="15"/>
  <c r="I52" i="15"/>
  <c r="J45" i="15"/>
  <c r="I189" i="15"/>
  <c r="I136" i="15"/>
  <c r="I48" i="15"/>
  <c r="I137" i="15"/>
  <c r="I50" i="15"/>
  <c r="I190" i="15"/>
  <c r="J33" i="15"/>
  <c r="I98" i="15"/>
  <c r="J189" i="15"/>
  <c r="I139" i="15"/>
  <c r="J86" i="15"/>
  <c r="J181" i="15"/>
  <c r="I35" i="15"/>
  <c r="J96" i="15"/>
  <c r="J191" i="15"/>
  <c r="J142" i="15"/>
  <c r="I142" i="15"/>
  <c r="J137" i="15"/>
  <c r="I185" i="15"/>
  <c r="I34" i="15"/>
  <c r="J145" i="15"/>
  <c r="I97" i="15"/>
  <c r="J91" i="15"/>
  <c r="I42" i="15"/>
  <c r="I86" i="15"/>
  <c r="I33" i="15"/>
  <c r="J97" i="15"/>
  <c r="I96" i="15"/>
  <c r="I43" i="15"/>
  <c r="J85" i="15"/>
  <c r="J179" i="15"/>
  <c r="I132" i="15"/>
  <c r="I176" i="15"/>
  <c r="I80" i="15"/>
  <c r="I32" i="15"/>
  <c r="I148" i="15"/>
  <c r="I192" i="15"/>
  <c r="I141" i="15"/>
  <c r="J88" i="15"/>
  <c r="J135" i="15"/>
  <c r="J182" i="15"/>
  <c r="J36" i="15"/>
  <c r="I181" i="15"/>
  <c r="J129" i="15"/>
  <c r="J79" i="15"/>
  <c r="J172" i="15"/>
  <c r="I79" i="15"/>
  <c r="I31" i="15"/>
  <c r="I197" i="15"/>
  <c r="J143" i="15"/>
  <c r="I94" i="15"/>
  <c r="I39" i="15"/>
  <c r="I83" i="15"/>
  <c r="J126" i="15"/>
  <c r="I30" i="15"/>
  <c r="I101" i="15"/>
  <c r="J46" i="15"/>
  <c r="J43" i="15"/>
  <c r="I41" i="15"/>
  <c r="J175" i="15"/>
  <c r="I99" i="15"/>
  <c r="I143" i="15"/>
  <c r="J186" i="15"/>
  <c r="J89" i="15"/>
  <c r="J39" i="15"/>
  <c r="I183" i="15"/>
  <c r="J34" i="15"/>
  <c r="J177" i="15"/>
  <c r="J32" i="15"/>
  <c r="J30" i="15"/>
  <c r="J76" i="15"/>
  <c r="I28" i="15"/>
  <c r="I146" i="15"/>
  <c r="I191" i="15"/>
  <c r="I140" i="15"/>
  <c r="I38" i="15"/>
  <c r="I180" i="15"/>
  <c r="I129" i="15"/>
  <c r="J28" i="15"/>
  <c r="J26" i="15"/>
  <c r="J120" i="15"/>
  <c r="I123" i="15"/>
  <c r="I75" i="15"/>
  <c r="I27" i="15"/>
  <c r="I149" i="15"/>
  <c r="I145" i="15"/>
  <c r="I93" i="15"/>
  <c r="J40" i="15"/>
  <c r="I184" i="15"/>
  <c r="J180" i="15"/>
  <c r="I133" i="15"/>
  <c r="I130" i="15"/>
  <c r="J29" i="15"/>
  <c r="J124" i="15"/>
  <c r="J75" i="15"/>
  <c r="J74" i="15"/>
  <c r="J73" i="15"/>
  <c r="J119" i="15"/>
  <c r="I74" i="15"/>
  <c r="I26" i="15"/>
  <c r="I51" i="15"/>
  <c r="J140" i="15"/>
  <c r="J187" i="15"/>
  <c r="I89" i="15"/>
  <c r="J132" i="15"/>
  <c r="I179" i="15"/>
  <c r="I78" i="15"/>
  <c r="J121" i="15"/>
  <c r="I169" i="15"/>
  <c r="I73" i="15"/>
  <c r="I25" i="15"/>
  <c r="I147" i="15"/>
  <c r="J92" i="15"/>
  <c r="I92" i="15"/>
  <c r="J87" i="15"/>
  <c r="J35" i="15"/>
  <c r="J178" i="15"/>
  <c r="I82" i="15"/>
  <c r="I175" i="15"/>
  <c r="J123" i="15"/>
  <c r="J122" i="15"/>
  <c r="J25" i="15"/>
  <c r="J168" i="15"/>
  <c r="J165" i="15"/>
  <c r="I120" i="15"/>
  <c r="I72" i="15"/>
  <c r="I24" i="15"/>
  <c r="I196" i="15"/>
  <c r="J192" i="15"/>
  <c r="J141" i="15"/>
  <c r="I44" i="15"/>
  <c r="I87" i="15"/>
  <c r="I36" i="15"/>
  <c r="I177" i="15"/>
  <c r="J173" i="15"/>
  <c r="I126" i="15"/>
  <c r="J170" i="15"/>
  <c r="J169" i="15"/>
  <c r="I76" i="15"/>
  <c r="J71" i="15"/>
  <c r="I170" i="15"/>
  <c r="I122" i="15"/>
  <c r="I121" i="15"/>
  <c r="J68" i="15"/>
  <c r="I167" i="15"/>
  <c r="I119" i="15"/>
  <c r="I71" i="15"/>
  <c r="I23" i="15"/>
  <c r="I195" i="15"/>
  <c r="I47" i="15"/>
  <c r="I188" i="15"/>
  <c r="I40" i="15"/>
  <c r="I85" i="15"/>
  <c r="I178" i="15"/>
  <c r="I127" i="15"/>
  <c r="J171" i="15"/>
  <c r="I172" i="15"/>
  <c r="I168" i="15"/>
  <c r="J116" i="15"/>
  <c r="J67" i="15"/>
  <c r="J19" i="15"/>
  <c r="I166" i="15"/>
  <c r="I118" i="15"/>
  <c r="I70" i="15"/>
  <c r="I22" i="15"/>
  <c r="I95" i="15"/>
  <c r="I187" i="15"/>
  <c r="I37" i="15"/>
  <c r="J31" i="15"/>
  <c r="J174" i="15"/>
  <c r="J77" i="15"/>
  <c r="I77" i="15"/>
  <c r="I171" i="15"/>
  <c r="J70" i="15"/>
  <c r="J117" i="15"/>
  <c r="J164" i="15"/>
  <c r="J20" i="15"/>
  <c r="J163" i="15"/>
  <c r="J115" i="15"/>
  <c r="J162" i="15"/>
  <c r="J114" i="15"/>
  <c r="J66" i="15"/>
  <c r="J18" i="15"/>
  <c r="I165" i="15"/>
  <c r="I117" i="15"/>
  <c r="I69" i="15"/>
  <c r="I21" i="15"/>
  <c r="J98" i="15"/>
  <c r="J144" i="15"/>
  <c r="J38" i="15"/>
  <c r="I100" i="15"/>
  <c r="I182" i="15"/>
  <c r="J159" i="15"/>
  <c r="J111" i="15"/>
  <c r="J63" i="15"/>
  <c r="J15" i="15"/>
  <c r="I162" i="15"/>
  <c r="I114" i="15"/>
  <c r="I66" i="15"/>
  <c r="I18" i="15"/>
  <c r="J158" i="15"/>
  <c r="J110" i="15"/>
  <c r="J62" i="15"/>
  <c r="J14" i="15"/>
  <c r="I161" i="15"/>
  <c r="I113" i="15"/>
  <c r="I65" i="15"/>
  <c r="I17" i="15"/>
  <c r="J157" i="15"/>
  <c r="J109" i="15"/>
  <c r="J61" i="15"/>
  <c r="J13" i="15"/>
  <c r="I160" i="15"/>
  <c r="I112" i="15"/>
  <c r="I64" i="15"/>
  <c r="I16" i="15"/>
  <c r="I53" i="15"/>
  <c r="J94" i="15"/>
  <c r="J90" i="15"/>
  <c r="J185" i="15"/>
  <c r="J136" i="15"/>
  <c r="J37" i="15"/>
  <c r="I88" i="15"/>
  <c r="J82" i="15"/>
  <c r="I174" i="15"/>
  <c r="J155" i="15"/>
  <c r="J107" i="15"/>
  <c r="J59" i="15"/>
  <c r="J11" i="15"/>
  <c r="I158" i="15"/>
  <c r="I110" i="15"/>
  <c r="I62" i="15"/>
  <c r="I14" i="15"/>
  <c r="J154" i="15"/>
  <c r="J106" i="15"/>
  <c r="J58" i="15"/>
  <c r="J10" i="15"/>
  <c r="I157" i="15"/>
  <c r="I109" i="15"/>
  <c r="I61" i="15"/>
  <c r="I13" i="15"/>
  <c r="J49" i="15"/>
  <c r="I193" i="15"/>
  <c r="J188" i="15"/>
  <c r="I91" i="15"/>
  <c r="J183" i="15"/>
  <c r="J134" i="15"/>
  <c r="J84" i="15"/>
  <c r="J125" i="15"/>
  <c r="J48" i="15"/>
  <c r="I46" i="15"/>
  <c r="I138" i="15"/>
  <c r="J83" i="15"/>
  <c r="I81" i="15"/>
  <c r="J27" i="15"/>
  <c r="I124" i="15"/>
  <c r="J23" i="15"/>
  <c r="J166" i="15"/>
  <c r="J21" i="15"/>
  <c r="J113" i="15"/>
  <c r="I68" i="15"/>
  <c r="J160" i="15"/>
  <c r="I115" i="15"/>
  <c r="I63" i="15"/>
  <c r="J153" i="15"/>
  <c r="J9" i="15"/>
  <c r="I60" i="15"/>
  <c r="J200" i="15"/>
  <c r="J152" i="15"/>
  <c r="J104" i="15"/>
  <c r="J56" i="15"/>
  <c r="J8" i="15"/>
  <c r="I155" i="15"/>
  <c r="I107" i="15"/>
  <c r="I59" i="15"/>
  <c r="I11" i="15"/>
  <c r="I111" i="15"/>
  <c r="J57" i="15"/>
  <c r="I12" i="15"/>
  <c r="J199" i="15"/>
  <c r="J151" i="15"/>
  <c r="J103" i="15"/>
  <c r="J55" i="15"/>
  <c r="J7" i="15"/>
  <c r="I154" i="15"/>
  <c r="I106" i="15"/>
  <c r="I58" i="15"/>
  <c r="I10" i="15"/>
  <c r="J50" i="15"/>
  <c r="I194" i="15"/>
  <c r="J190" i="15"/>
  <c r="J44" i="15"/>
  <c r="J138" i="15"/>
  <c r="I90" i="15"/>
  <c r="J133" i="15"/>
  <c r="I134" i="15"/>
  <c r="J130" i="15"/>
  <c r="J81" i="15"/>
  <c r="J80" i="15"/>
  <c r="J127" i="15"/>
  <c r="I29" i="15"/>
  <c r="J72" i="15"/>
  <c r="J167" i="15"/>
  <c r="J118" i="15"/>
  <c r="J69" i="15"/>
  <c r="J161" i="15"/>
  <c r="J65" i="15"/>
  <c r="I116" i="15"/>
  <c r="J64" i="15"/>
  <c r="I15" i="15"/>
  <c r="J105" i="15"/>
  <c r="I156" i="15"/>
  <c r="I108" i="15"/>
  <c r="J198" i="15"/>
  <c r="J150" i="15"/>
  <c r="J102" i="15"/>
  <c r="J54" i="15"/>
  <c r="J6" i="15"/>
  <c r="I153" i="15"/>
  <c r="I105" i="15"/>
  <c r="I57" i="15"/>
  <c r="I9" i="15"/>
  <c r="J146" i="15"/>
  <c r="J193" i="15"/>
  <c r="I144" i="15"/>
  <c r="J139" i="15"/>
  <c r="J41" i="15"/>
  <c r="J184" i="15"/>
  <c r="I135" i="15"/>
  <c r="J131" i="15"/>
  <c r="I131" i="15"/>
  <c r="J78" i="15"/>
  <c r="I173" i="15"/>
  <c r="I164" i="15"/>
  <c r="I49" i="15"/>
  <c r="J42" i="15"/>
  <c r="I186" i="15"/>
  <c r="I84" i="15"/>
  <c r="J176" i="15"/>
  <c r="J128" i="15"/>
  <c r="I128" i="15"/>
  <c r="I125" i="15"/>
  <c r="J24" i="15"/>
  <c r="J22" i="15"/>
  <c r="J17" i="15"/>
  <c r="I20" i="15"/>
  <c r="J112" i="15"/>
  <c r="J16" i="15"/>
  <c r="I163" i="15"/>
  <c r="I67" i="15"/>
  <c r="I19" i="15"/>
  <c r="J156" i="15"/>
  <c r="J108" i="15"/>
  <c r="J60" i="15"/>
  <c r="J12" i="15"/>
  <c r="J149" i="15"/>
  <c r="J53" i="15"/>
  <c r="I152" i="15"/>
  <c r="I8" i="15"/>
  <c r="J196" i="15"/>
  <c r="J148" i="15"/>
  <c r="J100" i="15"/>
  <c r="J52" i="15"/>
  <c r="I199" i="15"/>
  <c r="I151" i="15"/>
  <c r="I103" i="15"/>
  <c r="I55" i="15"/>
  <c r="I7" i="15"/>
  <c r="I159" i="15"/>
  <c r="J197" i="15"/>
  <c r="J101" i="15"/>
  <c r="I200" i="15"/>
  <c r="I104" i="15"/>
  <c r="I56" i="15"/>
  <c r="J195" i="15"/>
  <c r="J147" i="15"/>
  <c r="J99" i="15"/>
  <c r="J51" i="15"/>
  <c r="I198" i="15"/>
  <c r="I150" i="15"/>
  <c r="I102" i="15"/>
  <c r="I54" i="15"/>
  <c r="I6" i="15"/>
  <c r="I5" i="15"/>
  <c r="D4" i="12"/>
  <c r="D5" i="12"/>
  <c r="F4" i="12"/>
  <c r="F5" i="12"/>
  <c r="B22" i="6"/>
  <c r="D11" i="12" l="1"/>
  <c r="B10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DE8194-B752-43A3-8392-4F2FDFE3A3CC}" keepAlive="1" name="Connexion" type="5" refreshedVersion="7" background="1" saveData="1">
    <dbPr connection="Provider=Microsoft.Mashup.OleDb.1;Data Source=$Workbook$;Location=2023-02-07;Extended Properties=&quot;&quot;" command="SELECT * FROM [2023-02-07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<sst xmlns="http://schemas.openxmlformats.org/spreadsheetml/2006/main" count="1626" uniqueCount="594">
  <si>
    <t/>
  </si>
  <si>
    <t>Name</t>
  </si>
  <si>
    <t>LenX</t>
  </si>
  <si>
    <t>LenY</t>
  </si>
  <si>
    <t>Quantity</t>
  </si>
  <si>
    <t xml:space="preserve"> </t>
  </si>
  <si>
    <t>Cloisons</t>
  </si>
  <si>
    <t>Plaque fonction</t>
  </si>
  <si>
    <t>Porte de cloison</t>
  </si>
  <si>
    <t>Cloison Vitrée</t>
  </si>
  <si>
    <t>Porte de cloison vitrée</t>
  </si>
  <si>
    <t>CLOISONS</t>
  </si>
  <si>
    <t>PORTES</t>
  </si>
  <si>
    <t>Largeur</t>
  </si>
  <si>
    <t>Longueur</t>
  </si>
  <si>
    <t>Hidden</t>
  </si>
  <si>
    <t>Tag</t>
  </si>
  <si>
    <t>NOM ESPACE PLAN</t>
  </si>
  <si>
    <t>MOBILIER COMPLEXE</t>
  </si>
  <si>
    <t>MOBILIER SIMPLIFIE</t>
  </si>
  <si>
    <t>Untagged</t>
  </si>
  <si>
    <t>Brique salle de reunion 8 p</t>
  </si>
  <si>
    <t>Etiquette fonction</t>
  </si>
  <si>
    <t>TYPE D'ESPACE</t>
  </si>
  <si>
    <t>Nombre d'espace</t>
  </si>
  <si>
    <t>Nombre de poste</t>
  </si>
  <si>
    <t>Places assises hors poste</t>
  </si>
  <si>
    <t>Nombre de positions</t>
  </si>
  <si>
    <t>RATIO</t>
  </si>
  <si>
    <t>TYPE D'ECRANS</t>
  </si>
  <si>
    <t>ECRAN SDR</t>
  </si>
  <si>
    <t>ECRAN POSTE</t>
  </si>
  <si>
    <t>NOMBRE</t>
  </si>
  <si>
    <t>TAILLE</t>
  </si>
  <si>
    <t>TOTAL</t>
  </si>
  <si>
    <t>Sol fonction SDR 8p MODE PROJET</t>
  </si>
  <si>
    <t>Texte fonction espace projet</t>
  </si>
  <si>
    <t>100 cm</t>
  </si>
  <si>
    <t>17 cm</t>
  </si>
  <si>
    <t>190 cm</t>
  </si>
  <si>
    <t>320 cm</t>
  </si>
  <si>
    <t>MOBILIERS</t>
  </si>
  <si>
    <t>25.436 cm</t>
  </si>
  <si>
    <t>25.419 cm</t>
  </si>
  <si>
    <t>245 cm</t>
  </si>
  <si>
    <t>280.919 cm</t>
  </si>
  <si>
    <t>291.247 cm</t>
  </si>
  <si>
    <t>305 cm</t>
  </si>
  <si>
    <t>7 cm</t>
  </si>
  <si>
    <t>327.683 cm</t>
  </si>
  <si>
    <t>405 cm</t>
  </si>
  <si>
    <t>500 cm</t>
  </si>
  <si>
    <t>440 cm</t>
  </si>
  <si>
    <t>540 cm</t>
  </si>
  <si>
    <t>492.999 cm</t>
  </si>
  <si>
    <t>64.878 cm</t>
  </si>
  <si>
    <t>68.238 cm</t>
  </si>
  <si>
    <t>7.15 cm</t>
  </si>
  <si>
    <t>172.481 cm</t>
  </si>
  <si>
    <t>83.235 cm</t>
  </si>
  <si>
    <t>19.648 cm</t>
  </si>
  <si>
    <t>97.091 cm</t>
  </si>
  <si>
    <t>19.681 cm</t>
  </si>
  <si>
    <t>0 cm</t>
  </si>
  <si>
    <t>6.6 cm</t>
  </si>
  <si>
    <t>13 cm</t>
  </si>
  <si>
    <t>5 cm</t>
  </si>
  <si>
    <t>137.827 cm</t>
  </si>
  <si>
    <t>154.057 cm</t>
  </si>
  <si>
    <t>144.079 cm</t>
  </si>
  <si>
    <t>158.006 cm</t>
  </si>
  <si>
    <t>160 cm</t>
  </si>
  <si>
    <t>17.236 cm</t>
  </si>
  <si>
    <t>5.993 cm</t>
  </si>
  <si>
    <t>2.5 cm</t>
  </si>
  <si>
    <t>20.717 cm</t>
  </si>
  <si>
    <t>46.675 cm</t>
  </si>
  <si>
    <t>228.232 cm</t>
  </si>
  <si>
    <t>146.063 cm</t>
  </si>
  <si>
    <t>23.506 cm</t>
  </si>
  <si>
    <t>48.508 cm</t>
  </si>
  <si>
    <t>273.058 cm</t>
  </si>
  <si>
    <t>144.242 cm</t>
  </si>
  <si>
    <t>288.157 cm</t>
  </si>
  <si>
    <t>187.632 cm</t>
  </si>
  <si>
    <t>300 cm</t>
  </si>
  <si>
    <t>435 cm</t>
  </si>
  <si>
    <t>5.524 cm</t>
  </si>
  <si>
    <t>1.253 cm</t>
  </si>
  <si>
    <t>56.686 cm</t>
  </si>
  <si>
    <t>66.754 cm</t>
  </si>
  <si>
    <t>56.886 cm</t>
  </si>
  <si>
    <t>50.832 cm</t>
  </si>
  <si>
    <t>58.927 cm</t>
  </si>
  <si>
    <t>59.648 cm</t>
  </si>
  <si>
    <t>62.436 cm</t>
  </si>
  <si>
    <t>63.832 cm</t>
  </si>
  <si>
    <t>67.886 cm</t>
  </si>
  <si>
    <t>64.847 cm</t>
  </si>
  <si>
    <t>66.242 cm</t>
  </si>
  <si>
    <t>67.934 cm</t>
  </si>
  <si>
    <t>89 cm</t>
  </si>
  <si>
    <t>94 cm</t>
  </si>
  <si>
    <t>6 cm</t>
  </si>
  <si>
    <t>Brique bench 2 p</t>
  </si>
  <si>
    <t>270 cm</t>
  </si>
  <si>
    <t>600 cm</t>
  </si>
  <si>
    <t>Brique salle de reunion 10 p</t>
  </si>
  <si>
    <t>1.378 cm</t>
  </si>
  <si>
    <t>493.446 cm</t>
  </si>
  <si>
    <t>Ecran 120" 8p MODE PROJET</t>
  </si>
  <si>
    <t>Ecran 120</t>
  </si>
  <si>
    <t>Ecran 20</t>
  </si>
  <si>
    <t>400 cm</t>
  </si>
  <si>
    <t>Place SDR 10p MODE PROJET</t>
  </si>
  <si>
    <t>Place table 8p MODE PROJET</t>
  </si>
  <si>
    <t>499.999 cm</t>
  </si>
  <si>
    <t>Poste</t>
  </si>
  <si>
    <t>Sol fonction SDR 10p MODE PROJET</t>
  </si>
  <si>
    <t>Sol fonction bench 2</t>
  </si>
  <si>
    <t>Table bench 2 p</t>
  </si>
  <si>
    <t>Table réunion 10 places MODE PROJET</t>
  </si>
  <si>
    <t>Table réunion 8 places MODE PROJET</t>
  </si>
  <si>
    <t>Texte fonction individuel</t>
  </si>
  <si>
    <t>86.296 cm</t>
  </si>
  <si>
    <t>20.084 cm</t>
  </si>
  <si>
    <t>CLOISONS PLEINES</t>
  </si>
  <si>
    <t>SDR 8p</t>
  </si>
  <si>
    <t>SDR 10p</t>
  </si>
  <si>
    <t>Demi cloison pleine D SDR 10p</t>
  </si>
  <si>
    <t>Demi cloison pleine D SDR 8p</t>
  </si>
  <si>
    <t>Demi cloison pleine G SDR 10p</t>
  </si>
  <si>
    <t>Demi cloison pleine G SDR 8p</t>
  </si>
  <si>
    <t>Gauche</t>
  </si>
  <si>
    <t>Droite</t>
  </si>
  <si>
    <t>DEMI CLOISONS PLEINES</t>
  </si>
  <si>
    <t>Epaisseur</t>
  </si>
  <si>
    <t>Mètres linéaires</t>
  </si>
  <si>
    <t>Longueur total</t>
  </si>
  <si>
    <t>CODE</t>
  </si>
  <si>
    <t>Postes</t>
  </si>
  <si>
    <t>Places assises</t>
  </si>
  <si>
    <t>Positions</t>
  </si>
  <si>
    <t>Nombre dans la 3D</t>
  </si>
  <si>
    <t>Surface</t>
  </si>
  <si>
    <t>170 cm</t>
  </si>
  <si>
    <t>287.5 cm</t>
  </si>
  <si>
    <t>364.059 cm</t>
  </si>
  <si>
    <t>409.603 cm</t>
  </si>
  <si>
    <t>575 cm</t>
  </si>
  <si>
    <t>675 cm</t>
  </si>
  <si>
    <t>205 cm</t>
  </si>
  <si>
    <t>223.541 cm</t>
  </si>
  <si>
    <t>0.58 cm</t>
  </si>
  <si>
    <t>1.184 cm</t>
  </si>
  <si>
    <t>0.892 cm</t>
  </si>
  <si>
    <t>2.531 cm</t>
  </si>
  <si>
    <t>1 cm</t>
  </si>
  <si>
    <t>0.12 cm</t>
  </si>
  <si>
    <t>3.023 cm</t>
  </si>
  <si>
    <t>1.222 cm</t>
  </si>
  <si>
    <t>3.465 cm</t>
  </si>
  <si>
    <t>1.4 cm</t>
  </si>
  <si>
    <t>2.9 cm</t>
  </si>
  <si>
    <t>1.799 cm</t>
  </si>
  <si>
    <t>4.752 cm</t>
  </si>
  <si>
    <t>3.5 cm</t>
  </si>
  <si>
    <t>101.656 cm</t>
  </si>
  <si>
    <t>101.6 cm</t>
  </si>
  <si>
    <t>109.975 cm</t>
  </si>
  <si>
    <t>17.986 cm</t>
  </si>
  <si>
    <t>11.625 cm</t>
  </si>
  <si>
    <t>11.418 cm</t>
  </si>
  <si>
    <t>1185.762 cm</t>
  </si>
  <si>
    <t>1345.245 cm</t>
  </si>
  <si>
    <t>1199.012 cm</t>
  </si>
  <si>
    <t>12.238 cm</t>
  </si>
  <si>
    <t>20.88 cm</t>
  </si>
  <si>
    <t>12.253 cm</t>
  </si>
  <si>
    <t>6.833 cm</t>
  </si>
  <si>
    <t>12.466 cm</t>
  </si>
  <si>
    <t>34.112 cm</t>
  </si>
  <si>
    <t>120 cm</t>
  </si>
  <si>
    <t>4 cm</t>
  </si>
  <si>
    <t>74.5 cm</t>
  </si>
  <si>
    <t>127.659 cm</t>
  </si>
  <si>
    <t>166.628 cm</t>
  </si>
  <si>
    <t>13.164 cm</t>
  </si>
  <si>
    <t>33.683 cm</t>
  </si>
  <si>
    <t>1305.931 cm</t>
  </si>
  <si>
    <t>1322.382 cm</t>
  </si>
  <si>
    <t>133.333 cm</t>
  </si>
  <si>
    <t>79.6 cm</t>
  </si>
  <si>
    <t>15.414 cm</t>
  </si>
  <si>
    <t>0.5 cm</t>
  </si>
  <si>
    <t>15.598 cm</t>
  </si>
  <si>
    <t>10 cm</t>
  </si>
  <si>
    <t>150 cm</t>
  </si>
  <si>
    <t>158.445 cm</t>
  </si>
  <si>
    <t>73.623 cm</t>
  </si>
  <si>
    <t>159.638 cm</t>
  </si>
  <si>
    <t>74.973 cm</t>
  </si>
  <si>
    <t>80 cm</t>
  </si>
  <si>
    <t>165 cm</t>
  </si>
  <si>
    <t>18.225 cm</t>
  </si>
  <si>
    <t>25.069 cm</t>
  </si>
  <si>
    <t>50.138 cm</t>
  </si>
  <si>
    <t>18.25 cm</t>
  </si>
  <si>
    <t>45.794 cm</t>
  </si>
  <si>
    <t>18.435 cm</t>
  </si>
  <si>
    <t>13.058 cm</t>
  </si>
  <si>
    <t>18.657 cm</t>
  </si>
  <si>
    <t>4.399 cm</t>
  </si>
  <si>
    <t>19 cm</t>
  </si>
  <si>
    <t>150.995 cm</t>
  </si>
  <si>
    <t>2.278 cm</t>
  </si>
  <si>
    <t>2.3 cm</t>
  </si>
  <si>
    <t>2.498 cm</t>
  </si>
  <si>
    <t>4.907 cm</t>
  </si>
  <si>
    <t>2.8 cm</t>
  </si>
  <si>
    <t>20.057 cm</t>
  </si>
  <si>
    <t>25.347 cm</t>
  </si>
  <si>
    <t>200 cm</t>
  </si>
  <si>
    <t>78.461 cm</t>
  </si>
  <si>
    <t>22.116 cm</t>
  </si>
  <si>
    <t>23.835 cm</t>
  </si>
  <si>
    <t>22.8 cm</t>
  </si>
  <si>
    <t>10.766 cm</t>
  </si>
  <si>
    <t>68.04 cm</t>
  </si>
  <si>
    <t>22.893 cm</t>
  </si>
  <si>
    <t>11.87 cm</t>
  </si>
  <si>
    <t>26.096 cm</t>
  </si>
  <si>
    <t>10.07 cm</t>
  </si>
  <si>
    <t>282.5 cm</t>
  </si>
  <si>
    <t>3 cm</t>
  </si>
  <si>
    <t>3.048 cm</t>
  </si>
  <si>
    <t>3.086 cm</t>
  </si>
  <si>
    <t>3.194 cm</t>
  </si>
  <si>
    <t>3.325 cm</t>
  </si>
  <si>
    <t>0.74 cm</t>
  </si>
  <si>
    <t>30 cm</t>
  </si>
  <si>
    <t>70 cm</t>
  </si>
  <si>
    <t>33.299 cm</t>
  </si>
  <si>
    <t>19.825 cm</t>
  </si>
  <si>
    <t>37.399 cm</t>
  </si>
  <si>
    <t>29.621 cm</t>
  </si>
  <si>
    <t>381.73 cm</t>
  </si>
  <si>
    <t>462.164 cm</t>
  </si>
  <si>
    <t>4.134 cm</t>
  </si>
  <si>
    <t>6.219 cm</t>
  </si>
  <si>
    <t>4.7 cm</t>
  </si>
  <si>
    <t>3.6 cm</t>
  </si>
  <si>
    <t>44.718 cm</t>
  </si>
  <si>
    <t>51.01 cm</t>
  </si>
  <si>
    <t>45.122 cm</t>
  </si>
  <si>
    <t>45.211 cm</t>
  </si>
  <si>
    <t>46 cm</t>
  </si>
  <si>
    <t>20 cm</t>
  </si>
  <si>
    <t>46.382 cm</t>
  </si>
  <si>
    <t>52.988 cm</t>
  </si>
  <si>
    <t>46.487 cm</t>
  </si>
  <si>
    <t>24.986 cm</t>
  </si>
  <si>
    <t>49.972 cm</t>
  </si>
  <si>
    <t>46.937 cm</t>
  </si>
  <si>
    <t>24.877 cm</t>
  </si>
  <si>
    <t>47.269 cm</t>
  </si>
  <si>
    <t>53.008 cm</t>
  </si>
  <si>
    <t>47.719 cm</t>
  </si>
  <si>
    <t>49.971 cm</t>
  </si>
  <si>
    <t>48.255 cm</t>
  </si>
  <si>
    <t>25.532 cm</t>
  </si>
  <si>
    <t>48.801 cm</t>
  </si>
  <si>
    <t>3.113 cm</t>
  </si>
  <si>
    <t>5.056 cm</t>
  </si>
  <si>
    <t>47.618 cm</t>
  </si>
  <si>
    <t>5.95 cm</t>
  </si>
  <si>
    <t>5.2 cm</t>
  </si>
  <si>
    <t>50.014 cm</t>
  </si>
  <si>
    <t>50.6 cm</t>
  </si>
  <si>
    <t>18.349 cm</t>
  </si>
  <si>
    <t>50.863 cm</t>
  </si>
  <si>
    <t>50.862 cm</t>
  </si>
  <si>
    <t>50.927 cm</t>
  </si>
  <si>
    <t>14.848 cm</t>
  </si>
  <si>
    <t>51.012 cm</t>
  </si>
  <si>
    <t>52.097 cm</t>
  </si>
  <si>
    <t>51.414 cm</t>
  </si>
  <si>
    <t>55.96 cm</t>
  </si>
  <si>
    <t>51.805 cm</t>
  </si>
  <si>
    <t>51.883 cm</t>
  </si>
  <si>
    <t>52 cm</t>
  </si>
  <si>
    <t>35.5 cm</t>
  </si>
  <si>
    <t>52.021 cm</t>
  </si>
  <si>
    <t>54.935 cm</t>
  </si>
  <si>
    <t>50.631 cm</t>
  </si>
  <si>
    <t>54.941 cm</t>
  </si>
  <si>
    <t>70.721 cm</t>
  </si>
  <si>
    <t>54.973 cm</t>
  </si>
  <si>
    <t>50.936 cm</t>
  </si>
  <si>
    <t>55 cm</t>
  </si>
  <si>
    <t>53 cm</t>
  </si>
  <si>
    <t>55.1 cm</t>
  </si>
  <si>
    <t>20.787 cm</t>
  </si>
  <si>
    <t>56.6 cm</t>
  </si>
  <si>
    <t>41.281 cm</t>
  </si>
  <si>
    <t>41.337 cm</t>
  </si>
  <si>
    <t>57.097 cm</t>
  </si>
  <si>
    <t>12.369 cm</t>
  </si>
  <si>
    <t>570 cm</t>
  </si>
  <si>
    <t>58.06 cm</t>
  </si>
  <si>
    <t>49.6 cm</t>
  </si>
  <si>
    <t>58.983 cm</t>
  </si>
  <si>
    <t>51.6 cm</t>
  </si>
  <si>
    <t>6.028 cm</t>
  </si>
  <si>
    <t>5.08 cm</t>
  </si>
  <si>
    <t>6.823 cm</t>
  </si>
  <si>
    <t>18.008 cm</t>
  </si>
  <si>
    <t>61.875 cm</t>
  </si>
  <si>
    <t>34.713 cm</t>
  </si>
  <si>
    <t>62.649 cm</t>
  </si>
  <si>
    <t>34.697 cm</t>
  </si>
  <si>
    <t>64.066 cm</t>
  </si>
  <si>
    <t>3.005 cm</t>
  </si>
  <si>
    <t>65.481 cm</t>
  </si>
  <si>
    <t>37.784 cm</t>
  </si>
  <si>
    <t>67.426 cm</t>
  </si>
  <si>
    <t>8.826 cm</t>
  </si>
  <si>
    <t>67.534 cm</t>
  </si>
  <si>
    <t>69.752 cm</t>
  </si>
  <si>
    <t>68.051 cm</t>
  </si>
  <si>
    <t>9.117 cm</t>
  </si>
  <si>
    <t>68.08 cm</t>
  </si>
  <si>
    <t>58.77 cm</t>
  </si>
  <si>
    <t>68.138 cm</t>
  </si>
  <si>
    <t>67.891 cm</t>
  </si>
  <si>
    <t>68.229 cm</t>
  </si>
  <si>
    <t>70.205 cm</t>
  </si>
  <si>
    <t>70.617 cm</t>
  </si>
  <si>
    <t>50 cm</t>
  </si>
  <si>
    <t>70.7 cm</t>
  </si>
  <si>
    <t>0.4 cm</t>
  </si>
  <si>
    <t>52.609 cm</t>
  </si>
  <si>
    <t>71.15 cm</t>
  </si>
  <si>
    <t>64.575 cm</t>
  </si>
  <si>
    <t>75.261 cm</t>
  </si>
  <si>
    <t>68.439 cm</t>
  </si>
  <si>
    <t>8 cm</t>
  </si>
  <si>
    <t>8.575 cm</t>
  </si>
  <si>
    <t>3.57 cm</t>
  </si>
  <si>
    <t>71 cm</t>
  </si>
  <si>
    <t>83.872 cm</t>
  </si>
  <si>
    <t>83.871 cm</t>
  </si>
  <si>
    <t>9.034 cm</t>
  </si>
  <si>
    <t>12.221 cm</t>
  </si>
  <si>
    <t>90.032 cm</t>
  </si>
  <si>
    <t>90.031 cm</t>
  </si>
  <si>
    <t>BPA-4-0-F bench de 2</t>
  </si>
  <si>
    <t>Chaise Visiteur Bureau BRE-1-2-F</t>
  </si>
  <si>
    <t>Chaise visiteur bureau BIN-1-2-F</t>
  </si>
  <si>
    <t>Clen Nouvelle Vague BIN-1-2-F</t>
  </si>
  <si>
    <t>Clen Nouvelle Vague BPA-2-0-F</t>
  </si>
  <si>
    <t>Clen Nouvelle Vague BPA-4-0-F</t>
  </si>
  <si>
    <t>4.671 cm</t>
  </si>
  <si>
    <t>4.739 cm</t>
  </si>
  <si>
    <t>Demi cloison pleine D BIN-1-2-F</t>
  </si>
  <si>
    <t>3.65 cm</t>
  </si>
  <si>
    <t>495.261 cm</t>
  </si>
  <si>
    <t>495.329 cm</t>
  </si>
  <si>
    <t>Demi cloison pleine D BPA-2-0-F</t>
  </si>
  <si>
    <t>Demi cloison pleine D BPA-4-0-F</t>
  </si>
  <si>
    <t>Demi cloison pleine D BRE-1-2-F</t>
  </si>
  <si>
    <t>Demi cloison pleine D SCL-0-12-F</t>
  </si>
  <si>
    <t>Demi cloison pleine D SMM-0-12-F</t>
  </si>
  <si>
    <t>Demi cloison pleine D SPH-0-8-F</t>
  </si>
  <si>
    <t>Demi cloison pleine G BIN-1-2-F</t>
  </si>
  <si>
    <t>Demi cloison pleine G BPA-2-0-F</t>
  </si>
  <si>
    <t>Demi cloison pleine G BPA-4-0-F</t>
  </si>
  <si>
    <t>Demi cloison pleine G BRE-1-2-F</t>
  </si>
  <si>
    <t>Demi cloison pleine G SCL-0-12-F</t>
  </si>
  <si>
    <t>488.173 cm</t>
  </si>
  <si>
    <t>Demi cloison pleine G SMM-0-12-F</t>
  </si>
  <si>
    <t>Demi cloison pleine G SPH-0-8-F</t>
  </si>
  <si>
    <t>Desktop Informatique BPA-2-0-F</t>
  </si>
  <si>
    <t>56.48 cm</t>
  </si>
  <si>
    <t>67.641 cm</t>
  </si>
  <si>
    <t>Ecrimur BIN-1-2-F</t>
  </si>
  <si>
    <t>Ecrimur SPH-0-8-F</t>
  </si>
  <si>
    <t>Lino Chair BIN-1-2-F</t>
  </si>
  <si>
    <t>71.5 cm</t>
  </si>
  <si>
    <t>69.75 cm</t>
  </si>
  <si>
    <t>Lino Chair BPA-2-0-F</t>
  </si>
  <si>
    <t>Lino Chair BPA-4-0-F</t>
  </si>
  <si>
    <t>Lino Chair BRE-1-2-F</t>
  </si>
  <si>
    <t>Sol BIN-1-2-F Collaboratif</t>
  </si>
  <si>
    <t>Sol BIN-1-2-F Support</t>
  </si>
  <si>
    <t>Sol BPA-4-0-F Collaboratif</t>
  </si>
  <si>
    <t>Sol SCL-0-12-F Collaboratif</t>
  </si>
  <si>
    <t>Sol SPH-0-8-F Informel</t>
  </si>
  <si>
    <t>Surface Hub SPH-0-8-F</t>
  </si>
  <si>
    <t>111.198 cm</t>
  </si>
  <si>
    <t>64.716 cm</t>
  </si>
  <si>
    <t>Table Haute SPH-0-8-F</t>
  </si>
  <si>
    <t>240 cm</t>
  </si>
  <si>
    <t>Table Ronde BIN-1-2-F</t>
  </si>
  <si>
    <t>90 cm</t>
  </si>
  <si>
    <t>Tabouret SPH-0-8-F</t>
  </si>
  <si>
    <t>351.149 cm</t>
  </si>
  <si>
    <t>separatif bench 2p</t>
  </si>
  <si>
    <t>2 cm</t>
  </si>
  <si>
    <t>Usage</t>
  </si>
  <si>
    <t>Solo</t>
  </si>
  <si>
    <t>Collaboratif</t>
  </si>
  <si>
    <t>Informel</t>
  </si>
  <si>
    <t>Support</t>
  </si>
  <si>
    <t>usage</t>
  </si>
  <si>
    <t>Sol BPA-2-0-F Solo</t>
  </si>
  <si>
    <t>Sol BRE-1-2-F Collaboratif</t>
  </si>
  <si>
    <t>Sol SMM-0-12-F Informel</t>
  </si>
  <si>
    <t>BIN-1-2-F Collaboratif</t>
  </si>
  <si>
    <t>BDI-1-6-F​ Collaboratif</t>
  </si>
  <si>
    <t>BPA-2-0-F Collaboratif</t>
  </si>
  <si>
    <t>BPA-4-0-F Collaboratif</t>
  </si>
  <si>
    <t>BPA-6-0-F Collaboratif</t>
  </si>
  <si>
    <t>BPA-8-0-F Collaboratif</t>
  </si>
  <si>
    <t>CSO-0-1-F​ Collaboratif</t>
  </si>
  <si>
    <t>BSO-0-1-F​ Collaboratif</t>
  </si>
  <si>
    <t>SSI-4-0-F Collaboratif</t>
  </si>
  <si>
    <t>SSI-6-0-F Collaboratif</t>
  </si>
  <si>
    <t>SSI-8-0-F Collaboratif</t>
  </si>
  <si>
    <t>ASO-0-1-O​ Collaboratif</t>
  </si>
  <si>
    <t>PAL-1-0-O​ Collaboratif</t>
  </si>
  <si>
    <t>BFO-2-0-O​ Collaboratif</t>
  </si>
  <si>
    <t>BAD-2-0-O​ Collaboratif</t>
  </si>
  <si>
    <t>PBA-1-0-O​ Collaboratif</t>
  </si>
  <si>
    <t>SMM-0-12-F​ Collaboratif</t>
  </si>
  <si>
    <t>SCL-0-12-F​ Collaboratif</t>
  </si>
  <si>
    <t>SPH-0-8-F​ Collaboratif</t>
  </si>
  <si>
    <t>SDR-0-8-F Collaboratif</t>
  </si>
  <si>
    <t>SDR-0-12-F Collaboratif</t>
  </si>
  <si>
    <t>SDR-0-16-F Collaboratif</t>
  </si>
  <si>
    <t>SCO-0-25-F​ Collaboratif</t>
  </si>
  <si>
    <t>SRH-0-6-F​ Collaboratif</t>
  </si>
  <si>
    <t>SFO-0-12-F​ Collaboratif</t>
  </si>
  <si>
    <t>BDU-0-2-F​ Collaboratif</t>
  </si>
  <si>
    <t>BTR-0-3-F​ Collaboratif</t>
  </si>
  <si>
    <t>CDU-0-2-F Collaboratif</t>
  </si>
  <si>
    <t>CQU-0-4-F Collaboratif</t>
  </si>
  <si>
    <t>BDH-0-2-F Collaboratif</t>
  </si>
  <si>
    <t>ADU-0-2-O​ Collaboratif</t>
  </si>
  <si>
    <t>AQU-0-4-O​ Collaboratif</t>
  </si>
  <si>
    <t>BCO-2-0-O​ Collaboratif</t>
  </si>
  <si>
    <t>TCO-6-0-O​ Collaboratif</t>
  </si>
  <si>
    <t>COT-2-23-O​ Collaboratif</t>
  </si>
  <si>
    <t>COF-0-12-F​ Collaboratif</t>
  </si>
  <si>
    <t>SUC-0-0-O​ Collaboratif</t>
  </si>
  <si>
    <t>SUR-0-0-F​ Collaboratif</t>
  </si>
  <si>
    <t>SUP-0-0-F​ Collaboratif</t>
  </si>
  <si>
    <t>CTH-0-1-O​ Collaboratif</t>
  </si>
  <si>
    <t>BIN-1-2-F Solo</t>
  </si>
  <si>
    <t>BDI-1-6-F​ Solo</t>
  </si>
  <si>
    <t>BPA-2-0-F Solo</t>
  </si>
  <si>
    <t>BPA-4-0-F Solo</t>
  </si>
  <si>
    <t>BPA-6-0-F Solo</t>
  </si>
  <si>
    <t>BPA-8-0-F Solo</t>
  </si>
  <si>
    <t>CSO-0-1-F​ Solo</t>
  </si>
  <si>
    <t>BSO-0-1-F​ Solo</t>
  </si>
  <si>
    <t>SSI-4-0-F Solo</t>
  </si>
  <si>
    <t>SSI-6-0-F Solo</t>
  </si>
  <si>
    <t>SSI-8-0-F Solo</t>
  </si>
  <si>
    <t>ASO-0-1-O​ Solo</t>
  </si>
  <si>
    <t>PAL-1-0-O​ Solo</t>
  </si>
  <si>
    <t>BFO-2-0-O​ Solo</t>
  </si>
  <si>
    <t>BAD-2-0-O​ Solo</t>
  </si>
  <si>
    <t>SMM-0-12-F​ Solo</t>
  </si>
  <si>
    <t>SCL-0-12-F​ Solo</t>
  </si>
  <si>
    <t>SPH-0-8-F​ Solo</t>
  </si>
  <si>
    <t>SDR-0-8-F Solo</t>
  </si>
  <si>
    <t>SDR-0-12-F Solo</t>
  </si>
  <si>
    <t>SDR-0-16-F Solo</t>
  </si>
  <si>
    <t>SCO-0-25-F​ Solo</t>
  </si>
  <si>
    <t>SRH-0-6-F​ Solo</t>
  </si>
  <si>
    <t>SFO-0-12-F​ Solo</t>
  </si>
  <si>
    <t>BDU-0-2-F​ Solo</t>
  </si>
  <si>
    <t>BTR-0-3-F​ Solo</t>
  </si>
  <si>
    <t>CDU-0-2-F Solo</t>
  </si>
  <si>
    <t>CQU-0-4-F Solo</t>
  </si>
  <si>
    <t>BDH-0-2-F Solo</t>
  </si>
  <si>
    <t>ADU-0-2-O​ Solo</t>
  </si>
  <si>
    <t>AQU-0-4-O​ Solo</t>
  </si>
  <si>
    <t>BCO-2-0-O​ Solo</t>
  </si>
  <si>
    <t>TCO-6-0-O​ Solo</t>
  </si>
  <si>
    <t>COT-2-23-O​ Solo</t>
  </si>
  <si>
    <t>COF-0-12-F​ Solo</t>
  </si>
  <si>
    <t>SUC-0-0-O​ Solo</t>
  </si>
  <si>
    <t>SUR-0-0-F​ Solo</t>
  </si>
  <si>
    <t>SUP-0-0-F​ Solo</t>
  </si>
  <si>
    <t>CTH-0-1-O​ Solo</t>
  </si>
  <si>
    <t>BIN-1-2-F Informel</t>
  </si>
  <si>
    <t>BDI-1-6-F​ Informel</t>
  </si>
  <si>
    <t>BPA-2-0-F Informel</t>
  </si>
  <si>
    <t>BPA-4-0-F Informel</t>
  </si>
  <si>
    <t>BPA-6-0-F Informel</t>
  </si>
  <si>
    <t>BPA-8-0-F Informel</t>
  </si>
  <si>
    <t>CSO-0-1-F​ Informel</t>
  </si>
  <si>
    <t>BSO-0-1-F​ Informel</t>
  </si>
  <si>
    <t>SSI-4-0-F Informel</t>
  </si>
  <si>
    <t>SSI-6-0-F Informel</t>
  </si>
  <si>
    <t>SSI-8-0-F Informel</t>
  </si>
  <si>
    <t>ASO-0-1-O​ Informel</t>
  </si>
  <si>
    <t>PAL-1-0-O​ Informel</t>
  </si>
  <si>
    <t>BFO-2-0-O​ Informel</t>
  </si>
  <si>
    <t>BAD-2-0-O​ Informel</t>
  </si>
  <si>
    <t>PBA-1-0-O​ Informel</t>
  </si>
  <si>
    <t>SMM-0-12-F​ Informel</t>
  </si>
  <si>
    <t>SCL-0-12-F​ Informel</t>
  </si>
  <si>
    <t>SPH-0-8-F​ Informel</t>
  </si>
  <si>
    <t>SDR-0-8-F Informel</t>
  </si>
  <si>
    <t>SDR-0-12-F Informel</t>
  </si>
  <si>
    <t>SDR-0-16-F Informel</t>
  </si>
  <si>
    <t>SCO-0-25-F​ Informel</t>
  </si>
  <si>
    <t>SRH-0-6-F​ Informel</t>
  </si>
  <si>
    <t>SFO-0-12-F​ Informel</t>
  </si>
  <si>
    <t>BDU-0-2-F​ Informel</t>
  </si>
  <si>
    <t>BTR-0-3-F​ Informel</t>
  </si>
  <si>
    <t>CDU-0-2-F Informel</t>
  </si>
  <si>
    <t>CQU-0-4-F Informel</t>
  </si>
  <si>
    <t>BDH-0-2-F Informel</t>
  </si>
  <si>
    <t>ADU-0-2-O​ Informel</t>
  </si>
  <si>
    <t>AQU-0-4-O​ Informel</t>
  </si>
  <si>
    <t>BCO-2-0-O​ Informel</t>
  </si>
  <si>
    <t>TCO-6-0-O​ Informel</t>
  </si>
  <si>
    <t>COT-2-23-O​ Informel</t>
  </si>
  <si>
    <t>COF-0-12-F​ Informel</t>
  </si>
  <si>
    <t>SUC-0-0-O​ Informel</t>
  </si>
  <si>
    <t>SUR-0-0-F​ Informel</t>
  </si>
  <si>
    <t>SUP-0-0-F​ Informel</t>
  </si>
  <si>
    <t>CTH-0-1-O​ Informel</t>
  </si>
  <si>
    <t>BIN-1-2-F Support</t>
  </si>
  <si>
    <t>BDI-1-6-F​ Support</t>
  </si>
  <si>
    <t>BPA-2-0-F Support</t>
  </si>
  <si>
    <t>BPA-4-0-F Support</t>
  </si>
  <si>
    <t>BPA-6-0-F Support</t>
  </si>
  <si>
    <t>BPA-8-0-F Support</t>
  </si>
  <si>
    <t>CSO-0-1-F​ Support</t>
  </si>
  <si>
    <t>BSO-0-1-F​ Support</t>
  </si>
  <si>
    <t>SSI-4-0-F Support</t>
  </si>
  <si>
    <t>SSI-6-0-F Support</t>
  </si>
  <si>
    <t>SSI-8-0-F Support</t>
  </si>
  <si>
    <t>ASO-0-1-O​ Support</t>
  </si>
  <si>
    <t>PAL-1-0-O​ Support</t>
  </si>
  <si>
    <t>BFO-2-0-O​ Support</t>
  </si>
  <si>
    <t>BAD-2-0-O​ Support</t>
  </si>
  <si>
    <t>PBA-1-0-O​ Support</t>
  </si>
  <si>
    <t>SMM-0-12-F​ Support</t>
  </si>
  <si>
    <t>SCL-0-12-F​ Support</t>
  </si>
  <si>
    <t>SPH-0-8-F​ Support</t>
  </si>
  <si>
    <t>SDR-0-8-F Support</t>
  </si>
  <si>
    <t>SDR-0-12-F Support</t>
  </si>
  <si>
    <t>SDR-0-16-F Support</t>
  </si>
  <si>
    <t>SCO-0-25-F​ Support</t>
  </si>
  <si>
    <t>SRH-0-6-F​ Support</t>
  </si>
  <si>
    <t>SFO-0-12-F​ Support</t>
  </si>
  <si>
    <t>BDU-0-2-F​ Support</t>
  </si>
  <si>
    <t>BTR-0-3-F​ Support</t>
  </si>
  <si>
    <t>CDU-0-2-F Support</t>
  </si>
  <si>
    <t>CQU-0-4-F Support</t>
  </si>
  <si>
    <t>BDH-0-2-F Support</t>
  </si>
  <si>
    <t>ADU-0-2-O​ Support</t>
  </si>
  <si>
    <t>AQU-0-4-O​ Support</t>
  </si>
  <si>
    <t>BCO-2-0-O​ Support</t>
  </si>
  <si>
    <t>TCO-6-0-O​ Support</t>
  </si>
  <si>
    <t>COT-2-23-O​ Support</t>
  </si>
  <si>
    <t>COF-0-12-F​ Support</t>
  </si>
  <si>
    <t>SUC-0-0-O​ Support</t>
  </si>
  <si>
    <t>SUR-0-0-F​ Support</t>
  </si>
  <si>
    <t>SUP-0-0-F​ Support</t>
  </si>
  <si>
    <t>CTH-0-1-O​ Support</t>
  </si>
  <si>
    <t>BDI-1-6-F Collaboratif</t>
  </si>
  <si>
    <t>238.869 cm</t>
  </si>
  <si>
    <t>BRE-1-2-F Collaboratif</t>
  </si>
  <si>
    <t>BRE-1-2-F Informel</t>
  </si>
  <si>
    <t>BRE-1-2-F Solo</t>
  </si>
  <si>
    <t>BRE-1-2-F Support</t>
  </si>
  <si>
    <t>PBA-1-0-O Solo</t>
  </si>
  <si>
    <t>SCL-0-12-F Collaboratif</t>
  </si>
  <si>
    <t>SMM-0-12-F Informel</t>
  </si>
  <si>
    <t>SPH-0-8-F Informel</t>
  </si>
  <si>
    <t>Demies-Cloisons</t>
  </si>
  <si>
    <t>Cloisons vitrées</t>
  </si>
  <si>
    <t>Espace Solo</t>
  </si>
  <si>
    <t>Espace Collaboratif</t>
  </si>
  <si>
    <t>Espace Informel</t>
  </si>
  <si>
    <t>Espace Support</t>
  </si>
  <si>
    <t>Surface Total du plateau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</si>
</sst>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2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0" xfId="0" applyBorder="1"/>
    <xf numFmtId="0" fontId="2" fillId="3" borderId="6" xfId="0" applyFont="1" applyFill="1" applyBorder="1"/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9" xfId="0" applyFill="1" applyBorder="1"/>
    <xf numFmtId="0" fontId="0" fillId="3" borderId="7" xfId="0" applyFill="1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2" fillId="3" borderId="7" xfId="0" applyFont="1" applyFill="1" applyBorder="1"/>
    <xf numFmtId="0" fontId="0" fillId="2" borderId="7" xfId="0" applyFill="1" applyBorder="1"/>
    <xf numFmtId="0" fontId="0" fillId="3" borderId="10" xfId="0" applyFill="1" applyBorder="1"/>
    <xf numFmtId="0" fontId="0" fillId="0" borderId="9" xfId="0" applyBorder="1"/>
    <xf numFmtId="0" fontId="2" fillId="3" borderId="11" xfId="0" applyFont="1" applyFill="1" applyBorder="1"/>
    <xf numFmtId="0" fontId="0" fillId="3" borderId="11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3" borderId="11" xfId="0" applyFill="1" applyBorder="1"/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3" borderId="6" xfId="0" applyFill="1" applyBorder="1"/>
    <xf numFmtId="0" fontId="4" fillId="0" borderId="0" xfId="0" applyFont="1"/>
  </cellXfs>
  <cellStyles count="1">
    <cellStyle name="Normal" xfId="0" builtinId="0"/>
  </cellStyles>
  <dxfs count="4">
    <dxf>
      <fill>
        <patternFill>
          <bgColor rgb="FFEB9547"/>
        </patternFill>
      </fill>
    </dxf>
    <dxf>
      <fill>
        <patternFill>
          <bgColor rgb="FF4098D4"/>
        </patternFill>
      </fill>
    </dxf>
    <dxf>
      <fill>
        <patternFill>
          <bgColor rgb="FFF4D242"/>
        </patternFill>
      </fill>
    </dxf>
    <dxf>
      <fill>
        <patternFill>
          <bgColor rgb="FFEB6557"/>
        </patternFill>
      </fill>
    </dxf>
  </dxfs>
  <tableStyles count="0" defaultTableStyle="TableStyleMedium2" defaultPivotStyle="PivotStyleLight16"/>
  <colors>
    <mruColors>
      <color rgb="FFEB6557"/>
      <color rgb="FFF4D242"/>
      <color rgb="FF4098D4"/>
      <color rgb="FFEB9547"/>
      <color rgb="FFCC45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304800</xdr:colOff>
      <xdr:row>0</xdr:row>
      <xdr:rowOff>0</xdr:rowOff>
    </xdr:from>
    <xdr:to>
      <xdr:col>5</xdr:col>
      <xdr:colOff>57150</xdr:colOff>
      <xdr:row>12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BEBA7DC-56A1-4F06-8473-DB710D366F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8800" y="0"/>
          <a:ext cx="3810000" cy="34575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142875</xdr:rowOff>
    </xdr:from>
    <xdr:to>
      <xdr:col>2</xdr:col>
      <xdr:colOff>666750</xdr:colOff>
      <xdr:row>13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AAF0660-342F-456D-8B2D-3C05353126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142875"/>
          <a:ext cx="2438400" cy="24384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3A77EC9-C98D-489E-A71F-7621E42D3C99}" autoFormatId="16" applyNumberFormats="0" applyBorderFormats="0" applyFontFormats="1" applyPatternFormats="1" applyAlignmentFormats="0" applyWidthHeightFormats="0">
  <queryTableRefresh nextId="8">
    <queryTableFields count="7">
      <queryTableField id="1" name="Name" tableColumnId="8"/>
      <queryTableField id="2" name="Hidden" tableColumnId="9"/>
      <queryTableField id="3" name="LenX" tableColumnId="10"/>
      <queryTableField id="4" name="LenY" tableColumnId="11"/>
      <queryTableField id="5" name="Tag" tableColumnId="12"/>
      <queryTableField id="6" name="usage" tableColumnId="13"/>
      <queryTableField id="7" name="Quantity" tableColumnId="1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54754B7-2770-49E6-A80B-010C0B95CAA3}" name="_2023_02_07" displayName="_2023_02_07" ref="A1:G283" tableType="queryTable" totalsRowShown="0">
  <autoFilter ref="A1:G283" xr:uid="{B54754B7-2770-49E6-A80B-010C0B95CAA3}"/>
  <tableColumns count="7">
    <tableColumn id="8" xr3:uid="{8E7E72FD-9EA2-47FC-B698-CEF4993A4773}" uniqueName="8" name="Name" queryTableFieldId="1"/>
    <tableColumn id="9" xr3:uid="{FDE38C1A-56EB-4544-BAD1-832A280F8A1B}" uniqueName="9" name="Hidden" queryTableFieldId="2"/>
    <tableColumn id="10" xr3:uid="{514757B1-5903-472E-ACAF-8B699EFD55E9}" uniqueName="10" name="LenX" queryTableFieldId="3"/>
    <tableColumn id="11" xr3:uid="{F3CF25C0-4920-47E7-923D-6D1BEFAEE117}" uniqueName="11" name="LenY" queryTableFieldId="4"/>
    <tableColumn id="12" xr3:uid="{A07019AB-CAC3-4612-AD49-64F4E38346A3}" uniqueName="12" name="Tag" queryTableFieldId="5"/>
    <tableColumn id="13" xr3:uid="{87A69BD8-3E06-41EC-A352-4C1F3EA5789C}" uniqueName="13" name="usage" queryTableFieldId="6"/>
    <tableColumn id="14" xr3:uid="{7FAE0BF3-1DAA-4E66-8205-AB051E937E12}" uniqueName="14" name="Quantity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7B8E0-7974-4ED5-A6F7-963882BC5E0C}">
  <sheetPr codeName="Feuil13"/>
  <dimension ref="A1:G283"/>
  <sheetViews>
    <sheetView workbookViewId="0">
      <selection activeCell="A191" sqref="A191"/>
    </sheetView>
  </sheetViews>
  <sheetFormatPr baseColWidth="10" defaultRowHeight="15" x14ac:dyDescent="0.25"/>
  <cols>
    <col min="1" max="1" width="35" bestFit="1" customWidth="1"/>
    <col min="2" max="2" width="9.7109375" bestFit="1" customWidth="1"/>
    <col min="3" max="4" width="11.5703125" bestFit="1" customWidth="1"/>
    <col min="5" max="5" width="19.42578125" bestFit="1" customWidth="1"/>
    <col min="7" max="7" width="11" bestFit="1" customWidth="1"/>
  </cols>
  <sheetData>
    <row r="1" spans="1:7" x14ac:dyDescent="0.25">
      <c r="A1" t="s">
        <v>1</v>
      </c>
      <c r="B1" t="s">
        <v>15</v>
      </c>
      <c r="C1" t="s">
        <v>2</v>
      </c>
      <c r="D1" t="s">
        <v>3</v>
      </c>
      <c r="E1" t="s">
        <v>16</v>
      </c>
      <c r="F1" t="s">
        <v>414</v>
      </c>
      <c r="G1" t="s">
        <v>4</v>
      </c>
    </row>
    <row r="2" spans="1:7" x14ac:dyDescent="0.25">
      <c r="A2" t="s">
        <v>5</v>
      </c>
      <c r="B2">
        <v>1</v>
      </c>
      <c r="C2" t="s">
        <v>37</v>
      </c>
      <c r="D2" t="s">
        <v>38</v>
      </c>
      <c r="E2" t="s">
        <v>12</v>
      </c>
      <c r="F2" t="s">
        <v>0</v>
      </c>
      <c r="G2">
        <v>10</v>
      </c>
    </row>
    <row r="3" spans="1:7" x14ac:dyDescent="0.25">
      <c r="A3" t="s">
        <v>5</v>
      </c>
      <c r="B3">
        <v>1</v>
      </c>
      <c r="C3" t="s">
        <v>145</v>
      </c>
      <c r="D3" t="s">
        <v>48</v>
      </c>
      <c r="E3" t="s">
        <v>11</v>
      </c>
      <c r="F3" t="s">
        <v>0</v>
      </c>
      <c r="G3">
        <v>3</v>
      </c>
    </row>
    <row r="4" spans="1:7" x14ac:dyDescent="0.25">
      <c r="A4" t="s">
        <v>5</v>
      </c>
      <c r="B4">
        <v>1</v>
      </c>
      <c r="C4" t="s">
        <v>39</v>
      </c>
      <c r="D4" t="s">
        <v>40</v>
      </c>
      <c r="E4" t="s">
        <v>41</v>
      </c>
      <c r="F4" t="s">
        <v>0</v>
      </c>
      <c r="G4">
        <v>2</v>
      </c>
    </row>
    <row r="5" spans="1:7" x14ac:dyDescent="0.25">
      <c r="A5" t="s">
        <v>5</v>
      </c>
      <c r="B5">
        <v>1</v>
      </c>
      <c r="C5" t="s">
        <v>44</v>
      </c>
      <c r="D5" t="s">
        <v>39</v>
      </c>
      <c r="E5" t="s">
        <v>20</v>
      </c>
      <c r="F5" t="s">
        <v>0</v>
      </c>
      <c r="G5">
        <v>2</v>
      </c>
    </row>
    <row r="6" spans="1:7" x14ac:dyDescent="0.25">
      <c r="A6" t="s">
        <v>5</v>
      </c>
      <c r="B6">
        <v>1</v>
      </c>
      <c r="C6" t="s">
        <v>105</v>
      </c>
      <c r="D6" t="s">
        <v>51</v>
      </c>
      <c r="E6" t="s">
        <v>20</v>
      </c>
      <c r="F6" t="s">
        <v>0</v>
      </c>
      <c r="G6">
        <v>9</v>
      </c>
    </row>
    <row r="7" spans="1:7" x14ac:dyDescent="0.25">
      <c r="A7" t="s">
        <v>5</v>
      </c>
      <c r="B7">
        <v>1</v>
      </c>
      <c r="C7" t="s">
        <v>146</v>
      </c>
      <c r="D7" t="s">
        <v>48</v>
      </c>
      <c r="E7" t="s">
        <v>11</v>
      </c>
      <c r="F7" t="s">
        <v>0</v>
      </c>
      <c r="G7">
        <v>2</v>
      </c>
    </row>
    <row r="8" spans="1:7" x14ac:dyDescent="0.25">
      <c r="A8" t="s">
        <v>5</v>
      </c>
      <c r="B8">
        <v>1</v>
      </c>
      <c r="C8" t="s">
        <v>46</v>
      </c>
      <c r="D8" t="s">
        <v>43</v>
      </c>
      <c r="E8" t="s">
        <v>17</v>
      </c>
      <c r="F8" t="s">
        <v>0</v>
      </c>
      <c r="G8">
        <v>1</v>
      </c>
    </row>
    <row r="9" spans="1:7" x14ac:dyDescent="0.25">
      <c r="A9" t="s">
        <v>5</v>
      </c>
      <c r="B9">
        <v>1</v>
      </c>
      <c r="C9" t="s">
        <v>47</v>
      </c>
      <c r="D9" t="s">
        <v>48</v>
      </c>
      <c r="E9" t="s">
        <v>11</v>
      </c>
      <c r="F9" t="s">
        <v>0</v>
      </c>
      <c r="G9">
        <v>3</v>
      </c>
    </row>
    <row r="10" spans="1:7" x14ac:dyDescent="0.25">
      <c r="A10" t="s">
        <v>5</v>
      </c>
      <c r="B10">
        <v>1</v>
      </c>
      <c r="C10" t="s">
        <v>49</v>
      </c>
      <c r="D10" t="s">
        <v>42</v>
      </c>
      <c r="E10" t="s">
        <v>17</v>
      </c>
      <c r="F10" t="s">
        <v>0</v>
      </c>
      <c r="G10">
        <v>1</v>
      </c>
    </row>
    <row r="11" spans="1:7" x14ac:dyDescent="0.25">
      <c r="A11" t="s">
        <v>5</v>
      </c>
      <c r="B11">
        <v>1</v>
      </c>
      <c r="C11" t="s">
        <v>147</v>
      </c>
      <c r="D11" t="s">
        <v>43</v>
      </c>
      <c r="E11" t="s">
        <v>17</v>
      </c>
      <c r="F11" t="s">
        <v>0</v>
      </c>
      <c r="G11">
        <v>1</v>
      </c>
    </row>
    <row r="12" spans="1:7" x14ac:dyDescent="0.25">
      <c r="A12" t="s">
        <v>5</v>
      </c>
      <c r="B12">
        <v>1</v>
      </c>
      <c r="C12" t="s">
        <v>50</v>
      </c>
      <c r="D12" t="s">
        <v>51</v>
      </c>
      <c r="E12" t="s">
        <v>20</v>
      </c>
      <c r="F12" t="s">
        <v>0</v>
      </c>
      <c r="G12">
        <v>9</v>
      </c>
    </row>
    <row r="13" spans="1:7" x14ac:dyDescent="0.25">
      <c r="A13" t="s">
        <v>5</v>
      </c>
      <c r="B13">
        <v>1</v>
      </c>
      <c r="C13" t="s">
        <v>148</v>
      </c>
      <c r="D13" t="s">
        <v>42</v>
      </c>
      <c r="E13" t="s">
        <v>17</v>
      </c>
      <c r="F13" t="s">
        <v>0</v>
      </c>
      <c r="G13">
        <v>1</v>
      </c>
    </row>
    <row r="14" spans="1:7" x14ac:dyDescent="0.25">
      <c r="A14" t="s">
        <v>5</v>
      </c>
      <c r="B14">
        <v>1</v>
      </c>
      <c r="C14" t="s">
        <v>52</v>
      </c>
      <c r="D14" t="s">
        <v>48</v>
      </c>
      <c r="E14" t="s">
        <v>11</v>
      </c>
      <c r="F14" t="s">
        <v>0</v>
      </c>
      <c r="G14">
        <v>2</v>
      </c>
    </row>
    <row r="15" spans="1:7" x14ac:dyDescent="0.25">
      <c r="A15" t="s">
        <v>5</v>
      </c>
      <c r="B15">
        <v>1</v>
      </c>
      <c r="C15" t="s">
        <v>53</v>
      </c>
      <c r="D15" t="s">
        <v>54</v>
      </c>
      <c r="E15" t="s">
        <v>20</v>
      </c>
      <c r="F15" t="s">
        <v>0</v>
      </c>
      <c r="G15">
        <v>2</v>
      </c>
    </row>
    <row r="16" spans="1:7" x14ac:dyDescent="0.25">
      <c r="A16" t="s">
        <v>5</v>
      </c>
      <c r="B16">
        <v>1</v>
      </c>
      <c r="C16" t="s">
        <v>53</v>
      </c>
      <c r="D16" t="s">
        <v>51</v>
      </c>
      <c r="E16" t="s">
        <v>20</v>
      </c>
      <c r="F16" t="s">
        <v>0</v>
      </c>
      <c r="G16">
        <v>3</v>
      </c>
    </row>
    <row r="17" spans="1:7" x14ac:dyDescent="0.25">
      <c r="A17" t="s">
        <v>5</v>
      </c>
      <c r="B17">
        <v>1</v>
      </c>
      <c r="C17" t="s">
        <v>149</v>
      </c>
      <c r="D17" t="s">
        <v>48</v>
      </c>
      <c r="E17" t="s">
        <v>11</v>
      </c>
      <c r="F17" t="s">
        <v>0</v>
      </c>
      <c r="G17">
        <v>1</v>
      </c>
    </row>
    <row r="18" spans="1:7" x14ac:dyDescent="0.25">
      <c r="A18" t="s">
        <v>5</v>
      </c>
      <c r="B18">
        <v>1</v>
      </c>
      <c r="C18" t="s">
        <v>55</v>
      </c>
      <c r="D18" t="s">
        <v>56</v>
      </c>
      <c r="E18" t="s">
        <v>20</v>
      </c>
      <c r="F18" t="s">
        <v>0</v>
      </c>
      <c r="G18">
        <v>16</v>
      </c>
    </row>
    <row r="19" spans="1:7" x14ac:dyDescent="0.25">
      <c r="A19" t="s">
        <v>5</v>
      </c>
      <c r="B19">
        <v>1</v>
      </c>
      <c r="C19" t="s">
        <v>150</v>
      </c>
      <c r="D19" t="s">
        <v>51</v>
      </c>
      <c r="E19" t="s">
        <v>18</v>
      </c>
      <c r="F19" t="s">
        <v>0</v>
      </c>
      <c r="G19">
        <v>2</v>
      </c>
    </row>
    <row r="20" spans="1:7" x14ac:dyDescent="0.25">
      <c r="A20" t="s">
        <v>5</v>
      </c>
      <c r="B20">
        <v>1</v>
      </c>
      <c r="C20" t="s">
        <v>150</v>
      </c>
      <c r="D20" t="s">
        <v>51</v>
      </c>
      <c r="E20" t="s">
        <v>20</v>
      </c>
      <c r="F20" t="s">
        <v>0</v>
      </c>
      <c r="G20">
        <v>3</v>
      </c>
    </row>
    <row r="21" spans="1:7" x14ac:dyDescent="0.25">
      <c r="A21" t="s">
        <v>5</v>
      </c>
      <c r="B21">
        <v>1</v>
      </c>
      <c r="C21" t="s">
        <v>56</v>
      </c>
      <c r="D21" t="s">
        <v>55</v>
      </c>
      <c r="E21" t="s">
        <v>41</v>
      </c>
      <c r="F21" t="s">
        <v>0</v>
      </c>
      <c r="G21">
        <v>20</v>
      </c>
    </row>
    <row r="22" spans="1:7" x14ac:dyDescent="0.25">
      <c r="A22" t="s">
        <v>5</v>
      </c>
      <c r="B22">
        <v>1</v>
      </c>
      <c r="C22" t="s">
        <v>57</v>
      </c>
      <c r="D22" t="s">
        <v>58</v>
      </c>
      <c r="E22" t="s">
        <v>20</v>
      </c>
      <c r="F22" t="s">
        <v>0</v>
      </c>
      <c r="G22">
        <v>2</v>
      </c>
    </row>
    <row r="23" spans="1:7" x14ac:dyDescent="0.25">
      <c r="A23" t="s">
        <v>5</v>
      </c>
      <c r="B23">
        <v>1</v>
      </c>
      <c r="C23" t="s">
        <v>59</v>
      </c>
      <c r="D23" t="s">
        <v>60</v>
      </c>
      <c r="E23" t="s">
        <v>17</v>
      </c>
      <c r="F23" t="s">
        <v>0</v>
      </c>
      <c r="G23">
        <v>1</v>
      </c>
    </row>
    <row r="24" spans="1:7" x14ac:dyDescent="0.25">
      <c r="A24" t="s">
        <v>5</v>
      </c>
      <c r="B24">
        <v>1</v>
      </c>
      <c r="C24" t="s">
        <v>61</v>
      </c>
      <c r="D24" t="s">
        <v>62</v>
      </c>
      <c r="E24" t="s">
        <v>17</v>
      </c>
      <c r="F24" t="s">
        <v>0</v>
      </c>
      <c r="G24">
        <v>1</v>
      </c>
    </row>
    <row r="25" spans="1:7" x14ac:dyDescent="0.25">
      <c r="A25" t="s">
        <v>0</v>
      </c>
      <c r="B25">
        <v>1</v>
      </c>
      <c r="C25" t="s">
        <v>151</v>
      </c>
      <c r="D25" t="s">
        <v>152</v>
      </c>
      <c r="E25" t="s">
        <v>20</v>
      </c>
      <c r="F25" t="s">
        <v>0</v>
      </c>
      <c r="G25">
        <v>3</v>
      </c>
    </row>
    <row r="26" spans="1:7" x14ac:dyDescent="0.25">
      <c r="A26" t="s">
        <v>0</v>
      </c>
      <c r="C26" t="s">
        <v>63</v>
      </c>
      <c r="D26" t="s">
        <v>63</v>
      </c>
      <c r="E26" t="s">
        <v>20</v>
      </c>
      <c r="F26" t="s">
        <v>0</v>
      </c>
      <c r="G26">
        <v>1</v>
      </c>
    </row>
    <row r="27" spans="1:7" x14ac:dyDescent="0.25">
      <c r="A27" t="s">
        <v>0</v>
      </c>
      <c r="C27" t="s">
        <v>153</v>
      </c>
      <c r="D27" t="s">
        <v>154</v>
      </c>
      <c r="E27" t="s">
        <v>20</v>
      </c>
      <c r="F27" t="s">
        <v>0</v>
      </c>
      <c r="G27">
        <v>4</v>
      </c>
    </row>
    <row r="28" spans="1:7" x14ac:dyDescent="0.25">
      <c r="A28" t="s">
        <v>0</v>
      </c>
      <c r="C28" t="s">
        <v>155</v>
      </c>
      <c r="D28" t="s">
        <v>156</v>
      </c>
      <c r="E28" t="s">
        <v>20</v>
      </c>
      <c r="F28" t="s">
        <v>0</v>
      </c>
      <c r="G28">
        <v>4</v>
      </c>
    </row>
    <row r="29" spans="1:7" x14ac:dyDescent="0.25">
      <c r="A29" t="s">
        <v>0</v>
      </c>
      <c r="C29" t="s">
        <v>157</v>
      </c>
      <c r="D29" t="s">
        <v>158</v>
      </c>
      <c r="E29" t="s">
        <v>20</v>
      </c>
      <c r="F29" t="s">
        <v>0</v>
      </c>
      <c r="G29">
        <v>4</v>
      </c>
    </row>
    <row r="30" spans="1:7" x14ac:dyDescent="0.25">
      <c r="A30" t="s">
        <v>0</v>
      </c>
      <c r="C30" t="s">
        <v>157</v>
      </c>
      <c r="D30" t="s">
        <v>159</v>
      </c>
      <c r="E30" t="s">
        <v>20</v>
      </c>
      <c r="F30" t="s">
        <v>0</v>
      </c>
      <c r="G30">
        <v>4</v>
      </c>
    </row>
    <row r="31" spans="1:7" x14ac:dyDescent="0.25">
      <c r="A31" t="s">
        <v>0</v>
      </c>
      <c r="C31" t="s">
        <v>160</v>
      </c>
      <c r="D31" t="s">
        <v>161</v>
      </c>
      <c r="E31" t="s">
        <v>20</v>
      </c>
      <c r="F31" t="s">
        <v>0</v>
      </c>
      <c r="G31">
        <v>2</v>
      </c>
    </row>
    <row r="32" spans="1:7" x14ac:dyDescent="0.25">
      <c r="A32" t="s">
        <v>0</v>
      </c>
      <c r="C32" t="s">
        <v>162</v>
      </c>
      <c r="D32" t="s">
        <v>163</v>
      </c>
      <c r="E32" t="s">
        <v>20</v>
      </c>
      <c r="F32" t="s">
        <v>0</v>
      </c>
      <c r="G32">
        <v>4</v>
      </c>
    </row>
    <row r="33" spans="1:7" x14ac:dyDescent="0.25">
      <c r="A33" t="s">
        <v>0</v>
      </c>
      <c r="C33" t="s">
        <v>164</v>
      </c>
      <c r="D33" t="s">
        <v>165</v>
      </c>
      <c r="E33" t="s">
        <v>20</v>
      </c>
      <c r="F33" t="s">
        <v>0</v>
      </c>
      <c r="G33">
        <v>4</v>
      </c>
    </row>
    <row r="34" spans="1:7" x14ac:dyDescent="0.25">
      <c r="A34" t="s">
        <v>0</v>
      </c>
      <c r="C34" t="s">
        <v>37</v>
      </c>
      <c r="D34" t="s">
        <v>166</v>
      </c>
      <c r="E34" t="s">
        <v>20</v>
      </c>
      <c r="F34" t="s">
        <v>0</v>
      </c>
      <c r="G34">
        <v>1</v>
      </c>
    </row>
    <row r="35" spans="1:7" x14ac:dyDescent="0.25">
      <c r="A35" t="s">
        <v>0</v>
      </c>
      <c r="C35" t="s">
        <v>37</v>
      </c>
      <c r="D35" t="s">
        <v>64</v>
      </c>
      <c r="E35" t="s">
        <v>12</v>
      </c>
      <c r="F35" t="s">
        <v>0</v>
      </c>
      <c r="G35">
        <v>40</v>
      </c>
    </row>
    <row r="36" spans="1:7" x14ac:dyDescent="0.25">
      <c r="A36" t="s">
        <v>0</v>
      </c>
      <c r="C36" t="s">
        <v>167</v>
      </c>
      <c r="D36" t="s">
        <v>168</v>
      </c>
      <c r="E36" t="s">
        <v>20</v>
      </c>
      <c r="F36" t="s">
        <v>0</v>
      </c>
      <c r="G36">
        <v>4</v>
      </c>
    </row>
    <row r="37" spans="1:7" x14ac:dyDescent="0.25">
      <c r="A37" t="s">
        <v>0</v>
      </c>
      <c r="C37" t="s">
        <v>169</v>
      </c>
      <c r="D37" t="s">
        <v>170</v>
      </c>
      <c r="E37" t="s">
        <v>20</v>
      </c>
      <c r="F37" t="s">
        <v>0</v>
      </c>
      <c r="G37">
        <v>2</v>
      </c>
    </row>
    <row r="38" spans="1:7" x14ac:dyDescent="0.25">
      <c r="A38" t="s">
        <v>0</v>
      </c>
      <c r="C38" t="s">
        <v>171</v>
      </c>
      <c r="D38" t="s">
        <v>172</v>
      </c>
      <c r="E38" t="s">
        <v>20</v>
      </c>
      <c r="F38" t="s">
        <v>0</v>
      </c>
      <c r="G38">
        <v>1</v>
      </c>
    </row>
    <row r="39" spans="1:7" x14ac:dyDescent="0.25">
      <c r="A39" t="s">
        <v>0</v>
      </c>
      <c r="C39" t="s">
        <v>173</v>
      </c>
      <c r="D39" t="s">
        <v>174</v>
      </c>
      <c r="E39" t="s">
        <v>20</v>
      </c>
      <c r="F39" t="s">
        <v>0</v>
      </c>
      <c r="G39">
        <v>4</v>
      </c>
    </row>
    <row r="40" spans="1:7" x14ac:dyDescent="0.25">
      <c r="A40" t="s">
        <v>0</v>
      </c>
      <c r="C40" t="s">
        <v>175</v>
      </c>
      <c r="D40" t="s">
        <v>175</v>
      </c>
      <c r="E40" t="s">
        <v>20</v>
      </c>
      <c r="F40" t="s">
        <v>0</v>
      </c>
      <c r="G40">
        <v>4</v>
      </c>
    </row>
    <row r="41" spans="1:7" x14ac:dyDescent="0.25">
      <c r="A41" t="s">
        <v>0</v>
      </c>
      <c r="C41" t="s">
        <v>176</v>
      </c>
      <c r="D41" t="s">
        <v>177</v>
      </c>
      <c r="E41" t="s">
        <v>20</v>
      </c>
      <c r="F41" t="s">
        <v>0</v>
      </c>
      <c r="G41">
        <v>18</v>
      </c>
    </row>
    <row r="42" spans="1:7" x14ac:dyDescent="0.25">
      <c r="A42" t="s">
        <v>0</v>
      </c>
      <c r="C42" t="s">
        <v>178</v>
      </c>
      <c r="D42" t="s">
        <v>179</v>
      </c>
      <c r="E42" t="s">
        <v>18</v>
      </c>
      <c r="F42" t="s">
        <v>0</v>
      </c>
      <c r="G42">
        <v>6</v>
      </c>
    </row>
    <row r="43" spans="1:7" x14ac:dyDescent="0.25">
      <c r="A43" t="s">
        <v>0</v>
      </c>
      <c r="C43" t="s">
        <v>180</v>
      </c>
      <c r="D43" t="s">
        <v>181</v>
      </c>
      <c r="E43" t="s">
        <v>18</v>
      </c>
      <c r="F43" t="s">
        <v>0</v>
      </c>
      <c r="G43">
        <v>6</v>
      </c>
    </row>
    <row r="44" spans="1:7" x14ac:dyDescent="0.25">
      <c r="A44" t="s">
        <v>0</v>
      </c>
      <c r="C44" t="s">
        <v>182</v>
      </c>
      <c r="D44" t="s">
        <v>183</v>
      </c>
      <c r="E44" t="s">
        <v>20</v>
      </c>
      <c r="F44" t="s">
        <v>0</v>
      </c>
      <c r="G44">
        <v>1</v>
      </c>
    </row>
    <row r="45" spans="1:7" x14ac:dyDescent="0.25">
      <c r="A45" t="s">
        <v>0</v>
      </c>
      <c r="C45" t="s">
        <v>182</v>
      </c>
      <c r="D45" t="s">
        <v>184</v>
      </c>
      <c r="E45" t="s">
        <v>20</v>
      </c>
      <c r="F45" t="s">
        <v>0</v>
      </c>
      <c r="G45">
        <v>1</v>
      </c>
    </row>
    <row r="46" spans="1:7" x14ac:dyDescent="0.25">
      <c r="A46" t="s">
        <v>0</v>
      </c>
      <c r="C46" t="s">
        <v>185</v>
      </c>
      <c r="D46" t="s">
        <v>186</v>
      </c>
      <c r="E46" t="s">
        <v>20</v>
      </c>
      <c r="F46" t="s">
        <v>0</v>
      </c>
      <c r="G46">
        <v>4</v>
      </c>
    </row>
    <row r="47" spans="1:7" x14ac:dyDescent="0.25">
      <c r="A47" t="s">
        <v>0</v>
      </c>
      <c r="C47" t="s">
        <v>65</v>
      </c>
      <c r="D47" t="s">
        <v>66</v>
      </c>
      <c r="E47" t="s">
        <v>12</v>
      </c>
      <c r="F47" t="s">
        <v>0</v>
      </c>
      <c r="G47">
        <v>10</v>
      </c>
    </row>
    <row r="48" spans="1:7" x14ac:dyDescent="0.25">
      <c r="A48" t="s">
        <v>0</v>
      </c>
      <c r="C48" t="s">
        <v>187</v>
      </c>
      <c r="D48" t="s">
        <v>188</v>
      </c>
      <c r="E48" t="s">
        <v>20</v>
      </c>
      <c r="F48" t="s">
        <v>0</v>
      </c>
      <c r="G48">
        <v>45</v>
      </c>
    </row>
    <row r="49" spans="1:7" x14ac:dyDescent="0.25">
      <c r="A49" t="s">
        <v>0</v>
      </c>
      <c r="C49" t="s">
        <v>189</v>
      </c>
      <c r="D49" t="s">
        <v>190</v>
      </c>
      <c r="E49" t="s">
        <v>20</v>
      </c>
      <c r="F49" t="s">
        <v>0</v>
      </c>
      <c r="G49">
        <v>4</v>
      </c>
    </row>
    <row r="50" spans="1:7" x14ac:dyDescent="0.25">
      <c r="A50" t="s">
        <v>0</v>
      </c>
      <c r="C50" t="s">
        <v>191</v>
      </c>
      <c r="D50" t="s">
        <v>192</v>
      </c>
      <c r="E50" t="s">
        <v>20</v>
      </c>
      <c r="F50" t="s">
        <v>0</v>
      </c>
      <c r="G50">
        <v>1</v>
      </c>
    </row>
    <row r="51" spans="1:7" x14ac:dyDescent="0.25">
      <c r="A51" t="s">
        <v>0</v>
      </c>
      <c r="C51" t="s">
        <v>67</v>
      </c>
      <c r="D51" t="s">
        <v>68</v>
      </c>
      <c r="E51" t="s">
        <v>18</v>
      </c>
      <c r="F51" t="s">
        <v>0</v>
      </c>
      <c r="G51">
        <v>1</v>
      </c>
    </row>
    <row r="52" spans="1:7" x14ac:dyDescent="0.25">
      <c r="A52" t="s">
        <v>0</v>
      </c>
      <c r="C52" t="s">
        <v>69</v>
      </c>
      <c r="D52" t="s">
        <v>70</v>
      </c>
      <c r="E52" t="s">
        <v>18</v>
      </c>
      <c r="F52" t="s">
        <v>0</v>
      </c>
      <c r="G52">
        <v>1</v>
      </c>
    </row>
    <row r="53" spans="1:7" x14ac:dyDescent="0.25">
      <c r="A53" t="s">
        <v>0</v>
      </c>
      <c r="C53" t="s">
        <v>193</v>
      </c>
      <c r="D53" t="s">
        <v>194</v>
      </c>
      <c r="E53" t="s">
        <v>20</v>
      </c>
      <c r="F53" t="s">
        <v>0</v>
      </c>
      <c r="G53">
        <v>6</v>
      </c>
    </row>
    <row r="54" spans="1:7" x14ac:dyDescent="0.25">
      <c r="A54" t="s">
        <v>0</v>
      </c>
      <c r="C54" t="s">
        <v>195</v>
      </c>
      <c r="D54" t="s">
        <v>196</v>
      </c>
      <c r="E54" t="s">
        <v>20</v>
      </c>
      <c r="F54" t="s">
        <v>0</v>
      </c>
      <c r="G54">
        <v>9</v>
      </c>
    </row>
    <row r="55" spans="1:7" x14ac:dyDescent="0.25">
      <c r="A55" t="s">
        <v>0</v>
      </c>
      <c r="C55" t="s">
        <v>197</v>
      </c>
      <c r="D55" t="s">
        <v>197</v>
      </c>
      <c r="E55" t="s">
        <v>18</v>
      </c>
      <c r="F55" t="s">
        <v>0</v>
      </c>
      <c r="G55">
        <v>3</v>
      </c>
    </row>
    <row r="56" spans="1:7" x14ac:dyDescent="0.25">
      <c r="A56" t="s">
        <v>0</v>
      </c>
      <c r="C56" t="s">
        <v>198</v>
      </c>
      <c r="D56" t="s">
        <v>199</v>
      </c>
      <c r="E56" t="s">
        <v>20</v>
      </c>
      <c r="F56" t="s">
        <v>0</v>
      </c>
      <c r="G56">
        <v>2</v>
      </c>
    </row>
    <row r="57" spans="1:7" x14ac:dyDescent="0.25">
      <c r="A57" t="s">
        <v>0</v>
      </c>
      <c r="C57" t="s">
        <v>200</v>
      </c>
      <c r="D57" t="s">
        <v>201</v>
      </c>
      <c r="E57" t="s">
        <v>20</v>
      </c>
      <c r="F57" t="s">
        <v>0</v>
      </c>
      <c r="G57">
        <v>4</v>
      </c>
    </row>
    <row r="58" spans="1:7" x14ac:dyDescent="0.25">
      <c r="A58" t="s">
        <v>0</v>
      </c>
      <c r="C58" t="s">
        <v>71</v>
      </c>
      <c r="D58" t="s">
        <v>157</v>
      </c>
      <c r="E58" t="s">
        <v>20</v>
      </c>
      <c r="F58" t="s">
        <v>0</v>
      </c>
      <c r="G58">
        <v>4</v>
      </c>
    </row>
    <row r="59" spans="1:7" x14ac:dyDescent="0.25">
      <c r="A59" t="s">
        <v>0</v>
      </c>
      <c r="C59" t="s">
        <v>71</v>
      </c>
      <c r="D59" t="s">
        <v>71</v>
      </c>
      <c r="E59" t="s">
        <v>18</v>
      </c>
      <c r="F59" t="s">
        <v>0</v>
      </c>
      <c r="G59">
        <v>1</v>
      </c>
    </row>
    <row r="60" spans="1:7" x14ac:dyDescent="0.25">
      <c r="A60" t="s">
        <v>0</v>
      </c>
      <c r="C60" t="s">
        <v>71</v>
      </c>
      <c r="D60" t="s">
        <v>71</v>
      </c>
      <c r="E60" t="s">
        <v>19</v>
      </c>
      <c r="F60" t="s">
        <v>0</v>
      </c>
      <c r="G60">
        <v>1</v>
      </c>
    </row>
    <row r="61" spans="1:7" x14ac:dyDescent="0.25">
      <c r="A61" t="s">
        <v>0</v>
      </c>
      <c r="C61" t="s">
        <v>71</v>
      </c>
      <c r="D61" t="s">
        <v>202</v>
      </c>
      <c r="E61" t="s">
        <v>18</v>
      </c>
      <c r="F61" t="s">
        <v>0</v>
      </c>
      <c r="G61">
        <v>18</v>
      </c>
    </row>
    <row r="62" spans="1:7" x14ac:dyDescent="0.25">
      <c r="A62" t="s">
        <v>0</v>
      </c>
      <c r="C62" t="s">
        <v>203</v>
      </c>
      <c r="D62" t="s">
        <v>66</v>
      </c>
      <c r="E62" t="s">
        <v>11</v>
      </c>
      <c r="F62" t="s">
        <v>0</v>
      </c>
      <c r="G62">
        <v>3</v>
      </c>
    </row>
    <row r="63" spans="1:7" x14ac:dyDescent="0.25">
      <c r="A63" t="s">
        <v>0</v>
      </c>
      <c r="C63" t="s">
        <v>72</v>
      </c>
      <c r="D63" t="s">
        <v>73</v>
      </c>
      <c r="E63" t="s">
        <v>12</v>
      </c>
      <c r="F63" t="s">
        <v>0</v>
      </c>
      <c r="G63">
        <v>40</v>
      </c>
    </row>
    <row r="64" spans="1:7" x14ac:dyDescent="0.25">
      <c r="A64" t="s">
        <v>0</v>
      </c>
      <c r="C64" t="s">
        <v>145</v>
      </c>
      <c r="D64" t="s">
        <v>64</v>
      </c>
      <c r="E64" t="s">
        <v>11</v>
      </c>
      <c r="F64" t="s">
        <v>0</v>
      </c>
      <c r="G64">
        <v>6</v>
      </c>
    </row>
    <row r="65" spans="1:7" x14ac:dyDescent="0.25">
      <c r="A65" t="s">
        <v>0</v>
      </c>
      <c r="C65" t="s">
        <v>204</v>
      </c>
      <c r="D65" t="s">
        <v>205</v>
      </c>
      <c r="E65" t="s">
        <v>20</v>
      </c>
      <c r="F65" t="s">
        <v>0</v>
      </c>
      <c r="G65">
        <v>18</v>
      </c>
    </row>
    <row r="66" spans="1:7" x14ac:dyDescent="0.25">
      <c r="A66" t="s">
        <v>0</v>
      </c>
      <c r="C66" t="s">
        <v>204</v>
      </c>
      <c r="D66" t="s">
        <v>206</v>
      </c>
      <c r="E66" t="s">
        <v>20</v>
      </c>
      <c r="F66" t="s">
        <v>0</v>
      </c>
      <c r="G66">
        <v>9</v>
      </c>
    </row>
    <row r="67" spans="1:7" x14ac:dyDescent="0.25">
      <c r="A67" t="s">
        <v>0</v>
      </c>
      <c r="C67" t="s">
        <v>207</v>
      </c>
      <c r="D67" t="s">
        <v>208</v>
      </c>
      <c r="E67" t="s">
        <v>20</v>
      </c>
      <c r="F67" t="s">
        <v>0</v>
      </c>
      <c r="G67">
        <v>6</v>
      </c>
    </row>
    <row r="68" spans="1:7" x14ac:dyDescent="0.25">
      <c r="A68" t="s">
        <v>0</v>
      </c>
      <c r="C68" t="s">
        <v>209</v>
      </c>
      <c r="D68" t="s">
        <v>210</v>
      </c>
      <c r="E68" t="s">
        <v>20</v>
      </c>
      <c r="F68" t="s">
        <v>0</v>
      </c>
      <c r="G68">
        <v>9</v>
      </c>
    </row>
    <row r="69" spans="1:7" x14ac:dyDescent="0.25">
      <c r="A69" t="s">
        <v>0</v>
      </c>
      <c r="C69" t="s">
        <v>211</v>
      </c>
      <c r="D69" t="s">
        <v>212</v>
      </c>
      <c r="E69" t="s">
        <v>20</v>
      </c>
      <c r="F69" t="s">
        <v>0</v>
      </c>
      <c r="G69">
        <v>1</v>
      </c>
    </row>
    <row r="70" spans="1:7" x14ac:dyDescent="0.25">
      <c r="A70" t="s">
        <v>0</v>
      </c>
      <c r="C70" t="s">
        <v>213</v>
      </c>
      <c r="D70" t="s">
        <v>214</v>
      </c>
      <c r="E70" t="s">
        <v>20</v>
      </c>
      <c r="F70" t="s">
        <v>0</v>
      </c>
      <c r="G70">
        <v>2</v>
      </c>
    </row>
    <row r="71" spans="1:7" x14ac:dyDescent="0.25">
      <c r="A71" t="s">
        <v>0</v>
      </c>
      <c r="C71" t="s">
        <v>39</v>
      </c>
      <c r="D71" t="s">
        <v>40</v>
      </c>
      <c r="E71" t="s">
        <v>18</v>
      </c>
      <c r="F71" t="s">
        <v>0</v>
      </c>
      <c r="G71">
        <v>3</v>
      </c>
    </row>
    <row r="72" spans="1:7" x14ac:dyDescent="0.25">
      <c r="A72" t="s">
        <v>0</v>
      </c>
      <c r="C72" t="s">
        <v>215</v>
      </c>
      <c r="D72" t="s">
        <v>216</v>
      </c>
      <c r="E72" t="s">
        <v>20</v>
      </c>
      <c r="F72" t="s">
        <v>0</v>
      </c>
      <c r="G72">
        <v>4</v>
      </c>
    </row>
    <row r="73" spans="1:7" x14ac:dyDescent="0.25">
      <c r="A73" t="s">
        <v>0</v>
      </c>
      <c r="C73" t="s">
        <v>217</v>
      </c>
      <c r="D73" t="s">
        <v>218</v>
      </c>
      <c r="E73" t="s">
        <v>20</v>
      </c>
      <c r="F73" t="s">
        <v>0</v>
      </c>
      <c r="G73">
        <v>1</v>
      </c>
    </row>
    <row r="74" spans="1:7" x14ac:dyDescent="0.25">
      <c r="A74" t="s">
        <v>0</v>
      </c>
      <c r="C74" t="s">
        <v>74</v>
      </c>
      <c r="D74" t="s">
        <v>74</v>
      </c>
      <c r="E74" t="s">
        <v>20</v>
      </c>
      <c r="F74" t="s">
        <v>0</v>
      </c>
      <c r="G74">
        <v>1</v>
      </c>
    </row>
    <row r="75" spans="1:7" x14ac:dyDescent="0.25">
      <c r="A75" t="s">
        <v>0</v>
      </c>
      <c r="C75" t="s">
        <v>74</v>
      </c>
      <c r="D75" t="s">
        <v>48</v>
      </c>
      <c r="E75" t="s">
        <v>11</v>
      </c>
      <c r="F75" t="s">
        <v>0</v>
      </c>
      <c r="G75">
        <v>22</v>
      </c>
    </row>
    <row r="76" spans="1:7" x14ac:dyDescent="0.25">
      <c r="A76" t="s">
        <v>0</v>
      </c>
      <c r="C76" t="s">
        <v>74</v>
      </c>
      <c r="D76" t="s">
        <v>48</v>
      </c>
      <c r="E76" t="s">
        <v>12</v>
      </c>
      <c r="F76" t="s">
        <v>0</v>
      </c>
      <c r="G76">
        <v>40</v>
      </c>
    </row>
    <row r="77" spans="1:7" x14ac:dyDescent="0.25">
      <c r="A77" t="s">
        <v>0</v>
      </c>
      <c r="C77" t="s">
        <v>219</v>
      </c>
      <c r="D77" t="s">
        <v>219</v>
      </c>
      <c r="E77" t="s">
        <v>20</v>
      </c>
      <c r="F77" t="s">
        <v>0</v>
      </c>
      <c r="G77">
        <v>1</v>
      </c>
    </row>
    <row r="78" spans="1:7" x14ac:dyDescent="0.25">
      <c r="A78" t="s">
        <v>0</v>
      </c>
      <c r="C78" t="s">
        <v>220</v>
      </c>
      <c r="D78" t="s">
        <v>221</v>
      </c>
      <c r="E78" t="s">
        <v>20</v>
      </c>
      <c r="F78" t="s">
        <v>0</v>
      </c>
      <c r="G78">
        <v>18</v>
      </c>
    </row>
    <row r="79" spans="1:7" x14ac:dyDescent="0.25">
      <c r="A79" t="s">
        <v>0</v>
      </c>
      <c r="C79" t="s">
        <v>75</v>
      </c>
      <c r="D79" t="s">
        <v>76</v>
      </c>
      <c r="E79" t="s">
        <v>19</v>
      </c>
      <c r="F79" t="s">
        <v>0</v>
      </c>
      <c r="G79">
        <v>4</v>
      </c>
    </row>
    <row r="80" spans="1:7" x14ac:dyDescent="0.25">
      <c r="A80" t="s">
        <v>0</v>
      </c>
      <c r="C80" t="s">
        <v>222</v>
      </c>
      <c r="D80" t="s">
        <v>223</v>
      </c>
      <c r="E80" t="s">
        <v>18</v>
      </c>
      <c r="F80" t="s">
        <v>0</v>
      </c>
      <c r="G80">
        <v>1</v>
      </c>
    </row>
    <row r="81" spans="1:7" x14ac:dyDescent="0.25">
      <c r="A81" t="s">
        <v>0</v>
      </c>
      <c r="B81">
        <v>0</v>
      </c>
      <c r="C81" t="s">
        <v>151</v>
      </c>
      <c r="D81" t="s">
        <v>152</v>
      </c>
      <c r="E81" t="s">
        <v>20</v>
      </c>
      <c r="F81" t="s">
        <v>0</v>
      </c>
      <c r="G81">
        <v>1</v>
      </c>
    </row>
    <row r="82" spans="1:7" x14ac:dyDescent="0.25">
      <c r="A82" t="s">
        <v>0</v>
      </c>
      <c r="C82" t="s">
        <v>224</v>
      </c>
      <c r="D82" t="s">
        <v>225</v>
      </c>
      <c r="E82" t="s">
        <v>20</v>
      </c>
      <c r="F82" t="s">
        <v>0</v>
      </c>
      <c r="G82">
        <v>10</v>
      </c>
    </row>
    <row r="83" spans="1:7" x14ac:dyDescent="0.25">
      <c r="A83" t="s">
        <v>0</v>
      </c>
      <c r="C83" t="s">
        <v>226</v>
      </c>
      <c r="D83" t="s">
        <v>227</v>
      </c>
      <c r="E83" t="s">
        <v>20</v>
      </c>
      <c r="F83" t="s">
        <v>0</v>
      </c>
      <c r="G83">
        <v>18</v>
      </c>
    </row>
    <row r="84" spans="1:7" x14ac:dyDescent="0.25">
      <c r="A84" t="s">
        <v>0</v>
      </c>
      <c r="C84" t="s">
        <v>226</v>
      </c>
      <c r="D84" t="s">
        <v>228</v>
      </c>
      <c r="E84" t="s">
        <v>20</v>
      </c>
      <c r="F84" t="s">
        <v>0</v>
      </c>
      <c r="G84">
        <v>9</v>
      </c>
    </row>
    <row r="85" spans="1:7" x14ac:dyDescent="0.25">
      <c r="A85" t="s">
        <v>0</v>
      </c>
      <c r="C85" t="s">
        <v>229</v>
      </c>
      <c r="D85" t="s">
        <v>230</v>
      </c>
      <c r="E85" t="s">
        <v>20</v>
      </c>
      <c r="F85" t="s">
        <v>0</v>
      </c>
      <c r="G85">
        <v>9</v>
      </c>
    </row>
    <row r="86" spans="1:7" x14ac:dyDescent="0.25">
      <c r="A86" t="s">
        <v>0</v>
      </c>
      <c r="C86" t="s">
        <v>77</v>
      </c>
      <c r="D86" t="s">
        <v>78</v>
      </c>
      <c r="E86" t="s">
        <v>18</v>
      </c>
      <c r="F86" t="s">
        <v>0</v>
      </c>
      <c r="G86">
        <v>3</v>
      </c>
    </row>
    <row r="87" spans="1:7" x14ac:dyDescent="0.25">
      <c r="A87" t="s">
        <v>0</v>
      </c>
      <c r="C87" t="s">
        <v>79</v>
      </c>
      <c r="D87" t="s">
        <v>80</v>
      </c>
      <c r="E87" t="s">
        <v>18</v>
      </c>
      <c r="F87" t="s">
        <v>0</v>
      </c>
      <c r="G87">
        <v>4</v>
      </c>
    </row>
    <row r="88" spans="1:7" x14ac:dyDescent="0.25">
      <c r="A88" t="s">
        <v>0</v>
      </c>
      <c r="C88" t="s">
        <v>44</v>
      </c>
      <c r="D88" t="s">
        <v>39</v>
      </c>
      <c r="E88" t="s">
        <v>18</v>
      </c>
      <c r="F88" t="s">
        <v>0</v>
      </c>
      <c r="G88">
        <v>3</v>
      </c>
    </row>
    <row r="89" spans="1:7" x14ac:dyDescent="0.25">
      <c r="A89" t="s">
        <v>0</v>
      </c>
      <c r="C89" t="s">
        <v>44</v>
      </c>
      <c r="D89" t="s">
        <v>39</v>
      </c>
      <c r="E89" t="s">
        <v>19</v>
      </c>
      <c r="F89" t="s">
        <v>0</v>
      </c>
      <c r="G89">
        <v>6</v>
      </c>
    </row>
    <row r="90" spans="1:7" x14ac:dyDescent="0.25">
      <c r="A90" t="s">
        <v>0</v>
      </c>
      <c r="C90" t="s">
        <v>231</v>
      </c>
      <c r="D90" t="s">
        <v>232</v>
      </c>
      <c r="E90" t="s">
        <v>20</v>
      </c>
      <c r="F90" t="s">
        <v>0</v>
      </c>
      <c r="G90">
        <v>18</v>
      </c>
    </row>
    <row r="91" spans="1:7" x14ac:dyDescent="0.25">
      <c r="A91" t="s">
        <v>0</v>
      </c>
      <c r="C91" t="s">
        <v>81</v>
      </c>
      <c r="D91" t="s">
        <v>82</v>
      </c>
      <c r="E91" t="s">
        <v>18</v>
      </c>
      <c r="F91" t="s">
        <v>0</v>
      </c>
      <c r="G91">
        <v>3</v>
      </c>
    </row>
    <row r="92" spans="1:7" x14ac:dyDescent="0.25">
      <c r="A92" t="s">
        <v>0</v>
      </c>
      <c r="C92" t="s">
        <v>233</v>
      </c>
      <c r="D92" t="s">
        <v>66</v>
      </c>
      <c r="E92" t="s">
        <v>11</v>
      </c>
      <c r="F92" t="s">
        <v>0</v>
      </c>
      <c r="G92">
        <v>2</v>
      </c>
    </row>
    <row r="93" spans="1:7" x14ac:dyDescent="0.25">
      <c r="A93" t="s">
        <v>0</v>
      </c>
      <c r="C93" t="s">
        <v>146</v>
      </c>
      <c r="D93" t="s">
        <v>64</v>
      </c>
      <c r="E93" t="s">
        <v>11</v>
      </c>
      <c r="F93" t="s">
        <v>0</v>
      </c>
      <c r="G93">
        <v>4</v>
      </c>
    </row>
    <row r="94" spans="1:7" x14ac:dyDescent="0.25">
      <c r="A94" t="s">
        <v>0</v>
      </c>
      <c r="C94" t="s">
        <v>83</v>
      </c>
      <c r="D94" t="s">
        <v>84</v>
      </c>
      <c r="E94" t="s">
        <v>18</v>
      </c>
      <c r="F94" t="s">
        <v>0</v>
      </c>
      <c r="G94">
        <v>3</v>
      </c>
    </row>
    <row r="95" spans="1:7" x14ac:dyDescent="0.25">
      <c r="A95" t="s">
        <v>0</v>
      </c>
      <c r="C95" t="s">
        <v>234</v>
      </c>
      <c r="D95" t="s">
        <v>234</v>
      </c>
      <c r="E95" t="s">
        <v>20</v>
      </c>
      <c r="F95" t="s">
        <v>0</v>
      </c>
      <c r="G95">
        <v>9</v>
      </c>
    </row>
    <row r="96" spans="1:7" x14ac:dyDescent="0.25">
      <c r="A96" t="s">
        <v>0</v>
      </c>
      <c r="C96" t="s">
        <v>235</v>
      </c>
      <c r="D96" t="s">
        <v>162</v>
      </c>
      <c r="E96" t="s">
        <v>20</v>
      </c>
      <c r="F96" t="s">
        <v>0</v>
      </c>
      <c r="G96">
        <v>4</v>
      </c>
    </row>
    <row r="97" spans="1:7" x14ac:dyDescent="0.25">
      <c r="A97" t="s">
        <v>0</v>
      </c>
      <c r="C97" t="s">
        <v>236</v>
      </c>
      <c r="D97" t="s">
        <v>162</v>
      </c>
      <c r="E97" t="s">
        <v>20</v>
      </c>
      <c r="F97" t="s">
        <v>0</v>
      </c>
      <c r="G97">
        <v>4</v>
      </c>
    </row>
    <row r="98" spans="1:7" x14ac:dyDescent="0.25">
      <c r="A98" t="s">
        <v>0</v>
      </c>
      <c r="C98" t="s">
        <v>237</v>
      </c>
      <c r="D98" t="s">
        <v>172</v>
      </c>
      <c r="E98" t="s">
        <v>20</v>
      </c>
      <c r="F98" t="s">
        <v>0</v>
      </c>
      <c r="G98">
        <v>1</v>
      </c>
    </row>
    <row r="99" spans="1:7" x14ac:dyDescent="0.25">
      <c r="A99" t="s">
        <v>0</v>
      </c>
      <c r="C99" t="s">
        <v>238</v>
      </c>
      <c r="D99" t="s">
        <v>239</v>
      </c>
      <c r="E99" t="s">
        <v>20</v>
      </c>
      <c r="F99" t="s">
        <v>0</v>
      </c>
      <c r="G99">
        <v>18</v>
      </c>
    </row>
    <row r="100" spans="1:7" x14ac:dyDescent="0.25">
      <c r="A100" t="s">
        <v>0</v>
      </c>
      <c r="C100" t="s">
        <v>240</v>
      </c>
      <c r="D100" t="s">
        <v>241</v>
      </c>
      <c r="E100" t="s">
        <v>20</v>
      </c>
      <c r="F100" t="s">
        <v>0</v>
      </c>
      <c r="G100">
        <v>1</v>
      </c>
    </row>
    <row r="101" spans="1:7" x14ac:dyDescent="0.25">
      <c r="A101" t="s">
        <v>0</v>
      </c>
      <c r="C101" t="s">
        <v>85</v>
      </c>
      <c r="D101" t="s">
        <v>66</v>
      </c>
      <c r="E101" t="s">
        <v>11</v>
      </c>
      <c r="F101" t="s">
        <v>0</v>
      </c>
      <c r="G101">
        <v>3</v>
      </c>
    </row>
    <row r="102" spans="1:7" x14ac:dyDescent="0.25">
      <c r="A102" t="s">
        <v>0</v>
      </c>
      <c r="C102" t="s">
        <v>47</v>
      </c>
      <c r="D102" t="s">
        <v>64</v>
      </c>
      <c r="E102" t="s">
        <v>11</v>
      </c>
      <c r="F102" t="s">
        <v>0</v>
      </c>
      <c r="G102">
        <v>6</v>
      </c>
    </row>
    <row r="103" spans="1:7" x14ac:dyDescent="0.25">
      <c r="A103" t="s">
        <v>0</v>
      </c>
      <c r="C103" t="s">
        <v>40</v>
      </c>
      <c r="D103" t="s">
        <v>39</v>
      </c>
      <c r="E103" t="s">
        <v>19</v>
      </c>
      <c r="F103" t="s">
        <v>0</v>
      </c>
      <c r="G103">
        <v>3</v>
      </c>
    </row>
    <row r="104" spans="1:7" x14ac:dyDescent="0.25">
      <c r="A104" t="s">
        <v>0</v>
      </c>
      <c r="C104" t="s">
        <v>242</v>
      </c>
      <c r="D104" t="s">
        <v>243</v>
      </c>
      <c r="E104" t="s">
        <v>20</v>
      </c>
      <c r="F104" t="s">
        <v>0</v>
      </c>
      <c r="G104">
        <v>1</v>
      </c>
    </row>
    <row r="105" spans="1:7" x14ac:dyDescent="0.25">
      <c r="A105" t="s">
        <v>0</v>
      </c>
      <c r="C105" t="s">
        <v>244</v>
      </c>
      <c r="D105" t="s">
        <v>245</v>
      </c>
      <c r="E105" t="s">
        <v>20</v>
      </c>
      <c r="F105" t="s">
        <v>0</v>
      </c>
      <c r="G105">
        <v>4</v>
      </c>
    </row>
    <row r="106" spans="1:7" x14ac:dyDescent="0.25">
      <c r="A106" t="s">
        <v>0</v>
      </c>
      <c r="C106" t="s">
        <v>246</v>
      </c>
      <c r="D106" t="s">
        <v>247</v>
      </c>
      <c r="E106" t="s">
        <v>20</v>
      </c>
      <c r="F106" t="s">
        <v>0</v>
      </c>
      <c r="G106">
        <v>4</v>
      </c>
    </row>
    <row r="107" spans="1:7" x14ac:dyDescent="0.25">
      <c r="A107" t="s">
        <v>0</v>
      </c>
      <c r="C107" t="s">
        <v>248</v>
      </c>
      <c r="D107" t="s">
        <v>249</v>
      </c>
      <c r="E107" t="s">
        <v>20</v>
      </c>
      <c r="F107" t="s">
        <v>0</v>
      </c>
      <c r="G107">
        <v>2</v>
      </c>
    </row>
    <row r="108" spans="1:7" x14ac:dyDescent="0.25">
      <c r="A108" t="s">
        <v>0</v>
      </c>
      <c r="C108" t="s">
        <v>250</v>
      </c>
      <c r="D108" t="s">
        <v>251</v>
      </c>
      <c r="E108" t="s">
        <v>20</v>
      </c>
      <c r="F108" t="s">
        <v>0</v>
      </c>
      <c r="G108">
        <v>1</v>
      </c>
    </row>
    <row r="109" spans="1:7" x14ac:dyDescent="0.25">
      <c r="A109" t="s">
        <v>0</v>
      </c>
      <c r="C109" t="s">
        <v>86</v>
      </c>
      <c r="D109" t="s">
        <v>66</v>
      </c>
      <c r="E109" t="s">
        <v>11</v>
      </c>
      <c r="F109" t="s">
        <v>0</v>
      </c>
      <c r="G109">
        <v>2</v>
      </c>
    </row>
    <row r="110" spans="1:7" x14ac:dyDescent="0.25">
      <c r="A110" t="s">
        <v>0</v>
      </c>
      <c r="C110" t="s">
        <v>252</v>
      </c>
      <c r="D110" t="s">
        <v>253</v>
      </c>
      <c r="E110" t="s">
        <v>18</v>
      </c>
      <c r="F110" t="s">
        <v>0</v>
      </c>
      <c r="G110">
        <v>1</v>
      </c>
    </row>
    <row r="111" spans="1:7" x14ac:dyDescent="0.25">
      <c r="A111" t="s">
        <v>0</v>
      </c>
      <c r="C111" t="s">
        <v>52</v>
      </c>
      <c r="D111" t="s">
        <v>64</v>
      </c>
      <c r="E111" t="s">
        <v>11</v>
      </c>
      <c r="F111" t="s">
        <v>0</v>
      </c>
      <c r="G111">
        <v>26</v>
      </c>
    </row>
    <row r="112" spans="1:7" x14ac:dyDescent="0.25">
      <c r="A112" t="s">
        <v>0</v>
      </c>
      <c r="C112" t="s">
        <v>52</v>
      </c>
      <c r="D112" t="s">
        <v>48</v>
      </c>
      <c r="E112" t="s">
        <v>11</v>
      </c>
      <c r="F112" t="s">
        <v>0</v>
      </c>
      <c r="G112">
        <v>11</v>
      </c>
    </row>
    <row r="113" spans="1:7" x14ac:dyDescent="0.25">
      <c r="A113" t="s">
        <v>0</v>
      </c>
      <c r="C113" t="s">
        <v>254</v>
      </c>
      <c r="D113" t="s">
        <v>255</v>
      </c>
      <c r="E113" t="s">
        <v>18</v>
      </c>
      <c r="F113" t="s">
        <v>0</v>
      </c>
      <c r="G113">
        <v>1</v>
      </c>
    </row>
    <row r="114" spans="1:7" x14ac:dyDescent="0.25">
      <c r="A114" t="s">
        <v>0</v>
      </c>
      <c r="C114" t="s">
        <v>256</v>
      </c>
      <c r="D114" t="s">
        <v>257</v>
      </c>
      <c r="E114" t="s">
        <v>20</v>
      </c>
      <c r="F114" t="s">
        <v>0</v>
      </c>
      <c r="G114">
        <v>2</v>
      </c>
    </row>
    <row r="115" spans="1:7" x14ac:dyDescent="0.25">
      <c r="A115" t="s">
        <v>0</v>
      </c>
      <c r="C115" t="s">
        <v>258</v>
      </c>
      <c r="D115" t="s">
        <v>259</v>
      </c>
      <c r="E115" t="s">
        <v>20</v>
      </c>
      <c r="F115" t="s">
        <v>0</v>
      </c>
      <c r="G115">
        <v>4</v>
      </c>
    </row>
    <row r="116" spans="1:7" x14ac:dyDescent="0.25">
      <c r="A116" t="s">
        <v>0</v>
      </c>
      <c r="C116" t="s">
        <v>260</v>
      </c>
      <c r="D116" t="s">
        <v>261</v>
      </c>
      <c r="E116" t="s">
        <v>20</v>
      </c>
      <c r="F116" t="s">
        <v>0</v>
      </c>
      <c r="G116">
        <v>18</v>
      </c>
    </row>
    <row r="117" spans="1:7" x14ac:dyDescent="0.25">
      <c r="A117" t="s">
        <v>0</v>
      </c>
      <c r="C117" t="s">
        <v>260</v>
      </c>
      <c r="D117" t="s">
        <v>262</v>
      </c>
      <c r="E117" t="s">
        <v>20</v>
      </c>
      <c r="F117" t="s">
        <v>0</v>
      </c>
      <c r="G117">
        <v>9</v>
      </c>
    </row>
    <row r="118" spans="1:7" x14ac:dyDescent="0.25">
      <c r="A118" t="s">
        <v>0</v>
      </c>
      <c r="C118" t="s">
        <v>263</v>
      </c>
      <c r="D118" t="s">
        <v>264</v>
      </c>
      <c r="E118" t="s">
        <v>18</v>
      </c>
      <c r="F118" t="s">
        <v>0</v>
      </c>
      <c r="G118">
        <v>1</v>
      </c>
    </row>
    <row r="119" spans="1:7" x14ac:dyDescent="0.25">
      <c r="A119" t="s">
        <v>0</v>
      </c>
      <c r="C119" t="s">
        <v>265</v>
      </c>
      <c r="D119" t="s">
        <v>266</v>
      </c>
      <c r="E119" t="s">
        <v>20</v>
      </c>
      <c r="F119" t="s">
        <v>0</v>
      </c>
      <c r="G119">
        <v>10</v>
      </c>
    </row>
    <row r="120" spans="1:7" x14ac:dyDescent="0.25">
      <c r="A120" t="s">
        <v>0</v>
      </c>
      <c r="C120" t="s">
        <v>267</v>
      </c>
      <c r="D120" t="s">
        <v>268</v>
      </c>
      <c r="E120" t="s">
        <v>20</v>
      </c>
      <c r="F120" t="s">
        <v>0</v>
      </c>
      <c r="G120">
        <v>4</v>
      </c>
    </row>
    <row r="121" spans="1:7" x14ac:dyDescent="0.25">
      <c r="A121" t="s">
        <v>0</v>
      </c>
      <c r="C121" t="s">
        <v>269</v>
      </c>
      <c r="D121" t="s">
        <v>270</v>
      </c>
      <c r="E121" t="s">
        <v>20</v>
      </c>
      <c r="F121" t="s">
        <v>0</v>
      </c>
      <c r="G121">
        <v>2</v>
      </c>
    </row>
    <row r="122" spans="1:7" x14ac:dyDescent="0.25">
      <c r="A122" t="s">
        <v>0</v>
      </c>
      <c r="C122" t="s">
        <v>271</v>
      </c>
      <c r="D122" t="s">
        <v>272</v>
      </c>
      <c r="E122" t="s">
        <v>20</v>
      </c>
      <c r="F122" t="s">
        <v>0</v>
      </c>
      <c r="G122">
        <v>2</v>
      </c>
    </row>
    <row r="123" spans="1:7" x14ac:dyDescent="0.25">
      <c r="A123" t="s">
        <v>0</v>
      </c>
      <c r="C123" t="s">
        <v>66</v>
      </c>
      <c r="D123" t="s">
        <v>66</v>
      </c>
      <c r="E123" t="s">
        <v>20</v>
      </c>
      <c r="F123" t="s">
        <v>0</v>
      </c>
      <c r="G123">
        <v>21</v>
      </c>
    </row>
    <row r="124" spans="1:7" x14ac:dyDescent="0.25">
      <c r="A124" t="s">
        <v>0</v>
      </c>
      <c r="C124" t="s">
        <v>273</v>
      </c>
      <c r="D124" t="s">
        <v>274</v>
      </c>
      <c r="E124" t="s">
        <v>18</v>
      </c>
      <c r="F124" t="s">
        <v>0</v>
      </c>
      <c r="G124">
        <v>6</v>
      </c>
    </row>
    <row r="125" spans="1:7" x14ac:dyDescent="0.25">
      <c r="A125" t="s">
        <v>0</v>
      </c>
      <c r="C125" t="s">
        <v>273</v>
      </c>
      <c r="D125" t="s">
        <v>274</v>
      </c>
      <c r="E125" t="s">
        <v>20</v>
      </c>
      <c r="F125" t="s">
        <v>0</v>
      </c>
      <c r="G125">
        <v>1</v>
      </c>
    </row>
    <row r="126" spans="1:7" x14ac:dyDescent="0.25">
      <c r="A126" t="s">
        <v>0</v>
      </c>
      <c r="C126" t="s">
        <v>87</v>
      </c>
      <c r="D126" t="s">
        <v>88</v>
      </c>
      <c r="E126" t="s">
        <v>12</v>
      </c>
      <c r="F126" t="s">
        <v>0</v>
      </c>
      <c r="G126">
        <v>40</v>
      </c>
    </row>
    <row r="127" spans="1:7" x14ac:dyDescent="0.25">
      <c r="A127" t="s">
        <v>0</v>
      </c>
      <c r="C127" t="s">
        <v>275</v>
      </c>
      <c r="D127" t="s">
        <v>276</v>
      </c>
      <c r="E127" t="s">
        <v>20</v>
      </c>
      <c r="F127" t="s">
        <v>0</v>
      </c>
      <c r="G127">
        <v>1</v>
      </c>
    </row>
    <row r="128" spans="1:7" x14ac:dyDescent="0.25">
      <c r="A128" t="s">
        <v>0</v>
      </c>
      <c r="C128" t="s">
        <v>277</v>
      </c>
      <c r="D128" t="s">
        <v>277</v>
      </c>
      <c r="E128" t="s">
        <v>20</v>
      </c>
      <c r="F128" t="s">
        <v>0</v>
      </c>
      <c r="G128">
        <v>4</v>
      </c>
    </row>
    <row r="129" spans="1:7" x14ac:dyDescent="0.25">
      <c r="A129" t="s">
        <v>0</v>
      </c>
      <c r="C129" t="s">
        <v>278</v>
      </c>
      <c r="D129" t="s">
        <v>279</v>
      </c>
      <c r="E129" t="s">
        <v>20</v>
      </c>
      <c r="F129" t="s">
        <v>0</v>
      </c>
      <c r="G129">
        <v>4</v>
      </c>
    </row>
    <row r="130" spans="1:7" x14ac:dyDescent="0.25">
      <c r="A130" t="s">
        <v>0</v>
      </c>
      <c r="C130" t="s">
        <v>280</v>
      </c>
      <c r="D130" t="s">
        <v>281</v>
      </c>
      <c r="E130" t="s">
        <v>20</v>
      </c>
      <c r="F130" t="s">
        <v>0</v>
      </c>
      <c r="G130">
        <v>1</v>
      </c>
    </row>
    <row r="131" spans="1:7" x14ac:dyDescent="0.25">
      <c r="A131" t="s">
        <v>0</v>
      </c>
      <c r="C131" t="s">
        <v>282</v>
      </c>
      <c r="D131" t="s">
        <v>283</v>
      </c>
      <c r="E131" t="s">
        <v>20</v>
      </c>
      <c r="F131" t="s">
        <v>0</v>
      </c>
      <c r="G131">
        <v>4</v>
      </c>
    </row>
    <row r="132" spans="1:7" x14ac:dyDescent="0.25">
      <c r="A132" t="s">
        <v>0</v>
      </c>
      <c r="C132" t="s">
        <v>284</v>
      </c>
      <c r="D132" t="s">
        <v>285</v>
      </c>
      <c r="E132" t="s">
        <v>20</v>
      </c>
      <c r="F132" t="s">
        <v>0</v>
      </c>
      <c r="G132">
        <v>4</v>
      </c>
    </row>
    <row r="133" spans="1:7" x14ac:dyDescent="0.25">
      <c r="A133" t="s">
        <v>0</v>
      </c>
      <c r="C133" t="s">
        <v>286</v>
      </c>
      <c r="D133" t="s">
        <v>287</v>
      </c>
      <c r="E133" t="s">
        <v>20</v>
      </c>
      <c r="F133" t="s">
        <v>0</v>
      </c>
      <c r="G133">
        <v>4</v>
      </c>
    </row>
    <row r="134" spans="1:7" x14ac:dyDescent="0.25">
      <c r="A134" t="s">
        <v>0</v>
      </c>
      <c r="C134" t="s">
        <v>288</v>
      </c>
      <c r="D134" t="s">
        <v>289</v>
      </c>
      <c r="E134" t="s">
        <v>20</v>
      </c>
      <c r="F134" t="s">
        <v>0</v>
      </c>
      <c r="G134">
        <v>4</v>
      </c>
    </row>
    <row r="135" spans="1:7" x14ac:dyDescent="0.25">
      <c r="A135" t="s">
        <v>0</v>
      </c>
      <c r="C135" t="s">
        <v>290</v>
      </c>
      <c r="D135" t="s">
        <v>291</v>
      </c>
      <c r="E135" t="s">
        <v>20</v>
      </c>
      <c r="F135" t="s">
        <v>0</v>
      </c>
      <c r="G135">
        <v>2</v>
      </c>
    </row>
    <row r="136" spans="1:7" x14ac:dyDescent="0.25">
      <c r="A136" t="s">
        <v>0</v>
      </c>
      <c r="C136" t="s">
        <v>292</v>
      </c>
      <c r="D136" t="s">
        <v>292</v>
      </c>
      <c r="E136" t="s">
        <v>18</v>
      </c>
      <c r="F136" t="s">
        <v>0</v>
      </c>
      <c r="G136">
        <v>1</v>
      </c>
    </row>
    <row r="137" spans="1:7" x14ac:dyDescent="0.25">
      <c r="A137" t="s">
        <v>0</v>
      </c>
      <c r="C137" t="s">
        <v>292</v>
      </c>
      <c r="D137" t="s">
        <v>292</v>
      </c>
      <c r="E137" t="s">
        <v>20</v>
      </c>
      <c r="F137" t="s">
        <v>0</v>
      </c>
      <c r="G137">
        <v>1</v>
      </c>
    </row>
    <row r="138" spans="1:7" x14ac:dyDescent="0.25">
      <c r="A138" t="s">
        <v>0</v>
      </c>
      <c r="C138" t="s">
        <v>293</v>
      </c>
      <c r="D138" t="s">
        <v>294</v>
      </c>
      <c r="E138" t="s">
        <v>20</v>
      </c>
      <c r="F138" t="s">
        <v>0</v>
      </c>
      <c r="G138">
        <v>10</v>
      </c>
    </row>
    <row r="139" spans="1:7" x14ac:dyDescent="0.25">
      <c r="A139" t="s">
        <v>0</v>
      </c>
      <c r="C139" t="s">
        <v>295</v>
      </c>
      <c r="D139" t="s">
        <v>296</v>
      </c>
      <c r="E139" t="s">
        <v>20</v>
      </c>
      <c r="F139" t="s">
        <v>0</v>
      </c>
      <c r="G139">
        <v>4</v>
      </c>
    </row>
    <row r="140" spans="1:7" x14ac:dyDescent="0.25">
      <c r="A140" t="s">
        <v>0</v>
      </c>
      <c r="C140" t="s">
        <v>297</v>
      </c>
      <c r="D140" t="s">
        <v>298</v>
      </c>
      <c r="E140" t="s">
        <v>20</v>
      </c>
      <c r="F140" t="s">
        <v>0</v>
      </c>
      <c r="G140">
        <v>10</v>
      </c>
    </row>
    <row r="141" spans="1:7" x14ac:dyDescent="0.25">
      <c r="A141" t="s">
        <v>0</v>
      </c>
      <c r="C141" t="s">
        <v>299</v>
      </c>
      <c r="D141" t="s">
        <v>300</v>
      </c>
      <c r="E141" t="s">
        <v>18</v>
      </c>
      <c r="F141" t="s">
        <v>0</v>
      </c>
      <c r="G141">
        <v>6</v>
      </c>
    </row>
    <row r="142" spans="1:7" x14ac:dyDescent="0.25">
      <c r="A142" t="s">
        <v>0</v>
      </c>
      <c r="C142" t="s">
        <v>301</v>
      </c>
      <c r="D142" t="s">
        <v>302</v>
      </c>
      <c r="E142" t="s">
        <v>20</v>
      </c>
      <c r="F142" t="s">
        <v>0</v>
      </c>
      <c r="G142">
        <v>4</v>
      </c>
    </row>
    <row r="143" spans="1:7" x14ac:dyDescent="0.25">
      <c r="A143" t="s">
        <v>0</v>
      </c>
      <c r="C143" t="s">
        <v>303</v>
      </c>
      <c r="D143" t="s">
        <v>304</v>
      </c>
      <c r="E143" t="s">
        <v>20</v>
      </c>
      <c r="F143" t="s">
        <v>0</v>
      </c>
      <c r="G143">
        <v>4</v>
      </c>
    </row>
    <row r="144" spans="1:7" x14ac:dyDescent="0.25">
      <c r="A144" t="s">
        <v>0</v>
      </c>
      <c r="C144" t="s">
        <v>303</v>
      </c>
      <c r="D144" t="s">
        <v>305</v>
      </c>
      <c r="E144" t="s">
        <v>20</v>
      </c>
      <c r="F144" t="s">
        <v>0</v>
      </c>
      <c r="G144">
        <v>8</v>
      </c>
    </row>
    <row r="145" spans="1:7" x14ac:dyDescent="0.25">
      <c r="A145" t="s">
        <v>0</v>
      </c>
      <c r="C145" t="s">
        <v>89</v>
      </c>
      <c r="D145" t="s">
        <v>90</v>
      </c>
      <c r="E145" t="s">
        <v>18</v>
      </c>
      <c r="F145" t="s">
        <v>0</v>
      </c>
      <c r="G145">
        <v>2</v>
      </c>
    </row>
    <row r="146" spans="1:7" x14ac:dyDescent="0.25">
      <c r="A146" t="s">
        <v>0</v>
      </c>
      <c r="C146" t="s">
        <v>91</v>
      </c>
      <c r="D146" t="s">
        <v>92</v>
      </c>
      <c r="E146" t="s">
        <v>19</v>
      </c>
      <c r="F146" t="s">
        <v>0</v>
      </c>
      <c r="G146">
        <v>2</v>
      </c>
    </row>
    <row r="147" spans="1:7" x14ac:dyDescent="0.25">
      <c r="A147" t="s">
        <v>0</v>
      </c>
      <c r="C147" t="s">
        <v>306</v>
      </c>
      <c r="D147" t="s">
        <v>307</v>
      </c>
      <c r="E147" t="s">
        <v>20</v>
      </c>
      <c r="F147" t="s">
        <v>0</v>
      </c>
      <c r="G147">
        <v>2</v>
      </c>
    </row>
    <row r="148" spans="1:7" x14ac:dyDescent="0.25">
      <c r="A148" t="s">
        <v>0</v>
      </c>
      <c r="C148" t="s">
        <v>308</v>
      </c>
      <c r="D148" t="s">
        <v>66</v>
      </c>
      <c r="E148" t="s">
        <v>11</v>
      </c>
      <c r="F148" t="s">
        <v>0</v>
      </c>
      <c r="G148">
        <v>1</v>
      </c>
    </row>
    <row r="149" spans="1:7" x14ac:dyDescent="0.25">
      <c r="A149" t="s">
        <v>0</v>
      </c>
      <c r="C149" t="s">
        <v>149</v>
      </c>
      <c r="D149" t="s">
        <v>64</v>
      </c>
      <c r="E149" t="s">
        <v>11</v>
      </c>
      <c r="F149" t="s">
        <v>0</v>
      </c>
      <c r="G149">
        <v>2</v>
      </c>
    </row>
    <row r="150" spans="1:7" x14ac:dyDescent="0.25">
      <c r="A150" t="s">
        <v>0</v>
      </c>
      <c r="C150" t="s">
        <v>309</v>
      </c>
      <c r="D150" t="s">
        <v>310</v>
      </c>
      <c r="E150" t="s">
        <v>20</v>
      </c>
      <c r="F150" t="s">
        <v>0</v>
      </c>
      <c r="G150">
        <v>2</v>
      </c>
    </row>
    <row r="151" spans="1:7" x14ac:dyDescent="0.25">
      <c r="A151" t="s">
        <v>0</v>
      </c>
      <c r="C151" t="s">
        <v>93</v>
      </c>
      <c r="D151" t="s">
        <v>55</v>
      </c>
      <c r="E151" t="s">
        <v>18</v>
      </c>
      <c r="F151" t="s">
        <v>0</v>
      </c>
      <c r="G151">
        <v>30</v>
      </c>
    </row>
    <row r="152" spans="1:7" x14ac:dyDescent="0.25">
      <c r="A152" t="s">
        <v>0</v>
      </c>
      <c r="C152" t="s">
        <v>93</v>
      </c>
      <c r="D152" t="s">
        <v>55</v>
      </c>
      <c r="E152" t="s">
        <v>20</v>
      </c>
      <c r="F152" t="s">
        <v>0</v>
      </c>
      <c r="G152">
        <v>24</v>
      </c>
    </row>
    <row r="153" spans="1:7" x14ac:dyDescent="0.25">
      <c r="A153" t="s">
        <v>0</v>
      </c>
      <c r="C153" t="s">
        <v>311</v>
      </c>
      <c r="D153" t="s">
        <v>312</v>
      </c>
      <c r="E153" t="s">
        <v>20</v>
      </c>
      <c r="F153" t="s">
        <v>0</v>
      </c>
      <c r="G153">
        <v>2</v>
      </c>
    </row>
    <row r="154" spans="1:7" x14ac:dyDescent="0.25">
      <c r="A154" t="s">
        <v>0</v>
      </c>
      <c r="C154" t="s">
        <v>94</v>
      </c>
      <c r="D154" t="s">
        <v>95</v>
      </c>
      <c r="E154" t="s">
        <v>18</v>
      </c>
      <c r="F154" t="s">
        <v>0</v>
      </c>
      <c r="G154">
        <v>30</v>
      </c>
    </row>
    <row r="155" spans="1:7" x14ac:dyDescent="0.25">
      <c r="A155" t="s">
        <v>0</v>
      </c>
      <c r="C155" t="s">
        <v>94</v>
      </c>
      <c r="D155" t="s">
        <v>95</v>
      </c>
      <c r="E155" t="s">
        <v>20</v>
      </c>
      <c r="F155" t="s">
        <v>0</v>
      </c>
      <c r="G155">
        <v>24</v>
      </c>
    </row>
    <row r="156" spans="1:7" x14ac:dyDescent="0.25">
      <c r="A156" t="s">
        <v>0</v>
      </c>
      <c r="C156" t="s">
        <v>313</v>
      </c>
      <c r="D156" t="s">
        <v>314</v>
      </c>
      <c r="E156" t="s">
        <v>20</v>
      </c>
      <c r="F156" t="s">
        <v>0</v>
      </c>
      <c r="G156">
        <v>45</v>
      </c>
    </row>
    <row r="157" spans="1:7" x14ac:dyDescent="0.25">
      <c r="A157" t="s">
        <v>0</v>
      </c>
      <c r="C157" t="s">
        <v>315</v>
      </c>
      <c r="D157" t="s">
        <v>316</v>
      </c>
      <c r="E157" t="s">
        <v>20</v>
      </c>
      <c r="F157" t="s">
        <v>0</v>
      </c>
      <c r="G157">
        <v>18</v>
      </c>
    </row>
    <row r="158" spans="1:7" x14ac:dyDescent="0.25">
      <c r="A158" t="s">
        <v>0</v>
      </c>
      <c r="C158" t="s">
        <v>317</v>
      </c>
      <c r="D158" t="s">
        <v>318</v>
      </c>
      <c r="E158" t="s">
        <v>20</v>
      </c>
      <c r="F158" t="s">
        <v>0</v>
      </c>
      <c r="G158">
        <v>2</v>
      </c>
    </row>
    <row r="159" spans="1:7" x14ac:dyDescent="0.25">
      <c r="A159" t="s">
        <v>0</v>
      </c>
      <c r="C159" t="s">
        <v>319</v>
      </c>
      <c r="D159" t="s">
        <v>320</v>
      </c>
      <c r="E159" t="s">
        <v>20</v>
      </c>
      <c r="F159" t="s">
        <v>0</v>
      </c>
      <c r="G159">
        <v>2</v>
      </c>
    </row>
    <row r="160" spans="1:7" x14ac:dyDescent="0.25">
      <c r="A160" t="s">
        <v>0</v>
      </c>
      <c r="C160" t="s">
        <v>96</v>
      </c>
      <c r="D160" t="s">
        <v>97</v>
      </c>
      <c r="E160" t="s">
        <v>19</v>
      </c>
      <c r="F160" t="s">
        <v>0</v>
      </c>
      <c r="G160">
        <v>24</v>
      </c>
    </row>
    <row r="161" spans="1:7" x14ac:dyDescent="0.25">
      <c r="A161" t="s">
        <v>0</v>
      </c>
      <c r="C161" t="s">
        <v>321</v>
      </c>
      <c r="D161" t="s">
        <v>322</v>
      </c>
      <c r="E161" t="s">
        <v>20</v>
      </c>
      <c r="F161" t="s">
        <v>0</v>
      </c>
      <c r="G161">
        <v>2</v>
      </c>
    </row>
    <row r="162" spans="1:7" x14ac:dyDescent="0.25">
      <c r="A162" t="s">
        <v>0</v>
      </c>
      <c r="C162" t="s">
        <v>98</v>
      </c>
      <c r="D162" t="s">
        <v>55</v>
      </c>
      <c r="E162" t="s">
        <v>18</v>
      </c>
      <c r="F162" t="s">
        <v>0</v>
      </c>
      <c r="G162">
        <v>30</v>
      </c>
    </row>
    <row r="163" spans="1:7" x14ac:dyDescent="0.25">
      <c r="A163" t="s">
        <v>0</v>
      </c>
      <c r="C163" t="s">
        <v>55</v>
      </c>
      <c r="D163" t="s">
        <v>98</v>
      </c>
      <c r="E163" t="s">
        <v>18</v>
      </c>
      <c r="F163" t="s">
        <v>0</v>
      </c>
      <c r="G163">
        <v>24</v>
      </c>
    </row>
    <row r="164" spans="1:7" x14ac:dyDescent="0.25">
      <c r="A164" t="s">
        <v>0</v>
      </c>
      <c r="C164" t="s">
        <v>323</v>
      </c>
      <c r="D164" t="s">
        <v>324</v>
      </c>
      <c r="E164" t="s">
        <v>20</v>
      </c>
      <c r="F164" t="s">
        <v>0</v>
      </c>
      <c r="G164">
        <v>2</v>
      </c>
    </row>
    <row r="165" spans="1:7" x14ac:dyDescent="0.25">
      <c r="A165" t="s">
        <v>0</v>
      </c>
      <c r="C165" t="s">
        <v>99</v>
      </c>
      <c r="D165" t="s">
        <v>100</v>
      </c>
      <c r="E165" t="s">
        <v>18</v>
      </c>
      <c r="F165" t="s">
        <v>0</v>
      </c>
      <c r="G165">
        <v>4</v>
      </c>
    </row>
    <row r="166" spans="1:7" x14ac:dyDescent="0.25">
      <c r="A166" t="s">
        <v>0</v>
      </c>
      <c r="C166" t="s">
        <v>325</v>
      </c>
      <c r="D166" t="s">
        <v>326</v>
      </c>
      <c r="E166" t="s">
        <v>20</v>
      </c>
      <c r="F166" t="s">
        <v>0</v>
      </c>
      <c r="G166">
        <v>2</v>
      </c>
    </row>
    <row r="167" spans="1:7" x14ac:dyDescent="0.25">
      <c r="A167" t="s">
        <v>0</v>
      </c>
      <c r="C167" t="s">
        <v>327</v>
      </c>
      <c r="D167" t="s">
        <v>328</v>
      </c>
      <c r="E167" t="s">
        <v>20</v>
      </c>
      <c r="F167" t="s">
        <v>0</v>
      </c>
      <c r="G167">
        <v>9</v>
      </c>
    </row>
    <row r="168" spans="1:7" x14ac:dyDescent="0.25">
      <c r="A168" t="s">
        <v>0</v>
      </c>
      <c r="C168" t="s">
        <v>97</v>
      </c>
      <c r="D168" t="s">
        <v>96</v>
      </c>
      <c r="E168" t="s">
        <v>19</v>
      </c>
      <c r="F168" t="s">
        <v>0</v>
      </c>
      <c r="G168">
        <v>30</v>
      </c>
    </row>
    <row r="169" spans="1:7" x14ac:dyDescent="0.25">
      <c r="A169" t="s">
        <v>0</v>
      </c>
      <c r="C169" t="s">
        <v>329</v>
      </c>
      <c r="D169" t="s">
        <v>330</v>
      </c>
      <c r="E169" t="s">
        <v>20</v>
      </c>
      <c r="F169" t="s">
        <v>0</v>
      </c>
      <c r="G169">
        <v>2</v>
      </c>
    </row>
    <row r="170" spans="1:7" x14ac:dyDescent="0.25">
      <c r="A170" t="s">
        <v>0</v>
      </c>
      <c r="C170" t="s">
        <v>331</v>
      </c>
      <c r="D170" t="s">
        <v>332</v>
      </c>
      <c r="E170" t="s">
        <v>20</v>
      </c>
      <c r="F170" t="s">
        <v>0</v>
      </c>
      <c r="G170">
        <v>2</v>
      </c>
    </row>
    <row r="171" spans="1:7" x14ac:dyDescent="0.25">
      <c r="A171" t="s">
        <v>0</v>
      </c>
      <c r="C171" t="s">
        <v>333</v>
      </c>
      <c r="D171" t="s">
        <v>334</v>
      </c>
      <c r="E171" t="s">
        <v>20</v>
      </c>
      <c r="F171" t="s">
        <v>0</v>
      </c>
      <c r="G171">
        <v>9</v>
      </c>
    </row>
    <row r="172" spans="1:7" x14ac:dyDescent="0.25">
      <c r="A172" t="s">
        <v>0</v>
      </c>
      <c r="C172" t="s">
        <v>333</v>
      </c>
      <c r="D172" t="s">
        <v>335</v>
      </c>
      <c r="E172" t="s">
        <v>20</v>
      </c>
      <c r="F172" t="s">
        <v>0</v>
      </c>
      <c r="G172">
        <v>9</v>
      </c>
    </row>
    <row r="173" spans="1:7" x14ac:dyDescent="0.25">
      <c r="A173" t="s">
        <v>0</v>
      </c>
      <c r="C173" t="s">
        <v>57</v>
      </c>
      <c r="D173" t="s">
        <v>58</v>
      </c>
      <c r="E173" t="s">
        <v>18</v>
      </c>
      <c r="F173" t="s">
        <v>0</v>
      </c>
      <c r="G173">
        <v>1</v>
      </c>
    </row>
    <row r="174" spans="1:7" x14ac:dyDescent="0.25">
      <c r="A174" t="s">
        <v>0</v>
      </c>
      <c r="C174" t="s">
        <v>57</v>
      </c>
      <c r="D174" t="s">
        <v>58</v>
      </c>
      <c r="E174" t="s">
        <v>19</v>
      </c>
      <c r="F174" t="s">
        <v>0</v>
      </c>
      <c r="G174">
        <v>1</v>
      </c>
    </row>
    <row r="175" spans="1:7" x14ac:dyDescent="0.25">
      <c r="A175" t="s">
        <v>0</v>
      </c>
      <c r="C175" t="s">
        <v>57</v>
      </c>
      <c r="D175" t="s">
        <v>58</v>
      </c>
      <c r="E175" t="s">
        <v>20</v>
      </c>
      <c r="F175" t="s">
        <v>0</v>
      </c>
      <c r="G175">
        <v>6</v>
      </c>
    </row>
    <row r="176" spans="1:7" x14ac:dyDescent="0.25">
      <c r="A176" t="s">
        <v>0</v>
      </c>
      <c r="C176" t="s">
        <v>336</v>
      </c>
      <c r="D176" t="s">
        <v>163</v>
      </c>
      <c r="E176" t="s">
        <v>20</v>
      </c>
      <c r="F176" t="s">
        <v>0</v>
      </c>
      <c r="G176">
        <v>2</v>
      </c>
    </row>
    <row r="177" spans="1:7" x14ac:dyDescent="0.25">
      <c r="A177" t="s">
        <v>0</v>
      </c>
      <c r="C177" t="s">
        <v>337</v>
      </c>
      <c r="D177" t="s">
        <v>338</v>
      </c>
      <c r="E177" t="s">
        <v>20</v>
      </c>
      <c r="F177" t="s">
        <v>0</v>
      </c>
      <c r="G177">
        <v>2</v>
      </c>
    </row>
    <row r="178" spans="1:7" x14ac:dyDescent="0.25">
      <c r="A178" t="s">
        <v>0</v>
      </c>
      <c r="C178" t="s">
        <v>339</v>
      </c>
      <c r="D178" t="s">
        <v>340</v>
      </c>
      <c r="E178" t="s">
        <v>20</v>
      </c>
      <c r="F178" t="s">
        <v>0</v>
      </c>
      <c r="G178">
        <v>2</v>
      </c>
    </row>
    <row r="179" spans="1:7" x14ac:dyDescent="0.25">
      <c r="A179" t="s">
        <v>0</v>
      </c>
      <c r="C179" t="s">
        <v>339</v>
      </c>
      <c r="D179" t="s">
        <v>341</v>
      </c>
      <c r="E179" t="s">
        <v>20</v>
      </c>
      <c r="F179" t="s">
        <v>0</v>
      </c>
      <c r="G179">
        <v>2</v>
      </c>
    </row>
    <row r="180" spans="1:7" x14ac:dyDescent="0.25">
      <c r="A180" t="s">
        <v>0</v>
      </c>
      <c r="C180" t="s">
        <v>342</v>
      </c>
      <c r="D180" t="s">
        <v>343</v>
      </c>
      <c r="E180" t="s">
        <v>20</v>
      </c>
      <c r="F180" t="s">
        <v>0</v>
      </c>
      <c r="G180">
        <v>2</v>
      </c>
    </row>
    <row r="181" spans="1:7" x14ac:dyDescent="0.25">
      <c r="A181" t="s">
        <v>0</v>
      </c>
      <c r="C181" t="s">
        <v>344</v>
      </c>
      <c r="D181" t="s">
        <v>345</v>
      </c>
      <c r="E181" t="s">
        <v>20</v>
      </c>
      <c r="F181" t="s">
        <v>0</v>
      </c>
      <c r="G181">
        <v>2</v>
      </c>
    </row>
    <row r="182" spans="1:7" x14ac:dyDescent="0.25">
      <c r="A182" t="s">
        <v>0</v>
      </c>
      <c r="C182" t="s">
        <v>346</v>
      </c>
      <c r="D182" t="s">
        <v>172</v>
      </c>
      <c r="E182" t="s">
        <v>20</v>
      </c>
      <c r="F182" t="s">
        <v>0</v>
      </c>
      <c r="G182">
        <v>1</v>
      </c>
    </row>
    <row r="183" spans="1:7" x14ac:dyDescent="0.25">
      <c r="A183" t="s">
        <v>0</v>
      </c>
      <c r="C183" t="s">
        <v>347</v>
      </c>
      <c r="D183" t="s">
        <v>348</v>
      </c>
      <c r="E183" t="s">
        <v>20</v>
      </c>
      <c r="F183" t="s">
        <v>0</v>
      </c>
      <c r="G183">
        <v>1</v>
      </c>
    </row>
    <row r="184" spans="1:7" x14ac:dyDescent="0.25">
      <c r="A184" t="s">
        <v>0</v>
      </c>
      <c r="C184" t="s">
        <v>202</v>
      </c>
      <c r="D184" t="s">
        <v>349</v>
      </c>
      <c r="E184" t="s">
        <v>20</v>
      </c>
      <c r="F184" t="s">
        <v>0</v>
      </c>
      <c r="G184">
        <v>2</v>
      </c>
    </row>
    <row r="185" spans="1:7" x14ac:dyDescent="0.25">
      <c r="A185" t="s">
        <v>0</v>
      </c>
      <c r="C185" t="s">
        <v>350</v>
      </c>
      <c r="D185" t="s">
        <v>351</v>
      </c>
      <c r="E185" t="s">
        <v>18</v>
      </c>
      <c r="F185" t="s">
        <v>0</v>
      </c>
      <c r="G185">
        <v>1</v>
      </c>
    </row>
    <row r="186" spans="1:7" x14ac:dyDescent="0.25">
      <c r="A186" t="s">
        <v>0</v>
      </c>
      <c r="C186" t="s">
        <v>101</v>
      </c>
      <c r="D186" t="s">
        <v>66</v>
      </c>
      <c r="E186" t="s">
        <v>12</v>
      </c>
      <c r="F186" t="s">
        <v>0</v>
      </c>
      <c r="G186">
        <v>10</v>
      </c>
    </row>
    <row r="187" spans="1:7" x14ac:dyDescent="0.25">
      <c r="A187" t="s">
        <v>0</v>
      </c>
      <c r="C187" t="s">
        <v>352</v>
      </c>
      <c r="D187" t="s">
        <v>353</v>
      </c>
      <c r="E187" t="s">
        <v>20</v>
      </c>
      <c r="F187" t="s">
        <v>0</v>
      </c>
      <c r="G187">
        <v>9</v>
      </c>
    </row>
    <row r="188" spans="1:7" x14ac:dyDescent="0.25">
      <c r="A188" t="s">
        <v>0</v>
      </c>
      <c r="C188" t="s">
        <v>354</v>
      </c>
      <c r="D188" t="s">
        <v>355</v>
      </c>
      <c r="E188" t="s">
        <v>18</v>
      </c>
      <c r="F188" t="s">
        <v>0</v>
      </c>
      <c r="G188">
        <v>1</v>
      </c>
    </row>
    <row r="189" spans="1:7" x14ac:dyDescent="0.25">
      <c r="A189" t="s">
        <v>0</v>
      </c>
      <c r="C189" t="s">
        <v>102</v>
      </c>
      <c r="D189" t="s">
        <v>103</v>
      </c>
      <c r="E189" t="s">
        <v>12</v>
      </c>
      <c r="F189" t="s">
        <v>0</v>
      </c>
      <c r="G189">
        <v>20</v>
      </c>
    </row>
    <row r="190" spans="1:7" x14ac:dyDescent="0.25">
      <c r="A190" t="s">
        <v>0</v>
      </c>
      <c r="C190" t="s">
        <v>102</v>
      </c>
      <c r="D190" t="s">
        <v>48</v>
      </c>
      <c r="E190" t="s">
        <v>12</v>
      </c>
      <c r="F190" t="s">
        <v>0</v>
      </c>
      <c r="G190">
        <v>20</v>
      </c>
    </row>
    <row r="191" spans="1:7" x14ac:dyDescent="0.25">
      <c r="A191" t="s">
        <v>577</v>
      </c>
      <c r="C191" t="s">
        <v>50</v>
      </c>
      <c r="D191" t="s">
        <v>51</v>
      </c>
      <c r="E191" t="s">
        <v>20</v>
      </c>
      <c r="F191" t="s">
        <v>411</v>
      </c>
      <c r="G191">
        <v>1</v>
      </c>
    </row>
    <row r="192" spans="1:7" x14ac:dyDescent="0.25">
      <c r="A192" t="s">
        <v>537</v>
      </c>
      <c r="C192" t="s">
        <v>105</v>
      </c>
      <c r="D192" t="s">
        <v>51</v>
      </c>
      <c r="E192" t="s">
        <v>20</v>
      </c>
      <c r="F192" t="s">
        <v>413</v>
      </c>
      <c r="G192">
        <v>1</v>
      </c>
    </row>
    <row r="193" spans="1:7" x14ac:dyDescent="0.25">
      <c r="A193" t="s">
        <v>460</v>
      </c>
      <c r="C193" t="s">
        <v>105</v>
      </c>
      <c r="D193" t="s">
        <v>51</v>
      </c>
      <c r="E193" t="s">
        <v>20</v>
      </c>
      <c r="F193" t="s">
        <v>410</v>
      </c>
      <c r="G193">
        <v>1</v>
      </c>
    </row>
    <row r="194" spans="1:7" x14ac:dyDescent="0.25">
      <c r="A194" t="s">
        <v>421</v>
      </c>
      <c r="C194" t="s">
        <v>50</v>
      </c>
      <c r="D194" t="s">
        <v>51</v>
      </c>
      <c r="E194" t="s">
        <v>20</v>
      </c>
      <c r="F194" t="s">
        <v>411</v>
      </c>
      <c r="G194">
        <v>1</v>
      </c>
    </row>
    <row r="195" spans="1:7" x14ac:dyDescent="0.25">
      <c r="A195" t="s">
        <v>356</v>
      </c>
      <c r="C195" t="s">
        <v>71</v>
      </c>
      <c r="D195" t="s">
        <v>578</v>
      </c>
      <c r="E195" t="s">
        <v>20</v>
      </c>
      <c r="F195" t="s">
        <v>0</v>
      </c>
      <c r="G195">
        <v>2</v>
      </c>
    </row>
    <row r="196" spans="1:7" x14ac:dyDescent="0.25">
      <c r="A196" t="s">
        <v>579</v>
      </c>
      <c r="C196" t="s">
        <v>105</v>
      </c>
      <c r="D196" t="s">
        <v>51</v>
      </c>
      <c r="E196" t="s">
        <v>20</v>
      </c>
      <c r="F196" t="s">
        <v>411</v>
      </c>
      <c r="G196">
        <v>1</v>
      </c>
    </row>
    <row r="197" spans="1:7" x14ac:dyDescent="0.25">
      <c r="A197" t="s">
        <v>104</v>
      </c>
      <c r="C197" t="s">
        <v>105</v>
      </c>
      <c r="D197" t="s">
        <v>106</v>
      </c>
      <c r="E197" t="s">
        <v>20</v>
      </c>
      <c r="F197" t="s">
        <v>0</v>
      </c>
      <c r="G197">
        <v>1</v>
      </c>
    </row>
    <row r="198" spans="1:7" x14ac:dyDescent="0.25">
      <c r="A198" t="s">
        <v>107</v>
      </c>
      <c r="C198" t="s">
        <v>53</v>
      </c>
      <c r="D198" t="s">
        <v>106</v>
      </c>
      <c r="E198" t="s">
        <v>20</v>
      </c>
      <c r="F198" t="s">
        <v>0</v>
      </c>
      <c r="G198">
        <v>1</v>
      </c>
    </row>
    <row r="199" spans="1:7" x14ac:dyDescent="0.25">
      <c r="A199" t="s">
        <v>21</v>
      </c>
      <c r="C199" t="s">
        <v>150</v>
      </c>
      <c r="D199" t="s">
        <v>51</v>
      </c>
      <c r="E199" t="s">
        <v>20</v>
      </c>
      <c r="F199" t="s">
        <v>0</v>
      </c>
      <c r="G199">
        <v>1</v>
      </c>
    </row>
    <row r="200" spans="1:7" x14ac:dyDescent="0.25">
      <c r="A200" t="s">
        <v>357</v>
      </c>
      <c r="C200" t="s">
        <v>299</v>
      </c>
      <c r="D200" t="s">
        <v>300</v>
      </c>
      <c r="E200" t="s">
        <v>18</v>
      </c>
      <c r="F200" t="s">
        <v>0</v>
      </c>
      <c r="G200">
        <v>2</v>
      </c>
    </row>
    <row r="201" spans="1:7" x14ac:dyDescent="0.25">
      <c r="A201" t="s">
        <v>358</v>
      </c>
      <c r="B201">
        <v>0</v>
      </c>
      <c r="C201" t="s">
        <v>299</v>
      </c>
      <c r="D201" t="s">
        <v>300</v>
      </c>
      <c r="E201" t="s">
        <v>18</v>
      </c>
      <c r="F201" t="s">
        <v>0</v>
      </c>
      <c r="G201">
        <v>2</v>
      </c>
    </row>
    <row r="202" spans="1:7" x14ac:dyDescent="0.25">
      <c r="A202" t="s">
        <v>359</v>
      </c>
      <c r="C202" t="s">
        <v>71</v>
      </c>
      <c r="D202" t="s">
        <v>202</v>
      </c>
      <c r="E202" t="s">
        <v>18</v>
      </c>
      <c r="F202" t="s">
        <v>0</v>
      </c>
      <c r="G202">
        <v>3</v>
      </c>
    </row>
    <row r="203" spans="1:7" x14ac:dyDescent="0.25">
      <c r="A203" t="s">
        <v>360</v>
      </c>
      <c r="C203" t="s">
        <v>71</v>
      </c>
      <c r="D203" t="s">
        <v>202</v>
      </c>
      <c r="E203" t="s">
        <v>18</v>
      </c>
      <c r="F203" t="s">
        <v>0</v>
      </c>
      <c r="G203">
        <v>2</v>
      </c>
    </row>
    <row r="204" spans="1:7" x14ac:dyDescent="0.25">
      <c r="A204" t="s">
        <v>361</v>
      </c>
      <c r="C204" t="s">
        <v>71</v>
      </c>
      <c r="D204" t="s">
        <v>202</v>
      </c>
      <c r="E204" t="s">
        <v>18</v>
      </c>
      <c r="F204" t="s">
        <v>0</v>
      </c>
      <c r="G204">
        <v>4</v>
      </c>
    </row>
    <row r="205" spans="1:7" x14ac:dyDescent="0.25">
      <c r="A205" t="s">
        <v>9</v>
      </c>
      <c r="B205">
        <v>0</v>
      </c>
      <c r="C205" t="s">
        <v>145</v>
      </c>
      <c r="D205" t="s">
        <v>48</v>
      </c>
      <c r="E205" t="s">
        <v>11</v>
      </c>
      <c r="F205" t="s">
        <v>0</v>
      </c>
      <c r="G205">
        <v>3</v>
      </c>
    </row>
    <row r="206" spans="1:7" x14ac:dyDescent="0.25">
      <c r="A206" t="s">
        <v>9</v>
      </c>
      <c r="B206">
        <v>0</v>
      </c>
      <c r="C206" t="s">
        <v>146</v>
      </c>
      <c r="D206" t="s">
        <v>48</v>
      </c>
      <c r="E206" t="s">
        <v>11</v>
      </c>
      <c r="F206" t="s">
        <v>0</v>
      </c>
      <c r="G206">
        <v>2</v>
      </c>
    </row>
    <row r="207" spans="1:7" x14ac:dyDescent="0.25">
      <c r="A207" t="s">
        <v>9</v>
      </c>
      <c r="B207">
        <v>0</v>
      </c>
      <c r="C207" t="s">
        <v>47</v>
      </c>
      <c r="D207" t="s">
        <v>48</v>
      </c>
      <c r="E207" t="s">
        <v>11</v>
      </c>
      <c r="F207" t="s">
        <v>0</v>
      </c>
      <c r="G207">
        <v>3</v>
      </c>
    </row>
    <row r="208" spans="1:7" x14ac:dyDescent="0.25">
      <c r="A208" t="s">
        <v>9</v>
      </c>
      <c r="B208">
        <v>0</v>
      </c>
      <c r="C208" t="s">
        <v>52</v>
      </c>
      <c r="D208" t="s">
        <v>48</v>
      </c>
      <c r="E208" t="s">
        <v>11</v>
      </c>
      <c r="F208" t="s">
        <v>0</v>
      </c>
      <c r="G208">
        <v>2</v>
      </c>
    </row>
    <row r="209" spans="1:7" x14ac:dyDescent="0.25">
      <c r="A209" t="s">
        <v>9</v>
      </c>
      <c r="B209">
        <v>0</v>
      </c>
      <c r="C209" t="s">
        <v>149</v>
      </c>
      <c r="D209" t="s">
        <v>48</v>
      </c>
      <c r="E209" t="s">
        <v>11</v>
      </c>
      <c r="F209" t="s">
        <v>0</v>
      </c>
      <c r="G209">
        <v>1</v>
      </c>
    </row>
    <row r="210" spans="1:7" x14ac:dyDescent="0.25">
      <c r="A210" t="s">
        <v>6</v>
      </c>
      <c r="C210" t="s">
        <v>145</v>
      </c>
      <c r="D210" t="s">
        <v>362</v>
      </c>
      <c r="E210" t="s">
        <v>11</v>
      </c>
      <c r="F210" t="s">
        <v>0</v>
      </c>
      <c r="G210">
        <v>2</v>
      </c>
    </row>
    <row r="211" spans="1:7" x14ac:dyDescent="0.25">
      <c r="A211" t="s">
        <v>6</v>
      </c>
      <c r="C211" t="s">
        <v>145</v>
      </c>
      <c r="D211" t="s">
        <v>363</v>
      </c>
      <c r="E211" t="s">
        <v>11</v>
      </c>
      <c r="F211" t="s">
        <v>0</v>
      </c>
      <c r="G211">
        <v>1</v>
      </c>
    </row>
    <row r="212" spans="1:7" x14ac:dyDescent="0.25">
      <c r="A212" t="s">
        <v>6</v>
      </c>
      <c r="C212" t="s">
        <v>146</v>
      </c>
      <c r="D212" t="s">
        <v>362</v>
      </c>
      <c r="E212" t="s">
        <v>11</v>
      </c>
      <c r="F212" t="s">
        <v>0</v>
      </c>
      <c r="G212">
        <v>2</v>
      </c>
    </row>
    <row r="213" spans="1:7" x14ac:dyDescent="0.25">
      <c r="A213" t="s">
        <v>6</v>
      </c>
      <c r="C213" t="s">
        <v>47</v>
      </c>
      <c r="D213" t="s">
        <v>362</v>
      </c>
      <c r="E213" t="s">
        <v>11</v>
      </c>
      <c r="F213" t="s">
        <v>0</v>
      </c>
      <c r="G213">
        <v>3</v>
      </c>
    </row>
    <row r="214" spans="1:7" x14ac:dyDescent="0.25">
      <c r="A214" t="s">
        <v>6</v>
      </c>
      <c r="C214" t="s">
        <v>52</v>
      </c>
      <c r="D214" t="s">
        <v>362</v>
      </c>
      <c r="E214" t="s">
        <v>11</v>
      </c>
      <c r="F214" t="s">
        <v>0</v>
      </c>
      <c r="G214">
        <v>1</v>
      </c>
    </row>
    <row r="215" spans="1:7" x14ac:dyDescent="0.25">
      <c r="A215" t="s">
        <v>6</v>
      </c>
      <c r="C215" t="s">
        <v>52</v>
      </c>
      <c r="D215" t="s">
        <v>48</v>
      </c>
      <c r="E215" t="s">
        <v>11</v>
      </c>
      <c r="F215" t="s">
        <v>0</v>
      </c>
      <c r="G215">
        <v>1</v>
      </c>
    </row>
    <row r="216" spans="1:7" x14ac:dyDescent="0.25">
      <c r="A216" t="s">
        <v>6</v>
      </c>
      <c r="C216" t="s">
        <v>149</v>
      </c>
      <c r="D216" t="s">
        <v>48</v>
      </c>
      <c r="E216" t="s">
        <v>11</v>
      </c>
      <c r="F216" t="s">
        <v>0</v>
      </c>
      <c r="G216">
        <v>1</v>
      </c>
    </row>
    <row r="217" spans="1:7" x14ac:dyDescent="0.25">
      <c r="A217" t="s">
        <v>364</v>
      </c>
      <c r="B217">
        <v>0</v>
      </c>
      <c r="C217" t="s">
        <v>365</v>
      </c>
      <c r="D217" t="s">
        <v>366</v>
      </c>
      <c r="E217" t="s">
        <v>11</v>
      </c>
      <c r="F217" t="s">
        <v>0</v>
      </c>
      <c r="G217">
        <v>1</v>
      </c>
    </row>
    <row r="218" spans="1:7" x14ac:dyDescent="0.25">
      <c r="A218" t="s">
        <v>364</v>
      </c>
      <c r="B218">
        <v>0</v>
      </c>
      <c r="C218" t="s">
        <v>365</v>
      </c>
      <c r="D218" t="s">
        <v>367</v>
      </c>
      <c r="E218" t="s">
        <v>11</v>
      </c>
      <c r="F218" t="s">
        <v>0</v>
      </c>
      <c r="G218">
        <v>1</v>
      </c>
    </row>
    <row r="219" spans="1:7" x14ac:dyDescent="0.25">
      <c r="A219" t="s">
        <v>368</v>
      </c>
      <c r="B219">
        <v>0</v>
      </c>
      <c r="C219" t="s">
        <v>365</v>
      </c>
      <c r="D219" t="s">
        <v>367</v>
      </c>
      <c r="E219" t="s">
        <v>11</v>
      </c>
      <c r="F219" t="s">
        <v>0</v>
      </c>
      <c r="G219">
        <v>1</v>
      </c>
    </row>
    <row r="220" spans="1:7" x14ac:dyDescent="0.25">
      <c r="A220" t="s">
        <v>369</v>
      </c>
      <c r="B220">
        <v>0</v>
      </c>
      <c r="C220" t="s">
        <v>365</v>
      </c>
      <c r="D220" t="s">
        <v>367</v>
      </c>
      <c r="E220" t="s">
        <v>11</v>
      </c>
      <c r="F220" t="s">
        <v>0</v>
      </c>
      <c r="G220">
        <v>1</v>
      </c>
    </row>
    <row r="221" spans="1:7" x14ac:dyDescent="0.25">
      <c r="A221" t="s">
        <v>370</v>
      </c>
      <c r="B221">
        <v>0</v>
      </c>
      <c r="C221" t="s">
        <v>365</v>
      </c>
      <c r="D221" t="s">
        <v>367</v>
      </c>
      <c r="E221" t="s">
        <v>11</v>
      </c>
      <c r="F221" t="s">
        <v>0</v>
      </c>
      <c r="G221">
        <v>1</v>
      </c>
    </row>
    <row r="222" spans="1:7" x14ac:dyDescent="0.25">
      <c r="A222" t="s">
        <v>371</v>
      </c>
      <c r="B222">
        <v>0</v>
      </c>
      <c r="C222" t="s">
        <v>365</v>
      </c>
      <c r="D222" t="s">
        <v>367</v>
      </c>
      <c r="E222" t="s">
        <v>11</v>
      </c>
      <c r="F222" t="s">
        <v>0</v>
      </c>
      <c r="G222">
        <v>1</v>
      </c>
    </row>
    <row r="223" spans="1:7" x14ac:dyDescent="0.25">
      <c r="A223" t="s">
        <v>129</v>
      </c>
      <c r="C223" t="s">
        <v>108</v>
      </c>
      <c r="D223" t="s">
        <v>109</v>
      </c>
      <c r="E223" t="s">
        <v>11</v>
      </c>
      <c r="F223" t="s">
        <v>0</v>
      </c>
      <c r="G223">
        <v>1</v>
      </c>
    </row>
    <row r="224" spans="1:7" x14ac:dyDescent="0.25">
      <c r="A224" t="s">
        <v>130</v>
      </c>
      <c r="B224">
        <v>0</v>
      </c>
      <c r="C224" t="s">
        <v>365</v>
      </c>
      <c r="D224" t="s">
        <v>54</v>
      </c>
      <c r="E224" t="s">
        <v>11</v>
      </c>
      <c r="F224" t="s">
        <v>0</v>
      </c>
      <c r="G224">
        <v>1</v>
      </c>
    </row>
    <row r="225" spans="1:7" x14ac:dyDescent="0.25">
      <c r="A225" t="s">
        <v>372</v>
      </c>
      <c r="B225">
        <v>0</v>
      </c>
      <c r="C225" t="s">
        <v>365</v>
      </c>
      <c r="D225" t="s">
        <v>367</v>
      </c>
      <c r="E225" t="s">
        <v>11</v>
      </c>
      <c r="F225" t="s">
        <v>0</v>
      </c>
      <c r="G225">
        <v>1</v>
      </c>
    </row>
    <row r="226" spans="1:7" x14ac:dyDescent="0.25">
      <c r="A226" t="s">
        <v>373</v>
      </c>
      <c r="B226">
        <v>0</v>
      </c>
      <c r="C226" t="s">
        <v>365</v>
      </c>
      <c r="D226" t="s">
        <v>367</v>
      </c>
      <c r="E226" t="s">
        <v>11</v>
      </c>
      <c r="F226" t="s">
        <v>0</v>
      </c>
      <c r="G226">
        <v>1</v>
      </c>
    </row>
    <row r="227" spans="1:7" x14ac:dyDescent="0.25">
      <c r="A227" t="s">
        <v>374</v>
      </c>
      <c r="B227">
        <v>0</v>
      </c>
      <c r="C227" t="s">
        <v>365</v>
      </c>
      <c r="D227" t="s">
        <v>366</v>
      </c>
      <c r="E227" t="s">
        <v>11</v>
      </c>
      <c r="F227" t="s">
        <v>0</v>
      </c>
      <c r="G227">
        <v>1</v>
      </c>
    </row>
    <row r="228" spans="1:7" x14ac:dyDescent="0.25">
      <c r="A228" t="s">
        <v>374</v>
      </c>
      <c r="B228">
        <v>0</v>
      </c>
      <c r="C228" t="s">
        <v>365</v>
      </c>
      <c r="D228" t="s">
        <v>367</v>
      </c>
      <c r="E228" t="s">
        <v>11</v>
      </c>
      <c r="F228" t="s">
        <v>0</v>
      </c>
      <c r="G228">
        <v>1</v>
      </c>
    </row>
    <row r="229" spans="1:7" x14ac:dyDescent="0.25">
      <c r="A229" t="s">
        <v>375</v>
      </c>
      <c r="B229">
        <v>0</v>
      </c>
      <c r="C229" t="s">
        <v>365</v>
      </c>
      <c r="D229" t="s">
        <v>367</v>
      </c>
      <c r="E229" t="s">
        <v>11</v>
      </c>
      <c r="F229" t="s">
        <v>0</v>
      </c>
      <c r="G229">
        <v>1</v>
      </c>
    </row>
    <row r="230" spans="1:7" x14ac:dyDescent="0.25">
      <c r="A230" t="s">
        <v>376</v>
      </c>
      <c r="B230">
        <v>0</v>
      </c>
      <c r="C230" t="s">
        <v>365</v>
      </c>
      <c r="D230" t="s">
        <v>367</v>
      </c>
      <c r="E230" t="s">
        <v>11</v>
      </c>
      <c r="F230" t="s">
        <v>0</v>
      </c>
      <c r="G230">
        <v>1</v>
      </c>
    </row>
    <row r="231" spans="1:7" x14ac:dyDescent="0.25">
      <c r="A231" t="s">
        <v>377</v>
      </c>
      <c r="B231">
        <v>0</v>
      </c>
      <c r="C231" t="s">
        <v>365</v>
      </c>
      <c r="D231" t="s">
        <v>367</v>
      </c>
      <c r="E231" t="s">
        <v>11</v>
      </c>
      <c r="F231" t="s">
        <v>0</v>
      </c>
      <c r="G231">
        <v>1</v>
      </c>
    </row>
    <row r="232" spans="1:7" x14ac:dyDescent="0.25">
      <c r="A232" t="s">
        <v>378</v>
      </c>
      <c r="B232">
        <v>0</v>
      </c>
      <c r="C232" t="s">
        <v>365</v>
      </c>
      <c r="D232" t="s">
        <v>379</v>
      </c>
      <c r="E232" t="s">
        <v>11</v>
      </c>
      <c r="F232" t="s">
        <v>0</v>
      </c>
      <c r="G232">
        <v>1</v>
      </c>
    </row>
    <row r="233" spans="1:7" x14ac:dyDescent="0.25">
      <c r="A233" t="s">
        <v>131</v>
      </c>
      <c r="C233" t="s">
        <v>108</v>
      </c>
      <c r="D233" t="s">
        <v>109</v>
      </c>
      <c r="E233" t="s">
        <v>11</v>
      </c>
      <c r="F233" t="s">
        <v>0</v>
      </c>
      <c r="G233">
        <v>1</v>
      </c>
    </row>
    <row r="234" spans="1:7" x14ac:dyDescent="0.25">
      <c r="A234" t="s">
        <v>132</v>
      </c>
      <c r="B234">
        <v>0</v>
      </c>
      <c r="C234" t="s">
        <v>365</v>
      </c>
      <c r="D234" t="s">
        <v>54</v>
      </c>
      <c r="E234" t="s">
        <v>11</v>
      </c>
      <c r="F234" t="s">
        <v>0</v>
      </c>
      <c r="G234">
        <v>1</v>
      </c>
    </row>
    <row r="235" spans="1:7" x14ac:dyDescent="0.25">
      <c r="A235" t="s">
        <v>380</v>
      </c>
      <c r="B235">
        <v>0</v>
      </c>
      <c r="C235" t="s">
        <v>365</v>
      </c>
      <c r="D235" t="s">
        <v>367</v>
      </c>
      <c r="E235" t="s">
        <v>11</v>
      </c>
      <c r="F235" t="s">
        <v>0</v>
      </c>
      <c r="G235">
        <v>1</v>
      </c>
    </row>
    <row r="236" spans="1:7" x14ac:dyDescent="0.25">
      <c r="A236" t="s">
        <v>381</v>
      </c>
      <c r="B236">
        <v>0</v>
      </c>
      <c r="C236" t="s">
        <v>365</v>
      </c>
      <c r="D236" t="s">
        <v>367</v>
      </c>
      <c r="E236" t="s">
        <v>11</v>
      </c>
      <c r="F236" t="s">
        <v>0</v>
      </c>
      <c r="G236">
        <v>1</v>
      </c>
    </row>
    <row r="237" spans="1:7" x14ac:dyDescent="0.25">
      <c r="A237" t="s">
        <v>382</v>
      </c>
      <c r="C237" t="s">
        <v>383</v>
      </c>
      <c r="D237" t="s">
        <v>384</v>
      </c>
      <c r="E237" t="s">
        <v>18</v>
      </c>
      <c r="F237" t="s">
        <v>0</v>
      </c>
      <c r="G237">
        <v>6</v>
      </c>
    </row>
    <row r="238" spans="1:7" x14ac:dyDescent="0.25">
      <c r="A238" t="s">
        <v>110</v>
      </c>
      <c r="B238">
        <v>0</v>
      </c>
      <c r="C238" t="s">
        <v>57</v>
      </c>
      <c r="D238" t="s">
        <v>58</v>
      </c>
      <c r="E238" t="s">
        <v>41</v>
      </c>
      <c r="F238" t="s">
        <v>0</v>
      </c>
      <c r="G238">
        <v>1</v>
      </c>
    </row>
    <row r="239" spans="1:7" x14ac:dyDescent="0.25">
      <c r="A239" t="s">
        <v>111</v>
      </c>
      <c r="C239" t="s">
        <v>57</v>
      </c>
      <c r="D239" t="s">
        <v>58</v>
      </c>
      <c r="E239" t="s">
        <v>41</v>
      </c>
      <c r="F239" t="s">
        <v>0</v>
      </c>
      <c r="G239">
        <v>1</v>
      </c>
    </row>
    <row r="240" spans="1:7" x14ac:dyDescent="0.25">
      <c r="A240" t="s">
        <v>112</v>
      </c>
      <c r="C240" t="s">
        <v>79</v>
      </c>
      <c r="D240" t="s">
        <v>80</v>
      </c>
      <c r="E240" t="s">
        <v>41</v>
      </c>
      <c r="F240" t="s">
        <v>0</v>
      </c>
      <c r="G240">
        <v>4</v>
      </c>
    </row>
    <row r="241" spans="1:7" x14ac:dyDescent="0.25">
      <c r="A241" t="s">
        <v>385</v>
      </c>
      <c r="C241" t="s">
        <v>194</v>
      </c>
      <c r="D241" t="s">
        <v>182</v>
      </c>
      <c r="E241" t="s">
        <v>20</v>
      </c>
      <c r="F241" t="s">
        <v>0</v>
      </c>
      <c r="G241">
        <v>1</v>
      </c>
    </row>
    <row r="242" spans="1:7" x14ac:dyDescent="0.25">
      <c r="A242" t="s">
        <v>386</v>
      </c>
      <c r="C242" t="s">
        <v>194</v>
      </c>
      <c r="D242" t="s">
        <v>182</v>
      </c>
      <c r="E242" t="s">
        <v>20</v>
      </c>
      <c r="F242" t="s">
        <v>0</v>
      </c>
      <c r="G242">
        <v>5</v>
      </c>
    </row>
    <row r="243" spans="1:7" x14ac:dyDescent="0.25">
      <c r="A243" t="s">
        <v>22</v>
      </c>
      <c r="C243" t="s">
        <v>71</v>
      </c>
      <c r="D243" t="s">
        <v>113</v>
      </c>
      <c r="E243" t="s">
        <v>17</v>
      </c>
      <c r="F243" t="s">
        <v>0</v>
      </c>
      <c r="G243">
        <v>1</v>
      </c>
    </row>
    <row r="244" spans="1:7" x14ac:dyDescent="0.25">
      <c r="A244" t="s">
        <v>22</v>
      </c>
      <c r="C244" t="s">
        <v>53</v>
      </c>
      <c r="D244" t="s">
        <v>51</v>
      </c>
      <c r="E244" t="s">
        <v>17</v>
      </c>
      <c r="F244" t="s">
        <v>0</v>
      </c>
      <c r="G244">
        <v>1</v>
      </c>
    </row>
    <row r="245" spans="1:7" x14ac:dyDescent="0.25">
      <c r="A245" t="s">
        <v>22</v>
      </c>
      <c r="C245" t="s">
        <v>150</v>
      </c>
      <c r="D245" t="s">
        <v>51</v>
      </c>
      <c r="E245" t="s">
        <v>17</v>
      </c>
      <c r="F245" t="s">
        <v>0</v>
      </c>
      <c r="G245">
        <v>1</v>
      </c>
    </row>
    <row r="246" spans="1:7" x14ac:dyDescent="0.25">
      <c r="A246" t="s">
        <v>387</v>
      </c>
      <c r="C246" t="s">
        <v>388</v>
      </c>
      <c r="D246" t="s">
        <v>389</v>
      </c>
      <c r="E246" t="s">
        <v>18</v>
      </c>
      <c r="F246" t="s">
        <v>0</v>
      </c>
      <c r="G246">
        <v>2</v>
      </c>
    </row>
    <row r="247" spans="1:7" x14ac:dyDescent="0.25">
      <c r="A247" t="s">
        <v>390</v>
      </c>
      <c r="C247" t="s">
        <v>388</v>
      </c>
      <c r="D247" t="s">
        <v>389</v>
      </c>
      <c r="E247" t="s">
        <v>18</v>
      </c>
      <c r="F247" t="s">
        <v>0</v>
      </c>
      <c r="G247">
        <v>2</v>
      </c>
    </row>
    <row r="248" spans="1:7" x14ac:dyDescent="0.25">
      <c r="A248" t="s">
        <v>391</v>
      </c>
      <c r="C248" t="s">
        <v>388</v>
      </c>
      <c r="D248" t="s">
        <v>389</v>
      </c>
      <c r="E248" t="s">
        <v>18</v>
      </c>
      <c r="F248" t="s">
        <v>0</v>
      </c>
      <c r="G248">
        <v>4</v>
      </c>
    </row>
    <row r="249" spans="1:7" x14ac:dyDescent="0.25">
      <c r="A249" t="s">
        <v>392</v>
      </c>
      <c r="C249" t="s">
        <v>388</v>
      </c>
      <c r="D249" t="s">
        <v>389</v>
      </c>
      <c r="E249" t="s">
        <v>18</v>
      </c>
      <c r="F249" t="s">
        <v>0</v>
      </c>
      <c r="G249">
        <v>1</v>
      </c>
    </row>
    <row r="250" spans="1:7" x14ac:dyDescent="0.25">
      <c r="A250" t="s">
        <v>583</v>
      </c>
      <c r="C250" t="s">
        <v>151</v>
      </c>
      <c r="D250" t="s">
        <v>152</v>
      </c>
      <c r="E250" t="s">
        <v>20</v>
      </c>
      <c r="F250" t="s">
        <v>410</v>
      </c>
      <c r="G250">
        <v>1</v>
      </c>
    </row>
    <row r="251" spans="1:7" x14ac:dyDescent="0.25">
      <c r="A251" t="s">
        <v>114</v>
      </c>
      <c r="B251">
        <v>0</v>
      </c>
      <c r="C251" t="s">
        <v>56</v>
      </c>
      <c r="D251" t="s">
        <v>55</v>
      </c>
      <c r="E251" t="s">
        <v>41</v>
      </c>
      <c r="F251" t="s">
        <v>0</v>
      </c>
      <c r="G251">
        <v>10</v>
      </c>
    </row>
    <row r="252" spans="1:7" x14ac:dyDescent="0.25">
      <c r="A252" t="s">
        <v>115</v>
      </c>
      <c r="B252">
        <v>0</v>
      </c>
      <c r="C252" t="s">
        <v>55</v>
      </c>
      <c r="D252" t="s">
        <v>56</v>
      </c>
      <c r="E252" t="s">
        <v>20</v>
      </c>
      <c r="F252" t="s">
        <v>0</v>
      </c>
      <c r="G252">
        <v>8</v>
      </c>
    </row>
    <row r="253" spans="1:7" x14ac:dyDescent="0.25">
      <c r="A253" t="s">
        <v>7</v>
      </c>
      <c r="C253" t="s">
        <v>71</v>
      </c>
      <c r="D253" t="s">
        <v>113</v>
      </c>
      <c r="E253" t="s">
        <v>17</v>
      </c>
      <c r="F253" t="s">
        <v>0</v>
      </c>
      <c r="G253">
        <v>1</v>
      </c>
    </row>
    <row r="254" spans="1:7" x14ac:dyDescent="0.25">
      <c r="A254" t="s">
        <v>7</v>
      </c>
      <c r="C254" t="s">
        <v>53</v>
      </c>
      <c r="D254" t="s">
        <v>116</v>
      </c>
      <c r="E254" t="s">
        <v>17</v>
      </c>
      <c r="F254" t="s">
        <v>0</v>
      </c>
      <c r="G254">
        <v>1</v>
      </c>
    </row>
    <row r="255" spans="1:7" x14ac:dyDescent="0.25">
      <c r="A255" t="s">
        <v>7</v>
      </c>
      <c r="C255" t="s">
        <v>150</v>
      </c>
      <c r="D255" t="s">
        <v>116</v>
      </c>
      <c r="E255" t="s">
        <v>17</v>
      </c>
      <c r="F255" t="s">
        <v>0</v>
      </c>
      <c r="G255">
        <v>1</v>
      </c>
    </row>
    <row r="256" spans="1:7" x14ac:dyDescent="0.25">
      <c r="A256" t="s">
        <v>10</v>
      </c>
      <c r="B256">
        <v>0</v>
      </c>
      <c r="C256" t="s">
        <v>37</v>
      </c>
      <c r="D256" t="s">
        <v>38</v>
      </c>
      <c r="E256" t="s">
        <v>12</v>
      </c>
      <c r="F256" t="s">
        <v>0</v>
      </c>
      <c r="G256">
        <v>10</v>
      </c>
    </row>
    <row r="257" spans="1:7" x14ac:dyDescent="0.25">
      <c r="A257" t="s">
        <v>8</v>
      </c>
      <c r="C257" t="s">
        <v>37</v>
      </c>
      <c r="D257" t="s">
        <v>38</v>
      </c>
      <c r="E257" t="s">
        <v>12</v>
      </c>
      <c r="F257" t="s">
        <v>0</v>
      </c>
      <c r="G257">
        <v>10</v>
      </c>
    </row>
    <row r="258" spans="1:7" x14ac:dyDescent="0.25">
      <c r="A258" t="s">
        <v>117</v>
      </c>
      <c r="C258" t="s">
        <v>99</v>
      </c>
      <c r="D258" t="s">
        <v>100</v>
      </c>
      <c r="E258" t="s">
        <v>41</v>
      </c>
      <c r="F258" t="s">
        <v>0</v>
      </c>
      <c r="G258">
        <v>2</v>
      </c>
    </row>
    <row r="259" spans="1:7" x14ac:dyDescent="0.25">
      <c r="A259" t="s">
        <v>584</v>
      </c>
      <c r="C259" t="s">
        <v>53</v>
      </c>
      <c r="D259" t="s">
        <v>51</v>
      </c>
      <c r="E259" t="s">
        <v>20</v>
      </c>
      <c r="F259" t="s">
        <v>411</v>
      </c>
      <c r="G259">
        <v>1</v>
      </c>
    </row>
    <row r="260" spans="1:7" x14ac:dyDescent="0.25">
      <c r="A260" t="s">
        <v>585</v>
      </c>
      <c r="C260" t="s">
        <v>150</v>
      </c>
      <c r="D260" t="s">
        <v>51</v>
      </c>
      <c r="E260" t="s">
        <v>20</v>
      </c>
      <c r="F260" t="s">
        <v>412</v>
      </c>
      <c r="G260">
        <v>1</v>
      </c>
    </row>
    <row r="261" spans="1:7" x14ac:dyDescent="0.25">
      <c r="A261" t="s">
        <v>586</v>
      </c>
      <c r="C261" t="s">
        <v>50</v>
      </c>
      <c r="D261" t="s">
        <v>51</v>
      </c>
      <c r="E261" t="s">
        <v>20</v>
      </c>
      <c r="F261" t="s">
        <v>412</v>
      </c>
      <c r="G261">
        <v>1</v>
      </c>
    </row>
    <row r="262" spans="1:7" x14ac:dyDescent="0.25">
      <c r="A262" t="s">
        <v>393</v>
      </c>
      <c r="B262">
        <v>0</v>
      </c>
      <c r="C262" t="s">
        <v>50</v>
      </c>
      <c r="D262" t="s">
        <v>51</v>
      </c>
      <c r="E262" t="s">
        <v>20</v>
      </c>
      <c r="F262" t="s">
        <v>0</v>
      </c>
      <c r="G262">
        <v>1</v>
      </c>
    </row>
    <row r="263" spans="1:7" x14ac:dyDescent="0.25">
      <c r="A263" t="s">
        <v>394</v>
      </c>
      <c r="B263">
        <v>0</v>
      </c>
      <c r="C263" t="s">
        <v>105</v>
      </c>
      <c r="D263" t="s">
        <v>51</v>
      </c>
      <c r="E263" t="s">
        <v>20</v>
      </c>
      <c r="F263" t="s">
        <v>0</v>
      </c>
      <c r="G263">
        <v>1</v>
      </c>
    </row>
    <row r="264" spans="1:7" x14ac:dyDescent="0.25">
      <c r="A264" t="s">
        <v>415</v>
      </c>
      <c r="B264">
        <v>0</v>
      </c>
      <c r="C264" t="s">
        <v>105</v>
      </c>
      <c r="D264" t="s">
        <v>51</v>
      </c>
      <c r="E264" t="s">
        <v>20</v>
      </c>
      <c r="F264" t="s">
        <v>0</v>
      </c>
      <c r="G264">
        <v>1</v>
      </c>
    </row>
    <row r="265" spans="1:7" x14ac:dyDescent="0.25">
      <c r="A265" t="s">
        <v>395</v>
      </c>
      <c r="B265">
        <v>0</v>
      </c>
      <c r="C265" t="s">
        <v>50</v>
      </c>
      <c r="D265" t="s">
        <v>51</v>
      </c>
      <c r="E265" t="s">
        <v>20</v>
      </c>
      <c r="F265" t="s">
        <v>0</v>
      </c>
      <c r="G265">
        <v>1</v>
      </c>
    </row>
    <row r="266" spans="1:7" x14ac:dyDescent="0.25">
      <c r="A266" t="s">
        <v>416</v>
      </c>
      <c r="B266">
        <v>0</v>
      </c>
      <c r="C266" t="s">
        <v>105</v>
      </c>
      <c r="D266" t="s">
        <v>51</v>
      </c>
      <c r="E266" t="s">
        <v>20</v>
      </c>
      <c r="F266" t="s">
        <v>0</v>
      </c>
      <c r="G266">
        <v>1</v>
      </c>
    </row>
    <row r="267" spans="1:7" x14ac:dyDescent="0.25">
      <c r="A267" t="s">
        <v>396</v>
      </c>
      <c r="B267">
        <v>0</v>
      </c>
      <c r="C267" t="s">
        <v>53</v>
      </c>
      <c r="D267" t="s">
        <v>51</v>
      </c>
      <c r="E267" t="s">
        <v>20</v>
      </c>
      <c r="F267" t="s">
        <v>0</v>
      </c>
      <c r="G267">
        <v>1</v>
      </c>
    </row>
    <row r="268" spans="1:7" x14ac:dyDescent="0.25">
      <c r="A268" t="s">
        <v>417</v>
      </c>
      <c r="B268">
        <v>0</v>
      </c>
      <c r="C268" t="s">
        <v>150</v>
      </c>
      <c r="D268" t="s">
        <v>51</v>
      </c>
      <c r="E268" t="s">
        <v>18</v>
      </c>
      <c r="F268" t="s">
        <v>0</v>
      </c>
      <c r="G268">
        <v>1</v>
      </c>
    </row>
    <row r="269" spans="1:7" x14ac:dyDescent="0.25">
      <c r="A269" t="s">
        <v>397</v>
      </c>
      <c r="B269">
        <v>0</v>
      </c>
      <c r="C269" t="s">
        <v>50</v>
      </c>
      <c r="D269" t="s">
        <v>51</v>
      </c>
      <c r="E269" t="s">
        <v>20</v>
      </c>
      <c r="F269" t="s">
        <v>0</v>
      </c>
      <c r="G269">
        <v>1</v>
      </c>
    </row>
    <row r="270" spans="1:7" x14ac:dyDescent="0.25">
      <c r="A270" t="s">
        <v>118</v>
      </c>
      <c r="B270">
        <v>0</v>
      </c>
      <c r="C270" t="s">
        <v>53</v>
      </c>
      <c r="D270" t="s">
        <v>54</v>
      </c>
      <c r="E270" t="s">
        <v>20</v>
      </c>
      <c r="F270" t="s">
        <v>0</v>
      </c>
      <c r="G270">
        <v>1</v>
      </c>
    </row>
    <row r="271" spans="1:7" x14ac:dyDescent="0.25">
      <c r="A271" t="s">
        <v>35</v>
      </c>
      <c r="B271">
        <v>0</v>
      </c>
      <c r="C271" t="s">
        <v>150</v>
      </c>
      <c r="D271" t="s">
        <v>51</v>
      </c>
      <c r="E271" t="s">
        <v>20</v>
      </c>
      <c r="F271" t="s">
        <v>0</v>
      </c>
      <c r="G271">
        <v>1</v>
      </c>
    </row>
    <row r="272" spans="1:7" x14ac:dyDescent="0.25">
      <c r="A272" t="s">
        <v>119</v>
      </c>
      <c r="C272" t="s">
        <v>71</v>
      </c>
      <c r="D272" t="s">
        <v>113</v>
      </c>
      <c r="E272" t="s">
        <v>41</v>
      </c>
      <c r="F272" t="s">
        <v>0</v>
      </c>
      <c r="G272">
        <v>1</v>
      </c>
    </row>
    <row r="273" spans="1:7" x14ac:dyDescent="0.25">
      <c r="A273" t="s">
        <v>398</v>
      </c>
      <c r="C273" t="s">
        <v>399</v>
      </c>
      <c r="D273" t="s">
        <v>400</v>
      </c>
      <c r="E273" t="s">
        <v>20</v>
      </c>
      <c r="F273" t="s">
        <v>0</v>
      </c>
      <c r="G273">
        <v>2</v>
      </c>
    </row>
    <row r="274" spans="1:7" x14ac:dyDescent="0.25">
      <c r="A274" t="s">
        <v>401</v>
      </c>
      <c r="C274" t="s">
        <v>182</v>
      </c>
      <c r="D274" t="s">
        <v>402</v>
      </c>
      <c r="E274" t="s">
        <v>20</v>
      </c>
      <c r="F274" t="s">
        <v>0</v>
      </c>
      <c r="G274">
        <v>1</v>
      </c>
    </row>
    <row r="275" spans="1:7" x14ac:dyDescent="0.25">
      <c r="A275" t="s">
        <v>403</v>
      </c>
      <c r="C275" t="s">
        <v>404</v>
      </c>
      <c r="D275" t="s">
        <v>404</v>
      </c>
      <c r="E275" t="s">
        <v>18</v>
      </c>
      <c r="F275" t="s">
        <v>0</v>
      </c>
      <c r="G275">
        <v>1</v>
      </c>
    </row>
    <row r="276" spans="1:7" x14ac:dyDescent="0.25">
      <c r="A276" t="s">
        <v>120</v>
      </c>
      <c r="C276" t="s">
        <v>71</v>
      </c>
      <c r="D276" t="s">
        <v>71</v>
      </c>
      <c r="E276" t="s">
        <v>41</v>
      </c>
      <c r="F276" t="s">
        <v>0</v>
      </c>
      <c r="G276">
        <v>1</v>
      </c>
    </row>
    <row r="277" spans="1:7" x14ac:dyDescent="0.25">
      <c r="A277" t="s">
        <v>121</v>
      </c>
      <c r="B277">
        <v>0</v>
      </c>
      <c r="C277" t="s">
        <v>39</v>
      </c>
      <c r="D277" t="s">
        <v>40</v>
      </c>
      <c r="E277" t="s">
        <v>41</v>
      </c>
      <c r="F277" t="s">
        <v>0</v>
      </c>
      <c r="G277">
        <v>1</v>
      </c>
    </row>
    <row r="278" spans="1:7" x14ac:dyDescent="0.25">
      <c r="A278" t="s">
        <v>122</v>
      </c>
      <c r="B278">
        <v>0</v>
      </c>
      <c r="C278" t="s">
        <v>44</v>
      </c>
      <c r="D278" t="s">
        <v>39</v>
      </c>
      <c r="E278" t="s">
        <v>20</v>
      </c>
      <c r="F278" t="s">
        <v>0</v>
      </c>
      <c r="G278">
        <v>1</v>
      </c>
    </row>
    <row r="279" spans="1:7" x14ac:dyDescent="0.25">
      <c r="A279" t="s">
        <v>405</v>
      </c>
      <c r="C279" t="s">
        <v>240</v>
      </c>
      <c r="D279" t="s">
        <v>240</v>
      </c>
      <c r="E279" t="s">
        <v>20</v>
      </c>
      <c r="F279" t="s">
        <v>0</v>
      </c>
      <c r="G279">
        <v>8</v>
      </c>
    </row>
    <row r="280" spans="1:7" x14ac:dyDescent="0.25">
      <c r="A280" t="s">
        <v>36</v>
      </c>
      <c r="B280">
        <v>0</v>
      </c>
      <c r="C280" t="s">
        <v>45</v>
      </c>
      <c r="D280" t="s">
        <v>42</v>
      </c>
      <c r="E280" t="s">
        <v>17</v>
      </c>
      <c r="F280" t="s">
        <v>0</v>
      </c>
      <c r="G280">
        <v>1</v>
      </c>
    </row>
    <row r="281" spans="1:7" x14ac:dyDescent="0.25">
      <c r="A281" t="s">
        <v>36</v>
      </c>
      <c r="B281">
        <v>0</v>
      </c>
      <c r="C281" t="s">
        <v>406</v>
      </c>
      <c r="D281" t="s">
        <v>42</v>
      </c>
      <c r="E281" t="s">
        <v>17</v>
      </c>
      <c r="F281" t="s">
        <v>0</v>
      </c>
      <c r="G281">
        <v>1</v>
      </c>
    </row>
    <row r="282" spans="1:7" x14ac:dyDescent="0.25">
      <c r="A282" t="s">
        <v>123</v>
      </c>
      <c r="B282">
        <v>0</v>
      </c>
      <c r="C282" t="s">
        <v>124</v>
      </c>
      <c r="D282" t="s">
        <v>125</v>
      </c>
      <c r="E282" t="s">
        <v>17</v>
      </c>
      <c r="F282" t="s">
        <v>0</v>
      </c>
      <c r="G282">
        <v>1</v>
      </c>
    </row>
    <row r="283" spans="1:7" x14ac:dyDescent="0.25">
      <c r="A283" t="s">
        <v>407</v>
      </c>
      <c r="B283">
        <v>0</v>
      </c>
      <c r="C283" t="s">
        <v>71</v>
      </c>
      <c r="D283" t="s">
        <v>408</v>
      </c>
      <c r="E283" t="s">
        <v>20</v>
      </c>
      <c r="F283" t="s">
        <v>0</v>
      </c>
      <c r="G283">
        <v>2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13EC3-B7F9-46E3-8B09-16921B130554}">
  <sheetPr codeName="Feuil7"/>
  <dimension ref="A3:AI200"/>
  <sheetViews>
    <sheetView tabSelected="1" workbookViewId="0">
      <selection activeCell="A53" sqref="A53"/>
    </sheetView>
  </sheetViews>
  <sheetFormatPr baseColWidth="10" defaultRowHeight="15" x14ac:dyDescent="0.25"/>
  <cols>
    <col min="1" max="1" width="19.5703125" style="14" bestFit="1" customWidth="1"/>
    <col min="2" max="2" width="24.140625" style="15" customWidth="1"/>
    <col min="3" max="3" width="30.7109375" style="16" customWidth="1"/>
    <col min="4" max="4" width="9.5703125" style="12" customWidth="1"/>
    <col min="5" max="5" width="14.42578125" style="12" customWidth="1"/>
    <col min="6" max="8" width="14.140625" style="12" customWidth="1"/>
    <col min="9" max="9" width="11.42578125" style="14"/>
    <col min="10" max="10" width="19.140625" style="12" customWidth="1"/>
    <col min="11" max="11" width="15" style="14" bestFit="1" customWidth="1"/>
    <col min="12" max="35" width="11.42578125" style="14"/>
    <col min="36" max="16384" width="11.42578125" style="17"/>
  </cols>
  <sheetData>
    <row r="3" spans="1:35" x14ac:dyDescent="0.25">
      <c r="A3" s="13"/>
      <c r="B3" s="21"/>
      <c r="C3" s="21"/>
      <c r="D3" s="13"/>
      <c r="E3" s="13"/>
      <c r="F3" s="13"/>
      <c r="G3" s="13"/>
      <c r="H3" s="13"/>
      <c r="I3" s="13"/>
      <c r="J3" s="13"/>
      <c r="K3" s="13"/>
    </row>
    <row r="4" spans="1:35" x14ac:dyDescent="0.25">
      <c r="A4" s="9" t="s">
        <v>139</v>
      </c>
      <c r="B4" s="26" t="s">
        <v>143</v>
      </c>
      <c r="C4" s="27" t="s">
        <v>409</v>
      </c>
      <c r="D4" s="10" t="s">
        <v>140</v>
      </c>
      <c r="E4" s="10" t="s">
        <v>141</v>
      </c>
      <c r="F4" s="10" t="s">
        <v>142</v>
      </c>
      <c r="G4" s="10" t="s">
        <v>13</v>
      </c>
      <c r="H4" s="10" t="s">
        <v>14</v>
      </c>
      <c r="I4" s="10" t="s">
        <v>144</v>
      </c>
      <c r="J4" s="11" t="s">
        <v>587</v>
      </c>
      <c r="K4" s="28" t="s">
        <v>588</v>
      </c>
      <c r="L4" s="20"/>
    </row>
    <row r="5" spans="1:35" x14ac:dyDescent="0.25">
      <c r="A5" s="22" t="s">
        <v>418</v>
      </c>
      <c r="B5" s="23" t="e" cm="1">
        <f t="array" ref="B5:B200">VLOOKUP(A5:A200,IMPORT!A:Y,7,FALSE)</f>
        <v>#N/A</v>
      </c>
      <c r="C5" s="24" t="str" cm="1">
        <f t="array" ref="C5:C200">IFERROR(VLOOKUP(A5:A200,IMPORT!A:Y,6,FALSE),"0")</f>
        <v>0</v>
      </c>
      <c r="D5" s="23" t="str" cm="1">
        <f t="array" ref="D5:D200">MID(A5:A200,5,1)</f>
        <v>1</v>
      </c>
      <c r="E5" s="23" t="str" cm="1">
        <f t="array" ref="E5:E200">MID(A5:A200,7,1)</f>
        <v>2</v>
      </c>
      <c r="F5" s="23" t="str">
        <f>IFERROR(SUM(D5+E5)*B5,"0")</f>
        <v>0</v>
      </c>
      <c r="G5" s="23" t="str" cm="1">
        <f t="array" ref="G5:G200">IFERROR(VLOOKUP(A5:A200,IMPORT!A:Y,3,FALSE),"0")</f>
        <v>0</v>
      </c>
      <c r="H5" s="23" t="str" cm="1">
        <f t="array" ref="H5:H200">IFERROR(VLOOKUP(A5:A200,IMPORT!A:Y,4,FALSE),"0")</f>
        <v>0</v>
      </c>
      <c r="I5" s="25" t="e">
        <f>IFERROR(LEFT(G5,LEN(G5)-3),"0")*IFERROR(LEFT(H5,LEN(H5)-3),"0")/10000*B5</f>
        <v>#N/A</v>
      </c>
      <c r="J5" s="23" t="e">
        <f>SUM(B5*2)</f>
        <v>#N/A</v>
      </c>
      <c r="K5" s="25"/>
      <c r="P5" s="18"/>
      <c r="T5" s="14" t="str" cm="1">
        <f t="array" ref="T5:T176">IFERROR(VLOOKUP(A29:A200,IMPORT!A:Y,6,FALSE),"0")</f>
        <v>0</v>
      </c>
    </row>
    <row r="6" spans="1:35" x14ac:dyDescent="0.25">
      <c r="A6" s="18" t="s">
        <v>497</v>
      </c>
      <c r="B6" s="12" t="e">
        <v>#N/A</v>
      </c>
      <c r="C6" s="16" t="str">
        <v>0</v>
      </c>
      <c r="D6" s="12" t="str">
        <v>1</v>
      </c>
      <c r="E6" s="12" t="str">
        <v>2</v>
      </c>
      <c r="F6" s="23" t="str">
        <f t="shared" ref="F6:F69" si="0">IFERROR(SUM(D6+E6)*B6,"0")</f>
        <v>0</v>
      </c>
      <c r="G6" s="12" t="str">
        <v>0</v>
      </c>
      <c r="H6" s="12" t="str">
        <v>0</v>
      </c>
      <c r="I6" s="25" t="e">
        <f t="shared" ref="I6:I69" si="1">IFERROR(LEFT(G6,LEN(G6)-3),"0")*IFERROR(LEFT(H6,LEN(H6)-3),"0")/10000*B6</f>
        <v>#N/A</v>
      </c>
      <c r="J6" s="23" t="e">
        <f t="shared" ref="J6:J69" si="2">SUM(B6*2)</f>
        <v>#N/A</v>
      </c>
      <c r="P6" s="18"/>
      <c r="T6" s="14" t="str">
        <v>0</v>
      </c>
    </row>
    <row r="7" spans="1:35" x14ac:dyDescent="0.25">
      <c r="A7" s="18" t="s">
        <v>458</v>
      </c>
      <c r="B7" s="12" t="e">
        <v>#N/A</v>
      </c>
      <c r="C7" s="16" t="str">
        <v>0</v>
      </c>
      <c r="D7" s="12" t="str">
        <v>1</v>
      </c>
      <c r="E7" s="12" t="str">
        <v>2</v>
      </c>
      <c r="F7" s="23" t="str">
        <f t="shared" si="0"/>
        <v>0</v>
      </c>
      <c r="G7" s="12" t="str">
        <v>0</v>
      </c>
      <c r="H7" s="12" t="str">
        <v>0</v>
      </c>
      <c r="I7" s="25" t="e">
        <f t="shared" si="1"/>
        <v>#N/A</v>
      </c>
      <c r="J7" s="23" t="e">
        <f t="shared" si="2"/>
        <v>#N/A</v>
      </c>
      <c r="P7" s="18"/>
      <c r="T7" s="14" t="str">
        <v>0</v>
      </c>
    </row>
    <row r="8" spans="1:35" x14ac:dyDescent="0.25">
      <c r="A8" s="18" t="s">
        <v>537</v>
      </c>
      <c r="B8" s="12">
        <v>1</v>
      </c>
      <c r="C8" s="16" t="str">
        <v>Support</v>
      </c>
      <c r="D8" s="12" t="str">
        <v>1</v>
      </c>
      <c r="E8" s="12" t="str">
        <v>2</v>
      </c>
      <c r="F8" s="23">
        <f t="shared" si="0"/>
        <v>3</v>
      </c>
      <c r="G8" s="12" t="str">
        <v>270 cm</v>
      </c>
      <c r="H8" s="12" t="str">
        <v>500 cm</v>
      </c>
      <c r="I8" s="25">
        <f t="shared" si="1"/>
        <v>13.5</v>
      </c>
      <c r="J8" s="23">
        <f t="shared" si="2"/>
        <v>2</v>
      </c>
      <c r="P8" s="18"/>
      <c r="T8" s="14" t="str">
        <v>0</v>
      </c>
    </row>
    <row r="9" spans="1:35" s="19" customFormat="1" x14ac:dyDescent="0.25">
      <c r="A9" s="18" t="s">
        <v>420</v>
      </c>
      <c r="B9" s="12" t="e">
        <v>#N/A</v>
      </c>
      <c r="C9" s="16" t="str">
        <v>0</v>
      </c>
      <c r="D9" s="12" t="str">
        <v>2</v>
      </c>
      <c r="E9" s="12" t="str">
        <v>0</v>
      </c>
      <c r="F9" s="23" t="str">
        <f t="shared" si="0"/>
        <v>0</v>
      </c>
      <c r="G9" s="12" t="str">
        <v>0</v>
      </c>
      <c r="H9" s="12" t="str">
        <v>0</v>
      </c>
      <c r="I9" s="25" t="e">
        <f t="shared" si="1"/>
        <v>#N/A</v>
      </c>
      <c r="J9" s="23" t="e">
        <f t="shared" si="2"/>
        <v>#N/A</v>
      </c>
      <c r="K9" s="14"/>
      <c r="L9" s="14"/>
      <c r="M9" s="14"/>
      <c r="N9" s="14"/>
      <c r="O9" s="14"/>
      <c r="P9" s="18"/>
      <c r="Q9" s="14"/>
      <c r="R9" s="14"/>
      <c r="S9" s="14"/>
      <c r="T9" s="14" t="str">
        <v>0</v>
      </c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</row>
    <row r="10" spans="1:35" x14ac:dyDescent="0.25">
      <c r="A10" s="18" t="s">
        <v>499</v>
      </c>
      <c r="B10" s="12" t="e">
        <v>#N/A</v>
      </c>
      <c r="C10" s="16" t="str">
        <v>0</v>
      </c>
      <c r="D10" s="12" t="str">
        <v>2</v>
      </c>
      <c r="E10" s="12" t="str">
        <v>0</v>
      </c>
      <c r="F10" s="23" t="str">
        <f t="shared" si="0"/>
        <v>0</v>
      </c>
      <c r="G10" s="12" t="str">
        <v>0</v>
      </c>
      <c r="H10" s="12" t="str">
        <v>0</v>
      </c>
      <c r="I10" s="25" t="e">
        <f t="shared" si="1"/>
        <v>#N/A</v>
      </c>
      <c r="J10" s="23" t="e">
        <f t="shared" si="2"/>
        <v>#N/A</v>
      </c>
      <c r="P10" s="18"/>
      <c r="T10" s="14" t="str">
        <v>0</v>
      </c>
    </row>
    <row r="11" spans="1:35" s="19" customFormat="1" x14ac:dyDescent="0.25">
      <c r="A11" s="18" t="s">
        <v>460</v>
      </c>
      <c r="B11" s="12">
        <v>1</v>
      </c>
      <c r="C11" s="16" t="str">
        <v>Solo</v>
      </c>
      <c r="D11" s="12" t="str">
        <v>2</v>
      </c>
      <c r="E11" s="12" t="str">
        <v>0</v>
      </c>
      <c r="F11" s="23">
        <f t="shared" si="0"/>
        <v>2</v>
      </c>
      <c r="G11" s="12" t="str">
        <v>270 cm</v>
      </c>
      <c r="H11" s="12" t="str">
        <v>500 cm</v>
      </c>
      <c r="I11" s="25">
        <f t="shared" si="1"/>
        <v>13.5</v>
      </c>
      <c r="J11" s="23">
        <f t="shared" si="2"/>
        <v>2</v>
      </c>
      <c r="K11" s="14"/>
      <c r="L11" s="14"/>
      <c r="M11" s="14"/>
      <c r="N11" s="14"/>
      <c r="O11" s="14"/>
      <c r="P11" s="18"/>
      <c r="Q11" s="14"/>
      <c r="R11" s="14"/>
      <c r="S11" s="14"/>
      <c r="T11" s="14" t="str">
        <v>0</v>
      </c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</row>
    <row r="12" spans="1:35" x14ac:dyDescent="0.25">
      <c r="A12" s="18" t="s">
        <v>539</v>
      </c>
      <c r="B12" s="12" t="e">
        <v>#N/A</v>
      </c>
      <c r="C12" s="16" t="str">
        <v>0</v>
      </c>
      <c r="D12" s="12" t="str">
        <v>2</v>
      </c>
      <c r="E12" s="12" t="str">
        <v>0</v>
      </c>
      <c r="F12" s="23" t="str">
        <f t="shared" si="0"/>
        <v>0</v>
      </c>
      <c r="G12" s="12" t="str">
        <v>0</v>
      </c>
      <c r="H12" s="12" t="str">
        <v>0</v>
      </c>
      <c r="I12" s="25" t="e">
        <f t="shared" si="1"/>
        <v>#N/A</v>
      </c>
      <c r="J12" s="23" t="e">
        <f t="shared" si="2"/>
        <v>#N/A</v>
      </c>
      <c r="P12" s="18"/>
      <c r="T12" s="14" t="str">
        <v>0</v>
      </c>
    </row>
    <row r="13" spans="1:35" s="19" customFormat="1" x14ac:dyDescent="0.25">
      <c r="A13" s="18" t="s">
        <v>421</v>
      </c>
      <c r="B13" s="12">
        <v>1</v>
      </c>
      <c r="C13" s="16" t="str">
        <v>Collaboratif</v>
      </c>
      <c r="D13" s="12" t="str">
        <v>4</v>
      </c>
      <c r="E13" s="12" t="str">
        <v>0</v>
      </c>
      <c r="F13" s="23">
        <f t="shared" si="0"/>
        <v>4</v>
      </c>
      <c r="G13" s="12" t="str">
        <v>405 cm</v>
      </c>
      <c r="H13" s="12" t="str">
        <v>500 cm</v>
      </c>
      <c r="I13" s="25">
        <f t="shared" si="1"/>
        <v>20.25</v>
      </c>
      <c r="J13" s="23">
        <f t="shared" si="2"/>
        <v>2</v>
      </c>
      <c r="K13" s="14"/>
      <c r="L13" s="14"/>
      <c r="M13" s="14"/>
      <c r="N13" s="14"/>
      <c r="O13" s="14"/>
      <c r="P13" s="18"/>
      <c r="Q13" s="14"/>
      <c r="R13" s="14"/>
      <c r="S13" s="14"/>
      <c r="T13" s="14" t="str">
        <v>0</v>
      </c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</row>
    <row r="14" spans="1:35" x14ac:dyDescent="0.25">
      <c r="A14" s="18" t="s">
        <v>500</v>
      </c>
      <c r="B14" s="12" t="e">
        <v>#N/A</v>
      </c>
      <c r="C14" s="16" t="str">
        <v>0</v>
      </c>
      <c r="D14" s="12" t="str">
        <v>4</v>
      </c>
      <c r="E14" s="12" t="str">
        <v>0</v>
      </c>
      <c r="F14" s="23" t="str">
        <f t="shared" si="0"/>
        <v>0</v>
      </c>
      <c r="G14" s="12" t="str">
        <v>0</v>
      </c>
      <c r="H14" s="12" t="str">
        <v>0</v>
      </c>
      <c r="I14" s="25" t="e">
        <f t="shared" si="1"/>
        <v>#N/A</v>
      </c>
      <c r="J14" s="23" t="e">
        <f t="shared" si="2"/>
        <v>#N/A</v>
      </c>
      <c r="P14" s="18"/>
      <c r="T14" s="14" t="str">
        <v>0</v>
      </c>
    </row>
    <row r="15" spans="1:35" s="19" customFormat="1" x14ac:dyDescent="0.25">
      <c r="A15" s="18" t="s">
        <v>461</v>
      </c>
      <c r="B15" s="12" t="e">
        <v>#N/A</v>
      </c>
      <c r="C15" s="16" t="str">
        <v>0</v>
      </c>
      <c r="D15" s="12" t="str">
        <v>4</v>
      </c>
      <c r="E15" s="12" t="str">
        <v>0</v>
      </c>
      <c r="F15" s="23" t="str">
        <f t="shared" si="0"/>
        <v>0</v>
      </c>
      <c r="G15" s="12" t="str">
        <v>0</v>
      </c>
      <c r="H15" s="12" t="str">
        <v>0</v>
      </c>
      <c r="I15" s="25" t="e">
        <f t="shared" si="1"/>
        <v>#N/A</v>
      </c>
      <c r="J15" s="23" t="e">
        <f t="shared" si="2"/>
        <v>#N/A</v>
      </c>
      <c r="K15" s="14"/>
      <c r="L15" s="14"/>
      <c r="M15" s="14"/>
      <c r="N15" s="14"/>
      <c r="O15" s="14"/>
      <c r="P15" s="18"/>
      <c r="Q15" s="14"/>
      <c r="R15" s="14"/>
      <c r="S15" s="14"/>
      <c r="T15" s="14" t="str">
        <v>0</v>
      </c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</row>
    <row r="16" spans="1:35" x14ac:dyDescent="0.25">
      <c r="A16" s="18" t="s">
        <v>540</v>
      </c>
      <c r="B16" s="12" t="e">
        <v>#N/A</v>
      </c>
      <c r="C16" s="16" t="str">
        <v>0</v>
      </c>
      <c r="D16" s="12" t="str">
        <v>4</v>
      </c>
      <c r="E16" s="12" t="str">
        <v>0</v>
      </c>
      <c r="F16" s="23" t="str">
        <f t="shared" si="0"/>
        <v>0</v>
      </c>
      <c r="G16" s="12" t="str">
        <v>0</v>
      </c>
      <c r="H16" s="12" t="str">
        <v>0</v>
      </c>
      <c r="I16" s="25" t="e">
        <f t="shared" si="1"/>
        <v>#N/A</v>
      </c>
      <c r="J16" s="23" t="e">
        <f t="shared" si="2"/>
        <v>#N/A</v>
      </c>
      <c r="P16" s="18"/>
      <c r="T16" s="14" t="str">
        <v>0</v>
      </c>
    </row>
    <row r="17" spans="1:35" s="19" customFormat="1" x14ac:dyDescent="0.25">
      <c r="A17" s="18" t="s">
        <v>422</v>
      </c>
      <c r="B17" s="12" t="e">
        <v>#N/A</v>
      </c>
      <c r="C17" s="16" t="str">
        <v>0</v>
      </c>
      <c r="D17" s="12" t="str">
        <v>6</v>
      </c>
      <c r="E17" s="12" t="str">
        <v>0</v>
      </c>
      <c r="F17" s="23" t="str">
        <f t="shared" si="0"/>
        <v>0</v>
      </c>
      <c r="G17" s="12" t="str">
        <v>0</v>
      </c>
      <c r="H17" s="12" t="str">
        <v>0</v>
      </c>
      <c r="I17" s="25" t="e">
        <f t="shared" si="1"/>
        <v>#N/A</v>
      </c>
      <c r="J17" s="23" t="e">
        <f t="shared" si="2"/>
        <v>#N/A</v>
      </c>
      <c r="K17" s="14"/>
      <c r="L17" s="14"/>
      <c r="M17" s="14"/>
      <c r="N17" s="14"/>
      <c r="O17" s="14"/>
      <c r="P17" s="18"/>
      <c r="Q17" s="14"/>
      <c r="R17" s="14"/>
      <c r="S17" s="14"/>
      <c r="T17" s="14" t="str">
        <v>0</v>
      </c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</row>
    <row r="18" spans="1:35" x14ac:dyDescent="0.25">
      <c r="A18" s="18" t="s">
        <v>501</v>
      </c>
      <c r="B18" s="12" t="e">
        <v>#N/A</v>
      </c>
      <c r="C18" s="16" t="str">
        <v>0</v>
      </c>
      <c r="D18" s="12" t="str">
        <v>6</v>
      </c>
      <c r="E18" s="12" t="str">
        <v>0</v>
      </c>
      <c r="F18" s="23" t="str">
        <f t="shared" si="0"/>
        <v>0</v>
      </c>
      <c r="G18" s="12" t="str">
        <v>0</v>
      </c>
      <c r="H18" s="12" t="str">
        <v>0</v>
      </c>
      <c r="I18" s="25" t="e">
        <f t="shared" si="1"/>
        <v>#N/A</v>
      </c>
      <c r="J18" s="23" t="e">
        <f t="shared" si="2"/>
        <v>#N/A</v>
      </c>
      <c r="P18" s="18"/>
      <c r="T18" s="14" t="str">
        <v>0</v>
      </c>
    </row>
    <row r="19" spans="1:35" s="19" customFormat="1" x14ac:dyDescent="0.25">
      <c r="A19" s="18" t="s">
        <v>462</v>
      </c>
      <c r="B19" s="12" t="e">
        <v>#N/A</v>
      </c>
      <c r="C19" s="16" t="str">
        <v>0</v>
      </c>
      <c r="D19" s="12" t="str">
        <v>6</v>
      </c>
      <c r="E19" s="12" t="str">
        <v>0</v>
      </c>
      <c r="F19" s="23" t="str">
        <f t="shared" si="0"/>
        <v>0</v>
      </c>
      <c r="G19" s="12" t="str">
        <v>0</v>
      </c>
      <c r="H19" s="12" t="str">
        <v>0</v>
      </c>
      <c r="I19" s="25" t="e">
        <f t="shared" si="1"/>
        <v>#N/A</v>
      </c>
      <c r="J19" s="23" t="e">
        <f t="shared" si="2"/>
        <v>#N/A</v>
      </c>
      <c r="K19" s="14"/>
      <c r="L19" s="14"/>
      <c r="M19" s="14"/>
      <c r="N19" s="14"/>
      <c r="O19" s="14"/>
      <c r="P19" s="18"/>
      <c r="Q19" s="14"/>
      <c r="R19" s="14"/>
      <c r="S19" s="14"/>
      <c r="T19" s="14" t="str">
        <v>0</v>
      </c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</row>
    <row r="20" spans="1:35" x14ac:dyDescent="0.25">
      <c r="A20" s="18" t="s">
        <v>541</v>
      </c>
      <c r="B20" s="12" t="e">
        <v>#N/A</v>
      </c>
      <c r="C20" s="16" t="str">
        <v>0</v>
      </c>
      <c r="D20" s="12" t="str">
        <v>6</v>
      </c>
      <c r="E20" s="12" t="str">
        <v>0</v>
      </c>
      <c r="F20" s="23" t="str">
        <f t="shared" si="0"/>
        <v>0</v>
      </c>
      <c r="G20" s="12" t="str">
        <v>0</v>
      </c>
      <c r="H20" s="12" t="str">
        <v>0</v>
      </c>
      <c r="I20" s="25" t="e">
        <f t="shared" si="1"/>
        <v>#N/A</v>
      </c>
      <c r="J20" s="23" t="e">
        <f t="shared" si="2"/>
        <v>#N/A</v>
      </c>
      <c r="P20" s="18"/>
      <c r="T20" s="14" t="str">
        <v>0</v>
      </c>
    </row>
    <row r="21" spans="1:35" s="19" customFormat="1" x14ac:dyDescent="0.25">
      <c r="A21" s="18" t="s">
        <v>423</v>
      </c>
      <c r="B21" s="12" t="e">
        <v>#N/A</v>
      </c>
      <c r="C21" s="16" t="str">
        <v>0</v>
      </c>
      <c r="D21" s="12" t="str">
        <v>8</v>
      </c>
      <c r="E21" s="12" t="str">
        <v>0</v>
      </c>
      <c r="F21" s="23" t="str">
        <f t="shared" si="0"/>
        <v>0</v>
      </c>
      <c r="G21" s="12" t="str">
        <v>0</v>
      </c>
      <c r="H21" s="12" t="str">
        <v>0</v>
      </c>
      <c r="I21" s="25" t="e">
        <f t="shared" si="1"/>
        <v>#N/A</v>
      </c>
      <c r="J21" s="23" t="e">
        <f t="shared" si="2"/>
        <v>#N/A</v>
      </c>
      <c r="K21" s="14"/>
      <c r="L21" s="14"/>
      <c r="M21" s="14"/>
      <c r="N21" s="14"/>
      <c r="O21" s="14"/>
      <c r="P21" s="18"/>
      <c r="Q21" s="14"/>
      <c r="R21" s="14"/>
      <c r="S21" s="14"/>
      <c r="T21" s="14" t="str">
        <v>0</v>
      </c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</row>
    <row r="22" spans="1:35" x14ac:dyDescent="0.25">
      <c r="A22" s="18" t="s">
        <v>502</v>
      </c>
      <c r="B22" s="12" t="e">
        <v>#N/A</v>
      </c>
      <c r="C22" s="16" t="str">
        <v>0</v>
      </c>
      <c r="D22" s="12" t="str">
        <v>8</v>
      </c>
      <c r="E22" s="12" t="str">
        <v>0</v>
      </c>
      <c r="F22" s="23" t="str">
        <f t="shared" si="0"/>
        <v>0</v>
      </c>
      <c r="G22" s="12" t="str">
        <v>0</v>
      </c>
      <c r="H22" s="12" t="str">
        <v>0</v>
      </c>
      <c r="I22" s="25" t="e">
        <f t="shared" si="1"/>
        <v>#N/A</v>
      </c>
      <c r="J22" s="23" t="e">
        <f t="shared" si="2"/>
        <v>#N/A</v>
      </c>
      <c r="P22" s="18"/>
      <c r="T22" s="14" t="str">
        <v>0</v>
      </c>
    </row>
    <row r="23" spans="1:35" s="19" customFormat="1" x14ac:dyDescent="0.25">
      <c r="A23" s="18" t="s">
        <v>463</v>
      </c>
      <c r="B23" s="12" t="e">
        <v>#N/A</v>
      </c>
      <c r="C23" s="16" t="str">
        <v>0</v>
      </c>
      <c r="D23" s="12" t="str">
        <v>8</v>
      </c>
      <c r="E23" s="12" t="str">
        <v>0</v>
      </c>
      <c r="F23" s="23" t="str">
        <f t="shared" si="0"/>
        <v>0</v>
      </c>
      <c r="G23" s="12" t="str">
        <v>0</v>
      </c>
      <c r="H23" s="12" t="str">
        <v>0</v>
      </c>
      <c r="I23" s="25" t="e">
        <f t="shared" si="1"/>
        <v>#N/A</v>
      </c>
      <c r="J23" s="23" t="e">
        <f t="shared" si="2"/>
        <v>#N/A</v>
      </c>
      <c r="K23" s="14"/>
      <c r="L23" s="14"/>
      <c r="M23" s="14"/>
      <c r="N23" s="14"/>
      <c r="O23" s="14"/>
      <c r="P23" s="18"/>
      <c r="Q23" s="14"/>
      <c r="R23" s="14"/>
      <c r="S23" s="14"/>
      <c r="T23" s="14" t="str">
        <v>0</v>
      </c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</row>
    <row r="24" spans="1:35" x14ac:dyDescent="0.25">
      <c r="A24" s="18" t="s">
        <v>542</v>
      </c>
      <c r="B24" s="12" t="e">
        <v>#N/A</v>
      </c>
      <c r="C24" s="16" t="str">
        <v>0</v>
      </c>
      <c r="D24" s="12" t="str">
        <v>8</v>
      </c>
      <c r="E24" s="12" t="str">
        <v>0</v>
      </c>
      <c r="F24" s="23" t="str">
        <f t="shared" si="0"/>
        <v>0</v>
      </c>
      <c r="G24" s="12" t="str">
        <v>0</v>
      </c>
      <c r="H24" s="12" t="str">
        <v>0</v>
      </c>
      <c r="I24" s="25" t="e">
        <f t="shared" si="1"/>
        <v>#N/A</v>
      </c>
      <c r="J24" s="23" t="e">
        <f t="shared" si="2"/>
        <v>#N/A</v>
      </c>
      <c r="P24" s="18"/>
      <c r="T24" s="14" t="str">
        <v>0</v>
      </c>
    </row>
    <row r="25" spans="1:35" s="19" customFormat="1" x14ac:dyDescent="0.25">
      <c r="A25" s="18" t="s">
        <v>579</v>
      </c>
      <c r="B25" s="12">
        <v>1</v>
      </c>
      <c r="C25" s="16" t="str">
        <v>Collaboratif</v>
      </c>
      <c r="D25" s="12" t="str">
        <v>1</v>
      </c>
      <c r="E25" s="12" t="str">
        <v>2</v>
      </c>
      <c r="F25" s="23">
        <f t="shared" si="0"/>
        <v>3</v>
      </c>
      <c r="G25" s="12" t="str">
        <v>270 cm</v>
      </c>
      <c r="H25" s="12" t="str">
        <v>500 cm</v>
      </c>
      <c r="I25" s="25">
        <f t="shared" si="1"/>
        <v>13.5</v>
      </c>
      <c r="J25" s="23">
        <f t="shared" si="2"/>
        <v>2</v>
      </c>
      <c r="K25" s="14"/>
      <c r="L25" s="14"/>
      <c r="M25" s="14"/>
      <c r="N25" s="14"/>
      <c r="O25" s="14"/>
      <c r="P25" s="18"/>
      <c r="Q25" s="14"/>
      <c r="R25" s="14"/>
      <c r="S25" s="14"/>
      <c r="T25" s="14" t="str">
        <v>0</v>
      </c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</row>
    <row r="26" spans="1:35" x14ac:dyDescent="0.25">
      <c r="A26" s="18" t="s">
        <v>580</v>
      </c>
      <c r="B26" s="12" t="e">
        <v>#N/A</v>
      </c>
      <c r="C26" s="16" t="str">
        <v>0</v>
      </c>
      <c r="D26" s="12" t="str">
        <v>1</v>
      </c>
      <c r="E26" s="12" t="str">
        <v>2</v>
      </c>
      <c r="F26" s="23" t="str">
        <f t="shared" si="0"/>
        <v>0</v>
      </c>
      <c r="G26" s="12" t="str">
        <v>0</v>
      </c>
      <c r="H26" s="12" t="str">
        <v>0</v>
      </c>
      <c r="I26" s="25" t="e">
        <f t="shared" si="1"/>
        <v>#N/A</v>
      </c>
      <c r="J26" s="23" t="e">
        <f t="shared" si="2"/>
        <v>#N/A</v>
      </c>
      <c r="P26" s="18"/>
      <c r="T26" s="14" t="str">
        <v>0</v>
      </c>
    </row>
    <row r="27" spans="1:35" s="19" customFormat="1" x14ac:dyDescent="0.25">
      <c r="A27" s="18" t="s">
        <v>581</v>
      </c>
      <c r="B27" s="12" t="e">
        <v>#N/A</v>
      </c>
      <c r="C27" s="16" t="str">
        <v>0</v>
      </c>
      <c r="D27" s="12" t="str">
        <v>1</v>
      </c>
      <c r="E27" s="12" t="str">
        <v>2</v>
      </c>
      <c r="F27" s="23" t="str">
        <f t="shared" si="0"/>
        <v>0</v>
      </c>
      <c r="G27" s="12" t="str">
        <v>0</v>
      </c>
      <c r="H27" s="12" t="str">
        <v>0</v>
      </c>
      <c r="I27" s="25" t="e">
        <f t="shared" si="1"/>
        <v>#N/A</v>
      </c>
      <c r="J27" s="23" t="e">
        <f t="shared" si="2"/>
        <v>#N/A</v>
      </c>
      <c r="K27" s="14"/>
      <c r="L27" s="14"/>
      <c r="M27" s="14"/>
      <c r="N27" s="14"/>
      <c r="O27" s="14"/>
      <c r="P27" s="18"/>
      <c r="Q27" s="14"/>
      <c r="R27" s="14"/>
      <c r="S27" s="14"/>
      <c r="T27" s="14" t="str">
        <v>0</v>
      </c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</row>
    <row r="28" spans="1:35" x14ac:dyDescent="0.25">
      <c r="A28" s="18" t="s">
        <v>582</v>
      </c>
      <c r="B28" s="12" t="e">
        <v>#N/A</v>
      </c>
      <c r="C28" s="16" t="str">
        <v>0</v>
      </c>
      <c r="D28" s="12" t="str">
        <v>1</v>
      </c>
      <c r="E28" s="12" t="str">
        <v>2</v>
      </c>
      <c r="F28" s="23" t="str">
        <f t="shared" si="0"/>
        <v>0</v>
      </c>
      <c r="G28" s="12" t="str">
        <v>0</v>
      </c>
      <c r="H28" s="12" t="str">
        <v>0</v>
      </c>
      <c r="I28" s="25" t="e">
        <f t="shared" si="1"/>
        <v>#N/A</v>
      </c>
      <c r="J28" s="23" t="e">
        <f t="shared" si="2"/>
        <v>#N/A</v>
      </c>
      <c r="P28" s="18"/>
      <c r="T28" s="14" t="str">
        <v>0</v>
      </c>
    </row>
    <row r="29" spans="1:35" s="19" customFormat="1" x14ac:dyDescent="0.25">
      <c r="A29" s="18" t="s">
        <v>448</v>
      </c>
      <c r="B29" s="12" t="e">
        <v>#N/A</v>
      </c>
      <c r="C29" s="16" t="str">
        <v>0</v>
      </c>
      <c r="D29" s="12" t="str">
        <v>0</v>
      </c>
      <c r="E29" s="12" t="str">
        <v>2</v>
      </c>
      <c r="F29" s="23" t="str">
        <f t="shared" si="0"/>
        <v>0</v>
      </c>
      <c r="G29" s="12" t="str">
        <v>0</v>
      </c>
      <c r="H29" s="12" t="str">
        <v>0</v>
      </c>
      <c r="I29" s="25" t="e">
        <f t="shared" si="1"/>
        <v>#N/A</v>
      </c>
      <c r="J29" s="23" t="e">
        <f t="shared" si="2"/>
        <v>#N/A</v>
      </c>
      <c r="K29" s="14"/>
      <c r="L29" s="14"/>
      <c r="M29" s="14"/>
      <c r="N29" s="14"/>
      <c r="O29" s="14"/>
      <c r="P29" s="18"/>
      <c r="Q29" s="14"/>
      <c r="R29" s="14"/>
      <c r="S29" s="14"/>
      <c r="T29" s="14" t="str">
        <v>0</v>
      </c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</row>
    <row r="30" spans="1:35" x14ac:dyDescent="0.25">
      <c r="A30" s="18" t="s">
        <v>527</v>
      </c>
      <c r="B30" s="12" t="e">
        <v>#N/A</v>
      </c>
      <c r="C30" s="16" t="str">
        <v>0</v>
      </c>
      <c r="D30" s="12" t="str">
        <v>0</v>
      </c>
      <c r="E30" s="12" t="str">
        <v>2</v>
      </c>
      <c r="F30" s="23" t="str">
        <f t="shared" si="0"/>
        <v>0</v>
      </c>
      <c r="G30" s="12" t="str">
        <v>0</v>
      </c>
      <c r="H30" s="12" t="str">
        <v>0</v>
      </c>
      <c r="I30" s="25" t="e">
        <f t="shared" si="1"/>
        <v>#N/A</v>
      </c>
      <c r="J30" s="23" t="e">
        <f t="shared" si="2"/>
        <v>#N/A</v>
      </c>
      <c r="P30" s="18"/>
      <c r="T30" s="14" t="str">
        <v>0</v>
      </c>
    </row>
    <row r="31" spans="1:35" s="19" customFormat="1" x14ac:dyDescent="0.25">
      <c r="A31" s="18" t="s">
        <v>487</v>
      </c>
      <c r="B31" s="12" t="e">
        <v>#N/A</v>
      </c>
      <c r="C31" s="16" t="str">
        <v>0</v>
      </c>
      <c r="D31" s="12" t="str">
        <v>0</v>
      </c>
      <c r="E31" s="12" t="str">
        <v>2</v>
      </c>
      <c r="F31" s="23" t="str">
        <f t="shared" si="0"/>
        <v>0</v>
      </c>
      <c r="G31" s="12" t="str">
        <v>0</v>
      </c>
      <c r="H31" s="12" t="str">
        <v>0</v>
      </c>
      <c r="I31" s="25" t="e">
        <f t="shared" si="1"/>
        <v>#N/A</v>
      </c>
      <c r="J31" s="23" t="e">
        <f t="shared" si="2"/>
        <v>#N/A</v>
      </c>
      <c r="K31" s="14"/>
      <c r="L31" s="14"/>
      <c r="M31" s="14"/>
      <c r="N31" s="14"/>
      <c r="O31" s="14"/>
      <c r="P31" s="18"/>
      <c r="Q31" s="14"/>
      <c r="R31" s="14"/>
      <c r="S31" s="14"/>
      <c r="T31" s="14" t="str">
        <v>0</v>
      </c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</row>
    <row r="32" spans="1:35" x14ac:dyDescent="0.25">
      <c r="A32" s="18" t="s">
        <v>567</v>
      </c>
      <c r="B32" s="12" t="e">
        <v>#N/A</v>
      </c>
      <c r="C32" s="16" t="str">
        <v>0</v>
      </c>
      <c r="D32" s="12" t="str">
        <v>0</v>
      </c>
      <c r="E32" s="12" t="str">
        <v>2</v>
      </c>
      <c r="F32" s="23" t="str">
        <f t="shared" si="0"/>
        <v>0</v>
      </c>
      <c r="G32" s="12" t="str">
        <v>0</v>
      </c>
      <c r="H32" s="12" t="str">
        <v>0</v>
      </c>
      <c r="I32" s="25" t="e">
        <f t="shared" si="1"/>
        <v>#N/A</v>
      </c>
      <c r="J32" s="23" t="e">
        <f t="shared" si="2"/>
        <v>#N/A</v>
      </c>
      <c r="P32" s="18"/>
      <c r="T32" s="14" t="str">
        <v>0</v>
      </c>
    </row>
    <row r="33" spans="1:35" s="19" customFormat="1" x14ac:dyDescent="0.25">
      <c r="A33" s="18" t="s">
        <v>449</v>
      </c>
      <c r="B33" s="12" t="e">
        <v>#N/A</v>
      </c>
      <c r="C33" s="16" t="str">
        <v>0</v>
      </c>
      <c r="D33" s="12" t="str">
        <v>0</v>
      </c>
      <c r="E33" s="12" t="str">
        <v>4</v>
      </c>
      <c r="F33" s="23" t="str">
        <f t="shared" si="0"/>
        <v>0</v>
      </c>
      <c r="G33" s="12" t="str">
        <v>0</v>
      </c>
      <c r="H33" s="12" t="str">
        <v>0</v>
      </c>
      <c r="I33" s="25" t="e">
        <f t="shared" si="1"/>
        <v>#N/A</v>
      </c>
      <c r="J33" s="23" t="e">
        <f t="shared" si="2"/>
        <v>#N/A</v>
      </c>
      <c r="K33" s="14"/>
      <c r="L33" s="14"/>
      <c r="M33" s="14"/>
      <c r="N33" s="14"/>
      <c r="O33" s="14"/>
      <c r="P33" s="18"/>
      <c r="Q33" s="14"/>
      <c r="R33" s="14"/>
      <c r="S33" s="14"/>
      <c r="T33" s="14" t="str">
        <v>0</v>
      </c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</row>
    <row r="34" spans="1:35" x14ac:dyDescent="0.25">
      <c r="A34" s="18" t="s">
        <v>528</v>
      </c>
      <c r="B34" s="12" t="e">
        <v>#N/A</v>
      </c>
      <c r="C34" s="16" t="str">
        <v>0</v>
      </c>
      <c r="D34" s="12" t="str">
        <v>0</v>
      </c>
      <c r="E34" s="12" t="str">
        <v>4</v>
      </c>
      <c r="F34" s="23" t="str">
        <f t="shared" si="0"/>
        <v>0</v>
      </c>
      <c r="G34" s="12" t="str">
        <v>0</v>
      </c>
      <c r="H34" s="12" t="str">
        <v>0</v>
      </c>
      <c r="I34" s="25" t="e">
        <f t="shared" si="1"/>
        <v>#N/A</v>
      </c>
      <c r="J34" s="23" t="e">
        <f t="shared" si="2"/>
        <v>#N/A</v>
      </c>
      <c r="P34" s="18"/>
      <c r="T34" s="14" t="str">
        <v>0</v>
      </c>
    </row>
    <row r="35" spans="1:35" s="19" customFormat="1" x14ac:dyDescent="0.25">
      <c r="A35" s="18" t="s">
        <v>488</v>
      </c>
      <c r="B35" s="12" t="e">
        <v>#N/A</v>
      </c>
      <c r="C35" s="16" t="str">
        <v>0</v>
      </c>
      <c r="D35" s="12" t="str">
        <v>0</v>
      </c>
      <c r="E35" s="12" t="str">
        <v>4</v>
      </c>
      <c r="F35" s="23" t="str">
        <f t="shared" si="0"/>
        <v>0</v>
      </c>
      <c r="G35" s="12" t="str">
        <v>0</v>
      </c>
      <c r="H35" s="12" t="str">
        <v>0</v>
      </c>
      <c r="I35" s="25" t="e">
        <f t="shared" si="1"/>
        <v>#N/A</v>
      </c>
      <c r="J35" s="23" t="e">
        <f t="shared" si="2"/>
        <v>#N/A</v>
      </c>
      <c r="K35" s="14"/>
      <c r="L35" s="14"/>
      <c r="M35" s="14"/>
      <c r="N35" s="14"/>
      <c r="O35" s="14"/>
      <c r="P35" s="18"/>
      <c r="Q35" s="14"/>
      <c r="R35" s="14"/>
      <c r="S35" s="14"/>
      <c r="T35" s="14" t="str">
        <v>0</v>
      </c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</row>
    <row r="36" spans="1:35" x14ac:dyDescent="0.25">
      <c r="A36" s="18" t="s">
        <v>568</v>
      </c>
      <c r="B36" s="12" t="e">
        <v>#N/A</v>
      </c>
      <c r="C36" s="16" t="str">
        <v>0</v>
      </c>
      <c r="D36" s="12" t="str">
        <v>0</v>
      </c>
      <c r="E36" s="12" t="str">
        <v>4</v>
      </c>
      <c r="F36" s="23" t="str">
        <f t="shared" si="0"/>
        <v>0</v>
      </c>
      <c r="G36" s="12" t="str">
        <v>0</v>
      </c>
      <c r="H36" s="12" t="str">
        <v>0</v>
      </c>
      <c r="I36" s="25" t="e">
        <f t="shared" si="1"/>
        <v>#N/A</v>
      </c>
      <c r="J36" s="23" t="e">
        <f t="shared" si="2"/>
        <v>#N/A</v>
      </c>
      <c r="P36" s="18"/>
      <c r="T36" s="14" t="str">
        <v>0</v>
      </c>
    </row>
    <row r="37" spans="1:35" s="19" customFormat="1" x14ac:dyDescent="0.25">
      <c r="A37" s="18" t="s">
        <v>429</v>
      </c>
      <c r="B37" s="12" t="e">
        <v>#N/A</v>
      </c>
      <c r="C37" s="16" t="str">
        <v>0</v>
      </c>
      <c r="D37" s="12" t="str">
        <v>0</v>
      </c>
      <c r="E37" s="12" t="str">
        <v>1</v>
      </c>
      <c r="F37" s="23" t="str">
        <f t="shared" si="0"/>
        <v>0</v>
      </c>
      <c r="G37" s="12" t="str">
        <v>0</v>
      </c>
      <c r="H37" s="12" t="str">
        <v>0</v>
      </c>
      <c r="I37" s="25" t="e">
        <f t="shared" si="1"/>
        <v>#N/A</v>
      </c>
      <c r="J37" s="23" t="e">
        <f t="shared" si="2"/>
        <v>#N/A</v>
      </c>
      <c r="K37" s="14"/>
      <c r="L37" s="14"/>
      <c r="M37" s="14"/>
      <c r="N37" s="14"/>
      <c r="O37" s="14"/>
      <c r="P37" s="18"/>
      <c r="Q37" s="14"/>
      <c r="R37" s="14"/>
      <c r="S37" s="14"/>
      <c r="T37" s="14" t="str">
        <v>0</v>
      </c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</row>
    <row r="38" spans="1:35" x14ac:dyDescent="0.25">
      <c r="A38" s="18" t="s">
        <v>508</v>
      </c>
      <c r="B38" s="12" t="e">
        <v>#N/A</v>
      </c>
      <c r="C38" s="16" t="str">
        <v>0</v>
      </c>
      <c r="D38" s="12" t="str">
        <v>0</v>
      </c>
      <c r="E38" s="12" t="str">
        <v>1</v>
      </c>
      <c r="F38" s="23" t="str">
        <f t="shared" si="0"/>
        <v>0</v>
      </c>
      <c r="G38" s="12" t="str">
        <v>0</v>
      </c>
      <c r="H38" s="12" t="str">
        <v>0</v>
      </c>
      <c r="I38" s="25" t="e">
        <f t="shared" si="1"/>
        <v>#N/A</v>
      </c>
      <c r="J38" s="23" t="e">
        <f t="shared" si="2"/>
        <v>#N/A</v>
      </c>
      <c r="P38" s="18"/>
      <c r="T38" s="14" t="str">
        <v>0</v>
      </c>
    </row>
    <row r="39" spans="1:35" s="19" customFormat="1" x14ac:dyDescent="0.25">
      <c r="A39" s="18" t="s">
        <v>469</v>
      </c>
      <c r="B39" s="12" t="e">
        <v>#N/A</v>
      </c>
      <c r="C39" s="16" t="str">
        <v>0</v>
      </c>
      <c r="D39" s="12" t="str">
        <v>0</v>
      </c>
      <c r="E39" s="12" t="str">
        <v>1</v>
      </c>
      <c r="F39" s="23" t="str">
        <f t="shared" si="0"/>
        <v>0</v>
      </c>
      <c r="G39" s="12" t="str">
        <v>0</v>
      </c>
      <c r="H39" s="12" t="str">
        <v>0</v>
      </c>
      <c r="I39" s="25" t="e">
        <f t="shared" si="1"/>
        <v>#N/A</v>
      </c>
      <c r="J39" s="23" t="e">
        <f t="shared" si="2"/>
        <v>#N/A</v>
      </c>
      <c r="K39" s="14"/>
      <c r="L39" s="14"/>
      <c r="M39" s="14"/>
      <c r="N39" s="14"/>
      <c r="O39" s="14"/>
      <c r="P39" s="18"/>
      <c r="Q39" s="14"/>
      <c r="R39" s="14"/>
      <c r="S39" s="14"/>
      <c r="T39" s="14" t="str">
        <v>0</v>
      </c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</row>
    <row r="40" spans="1:35" x14ac:dyDescent="0.25">
      <c r="A40" s="18" t="s">
        <v>548</v>
      </c>
      <c r="B40" s="12" t="e">
        <v>#N/A</v>
      </c>
      <c r="C40" s="16" t="str">
        <v>0</v>
      </c>
      <c r="D40" s="12" t="str">
        <v>0</v>
      </c>
      <c r="E40" s="12" t="str">
        <v>1</v>
      </c>
      <c r="F40" s="23" t="str">
        <f t="shared" si="0"/>
        <v>0</v>
      </c>
      <c r="G40" s="12" t="str">
        <v>0</v>
      </c>
      <c r="H40" s="12" t="str">
        <v>0</v>
      </c>
      <c r="I40" s="25" t="e">
        <f t="shared" si="1"/>
        <v>#N/A</v>
      </c>
      <c r="J40" s="23" t="e">
        <f t="shared" si="2"/>
        <v>#N/A</v>
      </c>
      <c r="P40" s="18"/>
      <c r="T40" s="14" t="str">
        <v>0</v>
      </c>
    </row>
    <row r="41" spans="1:35" s="19" customFormat="1" x14ac:dyDescent="0.25">
      <c r="A41" s="18" t="s">
        <v>432</v>
      </c>
      <c r="B41" s="12" t="e">
        <v>#N/A</v>
      </c>
      <c r="C41" s="16" t="str">
        <v>0</v>
      </c>
      <c r="D41" s="12" t="str">
        <v>2</v>
      </c>
      <c r="E41" s="12" t="str">
        <v>0</v>
      </c>
      <c r="F41" s="23" t="str">
        <f t="shared" si="0"/>
        <v>0</v>
      </c>
      <c r="G41" s="12" t="str">
        <v>0</v>
      </c>
      <c r="H41" s="12" t="str">
        <v>0</v>
      </c>
      <c r="I41" s="25" t="e">
        <f t="shared" si="1"/>
        <v>#N/A</v>
      </c>
      <c r="J41" s="23" t="e">
        <f t="shared" si="2"/>
        <v>#N/A</v>
      </c>
      <c r="K41" s="14"/>
      <c r="L41" s="14"/>
      <c r="M41" s="14"/>
      <c r="N41" s="14"/>
      <c r="O41" s="14"/>
      <c r="P41" s="18"/>
      <c r="Q41" s="14"/>
      <c r="R41" s="14"/>
      <c r="S41" s="14"/>
      <c r="T41" s="14" t="str">
        <v>0</v>
      </c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</row>
    <row r="42" spans="1:35" x14ac:dyDescent="0.25">
      <c r="A42" s="18" t="s">
        <v>511</v>
      </c>
      <c r="B42" s="12" t="e">
        <v>#N/A</v>
      </c>
      <c r="C42" s="16" t="str">
        <v>0</v>
      </c>
      <c r="D42" s="12" t="str">
        <v>2</v>
      </c>
      <c r="E42" s="12" t="str">
        <v>0</v>
      </c>
      <c r="F42" s="23" t="str">
        <f t="shared" si="0"/>
        <v>0</v>
      </c>
      <c r="G42" s="12" t="str">
        <v>0</v>
      </c>
      <c r="H42" s="12" t="str">
        <v>0</v>
      </c>
      <c r="I42" s="25" t="e">
        <f t="shared" si="1"/>
        <v>#N/A</v>
      </c>
      <c r="J42" s="23" t="e">
        <f t="shared" si="2"/>
        <v>#N/A</v>
      </c>
      <c r="P42" s="18"/>
      <c r="T42" s="14" t="str">
        <v>0</v>
      </c>
    </row>
    <row r="43" spans="1:35" s="19" customFormat="1" x14ac:dyDescent="0.25">
      <c r="A43" s="18" t="s">
        <v>472</v>
      </c>
      <c r="B43" s="12" t="e">
        <v>#N/A</v>
      </c>
      <c r="C43" s="16" t="str">
        <v>0</v>
      </c>
      <c r="D43" s="12" t="str">
        <v>2</v>
      </c>
      <c r="E43" s="12" t="str">
        <v>0</v>
      </c>
      <c r="F43" s="23" t="str">
        <f t="shared" si="0"/>
        <v>0</v>
      </c>
      <c r="G43" s="12" t="str">
        <v>0</v>
      </c>
      <c r="H43" s="12" t="str">
        <v>0</v>
      </c>
      <c r="I43" s="25" t="e">
        <f t="shared" si="1"/>
        <v>#N/A</v>
      </c>
      <c r="J43" s="23" t="e">
        <f t="shared" si="2"/>
        <v>#N/A</v>
      </c>
      <c r="K43" s="14"/>
      <c r="L43" s="14"/>
      <c r="M43" s="14"/>
      <c r="N43" s="14"/>
      <c r="O43" s="14"/>
      <c r="P43" s="18"/>
      <c r="Q43" s="14"/>
      <c r="R43" s="14"/>
      <c r="S43" s="14"/>
      <c r="T43" s="14" t="str">
        <v>0</v>
      </c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</row>
    <row r="44" spans="1:35" x14ac:dyDescent="0.25">
      <c r="A44" s="18" t="s">
        <v>551</v>
      </c>
      <c r="B44" s="12" t="e">
        <v>#N/A</v>
      </c>
      <c r="C44" s="16" t="str">
        <v>0</v>
      </c>
      <c r="D44" s="12" t="str">
        <v>2</v>
      </c>
      <c r="E44" s="12" t="str">
        <v>0</v>
      </c>
      <c r="F44" s="23" t="str">
        <f t="shared" si="0"/>
        <v>0</v>
      </c>
      <c r="G44" s="12" t="str">
        <v>0</v>
      </c>
      <c r="H44" s="12" t="str">
        <v>0</v>
      </c>
      <c r="I44" s="25" t="e">
        <f t="shared" si="1"/>
        <v>#N/A</v>
      </c>
      <c r="J44" s="23" t="e">
        <f t="shared" si="2"/>
        <v>#N/A</v>
      </c>
      <c r="P44" s="18"/>
      <c r="T44" s="14" t="str">
        <v>0</v>
      </c>
    </row>
    <row r="45" spans="1:35" s="19" customFormat="1" x14ac:dyDescent="0.25">
      <c r="A45" s="18" t="s">
        <v>450</v>
      </c>
      <c r="B45" s="12" t="e">
        <v>#N/A</v>
      </c>
      <c r="C45" s="16" t="str">
        <v>0</v>
      </c>
      <c r="D45" s="12" t="str">
        <v>2</v>
      </c>
      <c r="E45" s="12" t="str">
        <v>0</v>
      </c>
      <c r="F45" s="23" t="str">
        <f t="shared" si="0"/>
        <v>0</v>
      </c>
      <c r="G45" s="12" t="str">
        <v>0</v>
      </c>
      <c r="H45" s="12" t="str">
        <v>0</v>
      </c>
      <c r="I45" s="25" t="e">
        <f t="shared" si="1"/>
        <v>#N/A</v>
      </c>
      <c r="J45" s="23" t="e">
        <f t="shared" si="2"/>
        <v>#N/A</v>
      </c>
      <c r="K45" s="14"/>
      <c r="L45" s="14"/>
      <c r="M45" s="14"/>
      <c r="N45" s="14"/>
      <c r="O45" s="14"/>
      <c r="P45" s="18"/>
      <c r="Q45" s="14"/>
      <c r="R45" s="14"/>
      <c r="S45" s="14"/>
      <c r="T45" s="14" t="str">
        <v>0</v>
      </c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</row>
    <row r="46" spans="1:35" x14ac:dyDescent="0.25">
      <c r="A46" s="18" t="s">
        <v>529</v>
      </c>
      <c r="B46" s="12" t="e">
        <v>#N/A</v>
      </c>
      <c r="C46" s="16" t="str">
        <v>0</v>
      </c>
      <c r="D46" s="12" t="str">
        <v>2</v>
      </c>
      <c r="E46" s="12" t="str">
        <v>0</v>
      </c>
      <c r="F46" s="23" t="str">
        <f t="shared" si="0"/>
        <v>0</v>
      </c>
      <c r="G46" s="12" t="str">
        <v>0</v>
      </c>
      <c r="H46" s="12" t="str">
        <v>0</v>
      </c>
      <c r="I46" s="25" t="e">
        <f t="shared" si="1"/>
        <v>#N/A</v>
      </c>
      <c r="J46" s="23" t="e">
        <f t="shared" si="2"/>
        <v>#N/A</v>
      </c>
      <c r="P46" s="18"/>
      <c r="T46" s="14" t="str">
        <v>0</v>
      </c>
    </row>
    <row r="47" spans="1:35" s="19" customFormat="1" x14ac:dyDescent="0.25">
      <c r="A47" s="18" t="s">
        <v>489</v>
      </c>
      <c r="B47" s="12" t="e">
        <v>#N/A</v>
      </c>
      <c r="C47" s="16" t="str">
        <v>0</v>
      </c>
      <c r="D47" s="12" t="str">
        <v>2</v>
      </c>
      <c r="E47" s="12" t="str">
        <v>0</v>
      </c>
      <c r="F47" s="23" t="str">
        <f t="shared" si="0"/>
        <v>0</v>
      </c>
      <c r="G47" s="12" t="str">
        <v>0</v>
      </c>
      <c r="H47" s="12" t="str">
        <v>0</v>
      </c>
      <c r="I47" s="25" t="e">
        <f t="shared" si="1"/>
        <v>#N/A</v>
      </c>
      <c r="J47" s="23" t="e">
        <f t="shared" si="2"/>
        <v>#N/A</v>
      </c>
      <c r="K47" s="14"/>
      <c r="L47" s="14"/>
      <c r="M47" s="14"/>
      <c r="N47" s="14"/>
      <c r="O47" s="14"/>
      <c r="P47" s="18"/>
      <c r="Q47" s="14"/>
      <c r="R47" s="14"/>
      <c r="S47" s="14"/>
      <c r="T47" s="14" t="str">
        <v>0</v>
      </c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</row>
    <row r="48" spans="1:35" x14ac:dyDescent="0.25">
      <c r="A48" s="18" t="s">
        <v>569</v>
      </c>
      <c r="B48" s="12" t="e">
        <v>#N/A</v>
      </c>
      <c r="C48" s="16" t="str">
        <v>0</v>
      </c>
      <c r="D48" s="12" t="str">
        <v>2</v>
      </c>
      <c r="E48" s="12" t="str">
        <v>0</v>
      </c>
      <c r="F48" s="23" t="str">
        <f t="shared" si="0"/>
        <v>0</v>
      </c>
      <c r="G48" s="12" t="str">
        <v>0</v>
      </c>
      <c r="H48" s="12" t="str">
        <v>0</v>
      </c>
      <c r="I48" s="25" t="e">
        <f t="shared" si="1"/>
        <v>#N/A</v>
      </c>
      <c r="J48" s="23" t="e">
        <f t="shared" si="2"/>
        <v>#N/A</v>
      </c>
      <c r="P48" s="18"/>
      <c r="T48" s="14" t="str">
        <v>0</v>
      </c>
    </row>
    <row r="49" spans="1:35" s="19" customFormat="1" x14ac:dyDescent="0.25">
      <c r="A49" s="18" t="s">
        <v>447</v>
      </c>
      <c r="B49" s="12" t="e">
        <v>#N/A</v>
      </c>
      <c r="C49" s="16" t="str">
        <v>0</v>
      </c>
      <c r="D49" s="12" t="str">
        <v>0</v>
      </c>
      <c r="E49" s="12" t="str">
        <v>2</v>
      </c>
      <c r="F49" s="23" t="str">
        <f t="shared" si="0"/>
        <v>0</v>
      </c>
      <c r="G49" s="12" t="str">
        <v>0</v>
      </c>
      <c r="H49" s="12" t="str">
        <v>0</v>
      </c>
      <c r="I49" s="25" t="e">
        <f t="shared" si="1"/>
        <v>#N/A</v>
      </c>
      <c r="J49" s="23" t="e">
        <f t="shared" si="2"/>
        <v>#N/A</v>
      </c>
      <c r="K49" s="14"/>
      <c r="L49" s="14"/>
      <c r="M49" s="14"/>
      <c r="N49" s="14"/>
      <c r="O49" s="14"/>
      <c r="P49" s="18"/>
      <c r="Q49" s="14"/>
      <c r="R49" s="14"/>
      <c r="S49" s="14"/>
      <c r="T49" s="14" t="str">
        <v>0</v>
      </c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</row>
    <row r="50" spans="1:35" x14ac:dyDescent="0.25">
      <c r="A50" s="18" t="s">
        <v>526</v>
      </c>
      <c r="B50" s="12" t="e">
        <v>#N/A</v>
      </c>
      <c r="C50" s="16" t="str">
        <v>0</v>
      </c>
      <c r="D50" s="12" t="str">
        <v>0</v>
      </c>
      <c r="E50" s="12" t="str">
        <v>2</v>
      </c>
      <c r="F50" s="23" t="str">
        <f t="shared" si="0"/>
        <v>0</v>
      </c>
      <c r="G50" s="12" t="str">
        <v>0</v>
      </c>
      <c r="H50" s="12" t="str">
        <v>0</v>
      </c>
      <c r="I50" s="25" t="e">
        <f t="shared" si="1"/>
        <v>#N/A</v>
      </c>
      <c r="J50" s="23" t="e">
        <f t="shared" si="2"/>
        <v>#N/A</v>
      </c>
      <c r="P50" s="18"/>
      <c r="T50" s="14" t="str">
        <v>0</v>
      </c>
    </row>
    <row r="51" spans="1:35" s="19" customFormat="1" x14ac:dyDescent="0.25">
      <c r="A51" s="18" t="s">
        <v>486</v>
      </c>
      <c r="B51" s="12" t="e">
        <v>#N/A</v>
      </c>
      <c r="C51" s="16" t="str">
        <v>0</v>
      </c>
      <c r="D51" s="12" t="str">
        <v>0</v>
      </c>
      <c r="E51" s="12" t="str">
        <v>2</v>
      </c>
      <c r="F51" s="23" t="str">
        <f t="shared" si="0"/>
        <v>0</v>
      </c>
      <c r="G51" s="12" t="str">
        <v>0</v>
      </c>
      <c r="H51" s="12" t="str">
        <v>0</v>
      </c>
      <c r="I51" s="25" t="e">
        <f t="shared" si="1"/>
        <v>#N/A</v>
      </c>
      <c r="J51" s="23" t="e">
        <f t="shared" si="2"/>
        <v>#N/A</v>
      </c>
      <c r="K51" s="14"/>
      <c r="L51" s="14"/>
      <c r="M51" s="14"/>
      <c r="N51" s="14"/>
      <c r="O51" s="14"/>
      <c r="P51" s="18"/>
      <c r="Q51" s="14"/>
      <c r="R51" s="14"/>
      <c r="S51" s="14"/>
      <c r="T51" s="14" t="str">
        <v>0</v>
      </c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</row>
    <row r="52" spans="1:35" x14ac:dyDescent="0.25">
      <c r="A52" s="18" t="s">
        <v>566</v>
      </c>
      <c r="B52" s="12" t="e">
        <v>#N/A</v>
      </c>
      <c r="C52" s="16" t="str">
        <v>0</v>
      </c>
      <c r="D52" s="12" t="str">
        <v>0</v>
      </c>
      <c r="E52" s="12" t="str">
        <v>2</v>
      </c>
      <c r="F52" s="23" t="str">
        <f t="shared" si="0"/>
        <v>0</v>
      </c>
      <c r="G52" s="12" t="str">
        <v>0</v>
      </c>
      <c r="H52" s="12" t="str">
        <v>0</v>
      </c>
      <c r="I52" s="25" t="e">
        <f t="shared" si="1"/>
        <v>#N/A</v>
      </c>
      <c r="J52" s="23" t="e">
        <f t="shared" si="2"/>
        <v>#N/A</v>
      </c>
      <c r="P52" s="18"/>
      <c r="T52" s="14" t="str">
        <v>0</v>
      </c>
    </row>
    <row r="53" spans="1:35" s="19" customFormat="1" x14ac:dyDescent="0.25">
      <c r="A53" s="18" t="s">
        <v>419</v>
      </c>
      <c r="B53" s="12" t="e">
        <v>#N/A</v>
      </c>
      <c r="C53" s="16" t="str">
        <v>0</v>
      </c>
      <c r="D53" s="12" t="str">
        <v>1</v>
      </c>
      <c r="E53" s="12" t="str">
        <v>6</v>
      </c>
      <c r="F53" s="23" t="str">
        <f t="shared" si="0"/>
        <v>0</v>
      </c>
      <c r="G53" s="12" t="str">
        <v>0</v>
      </c>
      <c r="H53" s="12" t="str">
        <v>0</v>
      </c>
      <c r="I53" s="25" t="e">
        <f t="shared" si="1"/>
        <v>#N/A</v>
      </c>
      <c r="J53" s="23" t="e">
        <f t="shared" si="2"/>
        <v>#N/A</v>
      </c>
      <c r="K53" s="14"/>
      <c r="L53" s="14"/>
      <c r="M53" s="14"/>
      <c r="N53" s="14"/>
      <c r="O53" s="14"/>
      <c r="P53" s="18"/>
      <c r="Q53" s="14"/>
      <c r="R53" s="14"/>
      <c r="S53" s="14"/>
      <c r="T53" s="14" t="str">
        <v>0</v>
      </c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</row>
    <row r="54" spans="1:35" x14ac:dyDescent="0.25">
      <c r="A54" s="18" t="s">
        <v>498</v>
      </c>
      <c r="B54" s="12" t="e">
        <v>#N/A</v>
      </c>
      <c r="C54" s="16" t="str">
        <v>0</v>
      </c>
      <c r="D54" s="12" t="str">
        <v>1</v>
      </c>
      <c r="E54" s="12" t="str">
        <v>6</v>
      </c>
      <c r="F54" s="23" t="str">
        <f t="shared" si="0"/>
        <v>0</v>
      </c>
      <c r="G54" s="12" t="str">
        <v>0</v>
      </c>
      <c r="H54" s="12" t="str">
        <v>0</v>
      </c>
      <c r="I54" s="25" t="e">
        <f t="shared" si="1"/>
        <v>#N/A</v>
      </c>
      <c r="J54" s="23" t="e">
        <f t="shared" si="2"/>
        <v>#N/A</v>
      </c>
      <c r="P54" s="18"/>
      <c r="T54" s="14" t="str">
        <v>0</v>
      </c>
    </row>
    <row r="55" spans="1:35" s="19" customFormat="1" x14ac:dyDescent="0.25">
      <c r="A55" s="18" t="s">
        <v>459</v>
      </c>
      <c r="B55" s="12" t="e">
        <v>#N/A</v>
      </c>
      <c r="C55" s="16" t="str">
        <v>0</v>
      </c>
      <c r="D55" s="12" t="str">
        <v>1</v>
      </c>
      <c r="E55" s="12" t="str">
        <v>6</v>
      </c>
      <c r="F55" s="23" t="str">
        <f t="shared" si="0"/>
        <v>0</v>
      </c>
      <c r="G55" s="12" t="str">
        <v>0</v>
      </c>
      <c r="H55" s="12" t="str">
        <v>0</v>
      </c>
      <c r="I55" s="25" t="e">
        <f t="shared" si="1"/>
        <v>#N/A</v>
      </c>
      <c r="J55" s="23" t="e">
        <f t="shared" si="2"/>
        <v>#N/A</v>
      </c>
      <c r="K55" s="14"/>
      <c r="L55" s="14"/>
      <c r="M55" s="14"/>
      <c r="N55" s="14"/>
      <c r="O55" s="14"/>
      <c r="P55" s="18"/>
      <c r="Q55" s="14"/>
      <c r="R55" s="14"/>
      <c r="S55" s="14"/>
      <c r="T55" s="14" t="str">
        <v>0</v>
      </c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</row>
    <row r="56" spans="1:35" x14ac:dyDescent="0.25">
      <c r="A56" s="18" t="s">
        <v>538</v>
      </c>
      <c r="B56" s="12" t="e">
        <v>#N/A</v>
      </c>
      <c r="C56" s="16" t="str">
        <v>0</v>
      </c>
      <c r="D56" s="12" t="str">
        <v>1</v>
      </c>
      <c r="E56" s="12" t="str">
        <v>6</v>
      </c>
      <c r="F56" s="23" t="str">
        <f t="shared" si="0"/>
        <v>0</v>
      </c>
      <c r="G56" s="12" t="str">
        <v>0</v>
      </c>
      <c r="H56" s="12" t="str">
        <v>0</v>
      </c>
      <c r="I56" s="25" t="e">
        <f t="shared" si="1"/>
        <v>#N/A</v>
      </c>
      <c r="J56" s="23" t="e">
        <f t="shared" si="2"/>
        <v>#N/A</v>
      </c>
      <c r="P56" s="18"/>
      <c r="T56" s="14" t="str">
        <v>0</v>
      </c>
    </row>
    <row r="57" spans="1:35" x14ac:dyDescent="0.25">
      <c r="A57" s="18" t="s">
        <v>443</v>
      </c>
      <c r="B57" s="12" t="e">
        <v>#N/A</v>
      </c>
      <c r="C57" s="16" t="str">
        <v>0</v>
      </c>
      <c r="D57" s="12" t="str">
        <v>0</v>
      </c>
      <c r="E57" s="12" t="str">
        <v>2</v>
      </c>
      <c r="F57" s="23" t="str">
        <f t="shared" si="0"/>
        <v>0</v>
      </c>
      <c r="G57" s="12" t="str">
        <v>0</v>
      </c>
      <c r="H57" s="12" t="str">
        <v>0</v>
      </c>
      <c r="I57" s="25" t="e">
        <f t="shared" si="1"/>
        <v>#N/A</v>
      </c>
      <c r="J57" s="23" t="e">
        <f t="shared" si="2"/>
        <v>#N/A</v>
      </c>
      <c r="P57" s="18"/>
      <c r="T57" s="14" t="str">
        <v>0</v>
      </c>
    </row>
    <row r="58" spans="1:35" x14ac:dyDescent="0.25">
      <c r="A58" s="18" t="s">
        <v>522</v>
      </c>
      <c r="B58" s="12" t="e">
        <v>#N/A</v>
      </c>
      <c r="C58" s="16" t="str">
        <v>0</v>
      </c>
      <c r="D58" s="12" t="str">
        <v>0</v>
      </c>
      <c r="E58" s="12" t="str">
        <v>2</v>
      </c>
      <c r="F58" s="23" t="str">
        <f t="shared" si="0"/>
        <v>0</v>
      </c>
      <c r="G58" s="12" t="str">
        <v>0</v>
      </c>
      <c r="H58" s="12" t="str">
        <v>0</v>
      </c>
      <c r="I58" s="25" t="e">
        <f t="shared" si="1"/>
        <v>#N/A</v>
      </c>
      <c r="J58" s="23" t="e">
        <f t="shared" si="2"/>
        <v>#N/A</v>
      </c>
      <c r="P58" s="18"/>
      <c r="T58" s="14" t="str">
        <v>0</v>
      </c>
    </row>
    <row r="59" spans="1:35" x14ac:dyDescent="0.25">
      <c r="A59" s="18" t="s">
        <v>482</v>
      </c>
      <c r="B59" s="12" t="e">
        <v>#N/A</v>
      </c>
      <c r="C59" s="16" t="str">
        <v>0</v>
      </c>
      <c r="D59" s="12" t="str">
        <v>0</v>
      </c>
      <c r="E59" s="12" t="str">
        <v>2</v>
      </c>
      <c r="F59" s="23" t="str">
        <f t="shared" si="0"/>
        <v>0</v>
      </c>
      <c r="G59" s="12" t="str">
        <v>0</v>
      </c>
      <c r="H59" s="12" t="str">
        <v>0</v>
      </c>
      <c r="I59" s="25" t="e">
        <f t="shared" si="1"/>
        <v>#N/A</v>
      </c>
      <c r="J59" s="23" t="e">
        <f t="shared" si="2"/>
        <v>#N/A</v>
      </c>
      <c r="P59" s="18"/>
      <c r="T59" s="14" t="str">
        <v>0</v>
      </c>
    </row>
    <row r="60" spans="1:35" x14ac:dyDescent="0.25">
      <c r="A60" s="18" t="s">
        <v>562</v>
      </c>
      <c r="B60" s="12" t="e">
        <v>#N/A</v>
      </c>
      <c r="C60" s="16" t="str">
        <v>0</v>
      </c>
      <c r="D60" s="12" t="str">
        <v>0</v>
      </c>
      <c r="E60" s="12" t="str">
        <v>2</v>
      </c>
      <c r="F60" s="23" t="str">
        <f t="shared" si="0"/>
        <v>0</v>
      </c>
      <c r="G60" s="12" t="str">
        <v>0</v>
      </c>
      <c r="H60" s="12" t="str">
        <v>0</v>
      </c>
      <c r="I60" s="25" t="e">
        <f t="shared" si="1"/>
        <v>#N/A</v>
      </c>
      <c r="J60" s="23" t="e">
        <f t="shared" si="2"/>
        <v>#N/A</v>
      </c>
      <c r="P60" s="18"/>
      <c r="T60" s="14" t="str">
        <v>0</v>
      </c>
    </row>
    <row r="61" spans="1:35" x14ac:dyDescent="0.25">
      <c r="A61" s="18" t="s">
        <v>431</v>
      </c>
      <c r="B61" s="12" t="e">
        <v>#N/A</v>
      </c>
      <c r="C61" s="16" t="str">
        <v>0</v>
      </c>
      <c r="D61" s="12" t="str">
        <v>2</v>
      </c>
      <c r="E61" s="12" t="str">
        <v>0</v>
      </c>
      <c r="F61" s="23" t="str">
        <f t="shared" si="0"/>
        <v>0</v>
      </c>
      <c r="G61" s="12" t="str">
        <v>0</v>
      </c>
      <c r="H61" s="12" t="str">
        <v>0</v>
      </c>
      <c r="I61" s="25" t="e">
        <f t="shared" si="1"/>
        <v>#N/A</v>
      </c>
      <c r="J61" s="23" t="e">
        <f t="shared" si="2"/>
        <v>#N/A</v>
      </c>
      <c r="P61" s="18"/>
      <c r="T61" s="14" t="str">
        <v>0</v>
      </c>
    </row>
    <row r="62" spans="1:35" x14ac:dyDescent="0.25">
      <c r="A62" s="18" t="s">
        <v>510</v>
      </c>
      <c r="B62" s="12" t="e">
        <v>#N/A</v>
      </c>
      <c r="C62" s="16" t="str">
        <v>0</v>
      </c>
      <c r="D62" s="12" t="str">
        <v>2</v>
      </c>
      <c r="E62" s="12" t="str">
        <v>0</v>
      </c>
      <c r="F62" s="23" t="str">
        <f t="shared" si="0"/>
        <v>0</v>
      </c>
      <c r="G62" s="12" t="str">
        <v>0</v>
      </c>
      <c r="H62" s="12" t="str">
        <v>0</v>
      </c>
      <c r="I62" s="25" t="e">
        <f t="shared" si="1"/>
        <v>#N/A</v>
      </c>
      <c r="J62" s="23" t="e">
        <f t="shared" si="2"/>
        <v>#N/A</v>
      </c>
      <c r="P62" s="18"/>
      <c r="T62" s="14" t="str">
        <v>0</v>
      </c>
    </row>
    <row r="63" spans="1:35" x14ac:dyDescent="0.25">
      <c r="A63" s="18" t="s">
        <v>471</v>
      </c>
      <c r="B63" s="12" t="e">
        <v>#N/A</v>
      </c>
      <c r="C63" s="16" t="str">
        <v>0</v>
      </c>
      <c r="D63" s="12" t="str">
        <v>2</v>
      </c>
      <c r="E63" s="12" t="str">
        <v>0</v>
      </c>
      <c r="F63" s="23" t="str">
        <f t="shared" si="0"/>
        <v>0</v>
      </c>
      <c r="G63" s="12" t="str">
        <v>0</v>
      </c>
      <c r="H63" s="12" t="str">
        <v>0</v>
      </c>
      <c r="I63" s="25" t="e">
        <f t="shared" si="1"/>
        <v>#N/A</v>
      </c>
      <c r="J63" s="23" t="e">
        <f t="shared" si="2"/>
        <v>#N/A</v>
      </c>
      <c r="P63" s="18"/>
      <c r="T63" s="14" t="str">
        <v>0</v>
      </c>
    </row>
    <row r="64" spans="1:35" x14ac:dyDescent="0.25">
      <c r="A64" s="18" t="s">
        <v>550</v>
      </c>
      <c r="B64" s="12" t="e">
        <v>#N/A</v>
      </c>
      <c r="C64" s="16" t="str">
        <v>0</v>
      </c>
      <c r="D64" s="12" t="str">
        <v>2</v>
      </c>
      <c r="E64" s="12" t="str">
        <v>0</v>
      </c>
      <c r="F64" s="23" t="str">
        <f t="shared" si="0"/>
        <v>0</v>
      </c>
      <c r="G64" s="12" t="str">
        <v>0</v>
      </c>
      <c r="H64" s="12" t="str">
        <v>0</v>
      </c>
      <c r="I64" s="25" t="e">
        <f t="shared" si="1"/>
        <v>#N/A</v>
      </c>
      <c r="J64" s="23" t="e">
        <f t="shared" si="2"/>
        <v>#N/A</v>
      </c>
      <c r="P64" s="18"/>
      <c r="T64" s="14" t="str">
        <v>0</v>
      </c>
    </row>
    <row r="65" spans="1:20" x14ac:dyDescent="0.25">
      <c r="A65" s="18" t="s">
        <v>425</v>
      </c>
      <c r="B65" s="12" t="e">
        <v>#N/A</v>
      </c>
      <c r="C65" s="16" t="str">
        <v>0</v>
      </c>
      <c r="D65" s="12" t="str">
        <v>0</v>
      </c>
      <c r="E65" s="12" t="str">
        <v>1</v>
      </c>
      <c r="F65" s="23" t="str">
        <f t="shared" si="0"/>
        <v>0</v>
      </c>
      <c r="G65" s="12" t="str">
        <v>0</v>
      </c>
      <c r="H65" s="12" t="str">
        <v>0</v>
      </c>
      <c r="I65" s="25" t="e">
        <f t="shared" si="1"/>
        <v>#N/A</v>
      </c>
      <c r="J65" s="23" t="e">
        <f t="shared" si="2"/>
        <v>#N/A</v>
      </c>
      <c r="P65" s="18"/>
      <c r="T65" s="14" t="str">
        <v>0</v>
      </c>
    </row>
    <row r="66" spans="1:20" x14ac:dyDescent="0.25">
      <c r="A66" s="18" t="s">
        <v>504</v>
      </c>
      <c r="B66" s="12" t="e">
        <v>#N/A</v>
      </c>
      <c r="C66" s="16" t="str">
        <v>0</v>
      </c>
      <c r="D66" s="12" t="str">
        <v>0</v>
      </c>
      <c r="E66" s="12" t="str">
        <v>1</v>
      </c>
      <c r="F66" s="23" t="str">
        <f t="shared" si="0"/>
        <v>0</v>
      </c>
      <c r="G66" s="12" t="str">
        <v>0</v>
      </c>
      <c r="H66" s="12" t="str">
        <v>0</v>
      </c>
      <c r="I66" s="25" t="e">
        <f t="shared" si="1"/>
        <v>#N/A</v>
      </c>
      <c r="J66" s="23" t="e">
        <f t="shared" si="2"/>
        <v>#N/A</v>
      </c>
      <c r="P66" s="18"/>
      <c r="T66" s="14" t="str">
        <v>0</v>
      </c>
    </row>
    <row r="67" spans="1:20" x14ac:dyDescent="0.25">
      <c r="A67" s="18" t="s">
        <v>465</v>
      </c>
      <c r="B67" s="12" t="e">
        <v>#N/A</v>
      </c>
      <c r="C67" s="16" t="str">
        <v>0</v>
      </c>
      <c r="D67" s="12" t="str">
        <v>0</v>
      </c>
      <c r="E67" s="12" t="str">
        <v>1</v>
      </c>
      <c r="F67" s="23" t="str">
        <f t="shared" si="0"/>
        <v>0</v>
      </c>
      <c r="G67" s="12" t="str">
        <v>0</v>
      </c>
      <c r="H67" s="12" t="str">
        <v>0</v>
      </c>
      <c r="I67" s="25" t="e">
        <f t="shared" si="1"/>
        <v>#N/A</v>
      </c>
      <c r="J67" s="23" t="e">
        <f t="shared" si="2"/>
        <v>#N/A</v>
      </c>
      <c r="P67" s="18"/>
      <c r="T67" s="14" t="str">
        <v>0</v>
      </c>
    </row>
    <row r="68" spans="1:20" x14ac:dyDescent="0.25">
      <c r="A68" s="18" t="s">
        <v>544</v>
      </c>
      <c r="B68" s="12" t="e">
        <v>#N/A</v>
      </c>
      <c r="C68" s="16" t="str">
        <v>0</v>
      </c>
      <c r="D68" s="12" t="str">
        <v>0</v>
      </c>
      <c r="E68" s="12" t="str">
        <v>1</v>
      </c>
      <c r="F68" s="23" t="str">
        <f t="shared" si="0"/>
        <v>0</v>
      </c>
      <c r="G68" s="12" t="str">
        <v>0</v>
      </c>
      <c r="H68" s="12" t="str">
        <v>0</v>
      </c>
      <c r="I68" s="25" t="e">
        <f t="shared" si="1"/>
        <v>#N/A</v>
      </c>
      <c r="J68" s="23" t="e">
        <f t="shared" si="2"/>
        <v>#N/A</v>
      </c>
      <c r="P68" s="18"/>
      <c r="T68" s="14" t="str">
        <v>0</v>
      </c>
    </row>
    <row r="69" spans="1:20" x14ac:dyDescent="0.25">
      <c r="A69" s="18" t="s">
        <v>444</v>
      </c>
      <c r="B69" s="12" t="e">
        <v>#N/A</v>
      </c>
      <c r="C69" s="16" t="str">
        <v>0</v>
      </c>
      <c r="D69" s="12" t="str">
        <v>0</v>
      </c>
      <c r="E69" s="12" t="str">
        <v>3</v>
      </c>
      <c r="F69" s="23" t="str">
        <f t="shared" si="0"/>
        <v>0</v>
      </c>
      <c r="G69" s="12" t="str">
        <v>0</v>
      </c>
      <c r="H69" s="12" t="str">
        <v>0</v>
      </c>
      <c r="I69" s="25" t="e">
        <f t="shared" si="1"/>
        <v>#N/A</v>
      </c>
      <c r="J69" s="23" t="e">
        <f t="shared" si="2"/>
        <v>#N/A</v>
      </c>
      <c r="P69" s="18"/>
      <c r="T69" s="14" t="str">
        <v>0</v>
      </c>
    </row>
    <row r="70" spans="1:20" x14ac:dyDescent="0.25">
      <c r="A70" s="18" t="s">
        <v>523</v>
      </c>
      <c r="B70" s="12" t="e">
        <v>#N/A</v>
      </c>
      <c r="C70" s="16" t="str">
        <v>0</v>
      </c>
      <c r="D70" s="12" t="str">
        <v>0</v>
      </c>
      <c r="E70" s="12" t="str">
        <v>3</v>
      </c>
      <c r="F70" s="23" t="str">
        <f t="shared" ref="F70:F133" si="3">IFERROR(SUM(D70+E70)*B70,"0")</f>
        <v>0</v>
      </c>
      <c r="G70" s="12" t="str">
        <v>0</v>
      </c>
      <c r="H70" s="12" t="str">
        <v>0</v>
      </c>
      <c r="I70" s="25" t="e">
        <f t="shared" ref="I70:I133" si="4">IFERROR(LEFT(G70,LEN(G70)-3),"0")*IFERROR(LEFT(H70,LEN(H70)-3),"0")/10000*B70</f>
        <v>#N/A</v>
      </c>
      <c r="J70" s="23" t="e">
        <f t="shared" ref="J70:J133" si="5">SUM(B70*2)</f>
        <v>#N/A</v>
      </c>
      <c r="P70" s="18"/>
      <c r="T70" s="14" t="str">
        <v>0</v>
      </c>
    </row>
    <row r="71" spans="1:20" x14ac:dyDescent="0.25">
      <c r="A71" s="18" t="s">
        <v>483</v>
      </c>
      <c r="B71" s="12" t="e">
        <v>#N/A</v>
      </c>
      <c r="C71" s="16" t="str">
        <v>0</v>
      </c>
      <c r="D71" s="12" t="str">
        <v>0</v>
      </c>
      <c r="E71" s="12" t="str">
        <v>3</v>
      </c>
      <c r="F71" s="23" t="str">
        <f t="shared" si="3"/>
        <v>0</v>
      </c>
      <c r="G71" s="12" t="str">
        <v>0</v>
      </c>
      <c r="H71" s="12" t="str">
        <v>0</v>
      </c>
      <c r="I71" s="25" t="e">
        <f t="shared" si="4"/>
        <v>#N/A</v>
      </c>
      <c r="J71" s="23" t="e">
        <f t="shared" si="5"/>
        <v>#N/A</v>
      </c>
      <c r="P71" s="18"/>
      <c r="T71" s="14" t="str">
        <v>0</v>
      </c>
    </row>
    <row r="72" spans="1:20" x14ac:dyDescent="0.25">
      <c r="A72" s="18" t="s">
        <v>563</v>
      </c>
      <c r="B72" s="12" t="e">
        <v>#N/A</v>
      </c>
      <c r="C72" s="16" t="str">
        <v>0</v>
      </c>
      <c r="D72" s="12" t="str">
        <v>0</v>
      </c>
      <c r="E72" s="12" t="str">
        <v>3</v>
      </c>
      <c r="F72" s="23" t="str">
        <f t="shared" si="3"/>
        <v>0</v>
      </c>
      <c r="G72" s="12" t="str">
        <v>0</v>
      </c>
      <c r="H72" s="12" t="str">
        <v>0</v>
      </c>
      <c r="I72" s="25" t="e">
        <f t="shared" si="4"/>
        <v>#N/A</v>
      </c>
      <c r="J72" s="23" t="e">
        <f t="shared" si="5"/>
        <v>#N/A</v>
      </c>
      <c r="P72" s="18"/>
      <c r="T72" s="14" t="str">
        <v>0</v>
      </c>
    </row>
    <row r="73" spans="1:20" x14ac:dyDescent="0.25">
      <c r="A73" s="18" t="s">
        <v>445</v>
      </c>
      <c r="B73" s="12" t="e">
        <v>#N/A</v>
      </c>
      <c r="C73" s="16" t="str">
        <v>0</v>
      </c>
      <c r="D73" s="12" t="str">
        <v>0</v>
      </c>
      <c r="E73" s="12" t="str">
        <v>2</v>
      </c>
      <c r="F73" s="23" t="str">
        <f t="shared" si="3"/>
        <v>0</v>
      </c>
      <c r="G73" s="12" t="str">
        <v>0</v>
      </c>
      <c r="H73" s="12" t="str">
        <v>0</v>
      </c>
      <c r="I73" s="25" t="e">
        <f t="shared" si="4"/>
        <v>#N/A</v>
      </c>
      <c r="J73" s="23" t="e">
        <f t="shared" si="5"/>
        <v>#N/A</v>
      </c>
      <c r="P73" s="18"/>
      <c r="T73" s="14" t="str">
        <v>0</v>
      </c>
    </row>
    <row r="74" spans="1:20" x14ac:dyDescent="0.25">
      <c r="A74" s="18" t="s">
        <v>524</v>
      </c>
      <c r="B74" s="12" t="e">
        <v>#N/A</v>
      </c>
      <c r="C74" s="16" t="str">
        <v>0</v>
      </c>
      <c r="D74" s="12" t="str">
        <v>0</v>
      </c>
      <c r="E74" s="12" t="str">
        <v>2</v>
      </c>
      <c r="F74" s="23" t="str">
        <f t="shared" si="3"/>
        <v>0</v>
      </c>
      <c r="G74" s="12" t="str">
        <v>0</v>
      </c>
      <c r="H74" s="12" t="str">
        <v>0</v>
      </c>
      <c r="I74" s="25" t="e">
        <f t="shared" si="4"/>
        <v>#N/A</v>
      </c>
      <c r="J74" s="23" t="e">
        <f t="shared" si="5"/>
        <v>#N/A</v>
      </c>
      <c r="P74" s="18"/>
      <c r="T74" s="14" t="str">
        <v>0</v>
      </c>
    </row>
    <row r="75" spans="1:20" x14ac:dyDescent="0.25">
      <c r="A75" s="18" t="s">
        <v>484</v>
      </c>
      <c r="B75" s="12" t="e">
        <v>#N/A</v>
      </c>
      <c r="C75" s="16" t="str">
        <v>0</v>
      </c>
      <c r="D75" s="12" t="str">
        <v>0</v>
      </c>
      <c r="E75" s="12" t="str">
        <v>2</v>
      </c>
      <c r="F75" s="23" t="str">
        <f t="shared" si="3"/>
        <v>0</v>
      </c>
      <c r="G75" s="12" t="str">
        <v>0</v>
      </c>
      <c r="H75" s="12" t="str">
        <v>0</v>
      </c>
      <c r="I75" s="25" t="e">
        <f t="shared" si="4"/>
        <v>#N/A</v>
      </c>
      <c r="J75" s="23" t="e">
        <f t="shared" si="5"/>
        <v>#N/A</v>
      </c>
      <c r="P75" s="18"/>
      <c r="T75" s="14" t="str">
        <v>0</v>
      </c>
    </row>
    <row r="76" spans="1:20" x14ac:dyDescent="0.25">
      <c r="A76" s="18" t="s">
        <v>564</v>
      </c>
      <c r="B76" s="12" t="e">
        <v>#N/A</v>
      </c>
      <c r="C76" s="16" t="str">
        <v>0</v>
      </c>
      <c r="D76" s="12" t="str">
        <v>0</v>
      </c>
      <c r="E76" s="12" t="str">
        <v>2</v>
      </c>
      <c r="F76" s="23" t="str">
        <f t="shared" si="3"/>
        <v>0</v>
      </c>
      <c r="G76" s="12" t="str">
        <v>0</v>
      </c>
      <c r="H76" s="12" t="str">
        <v>0</v>
      </c>
      <c r="I76" s="25" t="e">
        <f t="shared" si="4"/>
        <v>#N/A</v>
      </c>
      <c r="J76" s="23" t="e">
        <f t="shared" si="5"/>
        <v>#N/A</v>
      </c>
      <c r="P76" s="18"/>
      <c r="T76" s="14" t="str">
        <v>0</v>
      </c>
    </row>
    <row r="77" spans="1:20" x14ac:dyDescent="0.25">
      <c r="A77" s="18" t="s">
        <v>453</v>
      </c>
      <c r="B77" s="12" t="e">
        <v>#N/A</v>
      </c>
      <c r="C77" s="16" t="str">
        <v>0</v>
      </c>
      <c r="D77" s="12" t="str">
        <v>0</v>
      </c>
      <c r="E77" s="12" t="str">
        <v>1</v>
      </c>
      <c r="F77" s="23" t="str">
        <f t="shared" si="3"/>
        <v>0</v>
      </c>
      <c r="G77" s="12" t="str">
        <v>0</v>
      </c>
      <c r="H77" s="12" t="str">
        <v>0</v>
      </c>
      <c r="I77" s="25" t="e">
        <f t="shared" si="4"/>
        <v>#N/A</v>
      </c>
      <c r="J77" s="23" t="e">
        <f t="shared" si="5"/>
        <v>#N/A</v>
      </c>
      <c r="P77" s="18"/>
      <c r="T77" s="14" t="str">
        <v>0</v>
      </c>
    </row>
    <row r="78" spans="1:20" x14ac:dyDescent="0.25">
      <c r="A78" s="18" t="s">
        <v>532</v>
      </c>
      <c r="B78" s="12" t="e">
        <v>#N/A</v>
      </c>
      <c r="C78" s="16" t="str">
        <v>0</v>
      </c>
      <c r="D78" s="12" t="str">
        <v>0</v>
      </c>
      <c r="E78" s="12" t="str">
        <v>1</v>
      </c>
      <c r="F78" s="23" t="str">
        <f t="shared" si="3"/>
        <v>0</v>
      </c>
      <c r="G78" s="12" t="str">
        <v>0</v>
      </c>
      <c r="H78" s="12" t="str">
        <v>0</v>
      </c>
      <c r="I78" s="25" t="e">
        <f t="shared" si="4"/>
        <v>#N/A</v>
      </c>
      <c r="J78" s="23" t="e">
        <f t="shared" si="5"/>
        <v>#N/A</v>
      </c>
      <c r="P78" s="18"/>
      <c r="T78" s="14" t="str">
        <v>0</v>
      </c>
    </row>
    <row r="79" spans="1:20" x14ac:dyDescent="0.25">
      <c r="A79" s="18" t="s">
        <v>492</v>
      </c>
      <c r="B79" s="12" t="e">
        <v>#N/A</v>
      </c>
      <c r="C79" s="16" t="str">
        <v>0</v>
      </c>
      <c r="D79" s="12" t="str">
        <v>0</v>
      </c>
      <c r="E79" s="12" t="str">
        <v>1</v>
      </c>
      <c r="F79" s="23" t="str">
        <f t="shared" si="3"/>
        <v>0</v>
      </c>
      <c r="G79" s="12" t="str">
        <v>0</v>
      </c>
      <c r="H79" s="12" t="str">
        <v>0</v>
      </c>
      <c r="I79" s="25" t="e">
        <f t="shared" si="4"/>
        <v>#N/A</v>
      </c>
      <c r="J79" s="23" t="e">
        <f t="shared" si="5"/>
        <v>#N/A</v>
      </c>
      <c r="P79" s="18"/>
      <c r="T79" s="14" t="str">
        <v>Solo</v>
      </c>
    </row>
    <row r="80" spans="1:20" x14ac:dyDescent="0.25">
      <c r="A80" s="18" t="s">
        <v>572</v>
      </c>
      <c r="B80" s="12" t="e">
        <v>#N/A</v>
      </c>
      <c r="C80" s="16" t="str">
        <v>0</v>
      </c>
      <c r="D80" s="12" t="str">
        <v>0</v>
      </c>
      <c r="E80" s="12" t="str">
        <v>1</v>
      </c>
      <c r="F80" s="23" t="str">
        <f t="shared" si="3"/>
        <v>0</v>
      </c>
      <c r="G80" s="12" t="str">
        <v>0</v>
      </c>
      <c r="H80" s="12" t="str">
        <v>0</v>
      </c>
      <c r="I80" s="25" t="e">
        <f t="shared" si="4"/>
        <v>#N/A</v>
      </c>
      <c r="J80" s="23" t="e">
        <f t="shared" si="5"/>
        <v>#N/A</v>
      </c>
      <c r="P80" s="18"/>
      <c r="T80" s="14" t="str">
        <v>0</v>
      </c>
    </row>
    <row r="81" spans="1:20" x14ac:dyDescent="0.25">
      <c r="A81" s="18" t="s">
        <v>452</v>
      </c>
      <c r="B81" s="12" t="e">
        <v>#N/A</v>
      </c>
      <c r="C81" s="16" t="str">
        <v>0</v>
      </c>
      <c r="D81" s="12" t="str">
        <v>2</v>
      </c>
      <c r="E81" s="12" t="str">
        <v>2</v>
      </c>
      <c r="F81" s="23" t="str">
        <f t="shared" si="3"/>
        <v>0</v>
      </c>
      <c r="G81" s="12" t="str">
        <v>0</v>
      </c>
      <c r="H81" s="12" t="str">
        <v>0</v>
      </c>
      <c r="I81" s="25" t="e">
        <f t="shared" si="4"/>
        <v>#N/A</v>
      </c>
      <c r="J81" s="23" t="e">
        <f t="shared" si="5"/>
        <v>#N/A</v>
      </c>
      <c r="P81" s="18"/>
      <c r="T81" s="14" t="str">
        <v>0</v>
      </c>
    </row>
    <row r="82" spans="1:20" x14ac:dyDescent="0.25">
      <c r="A82" s="18" t="s">
        <v>531</v>
      </c>
      <c r="B82" s="12" t="e">
        <v>#N/A</v>
      </c>
      <c r="C82" s="16" t="str">
        <v>0</v>
      </c>
      <c r="D82" s="12" t="str">
        <v>2</v>
      </c>
      <c r="E82" s="12" t="str">
        <v>2</v>
      </c>
      <c r="F82" s="23" t="str">
        <f t="shared" si="3"/>
        <v>0</v>
      </c>
      <c r="G82" s="12" t="str">
        <v>0</v>
      </c>
      <c r="H82" s="12" t="str">
        <v>0</v>
      </c>
      <c r="I82" s="25" t="e">
        <f t="shared" si="4"/>
        <v>#N/A</v>
      </c>
      <c r="J82" s="23" t="e">
        <f t="shared" si="5"/>
        <v>#N/A</v>
      </c>
      <c r="P82" s="18"/>
      <c r="T82" s="14" t="str">
        <v>0</v>
      </c>
    </row>
    <row r="83" spans="1:20" x14ac:dyDescent="0.25">
      <c r="A83" s="18" t="s">
        <v>491</v>
      </c>
      <c r="B83" s="12" t="e">
        <v>#N/A</v>
      </c>
      <c r="C83" s="16" t="str">
        <v>0</v>
      </c>
      <c r="D83" s="12" t="str">
        <v>2</v>
      </c>
      <c r="E83" s="12" t="str">
        <v>2</v>
      </c>
      <c r="F83" s="23" t="str">
        <f t="shared" si="3"/>
        <v>0</v>
      </c>
      <c r="G83" s="12" t="str">
        <v>0</v>
      </c>
      <c r="H83" s="12" t="str">
        <v>0</v>
      </c>
      <c r="I83" s="25" t="e">
        <f t="shared" si="4"/>
        <v>#N/A</v>
      </c>
      <c r="J83" s="23" t="e">
        <f t="shared" si="5"/>
        <v>#N/A</v>
      </c>
      <c r="P83" s="18"/>
      <c r="T83" s="14" t="str">
        <v>0</v>
      </c>
    </row>
    <row r="84" spans="1:20" x14ac:dyDescent="0.25">
      <c r="A84" s="18" t="s">
        <v>571</v>
      </c>
      <c r="B84" s="12" t="e">
        <v>#N/A</v>
      </c>
      <c r="C84" s="16" t="str">
        <v>0</v>
      </c>
      <c r="D84" s="12" t="str">
        <v>2</v>
      </c>
      <c r="E84" s="12" t="str">
        <v>2</v>
      </c>
      <c r="F84" s="23" t="str">
        <f t="shared" si="3"/>
        <v>0</v>
      </c>
      <c r="G84" s="12" t="str">
        <v>0</v>
      </c>
      <c r="H84" s="12" t="str">
        <v>0</v>
      </c>
      <c r="I84" s="25" t="e">
        <f t="shared" si="4"/>
        <v>#N/A</v>
      </c>
      <c r="J84" s="23" t="e">
        <f t="shared" si="5"/>
        <v>#N/A</v>
      </c>
      <c r="P84" s="18"/>
      <c r="T84" s="14" t="str">
        <v>0</v>
      </c>
    </row>
    <row r="85" spans="1:20" x14ac:dyDescent="0.25">
      <c r="A85" s="18" t="s">
        <v>446</v>
      </c>
      <c r="B85" s="12" t="e">
        <v>#N/A</v>
      </c>
      <c r="C85" s="16" t="str">
        <v>0</v>
      </c>
      <c r="D85" s="12" t="str">
        <v>0</v>
      </c>
      <c r="E85" s="12" t="str">
        <v>4</v>
      </c>
      <c r="F85" s="23" t="str">
        <f t="shared" si="3"/>
        <v>0</v>
      </c>
      <c r="G85" s="12" t="str">
        <v>0</v>
      </c>
      <c r="H85" s="12" t="str">
        <v>0</v>
      </c>
      <c r="I85" s="25" t="e">
        <f t="shared" si="4"/>
        <v>#N/A</v>
      </c>
      <c r="J85" s="23" t="e">
        <f t="shared" si="5"/>
        <v>#N/A</v>
      </c>
      <c r="P85" s="18"/>
      <c r="T85" s="14" t="str">
        <v>0</v>
      </c>
    </row>
    <row r="86" spans="1:20" x14ac:dyDescent="0.25">
      <c r="A86" s="18" t="s">
        <v>525</v>
      </c>
      <c r="B86" s="12" t="e">
        <v>#N/A</v>
      </c>
      <c r="C86" s="16" t="str">
        <v>0</v>
      </c>
      <c r="D86" s="12" t="str">
        <v>0</v>
      </c>
      <c r="E86" s="12" t="str">
        <v>4</v>
      </c>
      <c r="F86" s="23" t="str">
        <f t="shared" si="3"/>
        <v>0</v>
      </c>
      <c r="G86" s="12" t="str">
        <v>0</v>
      </c>
      <c r="H86" s="12" t="str">
        <v>0</v>
      </c>
      <c r="I86" s="25" t="e">
        <f t="shared" si="4"/>
        <v>#N/A</v>
      </c>
      <c r="J86" s="23" t="e">
        <f t="shared" si="5"/>
        <v>#N/A</v>
      </c>
      <c r="P86" s="18"/>
      <c r="T86" s="14" t="str">
        <v>0</v>
      </c>
    </row>
    <row r="87" spans="1:20" x14ac:dyDescent="0.25">
      <c r="A87" s="18" t="s">
        <v>485</v>
      </c>
      <c r="B87" s="12" t="e">
        <v>#N/A</v>
      </c>
      <c r="C87" s="16" t="str">
        <v>0</v>
      </c>
      <c r="D87" s="12" t="str">
        <v>0</v>
      </c>
      <c r="E87" s="12" t="str">
        <v>4</v>
      </c>
      <c r="F87" s="23" t="str">
        <f t="shared" si="3"/>
        <v>0</v>
      </c>
      <c r="G87" s="12" t="str">
        <v>0</v>
      </c>
      <c r="H87" s="12" t="str">
        <v>0</v>
      </c>
      <c r="I87" s="25" t="e">
        <f t="shared" si="4"/>
        <v>#N/A</v>
      </c>
      <c r="J87" s="23" t="e">
        <f t="shared" si="5"/>
        <v>#N/A</v>
      </c>
      <c r="P87" s="18"/>
      <c r="T87" s="14" t="str">
        <v>0</v>
      </c>
    </row>
    <row r="88" spans="1:20" x14ac:dyDescent="0.25">
      <c r="A88" s="18" t="s">
        <v>565</v>
      </c>
      <c r="B88" s="12" t="e">
        <v>#N/A</v>
      </c>
      <c r="C88" s="16" t="str">
        <v>0</v>
      </c>
      <c r="D88" s="12" t="str">
        <v>0</v>
      </c>
      <c r="E88" s="12" t="str">
        <v>4</v>
      </c>
      <c r="F88" s="23" t="str">
        <f t="shared" si="3"/>
        <v>0</v>
      </c>
      <c r="G88" s="12" t="str">
        <v>0</v>
      </c>
      <c r="H88" s="12" t="str">
        <v>0</v>
      </c>
      <c r="I88" s="25" t="e">
        <f t="shared" si="4"/>
        <v>#N/A</v>
      </c>
      <c r="J88" s="23" t="e">
        <f t="shared" si="5"/>
        <v>#N/A</v>
      </c>
      <c r="P88" s="18"/>
      <c r="T88" s="14" t="str">
        <v>0</v>
      </c>
    </row>
    <row r="89" spans="1:20" x14ac:dyDescent="0.25">
      <c r="A89" s="18" t="s">
        <v>424</v>
      </c>
      <c r="B89" s="12" t="e">
        <v>#N/A</v>
      </c>
      <c r="C89" s="16" t="str">
        <v>0</v>
      </c>
      <c r="D89" s="12" t="str">
        <v>0</v>
      </c>
      <c r="E89" s="12" t="str">
        <v>1</v>
      </c>
      <c r="F89" s="23" t="str">
        <f t="shared" si="3"/>
        <v>0</v>
      </c>
      <c r="G89" s="12" t="str">
        <v>0</v>
      </c>
      <c r="H89" s="12" t="str">
        <v>0</v>
      </c>
      <c r="I89" s="25" t="e">
        <f t="shared" si="4"/>
        <v>#N/A</v>
      </c>
      <c r="J89" s="23" t="e">
        <f t="shared" si="5"/>
        <v>#N/A</v>
      </c>
      <c r="P89" s="18"/>
      <c r="T89" s="14" t="str">
        <v>0</v>
      </c>
    </row>
    <row r="90" spans="1:20" x14ac:dyDescent="0.25">
      <c r="A90" s="18" t="s">
        <v>503</v>
      </c>
      <c r="B90" s="12" t="e">
        <v>#N/A</v>
      </c>
      <c r="C90" s="16" t="str">
        <v>0</v>
      </c>
      <c r="D90" s="12" t="str">
        <v>0</v>
      </c>
      <c r="E90" s="12" t="str">
        <v>1</v>
      </c>
      <c r="F90" s="23" t="str">
        <f t="shared" si="3"/>
        <v>0</v>
      </c>
      <c r="G90" s="12" t="str">
        <v>0</v>
      </c>
      <c r="H90" s="12" t="str">
        <v>0</v>
      </c>
      <c r="I90" s="25" t="e">
        <f t="shared" si="4"/>
        <v>#N/A</v>
      </c>
      <c r="J90" s="23" t="e">
        <f t="shared" si="5"/>
        <v>#N/A</v>
      </c>
      <c r="P90" s="18"/>
      <c r="T90" s="14" t="str">
        <v>0</v>
      </c>
    </row>
    <row r="91" spans="1:20" x14ac:dyDescent="0.25">
      <c r="A91" s="18" t="s">
        <v>464</v>
      </c>
      <c r="B91" s="12" t="e">
        <v>#N/A</v>
      </c>
      <c r="C91" s="16" t="str">
        <v>0</v>
      </c>
      <c r="D91" s="12" t="str">
        <v>0</v>
      </c>
      <c r="E91" s="12" t="str">
        <v>1</v>
      </c>
      <c r="F91" s="23" t="str">
        <f t="shared" si="3"/>
        <v>0</v>
      </c>
      <c r="G91" s="12" t="str">
        <v>0</v>
      </c>
      <c r="H91" s="12" t="str">
        <v>0</v>
      </c>
      <c r="I91" s="25" t="e">
        <f t="shared" si="4"/>
        <v>#N/A</v>
      </c>
      <c r="J91" s="23" t="e">
        <f t="shared" si="5"/>
        <v>#N/A</v>
      </c>
      <c r="P91" s="18"/>
      <c r="T91" s="14" t="str">
        <v>0</v>
      </c>
    </row>
    <row r="92" spans="1:20" x14ac:dyDescent="0.25">
      <c r="A92" s="18" t="s">
        <v>543</v>
      </c>
      <c r="B92" s="12" t="e">
        <v>#N/A</v>
      </c>
      <c r="C92" s="16" t="str">
        <v>0</v>
      </c>
      <c r="D92" s="12" t="str">
        <v>0</v>
      </c>
      <c r="E92" s="12" t="str">
        <v>1</v>
      </c>
      <c r="F92" s="23" t="str">
        <f t="shared" si="3"/>
        <v>0</v>
      </c>
      <c r="G92" s="12" t="str">
        <v>0</v>
      </c>
      <c r="H92" s="12" t="str">
        <v>0</v>
      </c>
      <c r="I92" s="25" t="e">
        <f t="shared" si="4"/>
        <v>#N/A</v>
      </c>
      <c r="J92" s="23" t="e">
        <f t="shared" si="5"/>
        <v>#N/A</v>
      </c>
      <c r="P92" s="18"/>
      <c r="T92" s="14" t="str">
        <v>0</v>
      </c>
    </row>
    <row r="93" spans="1:20" x14ac:dyDescent="0.25">
      <c r="A93" s="18" t="s">
        <v>457</v>
      </c>
      <c r="B93" s="12" t="e">
        <v>#N/A</v>
      </c>
      <c r="C93" s="16" t="str">
        <v>0</v>
      </c>
      <c r="D93" s="12" t="str">
        <v>0</v>
      </c>
      <c r="E93" s="12" t="str">
        <v>1</v>
      </c>
      <c r="F93" s="23" t="str">
        <f t="shared" si="3"/>
        <v>0</v>
      </c>
      <c r="G93" s="12" t="str">
        <v>0</v>
      </c>
      <c r="H93" s="12" t="str">
        <v>0</v>
      </c>
      <c r="I93" s="25" t="e">
        <f t="shared" si="4"/>
        <v>#N/A</v>
      </c>
      <c r="J93" s="23" t="e">
        <f t="shared" si="5"/>
        <v>#N/A</v>
      </c>
      <c r="P93" s="18"/>
      <c r="T93" s="14" t="str">
        <v>0</v>
      </c>
    </row>
    <row r="94" spans="1:20" x14ac:dyDescent="0.25">
      <c r="A94" s="18" t="s">
        <v>536</v>
      </c>
      <c r="B94" s="12" t="e">
        <v>#N/A</v>
      </c>
      <c r="C94" s="16" t="str">
        <v>0</v>
      </c>
      <c r="D94" s="12" t="str">
        <v>0</v>
      </c>
      <c r="E94" s="12" t="str">
        <v>1</v>
      </c>
      <c r="F94" s="23" t="str">
        <f t="shared" si="3"/>
        <v>0</v>
      </c>
      <c r="G94" s="12" t="str">
        <v>0</v>
      </c>
      <c r="H94" s="12" t="str">
        <v>0</v>
      </c>
      <c r="I94" s="25" t="e">
        <f t="shared" si="4"/>
        <v>#N/A</v>
      </c>
      <c r="J94" s="23" t="e">
        <f t="shared" si="5"/>
        <v>#N/A</v>
      </c>
      <c r="P94" s="18"/>
      <c r="T94" s="14" t="str">
        <v>0</v>
      </c>
    </row>
    <row r="95" spans="1:20" x14ac:dyDescent="0.25">
      <c r="A95" s="18" t="s">
        <v>496</v>
      </c>
      <c r="B95" s="12" t="e">
        <v>#N/A</v>
      </c>
      <c r="C95" s="16" t="str">
        <v>0</v>
      </c>
      <c r="D95" s="12" t="str">
        <v>0</v>
      </c>
      <c r="E95" s="12" t="str">
        <v>1</v>
      </c>
      <c r="F95" s="23" t="str">
        <f t="shared" si="3"/>
        <v>0</v>
      </c>
      <c r="G95" s="12" t="str">
        <v>0</v>
      </c>
      <c r="H95" s="12" t="str">
        <v>0</v>
      </c>
      <c r="I95" s="25" t="e">
        <f t="shared" si="4"/>
        <v>#N/A</v>
      </c>
      <c r="J95" s="23" t="e">
        <f t="shared" si="5"/>
        <v>#N/A</v>
      </c>
      <c r="P95" s="18"/>
      <c r="T95" s="14" t="str">
        <v>0</v>
      </c>
    </row>
    <row r="96" spans="1:20" x14ac:dyDescent="0.25">
      <c r="A96" s="18" t="s">
        <v>576</v>
      </c>
      <c r="B96" s="12" t="e">
        <v>#N/A</v>
      </c>
      <c r="C96" s="16" t="str">
        <v>0</v>
      </c>
      <c r="D96" s="12" t="str">
        <v>0</v>
      </c>
      <c r="E96" s="12" t="str">
        <v>1</v>
      </c>
      <c r="F96" s="23" t="str">
        <f t="shared" si="3"/>
        <v>0</v>
      </c>
      <c r="G96" s="12" t="str">
        <v>0</v>
      </c>
      <c r="H96" s="12" t="str">
        <v>0</v>
      </c>
      <c r="I96" s="25" t="e">
        <f t="shared" si="4"/>
        <v>#N/A</v>
      </c>
      <c r="J96" s="23" t="e">
        <f t="shared" si="5"/>
        <v>#N/A</v>
      </c>
      <c r="P96" s="18"/>
      <c r="T96" s="14" t="str">
        <v>0</v>
      </c>
    </row>
    <row r="97" spans="1:20" x14ac:dyDescent="0.25">
      <c r="A97" s="18" t="s">
        <v>430</v>
      </c>
      <c r="B97" s="12" t="e">
        <v>#N/A</v>
      </c>
      <c r="C97" s="16" t="str">
        <v>0</v>
      </c>
      <c r="D97" s="12" t="str">
        <v>1</v>
      </c>
      <c r="E97" s="12" t="str">
        <v>0</v>
      </c>
      <c r="F97" s="23" t="str">
        <f t="shared" si="3"/>
        <v>0</v>
      </c>
      <c r="G97" s="12" t="str">
        <v>0</v>
      </c>
      <c r="H97" s="12" t="str">
        <v>0</v>
      </c>
      <c r="I97" s="25" t="e">
        <f t="shared" si="4"/>
        <v>#N/A</v>
      </c>
      <c r="J97" s="23" t="e">
        <f t="shared" si="5"/>
        <v>#N/A</v>
      </c>
      <c r="P97" s="18"/>
      <c r="T97" s="14" t="str">
        <v>0</v>
      </c>
    </row>
    <row r="98" spans="1:20" x14ac:dyDescent="0.25">
      <c r="A98" s="18" t="s">
        <v>509</v>
      </c>
      <c r="B98" s="12" t="e">
        <v>#N/A</v>
      </c>
      <c r="C98" s="16" t="str">
        <v>0</v>
      </c>
      <c r="D98" s="12" t="str">
        <v>1</v>
      </c>
      <c r="E98" s="12" t="str">
        <v>0</v>
      </c>
      <c r="F98" s="23" t="str">
        <f t="shared" si="3"/>
        <v>0</v>
      </c>
      <c r="G98" s="12" t="str">
        <v>0</v>
      </c>
      <c r="H98" s="12" t="str">
        <v>0</v>
      </c>
      <c r="I98" s="25" t="e">
        <f t="shared" si="4"/>
        <v>#N/A</v>
      </c>
      <c r="J98" s="23" t="e">
        <f t="shared" si="5"/>
        <v>#N/A</v>
      </c>
      <c r="P98" s="18"/>
      <c r="T98" s="14" t="str">
        <v>0</v>
      </c>
    </row>
    <row r="99" spans="1:20" x14ac:dyDescent="0.25">
      <c r="A99" s="18" t="s">
        <v>470</v>
      </c>
      <c r="B99" s="12" t="e">
        <v>#N/A</v>
      </c>
      <c r="C99" s="16" t="str">
        <v>0</v>
      </c>
      <c r="D99" s="12" t="str">
        <v>1</v>
      </c>
      <c r="E99" s="12" t="str">
        <v>0</v>
      </c>
      <c r="F99" s="23" t="str">
        <f t="shared" si="3"/>
        <v>0</v>
      </c>
      <c r="G99" s="12" t="str">
        <v>0</v>
      </c>
      <c r="H99" s="12" t="str">
        <v>0</v>
      </c>
      <c r="I99" s="25" t="e">
        <f t="shared" si="4"/>
        <v>#N/A</v>
      </c>
      <c r="J99" s="23" t="e">
        <f t="shared" si="5"/>
        <v>#N/A</v>
      </c>
      <c r="P99" s="18"/>
      <c r="T99" s="14" t="str">
        <v>0</v>
      </c>
    </row>
    <row r="100" spans="1:20" x14ac:dyDescent="0.25">
      <c r="A100" s="18" t="s">
        <v>549</v>
      </c>
      <c r="B100" s="12" t="e">
        <v>#N/A</v>
      </c>
      <c r="C100" s="16" t="str">
        <v>0</v>
      </c>
      <c r="D100" s="12" t="str">
        <v>1</v>
      </c>
      <c r="E100" s="12" t="str">
        <v>0</v>
      </c>
      <c r="F100" s="23" t="str">
        <f t="shared" si="3"/>
        <v>0</v>
      </c>
      <c r="G100" s="12" t="str">
        <v>0</v>
      </c>
      <c r="H100" s="12" t="str">
        <v>0</v>
      </c>
      <c r="I100" s="25" t="e">
        <f t="shared" si="4"/>
        <v>#N/A</v>
      </c>
      <c r="J100" s="23" t="e">
        <f t="shared" si="5"/>
        <v>#N/A</v>
      </c>
      <c r="P100" s="18"/>
      <c r="T100" s="14" t="str">
        <v>0</v>
      </c>
    </row>
    <row r="101" spans="1:20" x14ac:dyDescent="0.25">
      <c r="A101" s="18" t="s">
        <v>433</v>
      </c>
      <c r="B101" s="12" t="e">
        <v>#N/A</v>
      </c>
      <c r="C101" s="16" t="str">
        <v>0</v>
      </c>
      <c r="D101" s="12" t="str">
        <v>1</v>
      </c>
      <c r="E101" s="12" t="str">
        <v>0</v>
      </c>
      <c r="F101" s="23" t="str">
        <f t="shared" si="3"/>
        <v>0</v>
      </c>
      <c r="G101" s="12" t="str">
        <v>0</v>
      </c>
      <c r="H101" s="12" t="str">
        <v>0</v>
      </c>
      <c r="I101" s="25" t="e">
        <f t="shared" si="4"/>
        <v>#N/A</v>
      </c>
      <c r="J101" s="23" t="e">
        <f t="shared" si="5"/>
        <v>#N/A</v>
      </c>
      <c r="P101" s="18"/>
      <c r="T101" s="14" t="str">
        <v>0</v>
      </c>
    </row>
    <row r="102" spans="1:20" x14ac:dyDescent="0.25">
      <c r="A102" s="18" t="s">
        <v>512</v>
      </c>
      <c r="B102" s="12" t="e">
        <v>#N/A</v>
      </c>
      <c r="C102" s="16" t="str">
        <v>0</v>
      </c>
      <c r="D102" s="12" t="str">
        <v>1</v>
      </c>
      <c r="E102" s="12" t="str">
        <v>0</v>
      </c>
      <c r="F102" s="23" t="str">
        <f t="shared" si="3"/>
        <v>0</v>
      </c>
      <c r="G102" s="12" t="str">
        <v>0</v>
      </c>
      <c r="H102" s="12" t="str">
        <v>0</v>
      </c>
      <c r="I102" s="25" t="e">
        <f t="shared" si="4"/>
        <v>#N/A</v>
      </c>
      <c r="J102" s="23" t="e">
        <f t="shared" si="5"/>
        <v>#N/A</v>
      </c>
      <c r="P102" s="18"/>
      <c r="T102" s="14" t="str">
        <v>0</v>
      </c>
    </row>
    <row r="103" spans="1:20" x14ac:dyDescent="0.25">
      <c r="A103" s="18" t="s">
        <v>583</v>
      </c>
      <c r="B103" s="12">
        <v>1</v>
      </c>
      <c r="C103" s="16" t="str">
        <v>Solo</v>
      </c>
      <c r="D103" s="12" t="str">
        <v>1</v>
      </c>
      <c r="E103" s="12" t="str">
        <v>0</v>
      </c>
      <c r="F103" s="23">
        <f t="shared" si="3"/>
        <v>1</v>
      </c>
      <c r="G103" s="12" t="str">
        <v>205 cm</v>
      </c>
      <c r="H103" s="12" t="str">
        <v>223.541 cm</v>
      </c>
      <c r="I103" s="25">
        <f t="shared" si="4"/>
        <v>4.5825905000000002</v>
      </c>
      <c r="J103" s="23">
        <f t="shared" si="5"/>
        <v>2</v>
      </c>
      <c r="P103" s="18"/>
      <c r="T103" s="14" t="str">
        <v>0</v>
      </c>
    </row>
    <row r="104" spans="1:20" x14ac:dyDescent="0.25">
      <c r="A104" s="18" t="s">
        <v>552</v>
      </c>
      <c r="B104" s="12" t="e">
        <v>#N/A</v>
      </c>
      <c r="C104" s="16" t="str">
        <v>0</v>
      </c>
      <c r="D104" s="12" t="str">
        <v>1</v>
      </c>
      <c r="E104" s="12" t="str">
        <v>0</v>
      </c>
      <c r="F104" s="23" t="str">
        <f t="shared" si="3"/>
        <v>0</v>
      </c>
      <c r="G104" s="12" t="str">
        <v>0</v>
      </c>
      <c r="H104" s="12" t="str">
        <v>0</v>
      </c>
      <c r="I104" s="25" t="e">
        <f t="shared" si="4"/>
        <v>#N/A</v>
      </c>
      <c r="J104" s="23" t="e">
        <f t="shared" si="5"/>
        <v>#N/A</v>
      </c>
      <c r="P104" s="18"/>
      <c r="T104" s="14" t="str">
        <v>0</v>
      </c>
    </row>
    <row r="105" spans="1:20" x14ac:dyDescent="0.25">
      <c r="A105" s="18" t="s">
        <v>435</v>
      </c>
      <c r="B105" s="12" t="e">
        <v>#N/A</v>
      </c>
      <c r="C105" s="16" t="str">
        <v>0</v>
      </c>
      <c r="D105" s="12" t="str">
        <v>0</v>
      </c>
      <c r="E105" s="12" t="str">
        <v>1</v>
      </c>
      <c r="F105" s="23" t="str">
        <f t="shared" si="3"/>
        <v>0</v>
      </c>
      <c r="G105" s="12" t="str">
        <v>0</v>
      </c>
      <c r="H105" s="12" t="str">
        <v>0</v>
      </c>
      <c r="I105" s="25" t="e">
        <f t="shared" si="4"/>
        <v>#N/A</v>
      </c>
      <c r="J105" s="23" t="e">
        <f t="shared" si="5"/>
        <v>#N/A</v>
      </c>
      <c r="P105" s="18"/>
      <c r="T105" s="14" t="str">
        <v>0</v>
      </c>
    </row>
    <row r="106" spans="1:20" x14ac:dyDescent="0.25">
      <c r="A106" s="18" t="s">
        <v>514</v>
      </c>
      <c r="B106" s="12" t="e">
        <v>#N/A</v>
      </c>
      <c r="C106" s="16" t="str">
        <v>0</v>
      </c>
      <c r="D106" s="12" t="str">
        <v>0</v>
      </c>
      <c r="E106" s="12" t="str">
        <v>1</v>
      </c>
      <c r="F106" s="23" t="str">
        <f t="shared" si="3"/>
        <v>0</v>
      </c>
      <c r="G106" s="12" t="str">
        <v>0</v>
      </c>
      <c r="H106" s="12" t="str">
        <v>0</v>
      </c>
      <c r="I106" s="25" t="e">
        <f t="shared" si="4"/>
        <v>#N/A</v>
      </c>
      <c r="J106" s="23" t="e">
        <f t="shared" si="5"/>
        <v>#N/A</v>
      </c>
      <c r="P106" s="18"/>
      <c r="T106" s="14" t="str">
        <v>0</v>
      </c>
    </row>
    <row r="107" spans="1:20" x14ac:dyDescent="0.25">
      <c r="A107" s="18" t="s">
        <v>474</v>
      </c>
      <c r="B107" s="12" t="e">
        <v>#N/A</v>
      </c>
      <c r="C107" s="16" t="str">
        <v>0</v>
      </c>
      <c r="D107" s="12" t="str">
        <v>0</v>
      </c>
      <c r="E107" s="12" t="str">
        <v>1</v>
      </c>
      <c r="F107" s="23" t="str">
        <f t="shared" si="3"/>
        <v>0</v>
      </c>
      <c r="G107" s="12" t="str">
        <v>0</v>
      </c>
      <c r="H107" s="12" t="str">
        <v>0</v>
      </c>
      <c r="I107" s="25" t="e">
        <f t="shared" si="4"/>
        <v>#N/A</v>
      </c>
      <c r="J107" s="23" t="e">
        <f t="shared" si="5"/>
        <v>#N/A</v>
      </c>
      <c r="P107" s="18"/>
      <c r="T107" s="14" t="str">
        <v>0</v>
      </c>
    </row>
    <row r="108" spans="1:20" x14ac:dyDescent="0.25">
      <c r="A108" s="18" t="s">
        <v>554</v>
      </c>
      <c r="B108" s="12" t="e">
        <v>#N/A</v>
      </c>
      <c r="C108" s="16" t="str">
        <v>0</v>
      </c>
      <c r="D108" s="12" t="str">
        <v>0</v>
      </c>
      <c r="E108" s="12" t="str">
        <v>1</v>
      </c>
      <c r="F108" s="23" t="str">
        <f t="shared" si="3"/>
        <v>0</v>
      </c>
      <c r="G108" s="12" t="str">
        <v>0</v>
      </c>
      <c r="H108" s="12" t="str">
        <v>0</v>
      </c>
      <c r="I108" s="25" t="e">
        <f t="shared" si="4"/>
        <v>#N/A</v>
      </c>
      <c r="J108" s="23" t="e">
        <f t="shared" si="5"/>
        <v>#N/A</v>
      </c>
      <c r="P108" s="18"/>
      <c r="T108" s="14" t="str">
        <v>0</v>
      </c>
    </row>
    <row r="109" spans="1:20" x14ac:dyDescent="0.25">
      <c r="A109" s="18" t="s">
        <v>440</v>
      </c>
      <c r="B109" s="12" t="e">
        <v>#N/A</v>
      </c>
      <c r="C109" s="16" t="str">
        <v>0</v>
      </c>
      <c r="D109" s="12" t="str">
        <v>0</v>
      </c>
      <c r="E109" s="12" t="str">
        <v>2</v>
      </c>
      <c r="F109" s="23" t="str">
        <f t="shared" si="3"/>
        <v>0</v>
      </c>
      <c r="G109" s="12" t="str">
        <v>0</v>
      </c>
      <c r="H109" s="12" t="str">
        <v>0</v>
      </c>
      <c r="I109" s="25" t="e">
        <f t="shared" si="4"/>
        <v>#N/A</v>
      </c>
      <c r="J109" s="23" t="e">
        <f t="shared" si="5"/>
        <v>#N/A</v>
      </c>
      <c r="P109" s="18"/>
      <c r="T109" s="14" t="str">
        <v>0</v>
      </c>
    </row>
    <row r="110" spans="1:20" x14ac:dyDescent="0.25">
      <c r="A110" s="18" t="s">
        <v>519</v>
      </c>
      <c r="B110" s="12" t="e">
        <v>#N/A</v>
      </c>
      <c r="C110" s="16" t="str">
        <v>0</v>
      </c>
      <c r="D110" s="12" t="str">
        <v>0</v>
      </c>
      <c r="E110" s="12" t="str">
        <v>2</v>
      </c>
      <c r="F110" s="23" t="str">
        <f t="shared" si="3"/>
        <v>0</v>
      </c>
      <c r="G110" s="12" t="str">
        <v>0</v>
      </c>
      <c r="H110" s="12" t="str">
        <v>0</v>
      </c>
      <c r="I110" s="25" t="e">
        <f t="shared" si="4"/>
        <v>#N/A</v>
      </c>
      <c r="J110" s="23" t="e">
        <f t="shared" si="5"/>
        <v>#N/A</v>
      </c>
      <c r="P110" s="18"/>
      <c r="T110" s="14" t="str">
        <v>0</v>
      </c>
    </row>
    <row r="111" spans="1:20" x14ac:dyDescent="0.25">
      <c r="A111" s="18" t="s">
        <v>479</v>
      </c>
      <c r="B111" s="12" t="e">
        <v>#N/A</v>
      </c>
      <c r="C111" s="16" t="str">
        <v>0</v>
      </c>
      <c r="D111" s="12" t="str">
        <v>0</v>
      </c>
      <c r="E111" s="12" t="str">
        <v>2</v>
      </c>
      <c r="F111" s="23" t="str">
        <f t="shared" si="3"/>
        <v>0</v>
      </c>
      <c r="G111" s="12" t="str">
        <v>0</v>
      </c>
      <c r="H111" s="12" t="str">
        <v>0</v>
      </c>
      <c r="I111" s="25" t="e">
        <f t="shared" si="4"/>
        <v>#N/A</v>
      </c>
      <c r="J111" s="23" t="e">
        <f t="shared" si="5"/>
        <v>#N/A</v>
      </c>
      <c r="P111" s="18"/>
      <c r="T111" s="14" t="str">
        <v>0</v>
      </c>
    </row>
    <row r="112" spans="1:20" x14ac:dyDescent="0.25">
      <c r="A112" s="18" t="s">
        <v>559</v>
      </c>
      <c r="B112" s="12" t="e">
        <v>#N/A</v>
      </c>
      <c r="C112" s="16" t="str">
        <v>0</v>
      </c>
      <c r="D112" s="12" t="str">
        <v>0</v>
      </c>
      <c r="E112" s="12" t="str">
        <v>2</v>
      </c>
      <c r="F112" s="23" t="str">
        <f t="shared" si="3"/>
        <v>0</v>
      </c>
      <c r="G112" s="12" t="str">
        <v>0</v>
      </c>
      <c r="H112" s="12" t="str">
        <v>0</v>
      </c>
      <c r="I112" s="25" t="e">
        <f t="shared" si="4"/>
        <v>#N/A</v>
      </c>
      <c r="J112" s="23" t="e">
        <f t="shared" si="5"/>
        <v>#N/A</v>
      </c>
      <c r="P112" s="18"/>
      <c r="T112" s="14" t="str">
        <v>0</v>
      </c>
    </row>
    <row r="113" spans="1:20" x14ac:dyDescent="0.25">
      <c r="A113" s="18" t="s">
        <v>438</v>
      </c>
      <c r="B113" s="12" t="e">
        <v>#N/A</v>
      </c>
      <c r="C113" s="16" t="str">
        <v>0</v>
      </c>
      <c r="D113" s="12" t="str">
        <v>0</v>
      </c>
      <c r="E113" s="12" t="str">
        <v>1</v>
      </c>
      <c r="F113" s="23" t="str">
        <f t="shared" si="3"/>
        <v>0</v>
      </c>
      <c r="G113" s="12" t="str">
        <v>0</v>
      </c>
      <c r="H113" s="12" t="str">
        <v>0</v>
      </c>
      <c r="I113" s="25" t="e">
        <f t="shared" si="4"/>
        <v>#N/A</v>
      </c>
      <c r="J113" s="23" t="e">
        <f t="shared" si="5"/>
        <v>#N/A</v>
      </c>
      <c r="P113" s="18"/>
      <c r="T113" s="14" t="str">
        <v>0</v>
      </c>
    </row>
    <row r="114" spans="1:20" x14ac:dyDescent="0.25">
      <c r="A114" s="18" t="s">
        <v>517</v>
      </c>
      <c r="B114" s="12" t="e">
        <v>#N/A</v>
      </c>
      <c r="C114" s="16" t="str">
        <v>0</v>
      </c>
      <c r="D114" s="12" t="str">
        <v>0</v>
      </c>
      <c r="E114" s="12" t="str">
        <v>1</v>
      </c>
      <c r="F114" s="23" t="str">
        <f t="shared" si="3"/>
        <v>0</v>
      </c>
      <c r="G114" s="12" t="str">
        <v>0</v>
      </c>
      <c r="H114" s="12" t="str">
        <v>0</v>
      </c>
      <c r="I114" s="25" t="e">
        <f t="shared" si="4"/>
        <v>#N/A</v>
      </c>
      <c r="J114" s="23" t="e">
        <f t="shared" si="5"/>
        <v>#N/A</v>
      </c>
      <c r="P114" s="18"/>
      <c r="T114" s="14" t="str">
        <v>0</v>
      </c>
    </row>
    <row r="115" spans="1:20" x14ac:dyDescent="0.25">
      <c r="A115" s="18" t="s">
        <v>477</v>
      </c>
      <c r="B115" s="12" t="e">
        <v>#N/A</v>
      </c>
      <c r="C115" s="16" t="str">
        <v>0</v>
      </c>
      <c r="D115" s="12" t="str">
        <v>0</v>
      </c>
      <c r="E115" s="12" t="str">
        <v>1</v>
      </c>
      <c r="F115" s="23" t="str">
        <f t="shared" si="3"/>
        <v>0</v>
      </c>
      <c r="G115" s="12" t="str">
        <v>0</v>
      </c>
      <c r="H115" s="12" t="str">
        <v>0</v>
      </c>
      <c r="I115" s="25" t="e">
        <f t="shared" si="4"/>
        <v>#N/A</v>
      </c>
      <c r="J115" s="23" t="e">
        <f t="shared" si="5"/>
        <v>#N/A</v>
      </c>
      <c r="P115" s="18"/>
      <c r="T115" s="14" t="str">
        <v>0</v>
      </c>
    </row>
    <row r="116" spans="1:20" x14ac:dyDescent="0.25">
      <c r="A116" s="18" t="s">
        <v>557</v>
      </c>
      <c r="B116" s="12" t="e">
        <v>#N/A</v>
      </c>
      <c r="C116" s="16" t="str">
        <v>0</v>
      </c>
      <c r="D116" s="12" t="str">
        <v>0</v>
      </c>
      <c r="E116" s="12" t="str">
        <v>1</v>
      </c>
      <c r="F116" s="23" t="str">
        <f t="shared" si="3"/>
        <v>0</v>
      </c>
      <c r="G116" s="12" t="str">
        <v>0</v>
      </c>
      <c r="H116" s="12" t="str">
        <v>0</v>
      </c>
      <c r="I116" s="25" t="e">
        <f t="shared" si="4"/>
        <v>#N/A</v>
      </c>
      <c r="J116" s="23" t="e">
        <f t="shared" si="5"/>
        <v>#N/A</v>
      </c>
      <c r="P116" s="18"/>
      <c r="T116" s="14" t="str">
        <v>0</v>
      </c>
    </row>
    <row r="117" spans="1:20" x14ac:dyDescent="0.25">
      <c r="A117" s="18" t="s">
        <v>439</v>
      </c>
      <c r="B117" s="12" t="e">
        <v>#N/A</v>
      </c>
      <c r="C117" s="16" t="str">
        <v>0</v>
      </c>
      <c r="D117" s="12" t="str">
        <v>0</v>
      </c>
      <c r="E117" s="12" t="str">
        <v>1</v>
      </c>
      <c r="F117" s="23" t="str">
        <f t="shared" si="3"/>
        <v>0</v>
      </c>
      <c r="G117" s="12" t="str">
        <v>0</v>
      </c>
      <c r="H117" s="12" t="str">
        <v>0</v>
      </c>
      <c r="I117" s="25" t="e">
        <f t="shared" si="4"/>
        <v>#N/A</v>
      </c>
      <c r="J117" s="23" t="e">
        <f t="shared" si="5"/>
        <v>#N/A</v>
      </c>
      <c r="P117" s="18"/>
      <c r="T117" s="14" t="str">
        <v>0</v>
      </c>
    </row>
    <row r="118" spans="1:20" x14ac:dyDescent="0.25">
      <c r="A118" s="18" t="s">
        <v>518</v>
      </c>
      <c r="B118" s="12" t="e">
        <v>#N/A</v>
      </c>
      <c r="C118" s="16" t="str">
        <v>0</v>
      </c>
      <c r="D118" s="12" t="str">
        <v>0</v>
      </c>
      <c r="E118" s="12" t="str">
        <v>1</v>
      </c>
      <c r="F118" s="23" t="str">
        <f t="shared" si="3"/>
        <v>0</v>
      </c>
      <c r="G118" s="12" t="str">
        <v>0</v>
      </c>
      <c r="H118" s="12" t="str">
        <v>0</v>
      </c>
      <c r="I118" s="25" t="e">
        <f t="shared" si="4"/>
        <v>#N/A</v>
      </c>
      <c r="J118" s="23" t="e">
        <f t="shared" si="5"/>
        <v>#N/A</v>
      </c>
      <c r="P118" s="18"/>
      <c r="T118" s="14" t="str">
        <v>0</v>
      </c>
    </row>
    <row r="119" spans="1:20" x14ac:dyDescent="0.25">
      <c r="A119" s="18" t="s">
        <v>478</v>
      </c>
      <c r="B119" s="12" t="e">
        <v>#N/A</v>
      </c>
      <c r="C119" s="16" t="str">
        <v>0</v>
      </c>
      <c r="D119" s="12" t="str">
        <v>0</v>
      </c>
      <c r="E119" s="12" t="str">
        <v>1</v>
      </c>
      <c r="F119" s="23" t="str">
        <f t="shared" si="3"/>
        <v>0</v>
      </c>
      <c r="G119" s="12" t="str">
        <v>0</v>
      </c>
      <c r="H119" s="12" t="str">
        <v>0</v>
      </c>
      <c r="I119" s="25" t="e">
        <f t="shared" si="4"/>
        <v>#N/A</v>
      </c>
      <c r="J119" s="23" t="e">
        <f t="shared" si="5"/>
        <v>#N/A</v>
      </c>
      <c r="P119" s="18"/>
      <c r="T119" s="14" t="str">
        <v>0</v>
      </c>
    </row>
    <row r="120" spans="1:20" x14ac:dyDescent="0.25">
      <c r="A120" s="18" t="s">
        <v>558</v>
      </c>
      <c r="B120" s="12" t="e">
        <v>#N/A</v>
      </c>
      <c r="C120" s="16" t="str">
        <v>0</v>
      </c>
      <c r="D120" s="12" t="str">
        <v>0</v>
      </c>
      <c r="E120" s="12" t="str">
        <v>1</v>
      </c>
      <c r="F120" s="23" t="str">
        <f t="shared" si="3"/>
        <v>0</v>
      </c>
      <c r="G120" s="12" t="str">
        <v>0</v>
      </c>
      <c r="H120" s="12" t="str">
        <v>0</v>
      </c>
      <c r="I120" s="25" t="e">
        <f t="shared" si="4"/>
        <v>#N/A</v>
      </c>
      <c r="J120" s="23" t="e">
        <f t="shared" si="5"/>
        <v>#N/A</v>
      </c>
      <c r="P120" s="18"/>
      <c r="T120" s="14" t="str">
        <v>0</v>
      </c>
    </row>
    <row r="121" spans="1:20" x14ac:dyDescent="0.25">
      <c r="A121" s="18" t="s">
        <v>437</v>
      </c>
      <c r="B121" s="12" t="e">
        <v>#N/A</v>
      </c>
      <c r="C121" s="16" t="str">
        <v>0</v>
      </c>
      <c r="D121" s="12" t="str">
        <v>0</v>
      </c>
      <c r="E121" s="12" t="str">
        <v>8</v>
      </c>
      <c r="F121" s="23" t="str">
        <f t="shared" si="3"/>
        <v>0</v>
      </c>
      <c r="G121" s="12" t="str">
        <v>0</v>
      </c>
      <c r="H121" s="12" t="str">
        <v>0</v>
      </c>
      <c r="I121" s="25" t="e">
        <f t="shared" si="4"/>
        <v>#N/A</v>
      </c>
      <c r="J121" s="23" t="e">
        <f t="shared" si="5"/>
        <v>#N/A</v>
      </c>
      <c r="P121" s="18"/>
      <c r="T121" s="14" t="str">
        <v>0</v>
      </c>
    </row>
    <row r="122" spans="1:20" x14ac:dyDescent="0.25">
      <c r="A122" s="18" t="s">
        <v>516</v>
      </c>
      <c r="B122" s="12" t="e">
        <v>#N/A</v>
      </c>
      <c r="C122" s="16" t="str">
        <v>0</v>
      </c>
      <c r="D122" s="12" t="str">
        <v>0</v>
      </c>
      <c r="E122" s="12" t="str">
        <v>8</v>
      </c>
      <c r="F122" s="23" t="str">
        <f t="shared" si="3"/>
        <v>0</v>
      </c>
      <c r="G122" s="12" t="str">
        <v>0</v>
      </c>
      <c r="H122" s="12" t="str">
        <v>0</v>
      </c>
      <c r="I122" s="25" t="e">
        <f t="shared" si="4"/>
        <v>#N/A</v>
      </c>
      <c r="J122" s="23" t="e">
        <f t="shared" si="5"/>
        <v>#N/A</v>
      </c>
      <c r="P122" s="18"/>
      <c r="T122" s="14" t="str">
        <v>0</v>
      </c>
    </row>
    <row r="123" spans="1:20" x14ac:dyDescent="0.25">
      <c r="A123" s="18" t="s">
        <v>476</v>
      </c>
      <c r="B123" s="12" t="e">
        <v>#N/A</v>
      </c>
      <c r="C123" s="16" t="str">
        <v>0</v>
      </c>
      <c r="D123" s="12" t="str">
        <v>0</v>
      </c>
      <c r="E123" s="12" t="str">
        <v>8</v>
      </c>
      <c r="F123" s="23" t="str">
        <f t="shared" si="3"/>
        <v>0</v>
      </c>
      <c r="G123" s="12" t="str">
        <v>0</v>
      </c>
      <c r="H123" s="12" t="str">
        <v>0</v>
      </c>
      <c r="I123" s="25" t="e">
        <f t="shared" si="4"/>
        <v>#N/A</v>
      </c>
      <c r="J123" s="23" t="e">
        <f t="shared" si="5"/>
        <v>#N/A</v>
      </c>
      <c r="P123" s="18"/>
      <c r="T123" s="14" t="str">
        <v>0</v>
      </c>
    </row>
    <row r="124" spans="1:20" x14ac:dyDescent="0.25">
      <c r="A124" s="18" t="s">
        <v>556</v>
      </c>
      <c r="B124" s="12" t="e">
        <v>#N/A</v>
      </c>
      <c r="C124" s="16" t="str">
        <v>0</v>
      </c>
      <c r="D124" s="12" t="str">
        <v>0</v>
      </c>
      <c r="E124" s="12" t="str">
        <v>8</v>
      </c>
      <c r="F124" s="23" t="str">
        <f t="shared" si="3"/>
        <v>0</v>
      </c>
      <c r="G124" s="12" t="str">
        <v>0</v>
      </c>
      <c r="H124" s="12" t="str">
        <v>0</v>
      </c>
      <c r="I124" s="25" t="e">
        <f t="shared" si="4"/>
        <v>#N/A</v>
      </c>
      <c r="J124" s="23" t="e">
        <f t="shared" si="5"/>
        <v>#N/A</v>
      </c>
      <c r="P124" s="18"/>
      <c r="T124" s="14" t="str">
        <v>0</v>
      </c>
    </row>
    <row r="125" spans="1:20" x14ac:dyDescent="0.25">
      <c r="A125" s="18" t="s">
        <v>442</v>
      </c>
      <c r="B125" s="12" t="e">
        <v>#N/A</v>
      </c>
      <c r="C125" s="16" t="str">
        <v>0</v>
      </c>
      <c r="D125" s="12" t="str">
        <v>0</v>
      </c>
      <c r="E125" s="12" t="str">
        <v>1</v>
      </c>
      <c r="F125" s="23" t="str">
        <f t="shared" si="3"/>
        <v>0</v>
      </c>
      <c r="G125" s="12" t="str">
        <v>0</v>
      </c>
      <c r="H125" s="12" t="str">
        <v>0</v>
      </c>
      <c r="I125" s="25" t="e">
        <f t="shared" si="4"/>
        <v>#N/A</v>
      </c>
      <c r="J125" s="23" t="e">
        <f t="shared" si="5"/>
        <v>#N/A</v>
      </c>
      <c r="P125" s="18"/>
      <c r="T125" s="14" t="str">
        <v>0</v>
      </c>
    </row>
    <row r="126" spans="1:20" x14ac:dyDescent="0.25">
      <c r="A126" s="18" t="s">
        <v>521</v>
      </c>
      <c r="B126" s="12" t="e">
        <v>#N/A</v>
      </c>
      <c r="C126" s="16" t="str">
        <v>0</v>
      </c>
      <c r="D126" s="12" t="str">
        <v>0</v>
      </c>
      <c r="E126" s="12" t="str">
        <v>1</v>
      </c>
      <c r="F126" s="23" t="str">
        <f t="shared" si="3"/>
        <v>0</v>
      </c>
      <c r="G126" s="12" t="str">
        <v>0</v>
      </c>
      <c r="H126" s="12" t="str">
        <v>0</v>
      </c>
      <c r="I126" s="25" t="e">
        <f t="shared" si="4"/>
        <v>#N/A</v>
      </c>
      <c r="J126" s="23" t="e">
        <f t="shared" si="5"/>
        <v>#N/A</v>
      </c>
      <c r="P126" s="18"/>
      <c r="T126" s="14" t="str">
        <v>0</v>
      </c>
    </row>
    <row r="127" spans="1:20" x14ac:dyDescent="0.25">
      <c r="A127" s="18" t="s">
        <v>481</v>
      </c>
      <c r="B127" s="12" t="e">
        <v>#N/A</v>
      </c>
      <c r="C127" s="16" t="str">
        <v>0</v>
      </c>
      <c r="D127" s="12" t="str">
        <v>0</v>
      </c>
      <c r="E127" s="12" t="str">
        <v>1</v>
      </c>
      <c r="F127" s="23" t="str">
        <f t="shared" si="3"/>
        <v>0</v>
      </c>
      <c r="G127" s="12" t="str">
        <v>0</v>
      </c>
      <c r="H127" s="12" t="str">
        <v>0</v>
      </c>
      <c r="I127" s="25" t="e">
        <f t="shared" si="4"/>
        <v>#N/A</v>
      </c>
      <c r="J127" s="23" t="e">
        <f t="shared" si="5"/>
        <v>#N/A</v>
      </c>
      <c r="P127" s="18"/>
      <c r="T127" s="14" t="str">
        <v>0</v>
      </c>
    </row>
    <row r="128" spans="1:20" x14ac:dyDescent="0.25">
      <c r="A128" s="18" t="s">
        <v>561</v>
      </c>
      <c r="B128" s="12" t="e">
        <v>#N/A</v>
      </c>
      <c r="C128" s="16" t="str">
        <v>0</v>
      </c>
      <c r="D128" s="12" t="str">
        <v>0</v>
      </c>
      <c r="E128" s="12" t="str">
        <v>1</v>
      </c>
      <c r="F128" s="23" t="str">
        <f t="shared" si="3"/>
        <v>0</v>
      </c>
      <c r="G128" s="12" t="str">
        <v>0</v>
      </c>
      <c r="H128" s="12" t="str">
        <v>0</v>
      </c>
      <c r="I128" s="25" t="e">
        <f t="shared" si="4"/>
        <v>#N/A</v>
      </c>
      <c r="J128" s="23" t="e">
        <f t="shared" si="5"/>
        <v>#N/A</v>
      </c>
      <c r="P128" s="18"/>
      <c r="T128" s="14" t="str">
        <v>0</v>
      </c>
    </row>
    <row r="129" spans="1:20" x14ac:dyDescent="0.25">
      <c r="A129" s="18" t="s">
        <v>434</v>
      </c>
      <c r="B129" s="12" t="e">
        <v>#N/A</v>
      </c>
      <c r="C129" s="16" t="str">
        <v>0</v>
      </c>
      <c r="D129" s="12" t="str">
        <v>0</v>
      </c>
      <c r="E129" s="12" t="str">
        <v>1</v>
      </c>
      <c r="F129" s="23" t="str">
        <f t="shared" si="3"/>
        <v>0</v>
      </c>
      <c r="G129" s="12" t="str">
        <v>0</v>
      </c>
      <c r="H129" s="12" t="str">
        <v>0</v>
      </c>
      <c r="I129" s="25" t="e">
        <f t="shared" si="4"/>
        <v>#N/A</v>
      </c>
      <c r="J129" s="23" t="e">
        <f t="shared" si="5"/>
        <v>#N/A</v>
      </c>
      <c r="P129" s="18"/>
      <c r="T129" s="14" t="str">
        <v>0</v>
      </c>
    </row>
    <row r="130" spans="1:20" x14ac:dyDescent="0.25">
      <c r="A130" s="18" t="s">
        <v>513</v>
      </c>
      <c r="B130" s="12" t="e">
        <v>#N/A</v>
      </c>
      <c r="C130" s="16" t="str">
        <v>0</v>
      </c>
      <c r="D130" s="12" t="str">
        <v>0</v>
      </c>
      <c r="E130" s="12" t="str">
        <v>1</v>
      </c>
      <c r="F130" s="23" t="str">
        <f t="shared" si="3"/>
        <v>0</v>
      </c>
      <c r="G130" s="12" t="str">
        <v>0</v>
      </c>
      <c r="H130" s="12" t="str">
        <v>0</v>
      </c>
      <c r="I130" s="25" t="e">
        <f t="shared" si="4"/>
        <v>#N/A</v>
      </c>
      <c r="J130" s="23" t="e">
        <f t="shared" si="5"/>
        <v>#N/A</v>
      </c>
      <c r="P130" s="18"/>
      <c r="T130" s="14" t="str">
        <v>0</v>
      </c>
    </row>
    <row r="131" spans="1:20" x14ac:dyDescent="0.25">
      <c r="A131" s="18" t="s">
        <v>473</v>
      </c>
      <c r="B131" s="12" t="e">
        <v>#N/A</v>
      </c>
      <c r="C131" s="16" t="str">
        <v>0</v>
      </c>
      <c r="D131" s="12" t="str">
        <v>0</v>
      </c>
      <c r="E131" s="12" t="str">
        <v>1</v>
      </c>
      <c r="F131" s="23" t="str">
        <f t="shared" si="3"/>
        <v>0</v>
      </c>
      <c r="G131" s="12" t="str">
        <v>0</v>
      </c>
      <c r="H131" s="12" t="str">
        <v>0</v>
      </c>
      <c r="I131" s="25" t="e">
        <f t="shared" si="4"/>
        <v>#N/A</v>
      </c>
      <c r="J131" s="23" t="e">
        <f t="shared" si="5"/>
        <v>#N/A</v>
      </c>
      <c r="P131" s="18"/>
      <c r="T131" s="14" t="str">
        <v>0</v>
      </c>
    </row>
    <row r="132" spans="1:20" x14ac:dyDescent="0.25">
      <c r="A132" s="18" t="s">
        <v>553</v>
      </c>
      <c r="B132" s="12" t="e">
        <v>#N/A</v>
      </c>
      <c r="C132" s="16" t="str">
        <v>0</v>
      </c>
      <c r="D132" s="12" t="str">
        <v>0</v>
      </c>
      <c r="E132" s="12" t="str">
        <v>1</v>
      </c>
      <c r="F132" s="23" t="str">
        <f t="shared" si="3"/>
        <v>0</v>
      </c>
      <c r="G132" s="12" t="str">
        <v>0</v>
      </c>
      <c r="H132" s="12" t="str">
        <v>0</v>
      </c>
      <c r="I132" s="25" t="e">
        <f t="shared" si="4"/>
        <v>#N/A</v>
      </c>
      <c r="J132" s="23" t="e">
        <f t="shared" si="5"/>
        <v>#N/A</v>
      </c>
      <c r="P132" s="18"/>
      <c r="T132" s="14" t="str">
        <v>0</v>
      </c>
    </row>
    <row r="133" spans="1:20" x14ac:dyDescent="0.25">
      <c r="A133" s="18" t="s">
        <v>436</v>
      </c>
      <c r="B133" s="12" t="e">
        <v>#N/A</v>
      </c>
      <c r="C133" s="16" t="str">
        <v>0</v>
      </c>
      <c r="D133" s="12" t="str">
        <v>0</v>
      </c>
      <c r="E133" s="12" t="str">
        <v>8</v>
      </c>
      <c r="F133" s="23" t="str">
        <f t="shared" si="3"/>
        <v>0</v>
      </c>
      <c r="G133" s="12" t="str">
        <v>0</v>
      </c>
      <c r="H133" s="12" t="str">
        <v>0</v>
      </c>
      <c r="I133" s="25" t="e">
        <f t="shared" si="4"/>
        <v>#N/A</v>
      </c>
      <c r="J133" s="23" t="e">
        <f t="shared" si="5"/>
        <v>#N/A</v>
      </c>
      <c r="P133" s="18"/>
      <c r="T133" s="14" t="str">
        <v>0</v>
      </c>
    </row>
    <row r="134" spans="1:20" x14ac:dyDescent="0.25">
      <c r="A134" s="18" t="s">
        <v>515</v>
      </c>
      <c r="B134" s="12" t="e">
        <v>#N/A</v>
      </c>
      <c r="C134" s="16" t="str">
        <v>0</v>
      </c>
      <c r="D134" s="12" t="str">
        <v>0</v>
      </c>
      <c r="E134" s="12" t="str">
        <v>8</v>
      </c>
      <c r="F134" s="23" t="str">
        <f t="shared" ref="F134:F197" si="6">IFERROR(SUM(D134+E134)*B134,"0")</f>
        <v>0</v>
      </c>
      <c r="G134" s="12" t="str">
        <v>0</v>
      </c>
      <c r="H134" s="12" t="str">
        <v>0</v>
      </c>
      <c r="I134" s="25" t="e">
        <f t="shared" ref="I134:I197" si="7">IFERROR(LEFT(G134,LEN(G134)-3),"0")*IFERROR(LEFT(H134,LEN(H134)-3),"0")/10000*B134</f>
        <v>#N/A</v>
      </c>
      <c r="J134" s="23" t="e">
        <f t="shared" ref="J134:J197" si="8">SUM(B134*2)</f>
        <v>#N/A</v>
      </c>
      <c r="P134" s="18"/>
      <c r="T134" s="14" t="str">
        <v>0</v>
      </c>
    </row>
    <row r="135" spans="1:20" x14ac:dyDescent="0.25">
      <c r="A135" s="18" t="s">
        <v>475</v>
      </c>
      <c r="B135" s="12" t="e">
        <v>#N/A</v>
      </c>
      <c r="C135" s="16" t="str">
        <v>0</v>
      </c>
      <c r="D135" s="12" t="str">
        <v>0</v>
      </c>
      <c r="E135" s="12" t="str">
        <v>8</v>
      </c>
      <c r="F135" s="23" t="str">
        <f t="shared" si="6"/>
        <v>0</v>
      </c>
      <c r="G135" s="12" t="str">
        <v>0</v>
      </c>
      <c r="H135" s="12" t="str">
        <v>0</v>
      </c>
      <c r="I135" s="25" t="e">
        <f t="shared" si="7"/>
        <v>#N/A</v>
      </c>
      <c r="J135" s="23" t="e">
        <f t="shared" si="8"/>
        <v>#N/A</v>
      </c>
      <c r="P135" s="18"/>
      <c r="T135" s="14" t="str">
        <v>0</v>
      </c>
    </row>
    <row r="136" spans="1:20" x14ac:dyDescent="0.25">
      <c r="A136" s="18" t="s">
        <v>555</v>
      </c>
      <c r="B136" s="12" t="e">
        <v>#N/A</v>
      </c>
      <c r="C136" s="16" t="str">
        <v>0</v>
      </c>
      <c r="D136" s="12" t="str">
        <v>0</v>
      </c>
      <c r="E136" s="12" t="str">
        <v>8</v>
      </c>
      <c r="F136" s="23" t="str">
        <f t="shared" si="6"/>
        <v>0</v>
      </c>
      <c r="G136" s="12" t="str">
        <v>0</v>
      </c>
      <c r="H136" s="12" t="str">
        <v>0</v>
      </c>
      <c r="I136" s="25" t="e">
        <f t="shared" si="7"/>
        <v>#N/A</v>
      </c>
      <c r="J136" s="23" t="e">
        <f t="shared" si="8"/>
        <v>#N/A</v>
      </c>
      <c r="P136" s="18"/>
      <c r="T136" s="14" t="str">
        <v>0</v>
      </c>
    </row>
    <row r="137" spans="1:20" x14ac:dyDescent="0.25">
      <c r="A137" s="18" t="s">
        <v>441</v>
      </c>
      <c r="B137" s="12" t="e">
        <v>#N/A</v>
      </c>
      <c r="C137" s="16" t="str">
        <v>0</v>
      </c>
      <c r="D137" s="12" t="str">
        <v>0</v>
      </c>
      <c r="E137" s="12" t="str">
        <v>6</v>
      </c>
      <c r="F137" s="23" t="str">
        <f t="shared" si="6"/>
        <v>0</v>
      </c>
      <c r="G137" s="12" t="str">
        <v>0</v>
      </c>
      <c r="H137" s="12" t="str">
        <v>0</v>
      </c>
      <c r="I137" s="25" t="e">
        <f t="shared" si="7"/>
        <v>#N/A</v>
      </c>
      <c r="J137" s="23" t="e">
        <f t="shared" si="8"/>
        <v>#N/A</v>
      </c>
      <c r="P137" s="18"/>
      <c r="T137" s="14" t="str">
        <v>0</v>
      </c>
    </row>
    <row r="138" spans="1:20" x14ac:dyDescent="0.25">
      <c r="A138" s="18" t="s">
        <v>520</v>
      </c>
      <c r="B138" s="12" t="e">
        <v>#N/A</v>
      </c>
      <c r="C138" s="16" t="str">
        <v>0</v>
      </c>
      <c r="D138" s="12" t="str">
        <v>0</v>
      </c>
      <c r="E138" s="12" t="str">
        <v>6</v>
      </c>
      <c r="F138" s="23" t="str">
        <f t="shared" si="6"/>
        <v>0</v>
      </c>
      <c r="G138" s="12" t="str">
        <v>0</v>
      </c>
      <c r="H138" s="12" t="str">
        <v>0</v>
      </c>
      <c r="I138" s="25" t="e">
        <f t="shared" si="7"/>
        <v>#N/A</v>
      </c>
      <c r="J138" s="23" t="e">
        <f t="shared" si="8"/>
        <v>#N/A</v>
      </c>
      <c r="P138" s="18"/>
      <c r="T138" s="14" t="str">
        <v>0</v>
      </c>
    </row>
    <row r="139" spans="1:20" x14ac:dyDescent="0.25">
      <c r="A139" s="18" t="s">
        <v>480</v>
      </c>
      <c r="B139" s="12" t="e">
        <v>#N/A</v>
      </c>
      <c r="C139" s="16" t="str">
        <v>0</v>
      </c>
      <c r="D139" s="12" t="str">
        <v>0</v>
      </c>
      <c r="E139" s="12" t="str">
        <v>6</v>
      </c>
      <c r="F139" s="23" t="str">
        <f t="shared" si="6"/>
        <v>0</v>
      </c>
      <c r="G139" s="12" t="str">
        <v>0</v>
      </c>
      <c r="H139" s="12" t="str">
        <v>0</v>
      </c>
      <c r="I139" s="25" t="e">
        <f t="shared" si="7"/>
        <v>#N/A</v>
      </c>
      <c r="J139" s="23" t="e">
        <f t="shared" si="8"/>
        <v>#N/A</v>
      </c>
      <c r="P139" s="18"/>
      <c r="T139" s="14" t="str">
        <v>0</v>
      </c>
    </row>
    <row r="140" spans="1:20" x14ac:dyDescent="0.25">
      <c r="A140" s="18" t="s">
        <v>560</v>
      </c>
      <c r="B140" s="12" t="e">
        <v>#N/A</v>
      </c>
      <c r="C140" s="16" t="str">
        <v>0</v>
      </c>
      <c r="D140" s="12" t="str">
        <v>0</v>
      </c>
      <c r="E140" s="12" t="str">
        <v>6</v>
      </c>
      <c r="F140" s="23" t="str">
        <f t="shared" si="6"/>
        <v>0</v>
      </c>
      <c r="G140" s="12" t="str">
        <v>0</v>
      </c>
      <c r="H140" s="12" t="str">
        <v>0</v>
      </c>
      <c r="I140" s="25" t="e">
        <f t="shared" si="7"/>
        <v>#N/A</v>
      </c>
      <c r="J140" s="23" t="e">
        <f t="shared" si="8"/>
        <v>#N/A</v>
      </c>
      <c r="P140" s="18"/>
      <c r="T140" s="14" t="str">
        <v>0</v>
      </c>
    </row>
    <row r="141" spans="1:20" x14ac:dyDescent="0.25">
      <c r="A141" s="18" t="s">
        <v>426</v>
      </c>
      <c r="B141" s="12" t="e">
        <v>#N/A</v>
      </c>
      <c r="C141" s="16" t="str">
        <v>0</v>
      </c>
      <c r="D141" s="12" t="str">
        <v>4</v>
      </c>
      <c r="E141" s="12" t="str">
        <v>0</v>
      </c>
      <c r="F141" s="23" t="str">
        <f t="shared" si="6"/>
        <v>0</v>
      </c>
      <c r="G141" s="12" t="str">
        <v>0</v>
      </c>
      <c r="H141" s="12" t="str">
        <v>0</v>
      </c>
      <c r="I141" s="25" t="e">
        <f t="shared" si="7"/>
        <v>#N/A</v>
      </c>
      <c r="J141" s="23" t="e">
        <f t="shared" si="8"/>
        <v>#N/A</v>
      </c>
      <c r="P141" s="18"/>
      <c r="T141" s="14" t="str">
        <v>0</v>
      </c>
    </row>
    <row r="142" spans="1:20" x14ac:dyDescent="0.25">
      <c r="A142" s="18" t="s">
        <v>505</v>
      </c>
      <c r="B142" s="12" t="e">
        <v>#N/A</v>
      </c>
      <c r="C142" s="16" t="str">
        <v>0</v>
      </c>
      <c r="D142" s="12" t="str">
        <v>4</v>
      </c>
      <c r="E142" s="12" t="str">
        <v>0</v>
      </c>
      <c r="F142" s="23" t="str">
        <f t="shared" si="6"/>
        <v>0</v>
      </c>
      <c r="G142" s="12" t="str">
        <v>0</v>
      </c>
      <c r="H142" s="12" t="str">
        <v>0</v>
      </c>
      <c r="I142" s="25" t="e">
        <f t="shared" si="7"/>
        <v>#N/A</v>
      </c>
      <c r="J142" s="23" t="e">
        <f t="shared" si="8"/>
        <v>#N/A</v>
      </c>
      <c r="P142" s="18"/>
      <c r="T142" s="14" t="str">
        <v>0</v>
      </c>
    </row>
    <row r="143" spans="1:20" x14ac:dyDescent="0.25">
      <c r="A143" s="18" t="s">
        <v>466</v>
      </c>
      <c r="B143" s="12" t="e">
        <v>#N/A</v>
      </c>
      <c r="C143" s="16" t="str">
        <v>0</v>
      </c>
      <c r="D143" s="12" t="str">
        <v>4</v>
      </c>
      <c r="E143" s="12" t="str">
        <v>0</v>
      </c>
      <c r="F143" s="23" t="str">
        <f t="shared" si="6"/>
        <v>0</v>
      </c>
      <c r="G143" s="12" t="str">
        <v>0</v>
      </c>
      <c r="H143" s="12" t="str">
        <v>0</v>
      </c>
      <c r="I143" s="25" t="e">
        <f t="shared" si="7"/>
        <v>#N/A</v>
      </c>
      <c r="J143" s="23" t="e">
        <f t="shared" si="8"/>
        <v>#N/A</v>
      </c>
      <c r="P143" s="18"/>
      <c r="T143" s="14" t="str">
        <v>0</v>
      </c>
    </row>
    <row r="144" spans="1:20" x14ac:dyDescent="0.25">
      <c r="A144" s="18" t="s">
        <v>545</v>
      </c>
      <c r="B144" s="12" t="e">
        <v>#N/A</v>
      </c>
      <c r="C144" s="16" t="str">
        <v>0</v>
      </c>
      <c r="D144" s="12" t="str">
        <v>4</v>
      </c>
      <c r="E144" s="12" t="str">
        <v>0</v>
      </c>
      <c r="F144" s="23" t="str">
        <f t="shared" si="6"/>
        <v>0</v>
      </c>
      <c r="G144" s="12" t="str">
        <v>0</v>
      </c>
      <c r="H144" s="12" t="str">
        <v>0</v>
      </c>
      <c r="I144" s="25" t="e">
        <f t="shared" si="7"/>
        <v>#N/A</v>
      </c>
      <c r="J144" s="23" t="e">
        <f t="shared" si="8"/>
        <v>#N/A</v>
      </c>
      <c r="P144" s="18"/>
      <c r="T144" s="14" t="str">
        <v>0</v>
      </c>
    </row>
    <row r="145" spans="1:20" x14ac:dyDescent="0.25">
      <c r="A145" s="18" t="s">
        <v>427</v>
      </c>
      <c r="B145" s="12" t="e">
        <v>#N/A</v>
      </c>
      <c r="C145" s="16" t="str">
        <v>0</v>
      </c>
      <c r="D145" s="12" t="str">
        <v>6</v>
      </c>
      <c r="E145" s="12" t="str">
        <v>0</v>
      </c>
      <c r="F145" s="23" t="str">
        <f t="shared" si="6"/>
        <v>0</v>
      </c>
      <c r="G145" s="12" t="str">
        <v>0</v>
      </c>
      <c r="H145" s="12" t="str">
        <v>0</v>
      </c>
      <c r="I145" s="25" t="e">
        <f t="shared" si="7"/>
        <v>#N/A</v>
      </c>
      <c r="J145" s="23" t="e">
        <f t="shared" si="8"/>
        <v>#N/A</v>
      </c>
      <c r="P145" s="18"/>
      <c r="T145" s="14" t="str">
        <v>0</v>
      </c>
    </row>
    <row r="146" spans="1:20" x14ac:dyDescent="0.25">
      <c r="A146" s="18" t="s">
        <v>506</v>
      </c>
      <c r="B146" s="12" t="e">
        <v>#N/A</v>
      </c>
      <c r="C146" s="16" t="str">
        <v>0</v>
      </c>
      <c r="D146" s="12" t="str">
        <v>6</v>
      </c>
      <c r="E146" s="12" t="str">
        <v>0</v>
      </c>
      <c r="F146" s="23" t="str">
        <f t="shared" si="6"/>
        <v>0</v>
      </c>
      <c r="G146" s="12" t="str">
        <v>0</v>
      </c>
      <c r="H146" s="12" t="str">
        <v>0</v>
      </c>
      <c r="I146" s="25" t="e">
        <f t="shared" si="7"/>
        <v>#N/A</v>
      </c>
      <c r="J146" s="23" t="e">
        <f t="shared" si="8"/>
        <v>#N/A</v>
      </c>
      <c r="P146" s="18"/>
      <c r="T146" s="14" t="str">
        <v>0</v>
      </c>
    </row>
    <row r="147" spans="1:20" x14ac:dyDescent="0.25">
      <c r="A147" s="18" t="s">
        <v>467</v>
      </c>
      <c r="B147" s="12" t="e">
        <v>#N/A</v>
      </c>
      <c r="C147" s="16" t="str">
        <v>0</v>
      </c>
      <c r="D147" s="12" t="str">
        <v>6</v>
      </c>
      <c r="E147" s="12" t="str">
        <v>0</v>
      </c>
      <c r="F147" s="23" t="str">
        <f t="shared" si="6"/>
        <v>0</v>
      </c>
      <c r="G147" s="12" t="str">
        <v>0</v>
      </c>
      <c r="H147" s="12" t="str">
        <v>0</v>
      </c>
      <c r="I147" s="25" t="e">
        <f t="shared" si="7"/>
        <v>#N/A</v>
      </c>
      <c r="J147" s="23" t="e">
        <f t="shared" si="8"/>
        <v>#N/A</v>
      </c>
      <c r="P147" s="18"/>
      <c r="T147" s="14" t="str">
        <v>0</v>
      </c>
    </row>
    <row r="148" spans="1:20" x14ac:dyDescent="0.25">
      <c r="A148" s="18" t="s">
        <v>546</v>
      </c>
      <c r="B148" s="12" t="e">
        <v>#N/A</v>
      </c>
      <c r="C148" s="16" t="str">
        <v>0</v>
      </c>
      <c r="D148" s="12" t="str">
        <v>6</v>
      </c>
      <c r="E148" s="12" t="str">
        <v>0</v>
      </c>
      <c r="F148" s="23" t="str">
        <f t="shared" si="6"/>
        <v>0</v>
      </c>
      <c r="G148" s="12" t="str">
        <v>0</v>
      </c>
      <c r="H148" s="12" t="str">
        <v>0</v>
      </c>
      <c r="I148" s="25" t="e">
        <f t="shared" si="7"/>
        <v>#N/A</v>
      </c>
      <c r="J148" s="23" t="e">
        <f t="shared" si="8"/>
        <v>#N/A</v>
      </c>
      <c r="P148" s="18"/>
      <c r="T148" s="14" t="str">
        <v>0</v>
      </c>
    </row>
    <row r="149" spans="1:20" x14ac:dyDescent="0.25">
      <c r="A149" s="18" t="s">
        <v>428</v>
      </c>
      <c r="B149" s="12" t="e">
        <v>#N/A</v>
      </c>
      <c r="C149" s="16" t="str">
        <v>0</v>
      </c>
      <c r="D149" s="12" t="str">
        <v>8</v>
      </c>
      <c r="E149" s="12" t="str">
        <v>0</v>
      </c>
      <c r="F149" s="23" t="str">
        <f t="shared" si="6"/>
        <v>0</v>
      </c>
      <c r="G149" s="12" t="str">
        <v>0</v>
      </c>
      <c r="H149" s="12" t="str">
        <v>0</v>
      </c>
      <c r="I149" s="25" t="e">
        <f t="shared" si="7"/>
        <v>#N/A</v>
      </c>
      <c r="J149" s="23" t="e">
        <f t="shared" si="8"/>
        <v>#N/A</v>
      </c>
      <c r="P149" s="18"/>
      <c r="T149" s="14" t="str">
        <v>0</v>
      </c>
    </row>
    <row r="150" spans="1:20" x14ac:dyDescent="0.25">
      <c r="A150" s="18" t="s">
        <v>507</v>
      </c>
      <c r="B150" s="12" t="e">
        <v>#N/A</v>
      </c>
      <c r="C150" s="16" t="str">
        <v>0</v>
      </c>
      <c r="D150" s="12" t="str">
        <v>8</v>
      </c>
      <c r="E150" s="12" t="str">
        <v>0</v>
      </c>
      <c r="F150" s="23" t="str">
        <f t="shared" si="6"/>
        <v>0</v>
      </c>
      <c r="G150" s="12" t="str">
        <v>0</v>
      </c>
      <c r="H150" s="12" t="str">
        <v>0</v>
      </c>
      <c r="I150" s="25" t="e">
        <f t="shared" si="7"/>
        <v>#N/A</v>
      </c>
      <c r="J150" s="23" t="e">
        <f t="shared" si="8"/>
        <v>#N/A</v>
      </c>
      <c r="P150" s="18"/>
      <c r="T150" s="14" t="str">
        <v>0</v>
      </c>
    </row>
    <row r="151" spans="1:20" x14ac:dyDescent="0.25">
      <c r="A151" s="18" t="s">
        <v>468</v>
      </c>
      <c r="B151" s="12" t="e">
        <v>#N/A</v>
      </c>
      <c r="C151" s="16" t="str">
        <v>0</v>
      </c>
      <c r="D151" s="12" t="str">
        <v>8</v>
      </c>
      <c r="E151" s="12" t="str">
        <v>0</v>
      </c>
      <c r="F151" s="23" t="str">
        <f t="shared" si="6"/>
        <v>0</v>
      </c>
      <c r="G151" s="12" t="str">
        <v>0</v>
      </c>
      <c r="H151" s="12" t="str">
        <v>0</v>
      </c>
      <c r="I151" s="25" t="e">
        <f t="shared" si="7"/>
        <v>#N/A</v>
      </c>
      <c r="J151" s="23" t="e">
        <f t="shared" si="8"/>
        <v>#N/A</v>
      </c>
      <c r="P151" s="18"/>
      <c r="T151" s="14" t="str">
        <v>0</v>
      </c>
    </row>
    <row r="152" spans="1:20" x14ac:dyDescent="0.25">
      <c r="A152" s="18" t="s">
        <v>547</v>
      </c>
      <c r="B152" s="12" t="e">
        <v>#N/A</v>
      </c>
      <c r="C152" s="16" t="str">
        <v>0</v>
      </c>
      <c r="D152" s="12" t="str">
        <v>8</v>
      </c>
      <c r="E152" s="12" t="str">
        <v>0</v>
      </c>
      <c r="F152" s="23" t="str">
        <f t="shared" si="6"/>
        <v>0</v>
      </c>
      <c r="G152" s="12" t="str">
        <v>0</v>
      </c>
      <c r="H152" s="12" t="str">
        <v>0</v>
      </c>
      <c r="I152" s="25" t="e">
        <f t="shared" si="7"/>
        <v>#N/A</v>
      </c>
      <c r="J152" s="23" t="e">
        <f t="shared" si="8"/>
        <v>#N/A</v>
      </c>
      <c r="P152" s="18"/>
      <c r="T152" s="14" t="str">
        <v>0</v>
      </c>
    </row>
    <row r="153" spans="1:20" x14ac:dyDescent="0.25">
      <c r="A153" s="18" t="s">
        <v>454</v>
      </c>
      <c r="B153" s="12" t="e">
        <v>#N/A</v>
      </c>
      <c r="C153" s="16" t="str">
        <v>0</v>
      </c>
      <c r="D153" s="12" t="str">
        <v>0</v>
      </c>
      <c r="E153" s="12" t="str">
        <v>0</v>
      </c>
      <c r="F153" s="23" t="str">
        <f t="shared" si="6"/>
        <v>0</v>
      </c>
      <c r="G153" s="12" t="str">
        <v>0</v>
      </c>
      <c r="H153" s="12" t="str">
        <v>0</v>
      </c>
      <c r="I153" s="25" t="e">
        <f t="shared" si="7"/>
        <v>#N/A</v>
      </c>
      <c r="J153" s="23" t="e">
        <f t="shared" si="8"/>
        <v>#N/A</v>
      </c>
      <c r="P153" s="18"/>
      <c r="T153" s="14" t="str">
        <v>0</v>
      </c>
    </row>
    <row r="154" spans="1:20" x14ac:dyDescent="0.25">
      <c r="A154" s="18" t="s">
        <v>533</v>
      </c>
      <c r="B154" s="12" t="e">
        <v>#N/A</v>
      </c>
      <c r="C154" s="16" t="str">
        <v>0</v>
      </c>
      <c r="D154" s="12" t="str">
        <v>0</v>
      </c>
      <c r="E154" s="12" t="str">
        <v>0</v>
      </c>
      <c r="F154" s="23" t="str">
        <f t="shared" si="6"/>
        <v>0</v>
      </c>
      <c r="G154" s="12" t="str">
        <v>0</v>
      </c>
      <c r="H154" s="12" t="str">
        <v>0</v>
      </c>
      <c r="I154" s="25" t="e">
        <f t="shared" si="7"/>
        <v>#N/A</v>
      </c>
      <c r="J154" s="23" t="e">
        <f t="shared" si="8"/>
        <v>#N/A</v>
      </c>
      <c r="P154" s="18"/>
      <c r="T154" s="14" t="str">
        <v>0</v>
      </c>
    </row>
    <row r="155" spans="1:20" x14ac:dyDescent="0.25">
      <c r="A155" s="18" t="s">
        <v>493</v>
      </c>
      <c r="B155" s="12" t="e">
        <v>#N/A</v>
      </c>
      <c r="C155" s="16" t="str">
        <v>0</v>
      </c>
      <c r="D155" s="12" t="str">
        <v>0</v>
      </c>
      <c r="E155" s="12" t="str">
        <v>0</v>
      </c>
      <c r="F155" s="23" t="str">
        <f t="shared" si="6"/>
        <v>0</v>
      </c>
      <c r="G155" s="12" t="str">
        <v>0</v>
      </c>
      <c r="H155" s="12" t="str">
        <v>0</v>
      </c>
      <c r="I155" s="25" t="e">
        <f t="shared" si="7"/>
        <v>#N/A</v>
      </c>
      <c r="J155" s="23" t="e">
        <f t="shared" si="8"/>
        <v>#N/A</v>
      </c>
      <c r="P155" s="18"/>
      <c r="T155" s="14" t="str">
        <v>0</v>
      </c>
    </row>
    <row r="156" spans="1:20" x14ac:dyDescent="0.25">
      <c r="A156" s="18" t="s">
        <v>573</v>
      </c>
      <c r="B156" s="12" t="e">
        <v>#N/A</v>
      </c>
      <c r="C156" s="16" t="str">
        <v>0</v>
      </c>
      <c r="D156" s="12" t="str">
        <v>0</v>
      </c>
      <c r="E156" s="12" t="str">
        <v>0</v>
      </c>
      <c r="F156" s="23" t="str">
        <f t="shared" si="6"/>
        <v>0</v>
      </c>
      <c r="G156" s="12" t="str">
        <v>0</v>
      </c>
      <c r="H156" s="12" t="str">
        <v>0</v>
      </c>
      <c r="I156" s="25" t="e">
        <f t="shared" si="7"/>
        <v>#N/A</v>
      </c>
      <c r="J156" s="23" t="e">
        <f t="shared" si="8"/>
        <v>#N/A</v>
      </c>
      <c r="P156" s="18"/>
      <c r="T156" s="14" t="str">
        <v>0</v>
      </c>
    </row>
    <row r="157" spans="1:20" x14ac:dyDescent="0.25">
      <c r="A157" s="18" t="s">
        <v>456</v>
      </c>
      <c r="B157" s="12" t="e">
        <v>#N/A</v>
      </c>
      <c r="C157" s="16" t="str">
        <v>0</v>
      </c>
      <c r="D157" s="12" t="str">
        <v>0</v>
      </c>
      <c r="E157" s="12" t="str">
        <v>0</v>
      </c>
      <c r="F157" s="23" t="str">
        <f t="shared" si="6"/>
        <v>0</v>
      </c>
      <c r="G157" s="12" t="str">
        <v>0</v>
      </c>
      <c r="H157" s="12" t="str">
        <v>0</v>
      </c>
      <c r="I157" s="25" t="e">
        <f t="shared" si="7"/>
        <v>#N/A</v>
      </c>
      <c r="J157" s="23" t="e">
        <f t="shared" si="8"/>
        <v>#N/A</v>
      </c>
      <c r="P157" s="18"/>
      <c r="T157" s="14" t="str">
        <v>0</v>
      </c>
    </row>
    <row r="158" spans="1:20" x14ac:dyDescent="0.25">
      <c r="A158" s="18" t="s">
        <v>535</v>
      </c>
      <c r="B158" s="12" t="e">
        <v>#N/A</v>
      </c>
      <c r="C158" s="16" t="str">
        <v>0</v>
      </c>
      <c r="D158" s="12" t="str">
        <v>0</v>
      </c>
      <c r="E158" s="12" t="str">
        <v>0</v>
      </c>
      <c r="F158" s="23" t="str">
        <f t="shared" si="6"/>
        <v>0</v>
      </c>
      <c r="G158" s="12" t="str">
        <v>0</v>
      </c>
      <c r="H158" s="12" t="str">
        <v>0</v>
      </c>
      <c r="I158" s="25" t="e">
        <f t="shared" si="7"/>
        <v>#N/A</v>
      </c>
      <c r="J158" s="23" t="e">
        <f t="shared" si="8"/>
        <v>#N/A</v>
      </c>
      <c r="P158" s="18"/>
      <c r="T158" s="14" t="str">
        <v>0</v>
      </c>
    </row>
    <row r="159" spans="1:20" x14ac:dyDescent="0.25">
      <c r="A159" s="18" t="s">
        <v>495</v>
      </c>
      <c r="B159" s="12" t="e">
        <v>#N/A</v>
      </c>
      <c r="C159" s="16" t="str">
        <v>0</v>
      </c>
      <c r="D159" s="12" t="str">
        <v>0</v>
      </c>
      <c r="E159" s="12" t="str">
        <v>0</v>
      </c>
      <c r="F159" s="23" t="str">
        <f t="shared" si="6"/>
        <v>0</v>
      </c>
      <c r="G159" s="12" t="str">
        <v>0</v>
      </c>
      <c r="H159" s="12" t="str">
        <v>0</v>
      </c>
      <c r="I159" s="25" t="e">
        <f t="shared" si="7"/>
        <v>#N/A</v>
      </c>
      <c r="J159" s="23" t="e">
        <f t="shared" si="8"/>
        <v>#N/A</v>
      </c>
      <c r="P159" s="18"/>
      <c r="T159" s="14" t="str">
        <v>0</v>
      </c>
    </row>
    <row r="160" spans="1:20" x14ac:dyDescent="0.25">
      <c r="A160" s="18" t="s">
        <v>575</v>
      </c>
      <c r="B160" s="12" t="e">
        <v>#N/A</v>
      </c>
      <c r="C160" s="16" t="str">
        <v>0</v>
      </c>
      <c r="D160" s="12" t="str">
        <v>0</v>
      </c>
      <c r="E160" s="12" t="str">
        <v>0</v>
      </c>
      <c r="F160" s="23" t="str">
        <f t="shared" si="6"/>
        <v>0</v>
      </c>
      <c r="G160" s="12" t="str">
        <v>0</v>
      </c>
      <c r="H160" s="12" t="str">
        <v>0</v>
      </c>
      <c r="I160" s="25" t="e">
        <f t="shared" si="7"/>
        <v>#N/A</v>
      </c>
      <c r="J160" s="23" t="e">
        <f t="shared" si="8"/>
        <v>#N/A</v>
      </c>
      <c r="P160" s="18"/>
      <c r="T160" s="14" t="str">
        <v>0</v>
      </c>
    </row>
    <row r="161" spans="1:20" x14ac:dyDescent="0.25">
      <c r="A161" s="18" t="s">
        <v>455</v>
      </c>
      <c r="B161" s="12" t="e">
        <v>#N/A</v>
      </c>
      <c r="C161" s="16" t="str">
        <v>0</v>
      </c>
      <c r="D161" s="12" t="str">
        <v>0</v>
      </c>
      <c r="E161" s="12" t="str">
        <v>0</v>
      </c>
      <c r="F161" s="23" t="str">
        <f t="shared" si="6"/>
        <v>0</v>
      </c>
      <c r="G161" s="12" t="str">
        <v>0</v>
      </c>
      <c r="H161" s="12" t="str">
        <v>0</v>
      </c>
      <c r="I161" s="25" t="e">
        <f t="shared" si="7"/>
        <v>#N/A</v>
      </c>
      <c r="J161" s="23" t="e">
        <f t="shared" si="8"/>
        <v>#N/A</v>
      </c>
      <c r="P161" s="18"/>
      <c r="T161" s="14" t="str">
        <v>0</v>
      </c>
    </row>
    <row r="162" spans="1:20" x14ac:dyDescent="0.25">
      <c r="A162" s="18" t="s">
        <v>534</v>
      </c>
      <c r="B162" s="12" t="e">
        <v>#N/A</v>
      </c>
      <c r="C162" s="16" t="str">
        <v>0</v>
      </c>
      <c r="D162" s="12" t="str">
        <v>0</v>
      </c>
      <c r="E162" s="12" t="str">
        <v>0</v>
      </c>
      <c r="F162" s="23" t="str">
        <f t="shared" si="6"/>
        <v>0</v>
      </c>
      <c r="G162" s="12" t="str">
        <v>0</v>
      </c>
      <c r="H162" s="12" t="str">
        <v>0</v>
      </c>
      <c r="I162" s="25" t="e">
        <f t="shared" si="7"/>
        <v>#N/A</v>
      </c>
      <c r="J162" s="23" t="e">
        <f t="shared" si="8"/>
        <v>#N/A</v>
      </c>
      <c r="P162" s="18"/>
      <c r="T162" s="14" t="str">
        <v>0</v>
      </c>
    </row>
    <row r="163" spans="1:20" x14ac:dyDescent="0.25">
      <c r="A163" s="18" t="s">
        <v>494</v>
      </c>
      <c r="B163" s="12" t="e">
        <v>#N/A</v>
      </c>
      <c r="C163" s="16" t="str">
        <v>0</v>
      </c>
      <c r="D163" s="12" t="str">
        <v>0</v>
      </c>
      <c r="E163" s="12" t="str">
        <v>0</v>
      </c>
      <c r="F163" s="23" t="str">
        <f t="shared" si="6"/>
        <v>0</v>
      </c>
      <c r="G163" s="12" t="str">
        <v>0</v>
      </c>
      <c r="H163" s="12" t="str">
        <v>0</v>
      </c>
      <c r="I163" s="25" t="e">
        <f t="shared" si="7"/>
        <v>#N/A</v>
      </c>
      <c r="J163" s="23" t="e">
        <f t="shared" si="8"/>
        <v>#N/A</v>
      </c>
      <c r="P163" s="18"/>
      <c r="T163" s="14" t="str">
        <v>0</v>
      </c>
    </row>
    <row r="164" spans="1:20" x14ac:dyDescent="0.25">
      <c r="A164" s="18" t="s">
        <v>574</v>
      </c>
      <c r="B164" s="12" t="e">
        <v>#N/A</v>
      </c>
      <c r="C164" s="16" t="str">
        <v>0</v>
      </c>
      <c r="D164" s="12" t="str">
        <v>0</v>
      </c>
      <c r="E164" s="12" t="str">
        <v>0</v>
      </c>
      <c r="F164" s="23" t="str">
        <f t="shared" si="6"/>
        <v>0</v>
      </c>
      <c r="G164" s="12" t="str">
        <v>0</v>
      </c>
      <c r="H164" s="12" t="str">
        <v>0</v>
      </c>
      <c r="I164" s="25" t="e">
        <f t="shared" si="7"/>
        <v>#N/A</v>
      </c>
      <c r="J164" s="23" t="e">
        <f t="shared" si="8"/>
        <v>#N/A</v>
      </c>
      <c r="P164" s="18"/>
      <c r="T164" s="14" t="str">
        <v>0</v>
      </c>
    </row>
    <row r="165" spans="1:20" x14ac:dyDescent="0.25">
      <c r="A165" s="18" t="s">
        <v>451</v>
      </c>
      <c r="B165" s="12" t="e">
        <v>#N/A</v>
      </c>
      <c r="C165" s="16" t="str">
        <v>0</v>
      </c>
      <c r="D165" s="12" t="str">
        <v>6</v>
      </c>
      <c r="E165" s="12" t="str">
        <v>0</v>
      </c>
      <c r="F165" s="23" t="str">
        <f t="shared" si="6"/>
        <v>0</v>
      </c>
      <c r="G165" s="12" t="str">
        <v>0</v>
      </c>
      <c r="H165" s="12" t="str">
        <v>0</v>
      </c>
      <c r="I165" s="25" t="e">
        <f t="shared" si="7"/>
        <v>#N/A</v>
      </c>
      <c r="J165" s="23" t="e">
        <f t="shared" si="8"/>
        <v>#N/A</v>
      </c>
      <c r="P165" s="18"/>
      <c r="T165" s="14" t="str">
        <v>0</v>
      </c>
    </row>
    <row r="166" spans="1:20" x14ac:dyDescent="0.25">
      <c r="A166" s="18" t="s">
        <v>530</v>
      </c>
      <c r="B166" s="12" t="e">
        <v>#N/A</v>
      </c>
      <c r="C166" s="16" t="str">
        <v>0</v>
      </c>
      <c r="D166" s="12" t="str">
        <v>6</v>
      </c>
      <c r="E166" s="12" t="str">
        <v>0</v>
      </c>
      <c r="F166" s="23" t="str">
        <f t="shared" si="6"/>
        <v>0</v>
      </c>
      <c r="G166" s="12" t="str">
        <v>0</v>
      </c>
      <c r="H166" s="12" t="str">
        <v>0</v>
      </c>
      <c r="I166" s="25" t="e">
        <f t="shared" si="7"/>
        <v>#N/A</v>
      </c>
      <c r="J166" s="23" t="e">
        <f t="shared" si="8"/>
        <v>#N/A</v>
      </c>
      <c r="P166" s="18"/>
      <c r="T166" s="14" t="str">
        <v>0</v>
      </c>
    </row>
    <row r="167" spans="1:20" x14ac:dyDescent="0.25">
      <c r="A167" s="18" t="s">
        <v>490</v>
      </c>
      <c r="B167" s="12" t="e">
        <v>#N/A</v>
      </c>
      <c r="C167" s="16" t="str">
        <v>0</v>
      </c>
      <c r="D167" s="12" t="str">
        <v>6</v>
      </c>
      <c r="E167" s="12" t="str">
        <v>0</v>
      </c>
      <c r="F167" s="23" t="str">
        <f t="shared" si="6"/>
        <v>0</v>
      </c>
      <c r="G167" s="12" t="str">
        <v>0</v>
      </c>
      <c r="H167" s="12" t="str">
        <v>0</v>
      </c>
      <c r="I167" s="25" t="e">
        <f t="shared" si="7"/>
        <v>#N/A</v>
      </c>
      <c r="J167" s="23" t="e">
        <f t="shared" si="8"/>
        <v>#N/A</v>
      </c>
      <c r="P167" s="18"/>
      <c r="T167" s="14" t="str">
        <v>0</v>
      </c>
    </row>
    <row r="168" spans="1:20" x14ac:dyDescent="0.25">
      <c r="A168" s="18" t="s">
        <v>570</v>
      </c>
      <c r="B168" s="12" t="e">
        <v>#N/A</v>
      </c>
      <c r="C168" s="16" t="str">
        <v>0</v>
      </c>
      <c r="D168" s="12" t="str">
        <v>6</v>
      </c>
      <c r="E168" s="12" t="str">
        <v>0</v>
      </c>
      <c r="F168" s="23" t="str">
        <f t="shared" si="6"/>
        <v>0</v>
      </c>
      <c r="G168" s="12" t="str">
        <v>0</v>
      </c>
      <c r="H168" s="12" t="str">
        <v>0</v>
      </c>
      <c r="I168" s="25" t="e">
        <f t="shared" si="7"/>
        <v>#N/A</v>
      </c>
      <c r="J168" s="23" t="e">
        <f t="shared" si="8"/>
        <v>#N/A</v>
      </c>
      <c r="P168" s="18"/>
      <c r="T168" s="14" t="str">
        <v>0</v>
      </c>
    </row>
    <row r="169" spans="1:20" x14ac:dyDescent="0.25">
      <c r="B169" s="12" t="e">
        <v>#N/A</v>
      </c>
      <c r="C169" s="16" t="str">
        <v>0</v>
      </c>
      <c r="D169" s="12" t="str">
        <v/>
      </c>
      <c r="E169" s="12" t="str">
        <v/>
      </c>
      <c r="F169" s="23" t="str">
        <f t="shared" si="6"/>
        <v>0</v>
      </c>
      <c r="G169" s="12" t="str">
        <v>0</v>
      </c>
      <c r="H169" s="12" t="str">
        <v>0</v>
      </c>
      <c r="I169" s="25" t="e">
        <f t="shared" si="7"/>
        <v>#N/A</v>
      </c>
      <c r="J169" s="23" t="e">
        <f t="shared" si="8"/>
        <v>#N/A</v>
      </c>
      <c r="T169" s="14" t="str">
        <v>0</v>
      </c>
    </row>
    <row r="170" spans="1:20" x14ac:dyDescent="0.25">
      <c r="B170" s="12" t="e">
        <v>#N/A</v>
      </c>
      <c r="C170" s="16" t="str">
        <v>0</v>
      </c>
      <c r="D170" s="12" t="str">
        <v/>
      </c>
      <c r="E170" s="12" t="str">
        <v/>
      </c>
      <c r="F170" s="23" t="str">
        <f t="shared" si="6"/>
        <v>0</v>
      </c>
      <c r="G170" s="12" t="str">
        <v>0</v>
      </c>
      <c r="H170" s="12" t="str">
        <v>0</v>
      </c>
      <c r="I170" s="25" t="e">
        <f t="shared" si="7"/>
        <v>#N/A</v>
      </c>
      <c r="J170" s="23" t="e">
        <f t="shared" si="8"/>
        <v>#N/A</v>
      </c>
      <c r="T170" s="14" t="str">
        <v>0</v>
      </c>
    </row>
    <row r="171" spans="1:20" x14ac:dyDescent="0.25">
      <c r="B171" s="12" t="e">
        <v>#N/A</v>
      </c>
      <c r="C171" s="16" t="str">
        <v>0</v>
      </c>
      <c r="D171" s="12" t="str">
        <v/>
      </c>
      <c r="E171" s="12" t="str">
        <v/>
      </c>
      <c r="F171" s="23" t="str">
        <f t="shared" si="6"/>
        <v>0</v>
      </c>
      <c r="G171" s="12" t="str">
        <v>0</v>
      </c>
      <c r="H171" s="12" t="str">
        <v>0</v>
      </c>
      <c r="I171" s="25" t="e">
        <f t="shared" si="7"/>
        <v>#N/A</v>
      </c>
      <c r="J171" s="23" t="e">
        <f t="shared" si="8"/>
        <v>#N/A</v>
      </c>
      <c r="T171" s="14" t="str">
        <v>0</v>
      </c>
    </row>
    <row r="172" spans="1:20" x14ac:dyDescent="0.25">
      <c r="B172" s="12" t="e">
        <v>#N/A</v>
      </c>
      <c r="C172" s="16" t="str">
        <v>0</v>
      </c>
      <c r="D172" s="12" t="str">
        <v/>
      </c>
      <c r="E172" s="12" t="str">
        <v/>
      </c>
      <c r="F172" s="23" t="str">
        <f t="shared" si="6"/>
        <v>0</v>
      </c>
      <c r="G172" s="12" t="str">
        <v>0</v>
      </c>
      <c r="H172" s="12" t="str">
        <v>0</v>
      </c>
      <c r="I172" s="25" t="e">
        <f t="shared" si="7"/>
        <v>#N/A</v>
      </c>
      <c r="J172" s="23" t="e">
        <f t="shared" si="8"/>
        <v>#N/A</v>
      </c>
      <c r="T172" s="14" t="str">
        <v>0</v>
      </c>
    </row>
    <row r="173" spans="1:20" x14ac:dyDescent="0.25">
      <c r="B173" s="12" t="e">
        <v>#N/A</v>
      </c>
      <c r="C173" s="16" t="str">
        <v>0</v>
      </c>
      <c r="D173" s="12" t="str">
        <v/>
      </c>
      <c r="E173" s="12" t="str">
        <v/>
      </c>
      <c r="F173" s="23" t="str">
        <f t="shared" si="6"/>
        <v>0</v>
      </c>
      <c r="G173" s="12" t="str">
        <v>0</v>
      </c>
      <c r="H173" s="12" t="str">
        <v>0</v>
      </c>
      <c r="I173" s="25" t="e">
        <f t="shared" si="7"/>
        <v>#N/A</v>
      </c>
      <c r="J173" s="23" t="e">
        <f t="shared" si="8"/>
        <v>#N/A</v>
      </c>
      <c r="T173" s="14" t="str">
        <v>0</v>
      </c>
    </row>
    <row r="174" spans="1:20" x14ac:dyDescent="0.25">
      <c r="B174" s="12" t="e">
        <v>#N/A</v>
      </c>
      <c r="C174" s="16" t="str">
        <v>0</v>
      </c>
      <c r="D174" s="12" t="str">
        <v/>
      </c>
      <c r="E174" s="12" t="str">
        <v/>
      </c>
      <c r="F174" s="23" t="str">
        <f t="shared" si="6"/>
        <v>0</v>
      </c>
      <c r="G174" s="12" t="str">
        <v>0</v>
      </c>
      <c r="H174" s="12" t="str">
        <v>0</v>
      </c>
      <c r="I174" s="25" t="e">
        <f t="shared" si="7"/>
        <v>#N/A</v>
      </c>
      <c r="J174" s="23" t="e">
        <f t="shared" si="8"/>
        <v>#N/A</v>
      </c>
      <c r="T174" s="14" t="str">
        <v>0</v>
      </c>
    </row>
    <row r="175" spans="1:20" x14ac:dyDescent="0.25">
      <c r="B175" s="12" t="e">
        <v>#N/A</v>
      </c>
      <c r="C175" s="16" t="str">
        <v>0</v>
      </c>
      <c r="D175" s="12" t="str">
        <v/>
      </c>
      <c r="E175" s="12" t="str">
        <v/>
      </c>
      <c r="F175" s="23" t="str">
        <f t="shared" si="6"/>
        <v>0</v>
      </c>
      <c r="G175" s="12" t="str">
        <v>0</v>
      </c>
      <c r="H175" s="12" t="str">
        <v>0</v>
      </c>
      <c r="I175" s="25" t="e">
        <f t="shared" si="7"/>
        <v>#N/A</v>
      </c>
      <c r="J175" s="23" t="e">
        <f t="shared" si="8"/>
        <v>#N/A</v>
      </c>
      <c r="T175" s="14" t="str">
        <v>0</v>
      </c>
    </row>
    <row r="176" spans="1:20" x14ac:dyDescent="0.25">
      <c r="B176" s="12" t="e">
        <v>#N/A</v>
      </c>
      <c r="C176" s="16" t="str">
        <v>0</v>
      </c>
      <c r="D176" s="12" t="str">
        <v/>
      </c>
      <c r="E176" s="12" t="str">
        <v/>
      </c>
      <c r="F176" s="23" t="str">
        <f t="shared" si="6"/>
        <v>0</v>
      </c>
      <c r="G176" s="12" t="str">
        <v>0</v>
      </c>
      <c r="H176" s="12" t="str">
        <v>0</v>
      </c>
      <c r="I176" s="25" t="e">
        <f t="shared" si="7"/>
        <v>#N/A</v>
      </c>
      <c r="J176" s="23" t="e">
        <f t="shared" si="8"/>
        <v>#N/A</v>
      </c>
      <c r="T176" s="14" t="str">
        <v>0</v>
      </c>
    </row>
    <row r="177" spans="2:10" x14ac:dyDescent="0.25">
      <c r="B177" s="12" t="e">
        <v>#N/A</v>
      </c>
      <c r="C177" s="16" t="str">
        <v>0</v>
      </c>
      <c r="D177" s="12" t="str">
        <v/>
      </c>
      <c r="E177" s="12" t="str">
        <v/>
      </c>
      <c r="F177" s="23" t="str">
        <f t="shared" si="6"/>
        <v>0</v>
      </c>
      <c r="G177" s="12" t="str">
        <v>0</v>
      </c>
      <c r="H177" s="12" t="str">
        <v>0</v>
      </c>
      <c r="I177" s="25" t="e">
        <f t="shared" si="7"/>
        <v>#N/A</v>
      </c>
      <c r="J177" s="23" t="e">
        <f t="shared" si="8"/>
        <v>#N/A</v>
      </c>
    </row>
    <row r="178" spans="2:10" x14ac:dyDescent="0.25">
      <c r="B178" s="12" t="e">
        <v>#N/A</v>
      </c>
      <c r="C178" s="16" t="str">
        <v>0</v>
      </c>
      <c r="D178" s="12" t="str">
        <v/>
      </c>
      <c r="E178" s="12" t="str">
        <v/>
      </c>
      <c r="F178" s="23" t="str">
        <f t="shared" si="6"/>
        <v>0</v>
      </c>
      <c r="G178" s="12" t="str">
        <v>0</v>
      </c>
      <c r="H178" s="12" t="str">
        <v>0</v>
      </c>
      <c r="I178" s="25" t="e">
        <f t="shared" si="7"/>
        <v>#N/A</v>
      </c>
      <c r="J178" s="23" t="e">
        <f t="shared" si="8"/>
        <v>#N/A</v>
      </c>
    </row>
    <row r="179" spans="2:10" x14ac:dyDescent="0.25">
      <c r="B179" s="12" t="e">
        <v>#N/A</v>
      </c>
      <c r="C179" s="16" t="str">
        <v>0</v>
      </c>
      <c r="D179" s="12" t="str">
        <v/>
      </c>
      <c r="E179" s="12" t="str">
        <v/>
      </c>
      <c r="F179" s="23" t="str">
        <f t="shared" si="6"/>
        <v>0</v>
      </c>
      <c r="G179" s="12" t="str">
        <v>0</v>
      </c>
      <c r="H179" s="12" t="str">
        <v>0</v>
      </c>
      <c r="I179" s="25" t="e">
        <f t="shared" si="7"/>
        <v>#N/A</v>
      </c>
      <c r="J179" s="23" t="e">
        <f t="shared" si="8"/>
        <v>#N/A</v>
      </c>
    </row>
    <row r="180" spans="2:10" x14ac:dyDescent="0.25">
      <c r="B180" s="12" t="e">
        <v>#N/A</v>
      </c>
      <c r="C180" s="16" t="str">
        <v>0</v>
      </c>
      <c r="D180" s="12" t="str">
        <v/>
      </c>
      <c r="E180" s="12" t="str">
        <v/>
      </c>
      <c r="F180" s="23" t="str">
        <f t="shared" si="6"/>
        <v>0</v>
      </c>
      <c r="G180" s="12" t="str">
        <v>0</v>
      </c>
      <c r="H180" s="12" t="str">
        <v>0</v>
      </c>
      <c r="I180" s="25" t="e">
        <f t="shared" si="7"/>
        <v>#N/A</v>
      </c>
      <c r="J180" s="23" t="e">
        <f t="shared" si="8"/>
        <v>#N/A</v>
      </c>
    </row>
    <row r="181" spans="2:10" x14ac:dyDescent="0.25">
      <c r="B181" s="12" t="e">
        <v>#N/A</v>
      </c>
      <c r="C181" s="16" t="str">
        <v>0</v>
      </c>
      <c r="D181" s="12" t="str">
        <v/>
      </c>
      <c r="E181" s="12" t="str">
        <v/>
      </c>
      <c r="F181" s="23" t="str">
        <f t="shared" si="6"/>
        <v>0</v>
      </c>
      <c r="G181" s="12" t="str">
        <v>0</v>
      </c>
      <c r="H181" s="12" t="str">
        <v>0</v>
      </c>
      <c r="I181" s="25" t="e">
        <f t="shared" si="7"/>
        <v>#N/A</v>
      </c>
      <c r="J181" s="23" t="e">
        <f t="shared" si="8"/>
        <v>#N/A</v>
      </c>
    </row>
    <row r="182" spans="2:10" x14ac:dyDescent="0.25">
      <c r="B182" s="12" t="e">
        <v>#N/A</v>
      </c>
      <c r="C182" s="16" t="str">
        <v>0</v>
      </c>
      <c r="D182" s="12" t="str">
        <v/>
      </c>
      <c r="E182" s="12" t="str">
        <v/>
      </c>
      <c r="F182" s="23" t="str">
        <f t="shared" si="6"/>
        <v>0</v>
      </c>
      <c r="G182" s="12" t="str">
        <v>0</v>
      </c>
      <c r="H182" s="12" t="str">
        <v>0</v>
      </c>
      <c r="I182" s="25" t="e">
        <f t="shared" si="7"/>
        <v>#N/A</v>
      </c>
      <c r="J182" s="23" t="e">
        <f t="shared" si="8"/>
        <v>#N/A</v>
      </c>
    </row>
    <row r="183" spans="2:10" x14ac:dyDescent="0.25">
      <c r="B183" s="12" t="e">
        <v>#N/A</v>
      </c>
      <c r="C183" s="16" t="str">
        <v>0</v>
      </c>
      <c r="D183" s="12" t="str">
        <v/>
      </c>
      <c r="E183" s="12" t="str">
        <v/>
      </c>
      <c r="F183" s="23" t="str">
        <f t="shared" si="6"/>
        <v>0</v>
      </c>
      <c r="G183" s="12" t="str">
        <v>0</v>
      </c>
      <c r="H183" s="12" t="str">
        <v>0</v>
      </c>
      <c r="I183" s="25" t="e">
        <f t="shared" si="7"/>
        <v>#N/A</v>
      </c>
      <c r="J183" s="23" t="e">
        <f t="shared" si="8"/>
        <v>#N/A</v>
      </c>
    </row>
    <row r="184" spans="2:10" x14ac:dyDescent="0.25">
      <c r="B184" s="12" t="e">
        <v>#N/A</v>
      </c>
      <c r="C184" s="16" t="str">
        <v>0</v>
      </c>
      <c r="D184" s="12" t="str">
        <v/>
      </c>
      <c r="E184" s="12" t="str">
        <v/>
      </c>
      <c r="F184" s="23" t="str">
        <f t="shared" si="6"/>
        <v>0</v>
      </c>
      <c r="G184" s="12" t="str">
        <v>0</v>
      </c>
      <c r="H184" s="12" t="str">
        <v>0</v>
      </c>
      <c r="I184" s="25" t="e">
        <f t="shared" si="7"/>
        <v>#N/A</v>
      </c>
      <c r="J184" s="23" t="e">
        <f t="shared" si="8"/>
        <v>#N/A</v>
      </c>
    </row>
    <row r="185" spans="2:10" x14ac:dyDescent="0.25">
      <c r="B185" s="12" t="e">
        <v>#N/A</v>
      </c>
      <c r="C185" s="16" t="str">
        <v>0</v>
      </c>
      <c r="D185" s="12" t="str">
        <v/>
      </c>
      <c r="E185" s="12" t="str">
        <v/>
      </c>
      <c r="F185" s="23" t="str">
        <f t="shared" si="6"/>
        <v>0</v>
      </c>
      <c r="G185" s="12" t="str">
        <v>0</v>
      </c>
      <c r="H185" s="12" t="str">
        <v>0</v>
      </c>
      <c r="I185" s="25" t="e">
        <f t="shared" si="7"/>
        <v>#N/A</v>
      </c>
      <c r="J185" s="23" t="e">
        <f t="shared" si="8"/>
        <v>#N/A</v>
      </c>
    </row>
    <row r="186" spans="2:10" x14ac:dyDescent="0.25">
      <c r="B186" s="12" t="e">
        <v>#N/A</v>
      </c>
      <c r="C186" s="16" t="str">
        <v>0</v>
      </c>
      <c r="D186" s="12" t="str">
        <v/>
      </c>
      <c r="E186" s="12" t="str">
        <v/>
      </c>
      <c r="F186" s="23" t="str">
        <f t="shared" si="6"/>
        <v>0</v>
      </c>
      <c r="G186" s="12" t="str">
        <v>0</v>
      </c>
      <c r="H186" s="12" t="str">
        <v>0</v>
      </c>
      <c r="I186" s="25" t="e">
        <f t="shared" si="7"/>
        <v>#N/A</v>
      </c>
      <c r="J186" s="23" t="e">
        <f t="shared" si="8"/>
        <v>#N/A</v>
      </c>
    </row>
    <row r="187" spans="2:10" x14ac:dyDescent="0.25">
      <c r="B187" s="12" t="e">
        <v>#N/A</v>
      </c>
      <c r="C187" s="16" t="str">
        <v>0</v>
      </c>
      <c r="D187" s="12" t="str">
        <v/>
      </c>
      <c r="E187" s="12" t="str">
        <v/>
      </c>
      <c r="F187" s="23" t="str">
        <f t="shared" si="6"/>
        <v>0</v>
      </c>
      <c r="G187" s="12" t="str">
        <v>0</v>
      </c>
      <c r="H187" s="12" t="str">
        <v>0</v>
      </c>
      <c r="I187" s="25" t="e">
        <f t="shared" si="7"/>
        <v>#N/A</v>
      </c>
      <c r="J187" s="23" t="e">
        <f t="shared" si="8"/>
        <v>#N/A</v>
      </c>
    </row>
    <row r="188" spans="2:10" x14ac:dyDescent="0.25">
      <c r="B188" s="12" t="e">
        <v>#N/A</v>
      </c>
      <c r="C188" s="16" t="str">
        <v>0</v>
      </c>
      <c r="D188" s="12" t="str">
        <v/>
      </c>
      <c r="E188" s="12" t="str">
        <v/>
      </c>
      <c r="F188" s="23" t="str">
        <f t="shared" si="6"/>
        <v>0</v>
      </c>
      <c r="G188" s="12" t="str">
        <v>0</v>
      </c>
      <c r="H188" s="12" t="str">
        <v>0</v>
      </c>
      <c r="I188" s="25" t="e">
        <f t="shared" si="7"/>
        <v>#N/A</v>
      </c>
      <c r="J188" s="23" t="e">
        <f t="shared" si="8"/>
        <v>#N/A</v>
      </c>
    </row>
    <row r="189" spans="2:10" x14ac:dyDescent="0.25">
      <c r="B189" s="12" t="e">
        <v>#N/A</v>
      </c>
      <c r="C189" s="16" t="str">
        <v>0</v>
      </c>
      <c r="D189" s="12" t="str">
        <v/>
      </c>
      <c r="E189" s="12" t="str">
        <v/>
      </c>
      <c r="F189" s="23" t="str">
        <f t="shared" si="6"/>
        <v>0</v>
      </c>
      <c r="G189" s="12" t="str">
        <v>0</v>
      </c>
      <c r="H189" s="12" t="str">
        <v>0</v>
      </c>
      <c r="I189" s="25" t="e">
        <f t="shared" si="7"/>
        <v>#N/A</v>
      </c>
      <c r="J189" s="23" t="e">
        <f t="shared" si="8"/>
        <v>#N/A</v>
      </c>
    </row>
    <row r="190" spans="2:10" x14ac:dyDescent="0.25">
      <c r="B190" s="12" t="e">
        <v>#N/A</v>
      </c>
      <c r="C190" s="16" t="str">
        <v>0</v>
      </c>
      <c r="D190" s="12" t="str">
        <v/>
      </c>
      <c r="E190" s="12" t="str">
        <v/>
      </c>
      <c r="F190" s="23" t="str">
        <f t="shared" si="6"/>
        <v>0</v>
      </c>
      <c r="G190" s="12" t="str">
        <v>0</v>
      </c>
      <c r="H190" s="12" t="str">
        <v>0</v>
      </c>
      <c r="I190" s="25" t="e">
        <f t="shared" si="7"/>
        <v>#N/A</v>
      </c>
      <c r="J190" s="23" t="e">
        <f t="shared" si="8"/>
        <v>#N/A</v>
      </c>
    </row>
    <row r="191" spans="2:10" x14ac:dyDescent="0.25">
      <c r="B191" s="12" t="e">
        <v>#N/A</v>
      </c>
      <c r="C191" s="16" t="str">
        <v>0</v>
      </c>
      <c r="D191" s="12" t="str">
        <v/>
      </c>
      <c r="E191" s="12" t="str">
        <v/>
      </c>
      <c r="F191" s="23" t="str">
        <f t="shared" si="6"/>
        <v>0</v>
      </c>
      <c r="G191" s="12" t="str">
        <v>0</v>
      </c>
      <c r="H191" s="12" t="str">
        <v>0</v>
      </c>
      <c r="I191" s="25" t="e">
        <f t="shared" si="7"/>
        <v>#N/A</v>
      </c>
      <c r="J191" s="23" t="e">
        <f t="shared" si="8"/>
        <v>#N/A</v>
      </c>
    </row>
    <row r="192" spans="2:10" x14ac:dyDescent="0.25">
      <c r="B192" s="12" t="e">
        <v>#N/A</v>
      </c>
      <c r="C192" s="16" t="str">
        <v>0</v>
      </c>
      <c r="D192" s="12" t="str">
        <v/>
      </c>
      <c r="E192" s="12" t="str">
        <v/>
      </c>
      <c r="F192" s="23" t="str">
        <f t="shared" si="6"/>
        <v>0</v>
      </c>
      <c r="G192" s="12" t="str">
        <v>0</v>
      </c>
      <c r="H192" s="12" t="str">
        <v>0</v>
      </c>
      <c r="I192" s="25" t="e">
        <f t="shared" si="7"/>
        <v>#N/A</v>
      </c>
      <c r="J192" s="23" t="e">
        <f t="shared" si="8"/>
        <v>#N/A</v>
      </c>
    </row>
    <row r="193" spans="2:10" x14ac:dyDescent="0.25">
      <c r="B193" s="12" t="e">
        <v>#N/A</v>
      </c>
      <c r="C193" s="16" t="str">
        <v>0</v>
      </c>
      <c r="D193" s="12" t="str">
        <v/>
      </c>
      <c r="E193" s="12" t="str">
        <v/>
      </c>
      <c r="F193" s="23" t="str">
        <f t="shared" si="6"/>
        <v>0</v>
      </c>
      <c r="G193" s="12" t="str">
        <v>0</v>
      </c>
      <c r="H193" s="12" t="str">
        <v>0</v>
      </c>
      <c r="I193" s="25" t="e">
        <f t="shared" si="7"/>
        <v>#N/A</v>
      </c>
      <c r="J193" s="23" t="e">
        <f t="shared" si="8"/>
        <v>#N/A</v>
      </c>
    </row>
    <row r="194" spans="2:10" x14ac:dyDescent="0.25">
      <c r="B194" s="12" t="e">
        <v>#N/A</v>
      </c>
      <c r="C194" s="16" t="str">
        <v>0</v>
      </c>
      <c r="D194" s="12" t="str">
        <v/>
      </c>
      <c r="E194" s="12" t="str">
        <v/>
      </c>
      <c r="F194" s="23" t="str">
        <f t="shared" si="6"/>
        <v>0</v>
      </c>
      <c r="G194" s="12" t="str">
        <v>0</v>
      </c>
      <c r="H194" s="12" t="str">
        <v>0</v>
      </c>
      <c r="I194" s="25" t="e">
        <f t="shared" si="7"/>
        <v>#N/A</v>
      </c>
      <c r="J194" s="23" t="e">
        <f t="shared" si="8"/>
        <v>#N/A</v>
      </c>
    </row>
    <row r="195" spans="2:10" x14ac:dyDescent="0.25">
      <c r="B195" s="12" t="e">
        <v>#N/A</v>
      </c>
      <c r="C195" s="16" t="str">
        <v>0</v>
      </c>
      <c r="D195" s="12" t="str">
        <v/>
      </c>
      <c r="E195" s="12" t="str">
        <v/>
      </c>
      <c r="F195" s="23" t="str">
        <f t="shared" si="6"/>
        <v>0</v>
      </c>
      <c r="G195" s="12" t="str">
        <v>0</v>
      </c>
      <c r="H195" s="12" t="str">
        <v>0</v>
      </c>
      <c r="I195" s="25" t="e">
        <f t="shared" si="7"/>
        <v>#N/A</v>
      </c>
      <c r="J195" s="23" t="e">
        <f t="shared" si="8"/>
        <v>#N/A</v>
      </c>
    </row>
    <row r="196" spans="2:10" x14ac:dyDescent="0.25">
      <c r="B196" s="12" t="e">
        <v>#N/A</v>
      </c>
      <c r="C196" s="16" t="str">
        <v>0</v>
      </c>
      <c r="D196" s="12" t="str">
        <v/>
      </c>
      <c r="E196" s="12" t="str">
        <v/>
      </c>
      <c r="F196" s="23" t="str">
        <f t="shared" si="6"/>
        <v>0</v>
      </c>
      <c r="G196" s="12" t="str">
        <v>0</v>
      </c>
      <c r="H196" s="12" t="str">
        <v>0</v>
      </c>
      <c r="I196" s="25" t="e">
        <f t="shared" si="7"/>
        <v>#N/A</v>
      </c>
      <c r="J196" s="23" t="e">
        <f t="shared" si="8"/>
        <v>#N/A</v>
      </c>
    </row>
    <row r="197" spans="2:10" x14ac:dyDescent="0.25">
      <c r="B197" s="12" t="e">
        <v>#N/A</v>
      </c>
      <c r="C197" s="16" t="str">
        <v>0</v>
      </c>
      <c r="D197" s="12" t="str">
        <v/>
      </c>
      <c r="E197" s="12" t="str">
        <v/>
      </c>
      <c r="F197" s="23" t="str">
        <f t="shared" si="6"/>
        <v>0</v>
      </c>
      <c r="G197" s="12" t="str">
        <v>0</v>
      </c>
      <c r="H197" s="12" t="str">
        <v>0</v>
      </c>
      <c r="I197" s="25" t="e">
        <f t="shared" si="7"/>
        <v>#N/A</v>
      </c>
      <c r="J197" s="23" t="e">
        <f t="shared" si="8"/>
        <v>#N/A</v>
      </c>
    </row>
    <row r="198" spans="2:10" x14ac:dyDescent="0.25">
      <c r="B198" s="12" t="e">
        <v>#N/A</v>
      </c>
      <c r="C198" s="16" t="str">
        <v>0</v>
      </c>
      <c r="D198" s="12" t="str">
        <v/>
      </c>
      <c r="E198" s="12" t="str">
        <v/>
      </c>
      <c r="F198" s="23" t="str">
        <f t="shared" ref="F198:F200" si="9">IFERROR(SUM(D198+E198)*B198,"0")</f>
        <v>0</v>
      </c>
      <c r="G198" s="12" t="str">
        <v>0</v>
      </c>
      <c r="H198" s="12" t="str">
        <v>0</v>
      </c>
      <c r="I198" s="25" t="e">
        <f t="shared" ref="I198:I200" si="10">IFERROR(LEFT(G198,LEN(G198)-3),"0")*IFERROR(LEFT(H198,LEN(H198)-3),"0")/10000*B198</f>
        <v>#N/A</v>
      </c>
      <c r="J198" s="23" t="e">
        <f t="shared" ref="J198:J200" si="11">SUM(B198*2)</f>
        <v>#N/A</v>
      </c>
    </row>
    <row r="199" spans="2:10" x14ac:dyDescent="0.25">
      <c r="B199" s="12" t="e">
        <v>#N/A</v>
      </c>
      <c r="C199" s="16" t="str">
        <v>0</v>
      </c>
      <c r="D199" s="12" t="str">
        <v/>
      </c>
      <c r="E199" s="12" t="str">
        <v/>
      </c>
      <c r="F199" s="23" t="str">
        <f t="shared" si="9"/>
        <v>0</v>
      </c>
      <c r="G199" s="12" t="str">
        <v>0</v>
      </c>
      <c r="H199" s="12" t="str">
        <v>0</v>
      </c>
      <c r="I199" s="25" t="e">
        <f t="shared" si="10"/>
        <v>#N/A</v>
      </c>
      <c r="J199" s="23" t="e">
        <f t="shared" si="11"/>
        <v>#N/A</v>
      </c>
    </row>
    <row r="200" spans="2:10" x14ac:dyDescent="0.25">
      <c r="B200" s="12" t="e">
        <v>#N/A</v>
      </c>
      <c r="C200" s="16" t="str">
        <v>0</v>
      </c>
      <c r="D200" s="12" t="str">
        <v/>
      </c>
      <c r="E200" s="12" t="str">
        <v/>
      </c>
      <c r="F200" s="23" t="str">
        <f t="shared" si="9"/>
        <v>0</v>
      </c>
      <c r="G200" s="12" t="str">
        <v>0</v>
      </c>
      <c r="H200" s="12" t="str">
        <v>0</v>
      </c>
      <c r="I200" s="25" t="e">
        <f t="shared" si="10"/>
        <v>#N/A</v>
      </c>
      <c r="J200" s="23" t="e">
        <f t="shared" si="11"/>
        <v>#N/A</v>
      </c>
    </row>
  </sheetData>
  <autoFilter ref="A3:AI200" xr:uid="{87213EC3-B7F9-46E3-8B09-16921B130554}"/>
  <sortState xmlns:xlrd2="http://schemas.microsoft.com/office/spreadsheetml/2017/richdata2" ref="A3:A169">
    <sortCondition ref="A4:A169"/>
  </sortState>
  <conditionalFormatting sqref="C1:C2 C4:C1048576">
    <cfRule type="cellIs" dxfId="3" priority="1" operator="equal">
      <formula>"Informel"</formula>
    </cfRule>
    <cfRule type="cellIs" dxfId="2" priority="2" operator="equal">
      <formula>"Support"</formula>
    </cfRule>
    <cfRule type="cellIs" dxfId="1" priority="3" operator="equal">
      <formula>"Solo"</formula>
    </cfRule>
    <cfRule type="cellIs" dxfId="0" priority="4" operator="equal">
      <formula>"Collaboratif"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B2B0C-C445-4D83-ABAC-EB4ABBF2229A}">
  <sheetPr codeName="Feuil4"/>
  <dimension ref="A1:I11"/>
  <sheetViews>
    <sheetView workbookViewId="0">
      <selection activeCell="F11" sqref="A1:F11"/>
    </sheetView>
  </sheetViews>
  <sheetFormatPr baseColWidth="10" defaultRowHeight="15" x14ac:dyDescent="0.25"/>
  <cols>
    <col min="1" max="1" width="25.7109375" customWidth="1"/>
    <col min="4" max="4" width="22.140625" customWidth="1"/>
  </cols>
  <sheetData>
    <row r="1" spans="1:9" ht="17.25" customHeight="1" x14ac:dyDescent="0.25">
      <c r="A1" s="8" t="s">
        <v>135</v>
      </c>
      <c r="B1" s="8"/>
      <c r="C1" s="8"/>
      <c r="D1" s="8"/>
      <c r="E1" s="8"/>
      <c r="F1" s="8"/>
      <c r="G1" s="8"/>
      <c r="H1" s="8"/>
      <c r="I1" s="8"/>
    </row>
    <row r="3" spans="1:9" x14ac:dyDescent="0.25">
      <c r="B3" t="s">
        <v>133</v>
      </c>
      <c r="C3" t="s">
        <v>134</v>
      </c>
      <c r="D3" t="s">
        <v>138</v>
      </c>
      <c r="E3" t="s">
        <v>136</v>
      </c>
      <c r="F3" t="s">
        <v>34</v>
      </c>
    </row>
    <row r="4" spans="1:9" x14ac:dyDescent="0.25">
      <c r="A4" t="s">
        <v>127</v>
      </c>
      <c r="B4" t="str">
        <f>IFERROR(VLOOKUP("Demi cloison pleine G SDR 8p",#REF!,6,FALSE),"0")</f>
        <v>0</v>
      </c>
      <c r="C4" t="str">
        <f>IFERROR(VLOOKUP("Demi cloison pleine D SDR 8p",#REF!,6,FALSE),"0")</f>
        <v>0</v>
      </c>
      <c r="D4" t="str">
        <f>IFERROR(VLOOKUP("Demi cloison pleine G SDR 8p",#REF!,4,FALSE)*SUM(B4:C4)/2,"0")</f>
        <v>0</v>
      </c>
      <c r="E4" t="str">
        <f>IFERROR(SUM(VLOOKUP("Demi cloison pleine G SDR 8p",#REF!,3,FALSE)+(VLOOKUP("Demi cloison pleine D SDR 8p",#REF!,3,FALSE))),"0")</f>
        <v>0</v>
      </c>
      <c r="F4">
        <f>SUM(B4:C4)</f>
        <v>0</v>
      </c>
    </row>
    <row r="5" spans="1:9" x14ac:dyDescent="0.25">
      <c r="A5" t="s">
        <v>128</v>
      </c>
      <c r="B5" t="str">
        <f>IFERROR(VLOOKUP("Demi cloison pleine G SDR 10p",#REF!,6,FALSE),"0")</f>
        <v>0</v>
      </c>
      <c r="C5" t="str">
        <f>IFERROR(VLOOKUP("Demi cloison pleine D SDR 10p",#REF!,6,FALSE),"0")</f>
        <v>0</v>
      </c>
      <c r="D5" t="str">
        <f>IFERROR(VLOOKUP("Demi cloison pleine G SDR 10p",#REF!,4,FALSE)*SUM(B4:C4)/2,"0")</f>
        <v>0</v>
      </c>
      <c r="E5" t="str">
        <f>IFERROR(SUM(VLOOKUP("Demi cloison pleine G SDR 10p",#REF!,3,FALSE)+(VLOOKUP("Demi cloison pleine D SDR 10p",#REF!,3,FALSE))),"0")</f>
        <v>0</v>
      </c>
      <c r="F5">
        <f>SUM(B5:C5)</f>
        <v>0</v>
      </c>
    </row>
    <row r="8" spans="1:9" x14ac:dyDescent="0.25">
      <c r="A8" t="s">
        <v>126</v>
      </c>
    </row>
    <row r="10" spans="1:9" x14ac:dyDescent="0.25">
      <c r="A10" t="s">
        <v>34</v>
      </c>
      <c r="B10">
        <f>SUM(F4:F7)/2</f>
        <v>0</v>
      </c>
    </row>
    <row r="11" spans="1:9" x14ac:dyDescent="0.25">
      <c r="A11" t="s">
        <v>137</v>
      </c>
      <c r="D11">
        <f>SUM(D4:D7)/100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8D468-0A52-475F-9A25-AA92D97B08A8}">
  <sheetPr codeName="Feuil5"/>
  <dimension ref="B1:M44"/>
  <sheetViews>
    <sheetView topLeftCell="A4" workbookViewId="0">
      <selection activeCell="D16" sqref="D16"/>
    </sheetView>
  </sheetViews>
  <sheetFormatPr baseColWidth="10" defaultRowHeight="15" x14ac:dyDescent="0.25"/>
  <cols>
    <col min="1" max="1" width="9.7109375" customWidth="1"/>
    <col min="2" max="2" width="25.42578125" customWidth="1"/>
    <col min="3" max="3" width="18" customWidth="1"/>
    <col min="4" max="4" width="17.42578125" customWidth="1"/>
    <col min="5" max="5" width="25.42578125" customWidth="1"/>
    <col min="6" max="6" width="20.85546875" customWidth="1"/>
  </cols>
  <sheetData>
    <row r="1" spans="2:13" ht="105.75" customHeight="1" x14ac:dyDescent="0.25"/>
    <row r="12" spans="2:13" x14ac:dyDescent="0.25">
      <c r="M12" t="s">
        <v>410</v>
      </c>
    </row>
    <row r="13" spans="2:13" ht="15.75" thickBot="1" x14ac:dyDescent="0.3">
      <c r="M13" t="s">
        <v>410</v>
      </c>
    </row>
    <row r="14" spans="2:13" ht="15.75" thickBot="1" x14ac:dyDescent="0.3"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M14" t="s">
        <v>410</v>
      </c>
    </row>
    <row r="15" spans="2:13" ht="15.75" x14ac:dyDescent="0.25">
      <c r="B15" s="4" t="s">
        <v>593</v>
      </c>
      <c r="C15" s="4"/>
      <c r="D15" s="4"/>
      <c r="E15" s="4"/>
      <c r="F15" s="4"/>
      <c r="G15" s="4"/>
      <c r="I15" s="29"/>
      <c r="M15" t="s">
        <v>410</v>
      </c>
    </row>
    <row r="16" spans="2:13" x14ac:dyDescent="0.25">
      <c r="B16" s="2" t="s">
        <v>589</v>
      </c>
      <c r="C16" s="2">
        <f>COUNTIF('Traitement 2'!C:C,"Solo")</f>
        <v>2</v>
      </c>
      <c r="D16" s="2"/>
      <c r="E16" s="2"/>
      <c r="F16" s="2"/>
      <c r="G16" s="2"/>
      <c r="J16">
        <f>COUNTIF('Traitement 2'!C:C,"Solo")</f>
        <v>2</v>
      </c>
      <c r="M16" t="s">
        <v>410</v>
      </c>
    </row>
    <row r="17" spans="2:7" x14ac:dyDescent="0.25">
      <c r="B17" s="2" t="s">
        <v>590</v>
      </c>
      <c r="C17" s="2">
        <f>COUNTIF('Traitement 2'!C:C,"Collaboratif")</f>
        <v>2</v>
      </c>
      <c r="D17" s="2"/>
      <c r="E17" s="2"/>
      <c r="F17" s="2"/>
      <c r="G17" s="2"/>
    </row>
    <row r="18" spans="2:7" x14ac:dyDescent="0.25">
      <c r="B18" s="2" t="s">
        <v>591</v>
      </c>
      <c r="C18" s="2">
        <f>COUNTIF('Traitement 2'!C:C,"Informel")</f>
        <v>0</v>
      </c>
      <c r="D18" s="2"/>
      <c r="E18" s="2"/>
      <c r="F18" s="2"/>
      <c r="G18" s="2"/>
    </row>
    <row r="19" spans="2:7" x14ac:dyDescent="0.25">
      <c r="B19" s="2" t="s">
        <v>592</v>
      </c>
      <c r="C19" s="2">
        <f>COUNTIF('Traitement 2'!C:C,"Support")</f>
        <v>1</v>
      </c>
      <c r="D19" s="2"/>
      <c r="E19" s="2"/>
      <c r="F19" s="2"/>
      <c r="G19" s="2"/>
    </row>
    <row r="20" spans="2:7" x14ac:dyDescent="0.25">
      <c r="B20" s="2"/>
      <c r="C20" s="2"/>
      <c r="D20" s="2"/>
      <c r="E20" s="2"/>
      <c r="F20" s="2"/>
      <c r="G20" s="2"/>
    </row>
    <row r="21" spans="2:7" x14ac:dyDescent="0.25">
      <c r="B21" s="2"/>
      <c r="C21" s="2"/>
      <c r="D21" s="2"/>
      <c r="E21" s="2"/>
      <c r="F21" s="2"/>
      <c r="G21" s="2"/>
    </row>
    <row r="22" spans="2:7" x14ac:dyDescent="0.25">
      <c r="B22" s="2"/>
      <c r="C22" s="2"/>
      <c r="D22" s="2"/>
      <c r="E22" s="2"/>
      <c r="F22" s="2"/>
      <c r="G22" s="2"/>
    </row>
    <row r="23" spans="2:7" x14ac:dyDescent="0.25">
      <c r="B23" s="2"/>
      <c r="C23" s="2"/>
      <c r="D23" s="2"/>
      <c r="E23" s="2"/>
      <c r="F23" s="2"/>
      <c r="G23" s="2"/>
    </row>
    <row r="24" spans="2:7" x14ac:dyDescent="0.25">
      <c r="B24" s="2"/>
      <c r="C24" s="2"/>
      <c r="D24" s="2"/>
      <c r="E24" s="2"/>
      <c r="F24" s="2"/>
      <c r="G24" s="2"/>
    </row>
    <row r="25" spans="2:7" x14ac:dyDescent="0.25">
      <c r="B25" s="2"/>
      <c r="C25" s="2"/>
      <c r="D25" s="2"/>
      <c r="E25" s="2"/>
      <c r="F25" s="2"/>
      <c r="G25" s="2"/>
    </row>
    <row r="26" spans="2:7" x14ac:dyDescent="0.25">
      <c r="B26" s="2"/>
      <c r="C26" s="2"/>
      <c r="D26" s="2"/>
      <c r="E26" s="2"/>
      <c r="F26" s="2"/>
      <c r="G26" s="2"/>
    </row>
    <row r="27" spans="2:7" x14ac:dyDescent="0.25">
      <c r="B27" s="2"/>
      <c r="C27" s="2"/>
      <c r="D27" s="2"/>
      <c r="E27" s="2"/>
      <c r="F27" s="2"/>
      <c r="G27" s="2"/>
    </row>
    <row r="28" spans="2:7" x14ac:dyDescent="0.25">
      <c r="B28" s="2"/>
      <c r="C28" s="2"/>
      <c r="D28" s="2"/>
      <c r="E28" s="2"/>
      <c r="F28" s="2"/>
      <c r="G28" s="2"/>
    </row>
    <row r="29" spans="2:7" x14ac:dyDescent="0.25">
      <c r="B29" s="2"/>
      <c r="C29" s="2"/>
      <c r="D29" s="2"/>
      <c r="E29" s="2"/>
      <c r="F29" s="2"/>
      <c r="G29" s="2"/>
    </row>
    <row r="30" spans="2:7" x14ac:dyDescent="0.25">
      <c r="B30" s="2"/>
      <c r="C30" s="2"/>
      <c r="D30" s="2"/>
      <c r="E30" s="2"/>
      <c r="F30" s="2"/>
      <c r="G30" s="2"/>
    </row>
    <row r="31" spans="2:7" x14ac:dyDescent="0.25">
      <c r="B31" s="2"/>
      <c r="C31" s="2"/>
      <c r="D31" s="2"/>
      <c r="E31" s="2"/>
      <c r="F31" s="2"/>
      <c r="G31" s="2"/>
    </row>
    <row r="32" spans="2:7" x14ac:dyDescent="0.25">
      <c r="B32" s="2"/>
      <c r="C32" s="2"/>
      <c r="D32" s="2"/>
      <c r="E32" s="2"/>
      <c r="F32" s="2"/>
      <c r="G32" s="2"/>
    </row>
    <row r="33" spans="2:7" x14ac:dyDescent="0.25">
      <c r="B33" s="2"/>
      <c r="C33" s="2"/>
      <c r="D33" s="2"/>
      <c r="E33" s="2"/>
      <c r="F33" s="2"/>
      <c r="G33" s="2"/>
    </row>
    <row r="34" spans="2:7" x14ac:dyDescent="0.25">
      <c r="B34" s="2"/>
      <c r="C34" s="2"/>
      <c r="D34" s="2"/>
      <c r="E34" s="2"/>
      <c r="F34" s="2"/>
      <c r="G34" s="2"/>
    </row>
    <row r="35" spans="2:7" x14ac:dyDescent="0.25">
      <c r="B35" s="2"/>
      <c r="C35" s="2"/>
      <c r="D35" s="2"/>
      <c r="E35" s="2"/>
      <c r="F35" s="2"/>
      <c r="G35" s="2"/>
    </row>
    <row r="36" spans="2:7" x14ac:dyDescent="0.25">
      <c r="B36" s="2"/>
      <c r="C36" s="2"/>
      <c r="D36" s="2"/>
      <c r="E36" s="2"/>
      <c r="F36" s="2"/>
      <c r="G36" s="2"/>
    </row>
    <row r="37" spans="2:7" x14ac:dyDescent="0.25">
      <c r="B37" s="2"/>
      <c r="C37" s="2"/>
      <c r="D37" s="2"/>
      <c r="E37" s="2"/>
      <c r="F37" s="2"/>
      <c r="G37" s="2"/>
    </row>
    <row r="38" spans="2:7" x14ac:dyDescent="0.25">
      <c r="B38" s="2"/>
      <c r="C38" s="2"/>
      <c r="D38" s="2"/>
      <c r="E38" s="2"/>
      <c r="F38" s="2"/>
      <c r="G38" s="2"/>
    </row>
    <row r="39" spans="2:7" x14ac:dyDescent="0.25">
      <c r="B39" s="2"/>
      <c r="C39" s="2"/>
      <c r="D39" s="2"/>
      <c r="E39" s="2"/>
      <c r="F39" s="2"/>
      <c r="G39" s="2"/>
    </row>
    <row r="40" spans="2:7" x14ac:dyDescent="0.25">
      <c r="B40" s="2"/>
      <c r="C40" s="2"/>
      <c r="D40" s="2"/>
      <c r="E40" s="2"/>
      <c r="F40" s="2"/>
      <c r="G40" s="2"/>
    </row>
    <row r="41" spans="2:7" x14ac:dyDescent="0.25">
      <c r="B41" s="2"/>
      <c r="C41" s="2"/>
      <c r="D41" s="2"/>
      <c r="E41" s="2"/>
      <c r="F41" s="2"/>
      <c r="G41" s="2"/>
    </row>
    <row r="42" spans="2:7" x14ac:dyDescent="0.25">
      <c r="B42" s="2"/>
      <c r="C42" s="2"/>
      <c r="D42" s="2"/>
      <c r="E42" s="2"/>
      <c r="F42" s="2"/>
      <c r="G42" s="2"/>
    </row>
    <row r="43" spans="2:7" x14ac:dyDescent="0.25">
      <c r="B43" s="2"/>
      <c r="C43" s="2"/>
      <c r="D43" s="2"/>
      <c r="E43" s="2"/>
      <c r="F43" s="2"/>
      <c r="G43" s="2"/>
    </row>
    <row r="44" spans="2:7" x14ac:dyDescent="0.25">
      <c r="B44" s="3" t="s">
        <v>34</v>
      </c>
      <c r="C44" s="3">
        <f>SUM(C15:C43)</f>
        <v>5</v>
      </c>
      <c r="D44" s="3">
        <f>SUM(D15:D43)</f>
        <v>0</v>
      </c>
      <c r="E44" s="3">
        <f>SUM(E15:E43)</f>
        <v>0</v>
      </c>
      <c r="F44" s="3">
        <f>SUM(F15:F43)</f>
        <v>0</v>
      </c>
      <c r="G44" s="3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0801D-D15E-402B-9A06-F2DA23C55779}">
  <sheetPr codeName="Feuil6"/>
  <dimension ref="A13:C22"/>
  <sheetViews>
    <sheetView workbookViewId="0">
      <selection activeCell="B23" sqref="B23"/>
    </sheetView>
  </sheetViews>
  <sheetFormatPr baseColWidth="10" defaultRowHeight="15" x14ac:dyDescent="0.25"/>
  <cols>
    <col min="1" max="1" width="18.42578125" customWidth="1"/>
  </cols>
  <sheetData>
    <row r="13" spans="1:3" ht="15.75" thickBot="1" x14ac:dyDescent="0.3"/>
    <row r="14" spans="1:3" ht="15.75" thickBot="1" x14ac:dyDescent="0.3">
      <c r="A14" s="7" t="s">
        <v>29</v>
      </c>
      <c r="B14" s="7" t="s">
        <v>32</v>
      </c>
      <c r="C14" s="7" t="s">
        <v>33</v>
      </c>
    </row>
    <row r="15" spans="1:3" x14ac:dyDescent="0.25">
      <c r="A15" t="s">
        <v>30</v>
      </c>
      <c r="B15" t="e">
        <f>VLOOKUP("Ecran 120",#REF!,8,FALSE)</f>
        <v>#REF!</v>
      </c>
    </row>
    <row r="16" spans="1:3" x14ac:dyDescent="0.25">
      <c r="A16" t="s">
        <v>31</v>
      </c>
      <c r="B16" t="e">
        <f>VLOOKUP("Ecran 20",#REF!,8,FALSE)</f>
        <v>#REF!</v>
      </c>
    </row>
    <row r="21" spans="1:2" ht="15.75" thickBot="1" x14ac:dyDescent="0.3"/>
    <row r="22" spans="1:2" ht="15.75" thickBot="1" x14ac:dyDescent="0.3">
      <c r="A22" s="5" t="s">
        <v>34</v>
      </c>
      <c r="B22" s="6" t="e">
        <f>SUM(B15:B21)</f>
        <v>#REF!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TemplafyTemplateConfiguration><![CDATA[{"transformationConfigurations":[],"templateName":"blankspreadsheet","templateDescription":"","enableDocumentContentUpdater":false,"version":"2.0"}]]></TemplafyTemplateConfiguration>
</file>

<file path=customXml/item2.xml><?xml version="1.0" encoding="utf-8"?>
<TemplafyFormConfiguration><![CDATA[{"formFields":[],"formDataEntries":[]}]]></TemplafyFormConfiguration>
</file>

<file path=customXml/item3.xml>�� 
</file>

<file path=customXml/itemProps1.xml><?xml version="1.0" encoding="utf-8"?>
<ds:datastoreItem xmlns:ds="http://schemas.openxmlformats.org/officeDocument/2006/customXml" ds:itemID="{E7B69216-CB3B-42BE-99FB-30299B1007DF}">
  <ds:schemaRefs/>
</ds:datastoreItem>
</file>

<file path=customXml/itemProps2.xml><?xml version="1.0" encoding="utf-8"?>
<ds:datastoreItem xmlns:ds="http://schemas.openxmlformats.org/officeDocument/2006/customXml" ds:itemID="{B8A3F81B-41DE-4DD1-8725-00591DDB762D}">
  <ds:schemaRefs/>
</ds:datastoreItem>
</file>

<file path=customXml/itemProps3.xml><?xml version="1.0" encoding="utf-8"?>
<ds:datastoreItem xmlns:ds="http://schemas.openxmlformats.org/officeDocument/2006/customXml" ds:itemID="{BE96EC92-3D2E-498A-99F3-D7B87F04228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IMPORT</vt:lpstr>
      <vt:lpstr>Traitement 2</vt:lpstr>
      <vt:lpstr>CLOISONNEMENT</vt:lpstr>
      <vt:lpstr>SURFACES</vt:lpstr>
      <vt:lpstr>ELEC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Bouchaud, Morgan</dc:creator>
  <cp:lastModifiedBy>Bouchaud, Morgan</cp:lastModifiedBy>
  <cp:lastPrinted>2023-02-04T21:37:09Z</cp:lastPrinted>
  <dcterms:created xsi:type="dcterms:W3CDTF">2022-11-24T07:49:55Z</dcterms:created>
  <dcterms:modified xsi:type="dcterms:W3CDTF">2023-02-08T11:34:48Z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emplafyTenantId">
    <vt:lpwstr>colliers</vt:lpwstr>
  </property>
  <property fmtid="{D5CDD505-2E9C-101B-9397-08002B2CF9AE}" pid="3" name="TemplafyTemplateId">
    <vt:lpwstr>637844420585218381</vt:lpwstr>
  </property>
  <property fmtid="{D5CDD505-2E9C-101B-9397-08002B2CF9AE}" pid="4" name="TemplafyUserProfileId">
    <vt:lpwstr>637844471727830162</vt:lpwstr>
  </property>
  <property fmtid="{D5CDD505-2E9C-101B-9397-08002B2CF9AE}" pid="5" name="TemplafyLanguageCode">
    <vt:lpwstr>fr-FR</vt:lpwstr>
  </property>
  <property fmtid="{D5CDD505-2E9C-101B-9397-08002B2CF9AE}" pid="6" name="TemplafyFromBlank">
    <vt:bool>true</vt:bool>
  </property>
</Properties>
</file>