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https://sncf-my.sharepoint.com/personal/8506531e_commun_ad_sncf_fr/Documents/Bureau/"/>
    </mc:Choice>
  </mc:AlternateContent>
  <xr:revisionPtr revIDLastSave="6" documentId="8_{9D9B25EF-C9B0-41E8-9AAA-94B79E4709E2}" xr6:coauthVersionLast="47" xr6:coauthVersionMax="47" xr10:uidLastSave="{84FAC1F4-7DE7-43A0-B7E1-20A6BFA107A1}"/>
  <bookViews>
    <workbookView xWindow="-120" yWindow="-120" windowWidth="29040" windowHeight="15840" tabRatio="548" activeTab="1" xr2:uid="{00000000-000D-0000-FFFF-FFFF00000000}"/>
  </bookViews>
  <sheets>
    <sheet name="Feuille Machines" sheetId="21" r:id="rId1"/>
    <sheet name="Feuille Outils" sheetId="10" r:id="rId2"/>
    <sheet name="Feuil1" sheetId="24" r:id="rId3"/>
    <sheet name="Feuille EPI" sheetId="23" r:id="rId4"/>
    <sheet name="gestion inventaire" sheetId="17" r:id="rId5"/>
    <sheet name="Donnés EPI" sheetId="16" r:id="rId6"/>
    <sheet name="Données Equipes" sheetId="13" r:id="rId7"/>
    <sheet name="Données Outils" sheetId="14" r:id="rId8"/>
    <sheet name=" Outils  Mains " sheetId="20" r:id="rId9"/>
  </sheets>
  <definedNames>
    <definedName name="BIR">'Données Equipes'!$F$5:$F$15</definedName>
    <definedName name="Boite_Cliquets_C2">'Données Outils'!$C$53:$C$54</definedName>
    <definedName name="Casque">'Donnés EPI'!$A$3</definedName>
    <definedName name="Casque_T1">'Donnés EPI'!$C$3:$C$4</definedName>
    <definedName name="Clé_C1">'Données Outils'!$C$15:$C$24</definedName>
    <definedName name="Clé_C2">'Données Outils'!$M$13:$M$42</definedName>
    <definedName name="Clé_C3">'Données Outils'!$F$19:$F$21</definedName>
    <definedName name="Co_Prod">'Données Equipes'!$A$88:$A$94</definedName>
    <definedName name="Confort_C">'Données Equipes'!$D$42:$D$56</definedName>
    <definedName name="Dépannage">'Données Equipes'!$F$42:$F$54</definedName>
    <definedName name="Désignation_Machine">' Outils  Mains '!$E$2:$E$17</definedName>
    <definedName name="Douilles_C1">'Données Outils'!$C$40:$C$44</definedName>
    <definedName name="Douilles_C3">'Données Outils'!$F$34:$F$48</definedName>
    <definedName name="Electrique">'Données Equipes'!$H$20:$H$36</definedName>
    <definedName name="EPI">'Donnés EPI'!$A$3:$A$36</definedName>
    <definedName name="équipes">'Données Equipes'!$A$4:$A$18</definedName>
    <definedName name="Forme">'Donnés EPI'!$F$14:$F$15</definedName>
    <definedName name="Frein">'Données Equipes'!$D$5:$D$16</definedName>
    <definedName name="Gant">'Donnés EPI'!$A$7</definedName>
    <definedName name="Gant_C1">'Donnés EPI'!$E$14:$E$16</definedName>
    <definedName name="Gant_T1">'Donnés EPI'!$C$9:$C$14</definedName>
    <definedName name="Gant_Taille">'Donnés EPI'!$G$14:$G$17</definedName>
    <definedName name="IO">'Données Equipes'!$J$5:$J$12</definedName>
    <definedName name="Lampes_C1">'Données Outils'!$C$59:$C$61</definedName>
    <definedName name="Lampes_C2">'Données Outils'!$D$59:$D$60</definedName>
    <definedName name="Lampes_C3">'Données Outils'!$F$59:$F$61</definedName>
    <definedName name="Logistique">'Données Equipes'!$H$42:$H$50</definedName>
    <definedName name="Machines">' Outils  Mains '!$A$2:$A$18</definedName>
    <definedName name="Manoeuvre">'Données Equipes'!$E$60:$E$74</definedName>
    <definedName name="Mécanique">'Données Equipes'!$J$20:$J$30</definedName>
    <definedName name="Mouvement">'Données Equipes'!$F$20:$F$37</definedName>
    <definedName name="Nettoyage">'Données Equipes'!$D$21:$D$22</definedName>
    <definedName name="OC_Trains">'Données Equipes'!$A$59:$A$69</definedName>
    <definedName name="Outils">'Données Outils'!$K$3:$K$10</definedName>
    <definedName name="Piles_C1">'Données Outils'!$C$64:$C$80</definedName>
    <definedName name="Piles_C2">'Données Outils'!$D$64:$D$65</definedName>
    <definedName name="Pince_C1">'Données Outils'!$C$28:$C$35</definedName>
    <definedName name="Pince_C2">'Données Outils'!$D$30:$D$31</definedName>
    <definedName name="Pince_C3">'Données Outils'!$F$30:$F$32</definedName>
    <definedName name="Pinces_C2">'Données Outils'!$D$30:$D$31</definedName>
    <definedName name="Rallonge_C1">'Données Outils'!$C$86:$C$87</definedName>
    <definedName name="Rallonge_C2">'Données Outils'!$D$86:$D$87</definedName>
    <definedName name="TEF">'Données Equipes'!$H$5:$H$10</definedName>
    <definedName name="Tournevis_C1">'Données Outils'!$C$4:$C$5</definedName>
    <definedName name="Tournevis_C2">'Données Outils'!$D$4:$D$5</definedName>
    <definedName name="Tournevis_C3">'Données Outils'!$F$4:$F$7</definedName>
    <definedName name="Transverse">'Données Equipes'!$G$60:$G$86</definedName>
    <definedName name="Type">' Outils  Mains '!$C$2:$C$3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2" i="17" l="1"/>
  <c r="F33" i="17"/>
  <c r="Q8" i="17"/>
  <c r="N15" i="17"/>
  <c r="K16" i="17"/>
  <c r="H20" i="17"/>
  <c r="E18" i="17"/>
  <c r="B32" i="17"/>
  <c r="M18" i="14"/>
</calcChain>
</file>

<file path=xl/sharedStrings.xml><?xml version="1.0" encoding="utf-8"?>
<sst xmlns="http://schemas.openxmlformats.org/spreadsheetml/2006/main" count="592" uniqueCount="416">
  <si>
    <t>Date</t>
  </si>
  <si>
    <t>BIR</t>
  </si>
  <si>
    <t>TEF</t>
  </si>
  <si>
    <t>IO</t>
  </si>
  <si>
    <t>Electrique</t>
  </si>
  <si>
    <t xml:space="preserve">Mécanique </t>
  </si>
  <si>
    <t>Frein</t>
  </si>
  <si>
    <t>Dépannage</t>
  </si>
  <si>
    <t>Logistique</t>
  </si>
  <si>
    <t>Transverse</t>
  </si>
  <si>
    <t>Manœuvre</t>
  </si>
  <si>
    <t>Mouvement</t>
  </si>
  <si>
    <t>Nettoyage</t>
  </si>
  <si>
    <t>Co-prod</t>
  </si>
  <si>
    <t>Equipes</t>
  </si>
  <si>
    <t xml:space="preserve">Noms </t>
  </si>
  <si>
    <t>Noms</t>
  </si>
  <si>
    <t>Mécanique</t>
  </si>
  <si>
    <t>OC Trains</t>
  </si>
  <si>
    <t>Signature</t>
  </si>
  <si>
    <t>tournevis</t>
  </si>
  <si>
    <t>critère1</t>
  </si>
  <si>
    <t>critère3</t>
  </si>
  <si>
    <t>taille</t>
  </si>
  <si>
    <t>Clé</t>
  </si>
  <si>
    <t>Plates</t>
  </si>
  <si>
    <t>Mixtes</t>
  </si>
  <si>
    <t>à pipe</t>
  </si>
  <si>
    <t>torx</t>
  </si>
  <si>
    <t>cliquets</t>
  </si>
  <si>
    <t>à sangle</t>
  </si>
  <si>
    <t>à chaine</t>
  </si>
  <si>
    <t>allen</t>
  </si>
  <si>
    <t>œil</t>
  </si>
  <si>
    <t>sixpans</t>
  </si>
  <si>
    <t>Pinces</t>
  </si>
  <si>
    <t xml:space="preserve">Multiprises </t>
  </si>
  <si>
    <t>plates</t>
  </si>
  <si>
    <t>étaux</t>
  </si>
  <si>
    <t>coupantes</t>
  </si>
  <si>
    <t>à bec rond</t>
  </si>
  <si>
    <t>à bec mi-rond</t>
  </si>
  <si>
    <t xml:space="preserve"> circlips int</t>
  </si>
  <si>
    <t>circlips ext</t>
  </si>
  <si>
    <t>Droit</t>
  </si>
  <si>
    <t>Coudé</t>
  </si>
  <si>
    <t>douilles</t>
  </si>
  <si>
    <t xml:space="preserve">Longue </t>
  </si>
  <si>
    <t>Courte</t>
  </si>
  <si>
    <t>à choc</t>
  </si>
  <si>
    <t>un quart</t>
  </si>
  <si>
    <t>un demi</t>
  </si>
  <si>
    <t>Boites à cliquets</t>
  </si>
  <si>
    <t>Petit</t>
  </si>
  <si>
    <t>Grand</t>
  </si>
  <si>
    <t>Lampes</t>
  </si>
  <si>
    <t>Frontal</t>
  </si>
  <si>
    <t>Torche</t>
  </si>
  <si>
    <t>Lumila</t>
  </si>
  <si>
    <t xml:space="preserve">à pile </t>
  </si>
  <si>
    <t>rechargable</t>
  </si>
  <si>
    <t xml:space="preserve">Nom </t>
  </si>
  <si>
    <t>DEFAY Dylan</t>
  </si>
  <si>
    <t>FAURE Stéphane</t>
  </si>
  <si>
    <t>CLEN MARC</t>
  </si>
  <si>
    <t>DESSAL Rodolphe</t>
  </si>
  <si>
    <t>BEZIAT Florent</t>
  </si>
  <si>
    <t>GARGAM Guillaume</t>
  </si>
  <si>
    <t xml:space="preserve">GRIFFON Jordan </t>
  </si>
  <si>
    <t>HERMES Matthieu</t>
  </si>
  <si>
    <t>JEGAT Frédéric</t>
  </si>
  <si>
    <t>JOLY Michael</t>
  </si>
  <si>
    <t>KHALIL Abderahim</t>
  </si>
  <si>
    <t>MARTIN Christophe</t>
  </si>
  <si>
    <t>MORVAN Gaëtan</t>
  </si>
  <si>
    <t>PICHEREAU Cédric</t>
  </si>
  <si>
    <t>POINTEL Anthony</t>
  </si>
  <si>
    <t>THIROUIN Erwan</t>
  </si>
  <si>
    <t>LAMGHARI Othmann</t>
  </si>
  <si>
    <t>Outils</t>
  </si>
  <si>
    <t>Tournevis</t>
  </si>
  <si>
    <t>Boites à cliquet</t>
  </si>
  <si>
    <t>Critère 1</t>
  </si>
  <si>
    <t>BELMOUDEN Farid</t>
  </si>
  <si>
    <t>CHAROIN Sébastien</t>
  </si>
  <si>
    <t>DANIEAU Geoffrey</t>
  </si>
  <si>
    <t>GUEULLE Nicolas</t>
  </si>
  <si>
    <t>GUIAULT Bertrand</t>
  </si>
  <si>
    <t>KASSANDA KASSAMPU Serge</t>
  </si>
  <si>
    <t>LEMOINE Florent</t>
  </si>
  <si>
    <t>PARIS Cédric</t>
  </si>
  <si>
    <t>PAVY Matthieu</t>
  </si>
  <si>
    <t>PETRO David</t>
  </si>
  <si>
    <t>PICAUD Erwan</t>
  </si>
  <si>
    <t>AOUINA Kamel</t>
  </si>
  <si>
    <t>CHEVALIER Antoine</t>
  </si>
  <si>
    <t>COQK Stéphane</t>
  </si>
  <si>
    <t>CREMAS Andy</t>
  </si>
  <si>
    <t>GRIVELET Fabien</t>
  </si>
  <si>
    <t>IOP Romain</t>
  </si>
  <si>
    <t>JARRY Julien</t>
  </si>
  <si>
    <t>LAJENETTE Nicolas</t>
  </si>
  <si>
    <t>LAVEDRINE Jérôme</t>
  </si>
  <si>
    <t>LAVOISE Jimmy</t>
  </si>
  <si>
    <t>LEROUX Nicolas</t>
  </si>
  <si>
    <t>LONGCHAMPS Leakery</t>
  </si>
  <si>
    <t>LYONNET Thibault</t>
  </si>
  <si>
    <t>PONCET Anthony</t>
  </si>
  <si>
    <t>REMONDIERE Thomas</t>
  </si>
  <si>
    <t>RENAULT Martial</t>
  </si>
  <si>
    <t>SANNIER Rémy</t>
  </si>
  <si>
    <t>TAHABRIT Najim</t>
  </si>
  <si>
    <t>AVRILLEUX Joffrey</t>
  </si>
  <si>
    <t>CHEVRIER Olivier</t>
  </si>
  <si>
    <t>DALLEAU Christian</t>
  </si>
  <si>
    <t>DUBOST Jérémy</t>
  </si>
  <si>
    <t xml:space="preserve">LANGLOIS David </t>
  </si>
  <si>
    <t>SKRZYPCZYNSKI Sandra</t>
  </si>
  <si>
    <t>TAURUS Enzo</t>
  </si>
  <si>
    <t>NOUBLI Azzadine</t>
  </si>
  <si>
    <t>Co-Prod</t>
  </si>
  <si>
    <t>DA SILVA Mathieu</t>
  </si>
  <si>
    <t>MARINHO Manuel</t>
  </si>
  <si>
    <t>THIROUIN Alexis</t>
  </si>
  <si>
    <t>HARDY Nicolas</t>
  </si>
  <si>
    <t>POIRET Frederic</t>
  </si>
  <si>
    <t>LAMBERT Seabastien</t>
  </si>
  <si>
    <t>Cruciforme</t>
  </si>
  <si>
    <t>Plat</t>
  </si>
  <si>
    <t>Moyen</t>
  </si>
  <si>
    <t>Tome Pouce</t>
  </si>
  <si>
    <t>Isolé</t>
  </si>
  <si>
    <t>Non isolé</t>
  </si>
  <si>
    <t>Quanité</t>
  </si>
  <si>
    <t>Piles</t>
  </si>
  <si>
    <t>Rechargables</t>
  </si>
  <si>
    <t>Non-rechargables</t>
  </si>
  <si>
    <t>clés</t>
  </si>
  <si>
    <t>LR20</t>
  </si>
  <si>
    <t>LR14</t>
  </si>
  <si>
    <t>CR2477</t>
  </si>
  <si>
    <t>CR23A</t>
  </si>
  <si>
    <t>CR123A</t>
  </si>
  <si>
    <t>CR1220</t>
  </si>
  <si>
    <t>CR2032</t>
  </si>
  <si>
    <t>CR1225</t>
  </si>
  <si>
    <t>LR44</t>
  </si>
  <si>
    <t>CR1620</t>
  </si>
  <si>
    <t>CR2430</t>
  </si>
  <si>
    <t>CR2025</t>
  </si>
  <si>
    <t>CR2016</t>
  </si>
  <si>
    <t>6LR61</t>
  </si>
  <si>
    <t>LR06</t>
  </si>
  <si>
    <t>LR03</t>
  </si>
  <si>
    <t>Rallonge</t>
  </si>
  <si>
    <t xml:space="preserve">Moyen </t>
  </si>
  <si>
    <t>Confort_C</t>
  </si>
  <si>
    <t>Oc_Trains</t>
  </si>
  <si>
    <t>un_quart</t>
  </si>
  <si>
    <t>Cle</t>
  </si>
  <si>
    <t>EPI</t>
  </si>
  <si>
    <t>Sous-gants Electrique</t>
  </si>
  <si>
    <t>Kit électrique + visière</t>
  </si>
  <si>
    <t>Housse de casquette</t>
  </si>
  <si>
    <t>Lunette de protection</t>
  </si>
  <si>
    <t>Forme</t>
  </si>
  <si>
    <t>Type</t>
  </si>
  <si>
    <t>Taille</t>
  </si>
  <si>
    <t>Douilles 1/2 8 à 35</t>
  </si>
  <si>
    <t>Qte</t>
  </si>
  <si>
    <t>8mm</t>
  </si>
  <si>
    <t>9mm</t>
  </si>
  <si>
    <t>10mm</t>
  </si>
  <si>
    <t>11mm</t>
  </si>
  <si>
    <t>12mm</t>
  </si>
  <si>
    <t>13mm</t>
  </si>
  <si>
    <t>14mm</t>
  </si>
  <si>
    <t>15mm</t>
  </si>
  <si>
    <t>16mm</t>
  </si>
  <si>
    <t>17mm</t>
  </si>
  <si>
    <t>18mm</t>
  </si>
  <si>
    <t>19mm</t>
  </si>
  <si>
    <t>20mm</t>
  </si>
  <si>
    <t>21mm</t>
  </si>
  <si>
    <t>22mm</t>
  </si>
  <si>
    <t>23mm</t>
  </si>
  <si>
    <t>24mm</t>
  </si>
  <si>
    <t>25mm</t>
  </si>
  <si>
    <t>26mm</t>
  </si>
  <si>
    <t>27mm</t>
  </si>
  <si>
    <t>28mm</t>
  </si>
  <si>
    <t>29mm</t>
  </si>
  <si>
    <t>30mm</t>
  </si>
  <si>
    <t>31mm</t>
  </si>
  <si>
    <t>32mm</t>
  </si>
  <si>
    <t>33mm</t>
  </si>
  <si>
    <t>34mm</t>
  </si>
  <si>
    <t>35mm</t>
  </si>
  <si>
    <t>36mm</t>
  </si>
  <si>
    <t>Douilles longues</t>
  </si>
  <si>
    <t>Clé à pipe</t>
  </si>
  <si>
    <t>5,5mm</t>
  </si>
  <si>
    <t>6mm</t>
  </si>
  <si>
    <t>7mm</t>
  </si>
  <si>
    <t>20-21mm</t>
  </si>
  <si>
    <t>Clé à tubes</t>
  </si>
  <si>
    <t>LR14 1,5V</t>
  </si>
  <si>
    <t>23A 12V</t>
  </si>
  <si>
    <t>CR123A 3V</t>
  </si>
  <si>
    <t>CR1120 3V</t>
  </si>
  <si>
    <t>CR1225 3V</t>
  </si>
  <si>
    <t>CR1620 3V</t>
  </si>
  <si>
    <t>CR2430 3V</t>
  </si>
  <si>
    <t>CR2025 3V</t>
  </si>
  <si>
    <t>CR2016 3V</t>
  </si>
  <si>
    <t>R6 1,2V</t>
  </si>
  <si>
    <t>Casquette anti-écorchure</t>
  </si>
  <si>
    <t>Casquette+charlotte de prêt</t>
  </si>
  <si>
    <t>Charlotte</t>
  </si>
  <si>
    <t>Casque avec écran facial /Pontiers</t>
  </si>
  <si>
    <t>Gant</t>
  </si>
  <si>
    <t>Non-électrique</t>
  </si>
  <si>
    <t>Electriques</t>
  </si>
  <si>
    <t>Cuir</t>
  </si>
  <si>
    <t>Chimique</t>
  </si>
  <si>
    <t>Classe 0</t>
  </si>
  <si>
    <t>Classe 00</t>
  </si>
  <si>
    <t>Classe 3</t>
  </si>
  <si>
    <t>Classe</t>
  </si>
  <si>
    <t xml:space="preserve">Taille </t>
  </si>
  <si>
    <t>Unique</t>
  </si>
  <si>
    <t xml:space="preserve">Fin </t>
  </si>
  <si>
    <t>Epais</t>
  </si>
  <si>
    <t>Anti-Ecorchure</t>
  </si>
  <si>
    <t>Anti-lacération</t>
  </si>
  <si>
    <t>Machines</t>
  </si>
  <si>
    <t>Désignation</t>
  </si>
  <si>
    <t>Perforateur</t>
  </si>
  <si>
    <t>Visseuse</t>
  </si>
  <si>
    <t>Pince rievter</t>
  </si>
  <si>
    <t>Couteau électrique fin</t>
  </si>
  <si>
    <t>Disqueuse</t>
  </si>
  <si>
    <t>Disqueuse 230mm</t>
  </si>
  <si>
    <t>Scie circulaire</t>
  </si>
  <si>
    <t>Disqueuse plexiglass</t>
  </si>
  <si>
    <t>Rabot</t>
  </si>
  <si>
    <t>Defonceuse Dewalt</t>
  </si>
  <si>
    <t>Pince à insert</t>
  </si>
  <si>
    <t>Scie-Sabre</t>
  </si>
  <si>
    <t>Pistolet à mastic</t>
  </si>
  <si>
    <t>Fraiseuse</t>
  </si>
  <si>
    <t>Ponceuse</t>
  </si>
  <si>
    <t>décapeur thermique</t>
  </si>
  <si>
    <t>59-60</t>
  </si>
  <si>
    <t>11-13-14-40-58</t>
  </si>
  <si>
    <t>22-57</t>
  </si>
  <si>
    <t>BAUCHET Lilian</t>
  </si>
  <si>
    <t xml:space="preserve">FOULONGANI-BRIDIER Stoyann </t>
  </si>
  <si>
    <t>HOLVECK Eric</t>
  </si>
  <si>
    <t>HUBERT Vincent</t>
  </si>
  <si>
    <t>LEFRANC Damien</t>
  </si>
  <si>
    <t>LEMOINE Valentin</t>
  </si>
  <si>
    <t>MARIC Quentin</t>
  </si>
  <si>
    <t>MENDY Raoul</t>
  </si>
  <si>
    <t>PLUMASSEAU Sidney</t>
  </si>
  <si>
    <t>RABETAFIKA Zoé</t>
  </si>
  <si>
    <t xml:space="preserve">TEF </t>
  </si>
  <si>
    <t>BEN MOHAMED Yassine</t>
  </si>
  <si>
    <t>CASTELLANO Frédéric</t>
  </si>
  <si>
    <t>CESAIRE GEDEON Joshua</t>
  </si>
  <si>
    <t>CHARRIER Alexandre</t>
  </si>
  <si>
    <t>DEBZA Mohammed</t>
  </si>
  <si>
    <t>KARAKACH Majid</t>
  </si>
  <si>
    <t>BEREAUX Jérôme</t>
  </si>
  <si>
    <t>LELONG Franck</t>
  </si>
  <si>
    <t>EGEA Claude</t>
  </si>
  <si>
    <t>FOURE Olivier</t>
  </si>
  <si>
    <t>GENTY Cindy</t>
  </si>
  <si>
    <t>GROSBOIS Dominique</t>
  </si>
  <si>
    <t>HEROUIN Olivier</t>
  </si>
  <si>
    <t>LE DRU Philippe</t>
  </si>
  <si>
    <t>AMZALE Killian</t>
  </si>
  <si>
    <t>BARRE Timothée</t>
  </si>
  <si>
    <t>BELMOUDEN Abdellah</t>
  </si>
  <si>
    <t>BRONDEAU Kevin</t>
  </si>
  <si>
    <t>CAMARA Demba</t>
  </si>
  <si>
    <t>CAU Bernard</t>
  </si>
  <si>
    <t>CHEVREAU Bruno</t>
  </si>
  <si>
    <t>DE LEMOS Vincent</t>
  </si>
  <si>
    <t>DIABIRA Issa</t>
  </si>
  <si>
    <t>LASSO Adrien</t>
  </si>
  <si>
    <t>MIRGON Guillaume</t>
  </si>
  <si>
    <t>MKHARTA Ayoub</t>
  </si>
  <si>
    <t>NEGRE Florent</t>
  </si>
  <si>
    <t>PAULEWICZ Bogumil</t>
  </si>
  <si>
    <t>RABETAFIKA Aurélien</t>
  </si>
  <si>
    <t>ROYER Kevin</t>
  </si>
  <si>
    <t>SERAC Vickael</t>
  </si>
  <si>
    <t>SYTADIN Théry</t>
  </si>
  <si>
    <t>Mecanique</t>
  </si>
  <si>
    <t>AZARKAN Hakim</t>
  </si>
  <si>
    <t>BOUDJELIDA Mohammed</t>
  </si>
  <si>
    <t>CORREIA Joao</t>
  </si>
  <si>
    <t>DEME Aliou</t>
  </si>
  <si>
    <t>GAGNEUX Arnaud</t>
  </si>
  <si>
    <t>KAYI Gracia</t>
  </si>
  <si>
    <t>MARTIN Stéphane</t>
  </si>
  <si>
    <t>MELLOUK Samir</t>
  </si>
  <si>
    <t>MOULAGBA Mohamed</t>
  </si>
  <si>
    <t>SIMIAN Pierre</t>
  </si>
  <si>
    <t>BUISSON Clément</t>
  </si>
  <si>
    <t>CRASSUS Samuel</t>
  </si>
  <si>
    <t>DROZDZ Julien</t>
  </si>
  <si>
    <t>FOLIO Benjamin</t>
  </si>
  <si>
    <t>FROMY Boris</t>
  </si>
  <si>
    <t>GILLET Jean-Pierre</t>
  </si>
  <si>
    <t>HEIM Jean-Marie</t>
  </si>
  <si>
    <t>HOAREAU Louis-Franck</t>
  </si>
  <si>
    <t>MANDART Patrick</t>
  </si>
  <si>
    <t>MARTIN Laurent</t>
  </si>
  <si>
    <t>MEITE Mamadou</t>
  </si>
  <si>
    <t>RIGAULT Julien</t>
  </si>
  <si>
    <t>SAF Mounir</t>
  </si>
  <si>
    <t>SAMBA Mamadou</t>
  </si>
  <si>
    <t>TAFANEL Mathieu</t>
  </si>
  <si>
    <t>ARRAR Hakim</t>
  </si>
  <si>
    <t>CHASSAING Sylvain</t>
  </si>
  <si>
    <t>COTS Fabrice</t>
  </si>
  <si>
    <t>DELE Nehemie</t>
  </si>
  <si>
    <t>LAMBERT Fabien</t>
  </si>
  <si>
    <t>LE BEHEREC Guillaume</t>
  </si>
  <si>
    <t>LE MAREC Frédéric</t>
  </si>
  <si>
    <t>LEGAIGNEUR xavier</t>
  </si>
  <si>
    <t>PAIS Frédéric</t>
  </si>
  <si>
    <t>PASCAILLOU David</t>
  </si>
  <si>
    <t>PERON Kévin</t>
  </si>
  <si>
    <t>PIERRE Franck</t>
  </si>
  <si>
    <t>QUILLE Sébastien</t>
  </si>
  <si>
    <t>Manoeuvre</t>
  </si>
  <si>
    <t>BALIZIAUX Mohammed</t>
  </si>
  <si>
    <t>CASTREMAN Marc</t>
  </si>
  <si>
    <t>DEMEA Jordan</t>
  </si>
  <si>
    <t>DESBRUGERES Francis</t>
  </si>
  <si>
    <t>DUBOIS Nicolas</t>
  </si>
  <si>
    <t>DUFOUR Gérald</t>
  </si>
  <si>
    <t>ETIENNE Jerry</t>
  </si>
  <si>
    <t>FOURLIN Neil</t>
  </si>
  <si>
    <t>FRANCK Cédric</t>
  </si>
  <si>
    <t>GARZIZ Elyes</t>
  </si>
  <si>
    <t>KOUNI Rachid</t>
  </si>
  <si>
    <t>LECAUDEY Leif</t>
  </si>
  <si>
    <t>MARTIAL Dylan</t>
  </si>
  <si>
    <t>PAIS Alexandre</t>
  </si>
  <si>
    <t>TREFIER Sébastien</t>
  </si>
  <si>
    <t>FORTIN Guillaume</t>
  </si>
  <si>
    <t>BOUSSEAU Wilfrid</t>
  </si>
  <si>
    <t>PEUCH Pascal</t>
  </si>
  <si>
    <t>JACUET Xavier</t>
  </si>
  <si>
    <t>SY Seydina</t>
  </si>
  <si>
    <t>LASCAUD Ludovic</t>
  </si>
  <si>
    <t>El BAKKALI Issam</t>
  </si>
  <si>
    <t>MARCHESINI Laurent</t>
  </si>
  <si>
    <t>MOULONGUET Charlotte</t>
  </si>
  <si>
    <t>CHARPENTIER Isabelle</t>
  </si>
  <si>
    <t>PAPIN Yannick</t>
  </si>
  <si>
    <t>PUECH Alain</t>
  </si>
  <si>
    <t>CLINCHAMP Jean-Luc</t>
  </si>
  <si>
    <t>GAGOU Yan</t>
  </si>
  <si>
    <t>MAKOUR Hadj</t>
  </si>
  <si>
    <t>LUCAZEAU Yannick</t>
  </si>
  <si>
    <t>WOZNIOK Laurent</t>
  </si>
  <si>
    <t>SOMMI Vincent</t>
  </si>
  <si>
    <t>COATANEA Sylvain</t>
  </si>
  <si>
    <t>LEBARBIER Arnaud</t>
  </si>
  <si>
    <t>AGUILAR Tony</t>
  </si>
  <si>
    <t>N'GBESSO Achille</t>
  </si>
  <si>
    <t xml:space="preserve">DIOMANDE Fatima </t>
  </si>
  <si>
    <t>CESAIRE Jonathan</t>
  </si>
  <si>
    <t>HERMES Stéphane</t>
  </si>
  <si>
    <t>TABTI S</t>
  </si>
  <si>
    <t>DABROWSKI Gautier</t>
  </si>
  <si>
    <t>Douilles</t>
  </si>
  <si>
    <t xml:space="preserve"> critère 2</t>
  </si>
  <si>
    <t>Total</t>
  </si>
  <si>
    <t xml:space="preserve">Total </t>
  </si>
  <si>
    <t>Clé à molettes</t>
  </si>
  <si>
    <t>150mm</t>
  </si>
  <si>
    <t>300mm</t>
  </si>
  <si>
    <t>250mm</t>
  </si>
  <si>
    <t>375mm</t>
  </si>
  <si>
    <t>450mm</t>
  </si>
  <si>
    <t>Plat Petit</t>
  </si>
  <si>
    <t xml:space="preserve">Plat Moyen </t>
  </si>
  <si>
    <t>Plat Grand</t>
  </si>
  <si>
    <t>Cruciforme Petit</t>
  </si>
  <si>
    <t>Cruci Moyen</t>
  </si>
  <si>
    <t>Cruci Grand</t>
  </si>
  <si>
    <t>Cruci Tome pouce</t>
  </si>
  <si>
    <t>Plat tome Pouce</t>
  </si>
  <si>
    <t>Type (nn-Isolé)</t>
  </si>
  <si>
    <t>Type (isolé)</t>
  </si>
  <si>
    <t>Plat très petit</t>
  </si>
  <si>
    <t>Plat petit</t>
  </si>
  <si>
    <t xml:space="preserve">Plat Grand </t>
  </si>
  <si>
    <t>Cruci Petit</t>
  </si>
  <si>
    <t xml:space="preserve">Cruci Moyen </t>
  </si>
  <si>
    <t xml:space="preserve">Cruci Grand </t>
  </si>
  <si>
    <t>N° Désignation</t>
  </si>
  <si>
    <t>Signature Agent</t>
  </si>
  <si>
    <t xml:space="preserve">Date Sortie </t>
  </si>
  <si>
    <t>Date Retour</t>
  </si>
  <si>
    <t>Filaire</t>
  </si>
  <si>
    <t>Non-filaire</t>
  </si>
  <si>
    <t>Colonne1</t>
  </si>
  <si>
    <t>Quantité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</si>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</sst>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entury Gothic"/>
      <family val="2"/>
      <scheme val="minor"/>
    </font>
    <font>
      <sz val="12"/>
      <name val="Times New Roman"/>
      <family val="1"/>
    </font>
    <font>
      <sz val="8"/>
      <name val="Century Gothic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vertical="top"/>
    </xf>
    <xf numFmtId="0" fontId="0" fillId="0" borderId="0" xfId="0" applyAlignment="1"/>
    <xf numFmtId="0" fontId="1" fillId="2" borderId="2" xfId="0" applyFont="1" applyFill="1" applyBorder="1" applyAlignment="1">
      <alignment vertical="top"/>
    </xf>
    <xf numFmtId="0" fontId="1" fillId="2" borderId="3" xfId="0" applyFont="1" applyFill="1" applyBorder="1" applyAlignment="1">
      <alignment vertical="top"/>
    </xf>
    <xf numFmtId="0" fontId="0" fillId="2" borderId="0" xfId="0" applyFill="1" applyAlignment="1"/>
    <xf numFmtId="0" fontId="1" fillId="0" borderId="1" xfId="0" applyFont="1" applyBorder="1" applyAlignment="1">
      <alignment vertical="top"/>
    </xf>
    <xf numFmtId="0" fontId="1" fillId="3" borderId="1" xfId="0" applyFont="1" applyFill="1" applyBorder="1" applyAlignment="1">
      <alignment vertical="top" wrapText="1"/>
    </xf>
    <xf numFmtId="0" fontId="1" fillId="3" borderId="2" xfId="0" applyFont="1" applyFill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3" borderId="3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/>
    </xf>
    <xf numFmtId="0" fontId="1" fillId="0" borderId="2" xfId="0" applyFont="1" applyBorder="1" applyAlignment="1">
      <alignment vertical="top" wrapText="1"/>
    </xf>
    <xf numFmtId="0" fontId="1" fillId="3" borderId="4" xfId="0" applyFont="1" applyFill="1" applyBorder="1" applyAlignment="1">
      <alignment vertical="top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392C287-9161-42C6-90BE-D5167FF96761}" name="Tableau3" displayName="Tableau3" ref="A1:H12" totalsRowShown="0">
  <autoFilter ref="A1:H12" xr:uid="{A392C287-9161-42C6-90BE-D5167FF96761}"/>
  <tableColumns count="8">
    <tableColumn id="1" xr3:uid="{FC4492AE-7380-4D15-9F2D-4E4D8BFABB92}" name="Equipes"/>
    <tableColumn id="2" xr3:uid="{F071E6AB-7255-4BB8-9C6B-08ED8D87E5D0}" name="Noms"/>
    <tableColumn id="3" xr3:uid="{6D7660A4-4EC1-404F-AF92-DF97591EE52A}" name="Machines"/>
    <tableColumn id="4" xr3:uid="{5A8F1FE2-8144-4325-AE2E-0C00A822603F}" name="N° Désignation"/>
    <tableColumn id="5" xr3:uid="{9F2002C0-CEF4-4CAD-AB23-98F206A871C4}" name="Type"/>
    <tableColumn id="6" xr3:uid="{57302C05-5B6D-439D-82B4-D9BAE1627556}" name="Date Sortie "/>
    <tableColumn id="7" xr3:uid="{5114DE12-DE80-496F-B9F1-19EDFE1A8FB8}" name="Date Retour"/>
    <tableColumn id="8" xr3:uid="{D9D9E4E2-8584-46CC-8330-CD1657DF05EB}" name="Signature Age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9231F1-CA58-4733-8BA7-E418FAA3495C}" name="Tableau1" displayName="Tableau1" ref="A2:I51" totalsRowShown="0">
  <autoFilter ref="A2:I51" xr:uid="{5A9231F1-CA58-4733-8BA7-E418FAA3495C}"/>
  <tableColumns count="9">
    <tableColumn id="1" xr3:uid="{C454115D-0953-4A51-AC22-258BC052DAC1}" name="Colonne1"/>
    <tableColumn id="2" xr3:uid="{796EBCCA-2F33-42CC-A1B0-EE32ECBFE861}" name="Nom "/>
    <tableColumn id="3" xr3:uid="{6C8139F7-9D18-44F7-8DE8-1A07698C5D83}" name="Outils"/>
    <tableColumn id="4" xr3:uid="{51131B32-7666-4445-B4FD-B64465CD0797}" name="Forme"/>
    <tableColumn id="5" xr3:uid="{BC4C299F-1D06-4D10-9829-DCCB01D5E271}" name="Type"/>
    <tableColumn id="6" xr3:uid="{B64C49CB-EA3A-4B21-A234-A57F5EBD0C77}" name="Taille"/>
    <tableColumn id="7" xr3:uid="{09F11E2E-4EEE-43AF-8389-4FEE3A27F71E}" name="Quanité"/>
    <tableColumn id="8" xr3:uid="{C01DD5BB-F21B-46B3-B1ED-8050DBE17678}" name="Date" dataDxfId="0">
      <calculatedColumnFormula array="1">date</calculatedColumnFormula>
    </tableColumn>
    <tableColumn id="9" xr3:uid="{AAEF8007-A9F5-496D-84D4-28B88A2F961C}" name="Signatu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203DDDE-1077-4109-AA45-6637957A60A9}" name="Tableau2" displayName="Tableau2" ref="A2:I4" totalsRowShown="0">
  <autoFilter ref="A2:I4" xr:uid="{0203DDDE-1077-4109-AA45-6637957A60A9}"/>
  <tableColumns count="9">
    <tableColumn id="1" xr3:uid="{C4DBE33A-EC0B-45C8-BA44-3C6ABE32FBDB}" name="Equipes"/>
    <tableColumn id="2" xr3:uid="{70B61287-C9F7-4BDB-A2D1-6480C080A183}" name="Noms"/>
    <tableColumn id="3" xr3:uid="{067FA899-AC50-4330-ACBF-01090C2C93FE}" name="Outils"/>
    <tableColumn id="4" xr3:uid="{08D8860E-A869-45C2-AA79-3F49FF33CB07}" name="Forme"/>
    <tableColumn id="5" xr3:uid="{F0E8532F-009D-4D7F-AE46-FBECCC90D67D}" name="Type"/>
    <tableColumn id="6" xr3:uid="{A043104C-97A6-4564-A75E-6CAEC7B2BAA4}" name="Taille"/>
    <tableColumn id="7" xr3:uid="{482F768B-5CA2-4E09-921E-2A31DCEA9611}" name="Quantité"/>
    <tableColumn id="8" xr3:uid="{18547891-C975-46DE-B4E3-F7124A4E3065}" name="Date"/>
    <tableColumn id="9" xr3:uid="{A793897F-C71E-47CC-AB55-198A1ABF8B5F}" name="Signatur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19C3F28-E650-4D3B-A5ED-B3D8A0595BE9}" name="Tableau4" displayName="Tableau4" ref="A1:H11" totalsRowShown="0">
  <autoFilter ref="A1:H11" xr:uid="{B19C3F28-E650-4D3B-A5ED-B3D8A0595BE9}"/>
  <tableColumns count="8">
    <tableColumn id="1" xr3:uid="{22CD0F88-6458-4866-89EA-E2B29A8248CA}" name="Equipes"/>
    <tableColumn id="2" xr3:uid="{3C16134B-A0BC-4728-AF03-9FBADC91009C}" name="Noms"/>
    <tableColumn id="3" xr3:uid="{C36BAC92-1B67-4E57-8330-E3CCA61E6244}" name="EPI"/>
    <tableColumn id="7" xr3:uid="{3F613860-A92F-4500-82BE-F3FBBDF3157F}" name="Type"/>
    <tableColumn id="4" xr3:uid="{6626C67A-0950-4814-81F6-1A06832E0E27}" name="Classe"/>
    <tableColumn id="8" xr3:uid="{A882515E-D498-42C0-8D6E-E2F7DAD0BBB5}" name="Taille"/>
    <tableColumn id="5" xr3:uid="{C329CF17-7587-4F56-A94A-4B2069FC70B4}" name="Date"/>
    <tableColumn id="6" xr3:uid="{0E8F43A3-5031-4F31-8091-085A407C801B}" name="Signat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Brin">
  <a:themeElements>
    <a:clrScheme name="Sillage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Brin">
      <a:maj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Brin">
      <a:fillStyleLst>
        <a:solidFill>
          <a:schemeClr val="phClr"/>
        </a:solidFill>
        <a:solidFill>
          <a:schemeClr val="phClr">
            <a:tint val="70000"/>
            <a:lumMod val="104000"/>
          </a:schemeClr>
        </a:solidFill>
        <a:gradFill rotWithShape="1">
          <a:gsLst>
            <a:gs pos="0">
              <a:schemeClr val="phClr">
                <a:tint val="96000"/>
                <a:lumMod val="104000"/>
              </a:schemeClr>
            </a:gs>
            <a:gs pos="100000">
              <a:schemeClr val="phClr">
                <a:shade val="98000"/>
                <a:lumMod val="9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>
              <a:shade val="90000"/>
            </a:schemeClr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222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2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6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20000"/>
              </a:schemeClr>
            </a:gs>
            <a:gs pos="100000">
              <a:schemeClr val="phClr">
                <a:shade val="98000"/>
                <a:satMod val="120000"/>
                <a:lumMod val="98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satMod val="92000"/>
                <a:lumMod val="120000"/>
              </a:schemeClr>
            </a:gs>
            <a:gs pos="100000">
              <a:schemeClr val="phClr">
                <a:shade val="98000"/>
                <a:satMod val="120000"/>
                <a:lumMod val="98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Wisp" id="{7CB32D59-10C0-40DD-B7BD-2E94284A981C}" vid="{24B1A44C-C006-48B2-A4D7-E5549B3D8CD4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39667-FBDF-4C8B-9BCE-8D5D4706134C}">
  <sheetPr>
    <tabColor theme="4"/>
  </sheetPr>
  <dimension ref="A1:H9"/>
  <sheetViews>
    <sheetView workbookViewId="0">
      <selection activeCell="G2" sqref="G2"/>
    </sheetView>
  </sheetViews>
  <sheetFormatPr baseColWidth="10" defaultRowHeight="16.5" x14ac:dyDescent="0.3"/>
  <cols>
    <col min="1" max="1" width="10.875" customWidth="1"/>
    <col min="2" max="2" width="20.75" customWidth="1"/>
    <col min="3" max="3" width="20" customWidth="1"/>
    <col min="4" max="4" width="18.375" customWidth="1"/>
    <col min="5" max="5" width="10.875" customWidth="1"/>
    <col min="6" max="6" width="13.875" customWidth="1"/>
    <col min="7" max="7" width="14" customWidth="1"/>
    <col min="8" max="8" width="17.625" customWidth="1"/>
  </cols>
  <sheetData>
    <row r="1" spans="1:8" x14ac:dyDescent="0.3">
      <c r="A1" t="s">
        <v>14</v>
      </c>
      <c r="B1" t="s">
        <v>16</v>
      </c>
      <c r="C1" t="s">
        <v>235</v>
      </c>
      <c r="D1" t="s">
        <v>407</v>
      </c>
      <c r="E1" t="s">
        <v>166</v>
      </c>
      <c r="F1" t="s">
        <v>409</v>
      </c>
      <c r="G1" t="s">
        <v>410</v>
      </c>
      <c r="H1" t="s">
        <v>408</v>
      </c>
    </row>
    <row r="2" spans="1:8" x14ac:dyDescent="0.3">
      <c r="A2" t="s">
        <v>7</v>
      </c>
      <c r="B2" t="s">
        <v>336</v>
      </c>
      <c r="C2" t="s">
        <v>246</v>
      </c>
      <c r="D2">
        <v>18</v>
      </c>
    </row>
    <row r="3" spans="1:8" x14ac:dyDescent="0.3">
      <c r="A3" t="s">
        <v>2</v>
      </c>
      <c r="B3" t="s">
        <v>272</v>
      </c>
    </row>
    <row r="4" spans="1:8" x14ac:dyDescent="0.3">
      <c r="A4" t="s">
        <v>157</v>
      </c>
      <c r="B4" t="s">
        <v>90</v>
      </c>
    </row>
    <row r="5" spans="1:8" x14ac:dyDescent="0.3">
      <c r="A5" t="s">
        <v>4</v>
      </c>
      <c r="B5" t="s">
        <v>283</v>
      </c>
    </row>
    <row r="6" spans="1:8" x14ac:dyDescent="0.3">
      <c r="A6" t="s">
        <v>3</v>
      </c>
    </row>
    <row r="9" spans="1:8" x14ac:dyDescent="0.3">
      <c r="A9" t="s">
        <v>156</v>
      </c>
    </row>
  </sheetData>
  <dataValidations count="6">
    <dataValidation type="list" allowBlank="1" showInputMessage="1" showErrorMessage="1" sqref="A2:A12" xr:uid="{9A9BEF98-E47B-4739-A095-057F1E06D8E0}">
      <formula1>équipes</formula1>
    </dataValidation>
    <dataValidation type="list" allowBlank="1" showInputMessage="1" showErrorMessage="1" sqref="B2:B12" xr:uid="{74F510B7-6F07-45FA-98E5-37E93D6DBC00}">
      <formula1>INDIRECT(A2)</formula1>
    </dataValidation>
    <dataValidation type="list" allowBlank="1" showInputMessage="1" showErrorMessage="1" sqref="C2" xr:uid="{11CAE25E-B53D-4A77-96FF-BF6B579B890E}">
      <formula1>INDIRECT("Machines")</formula1>
    </dataValidation>
    <dataValidation type="list" allowBlank="1" showInputMessage="1" showErrorMessage="1" sqref="D2" xr:uid="{492AB193-526E-4347-BB25-C51ED551911D}">
      <formula1>INDIRECT("Désignation_Machine")</formula1>
    </dataValidation>
    <dataValidation type="list" allowBlank="1" showInputMessage="1" showErrorMessage="1" sqref="E2" xr:uid="{B45D0B36-94C0-4FD9-8C0F-69937B38B04C}">
      <formula1>INDIRECT("Type")</formula1>
    </dataValidation>
    <dataValidation type="date" allowBlank="1" showInputMessage="1" showErrorMessage="1" sqref="F2" xr:uid="{F6213CA0-02AA-4458-9A25-B43063320889}">
      <formula1>44956</formula1>
      <formula2>45288</formula2>
    </dataValidation>
  </dataValidations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AB94D-C7A7-4B20-9CC4-72094EAC4EA0}">
  <sheetPr>
    <tabColor theme="9"/>
  </sheetPr>
  <dimension ref="A2:I41"/>
  <sheetViews>
    <sheetView tabSelected="1" workbookViewId="0">
      <selection activeCell="B5" sqref="B5"/>
    </sheetView>
  </sheetViews>
  <sheetFormatPr baseColWidth="10" defaultRowHeight="16.5" x14ac:dyDescent="0.3"/>
  <cols>
    <col min="1" max="1" width="13.625" customWidth="1"/>
    <col min="2" max="2" width="27.375" customWidth="1"/>
    <col min="3" max="3" width="15.25" customWidth="1"/>
    <col min="4" max="4" width="12.875" customWidth="1"/>
    <col min="5" max="5" width="15.875" customWidth="1"/>
    <col min="6" max="6" width="11.75" customWidth="1"/>
    <col min="8" max="8" width="12.25" customWidth="1"/>
    <col min="9" max="9" width="12.5" customWidth="1"/>
  </cols>
  <sheetData>
    <row r="2" spans="1:9" x14ac:dyDescent="0.3">
      <c r="A2" t="s">
        <v>413</v>
      </c>
      <c r="B2" t="s">
        <v>61</v>
      </c>
      <c r="C2" t="s">
        <v>79</v>
      </c>
      <c r="D2" t="s">
        <v>165</v>
      </c>
      <c r="E2" t="s">
        <v>166</v>
      </c>
      <c r="F2" t="s">
        <v>167</v>
      </c>
      <c r="G2" t="s">
        <v>133</v>
      </c>
      <c r="H2" t="s">
        <v>0</v>
      </c>
      <c r="I2" t="s">
        <v>19</v>
      </c>
    </row>
    <row r="3" spans="1:9" x14ac:dyDescent="0.3">
      <c r="A3" t="s">
        <v>7</v>
      </c>
      <c r="B3" t="s">
        <v>327</v>
      </c>
      <c r="C3" t="s">
        <v>159</v>
      </c>
      <c r="D3" t="s">
        <v>32</v>
      </c>
    </row>
    <row r="4" spans="1:9" x14ac:dyDescent="0.3">
      <c r="A4" t="s">
        <v>12</v>
      </c>
      <c r="B4" t="s">
        <v>65</v>
      </c>
      <c r="C4" t="s">
        <v>381</v>
      </c>
      <c r="D4" t="s">
        <v>57</v>
      </c>
    </row>
    <row r="5" spans="1:9" x14ac:dyDescent="0.3">
      <c r="A5" t="s">
        <v>3</v>
      </c>
      <c r="B5" t="s">
        <v>274</v>
      </c>
      <c r="C5" t="s">
        <v>35</v>
      </c>
    </row>
    <row r="39" spans="1:3" x14ac:dyDescent="0.3">
      <c r="A39" t="s">
        <v>156</v>
      </c>
      <c r="B39" t="s">
        <v>320</v>
      </c>
      <c r="C39" t="s">
        <v>80</v>
      </c>
    </row>
    <row r="41" spans="1:3" x14ac:dyDescent="0.3">
      <c r="A41" t="s">
        <v>5</v>
      </c>
    </row>
  </sheetData>
  <sheetProtection formatCells="0" formatColumns="0" formatRows="0" insertColumns="0" insertRows="0" insertHyperlinks="0" deleteColumns="0" deleteRows="0" sort="0" autoFilter="0" pivotTables="0"/>
  <dataConsolidate/>
  <conditionalFormatting sqref="G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dataValidations count="35">
    <dataValidation type="list" allowBlank="1" showInputMessage="1" showErrorMessage="1" sqref="D51 E3" xr:uid="{B3C369C8-E9E8-443B-980D-64D87D72ACA8}">
      <formula1>INDIRECT("Clé_C2")</formula1>
    </dataValidation>
    <dataValidation type="list" allowBlank="1" showInputMessage="1" showErrorMessage="1" sqref="E51 E7" xr:uid="{D4C5A7CF-090D-47A4-B7EC-71A872B5209D}">
      <formula1>Tournevis_C2</formula1>
    </dataValidation>
    <dataValidation type="list" allowBlank="1" showInputMessage="1" showErrorMessage="1" sqref="F51 F7" xr:uid="{56D899D0-672C-4FA1-B910-2CCF78B723ED}">
      <formula1>Tournevis_C3</formula1>
    </dataValidation>
    <dataValidation type="list" allowBlank="1" showInputMessage="1" showErrorMessage="1" sqref="B10 B18 B20:B26 B28 B30:B32 B34 B36:B77 B3:B6" xr:uid="{BE909059-5A68-45BE-81A4-B26C9BBEBEA3}">
      <formula1>INDIRECT(A3)</formula1>
    </dataValidation>
    <dataValidation type="list" allowBlank="1" showInputMessage="1" showErrorMessage="1" sqref="B8" xr:uid="{9722B130-EFDA-493D-87C0-5A615EEF67BA}">
      <formula1>Electrique</formula1>
    </dataValidation>
    <dataValidation type="list" allowBlank="1" showInputMessage="1" showErrorMessage="1" sqref="B9" xr:uid="{89F84B8E-5F3D-4558-8D10-7044C8C3156C}">
      <formula1>Nettoyage</formula1>
    </dataValidation>
    <dataValidation type="list" allowBlank="1" showInputMessage="1" showErrorMessage="1" sqref="B27 B19" xr:uid="{22A07443-298E-4D48-97F0-FB2C0ED32083}">
      <formula1>Confort_C</formula1>
    </dataValidation>
    <dataValidation type="list" allowBlank="1" showInputMessage="1" showErrorMessage="1" sqref="B12" xr:uid="{B3995F34-F4E7-4CEF-86C4-7DB5152E03AE}">
      <formula1>Manoeuvre</formula1>
    </dataValidation>
    <dataValidation type="list" allowBlank="1" showInputMessage="1" showErrorMessage="1" sqref="B13 B33" xr:uid="{CAA90D99-14E1-400C-AEB2-09C4F52512F2}">
      <formula1>OC_Trains</formula1>
    </dataValidation>
    <dataValidation type="list" allowBlank="1" showInputMessage="1" showErrorMessage="1" sqref="B14" xr:uid="{68B7D551-A15E-4DF0-9DEB-B1339EC5F887}">
      <formula1>Mouvement</formula1>
    </dataValidation>
    <dataValidation type="list" allowBlank="1" showInputMessage="1" showErrorMessage="1" sqref="B16" xr:uid="{64A9CBF8-64E2-45D7-BB30-8A75854FE33A}">
      <formula1>Magasin</formula1>
    </dataValidation>
    <dataValidation type="list" allowBlank="1" showInputMessage="1" showErrorMessage="1" sqref="B7" xr:uid="{41DF8911-389B-4823-9EC0-888E92500557}">
      <formula1>Frein</formula1>
    </dataValidation>
    <dataValidation type="list" allowBlank="1" showInputMessage="1" showErrorMessage="1" sqref="B15 B35" xr:uid="{39641F4E-96DA-45DA-9A02-194B5277BA70}">
      <formula1>Co_Prod</formula1>
    </dataValidation>
    <dataValidation type="list" allowBlank="1" showInputMessage="1" showErrorMessage="1" sqref="B17" xr:uid="{A15AD80E-8F7C-49FA-B0EF-690E647E946F}">
      <formula1>Transverse</formula1>
    </dataValidation>
    <dataValidation type="list" allowBlank="1" showInputMessage="1" showErrorMessage="1" sqref="D4 D8" xr:uid="{0D877AA1-0FD8-4010-825F-ED1CD120D8B4}">
      <formula1>INDIRECT("Lampes_C1")</formula1>
    </dataValidation>
    <dataValidation type="list" allowBlank="1" showInputMessage="1" showErrorMessage="1" sqref="D5" xr:uid="{271700A8-6C9C-4F68-9599-207314CF4864}">
      <formula1>INDIRECT("Douilles_C1")</formula1>
    </dataValidation>
    <dataValidation type="list" allowBlank="1" showInputMessage="1" showErrorMessage="1" sqref="E5:E6" xr:uid="{003F928F-929A-4B4A-9901-262D8AC4AB7D}">
      <formula1>INDIRECT("Pince_C2")</formula1>
    </dataValidation>
    <dataValidation type="list" allowBlank="1" showInputMessage="1" showErrorMessage="1" sqref="F6" xr:uid="{8A181B9E-45BB-4FC5-A38F-70A6BC486FD8}">
      <formula1>INDIRECT("PInce_C3")</formula1>
    </dataValidation>
    <dataValidation type="list" allowBlank="1" showInputMessage="1" showErrorMessage="1" sqref="D7" xr:uid="{27DF49AF-F8EE-4D1C-B113-CDB3A43C4D3C}">
      <formula1>INDIRECT("Boite_Cliquets_C2")</formula1>
    </dataValidation>
    <dataValidation type="list" allowBlank="1" showInputMessage="1" showErrorMessage="1" sqref="F4 F8" xr:uid="{4D8AC5B6-D0CB-456A-B24E-33E828EA4D71}">
      <formula1>INDIRECT("Lampes_C3")</formula1>
    </dataValidation>
    <dataValidation type="list" allowBlank="1" showInputMessage="1" showErrorMessage="1" sqref="C5:C65" xr:uid="{7BC8FE59-ACE9-407F-B46F-8E5D733C795D}">
      <formula1>Outils</formula1>
    </dataValidation>
    <dataValidation type="list" allowBlank="1" showInputMessage="1" showErrorMessage="1" sqref="A3:A66" xr:uid="{A23F9117-3E34-4D7B-AE25-3274A68907C1}">
      <formula1>équipes</formula1>
    </dataValidation>
    <dataValidation type="list" allowBlank="1" showInputMessage="1" showErrorMessage="1" sqref="B29 B11" xr:uid="{03C33C25-82D4-492B-A760-8FF699B39F5D}">
      <formula1>Logistique</formula1>
    </dataValidation>
    <dataValidation type="list" allowBlank="1" showInputMessage="1" showErrorMessage="1" sqref="D11" xr:uid="{D911BEB5-87C2-488E-9C7B-D3C29084AF4B}">
      <formula1>INDIRECT("Tournevis_C1")</formula1>
    </dataValidation>
    <dataValidation type="list" allowBlank="1" showInputMessage="1" showErrorMessage="1" sqref="D6" xr:uid="{90191054-3628-427E-9153-5889A3693842}">
      <formula1>INDIRECT("Pince_C1")</formula1>
    </dataValidation>
    <dataValidation type="list" allowBlank="1" showInputMessage="1" showErrorMessage="1" sqref="C3 C4" xr:uid="{F0C94226-2F80-4E92-AC1A-5A7D02E9CE94}">
      <formula1>INDIRECT("Outils")</formula1>
    </dataValidation>
    <dataValidation type="list" allowBlank="1" showInputMessage="1" showErrorMessage="1" sqref="F5" xr:uid="{2A4136A5-8CD7-41E7-B5B8-D3A792E8F6FD}">
      <formula1>INDIRECT("Douilles_C3")</formula1>
    </dataValidation>
    <dataValidation type="list" allowBlank="1" showInputMessage="1" showErrorMessage="1" sqref="E8 E4" xr:uid="{2D5702D4-0D52-4E69-B063-5997228A32B9}">
      <formula1>INDIRECT("Lampes_C2")</formula1>
    </dataValidation>
    <dataValidation type="list" allowBlank="1" showInputMessage="1" showErrorMessage="1" sqref="D9" xr:uid="{3601282D-D4A3-4FE9-9DB9-1507F9FEBCBB}">
      <formula1>INDIRECT("Piles_C1")</formula1>
    </dataValidation>
    <dataValidation type="list" allowBlank="1" showInputMessage="1" showErrorMessage="1" sqref="E9" xr:uid="{293DD554-53B0-4064-9404-6BBCE1A9AD51}">
      <formula1>INDIRECT("Piles_C2")</formula1>
    </dataValidation>
    <dataValidation type="list" allowBlank="1" showInputMessage="1" showErrorMessage="1" sqref="D10" xr:uid="{274EEC22-A982-4BA9-95EE-D20C89B4F535}">
      <formula1>INDIRECT("Rallonge_C1")</formula1>
    </dataValidation>
    <dataValidation type="list" allowBlank="1" showInputMessage="1" showErrorMessage="1" sqref="E10" xr:uid="{311B6809-5B5C-4914-A101-7B73335A8503}">
      <formula1>INDIRECT("Rallonge_C2")</formula1>
    </dataValidation>
    <dataValidation type="list" allowBlank="1" showInputMessage="1" showErrorMessage="1" sqref="E11" xr:uid="{348EC305-E320-4278-B699-E358C7F4E2DC}">
      <formula1>INDIRECT("Tournevis_C2")</formula1>
    </dataValidation>
    <dataValidation type="list" allowBlank="1" showInputMessage="1" showErrorMessage="1" sqref="F3" xr:uid="{C06B021C-E412-409A-83AC-297AFFCE6B45}">
      <formula1>INDIRECT("Clé_C3")</formula1>
    </dataValidation>
    <dataValidation type="list" allowBlank="1" showInputMessage="1" showErrorMessage="1" sqref="D3" xr:uid="{1026D0F7-63BC-4BBE-A0C4-B2754CCD5B1D}">
      <formula1>INDIRECT("Clé_C1")</formula1>
    </dataValidation>
  </dataValidations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B787A-81EC-45DB-B2A7-B6E8D53E3921}">
  <dimension ref="A2:I4"/>
  <sheetViews>
    <sheetView workbookViewId="0">
      <selection activeCell="D4" sqref="D4"/>
    </sheetView>
  </sheetViews>
  <sheetFormatPr baseColWidth="10" defaultRowHeight="16.5" x14ac:dyDescent="0.3"/>
  <cols>
    <col min="1" max="1" width="11.75" customWidth="1"/>
    <col min="2" max="2" width="17.875" customWidth="1"/>
    <col min="3" max="9" width="11.75" customWidth="1"/>
  </cols>
  <sheetData>
    <row r="2" spans="1:9" x14ac:dyDescent="0.3">
      <c r="A2" t="s">
        <v>14</v>
      </c>
      <c r="B2" t="s">
        <v>16</v>
      </c>
      <c r="C2" t="s">
        <v>79</v>
      </c>
      <c r="D2" t="s">
        <v>165</v>
      </c>
      <c r="E2" t="s">
        <v>166</v>
      </c>
      <c r="F2" t="s">
        <v>167</v>
      </c>
      <c r="G2" t="s">
        <v>414</v>
      </c>
      <c r="H2" t="s">
        <v>0</v>
      </c>
      <c r="I2" t="s">
        <v>19</v>
      </c>
    </row>
    <row r="3" spans="1:9" x14ac:dyDescent="0.3">
      <c r="A3" t="s">
        <v>1</v>
      </c>
      <c r="C3" t="s">
        <v>159</v>
      </c>
      <c r="E3">
        <v>5</v>
      </c>
      <c r="F3" t="s">
        <v>415</v>
      </c>
    </row>
    <row r="4" spans="1:9" x14ac:dyDescent="0.3">
      <c r="A4" t="s">
        <v>5</v>
      </c>
      <c r="C4" t="s">
        <v>381</v>
      </c>
    </row>
  </sheetData>
  <dataValidations count="6">
    <dataValidation type="list" allowBlank="1" showInputMessage="1" showErrorMessage="1" sqref="A3:A4" xr:uid="{CD5177B4-C150-4C68-BA99-65729399EEE1}">
      <formula1>équipes</formula1>
    </dataValidation>
    <dataValidation type="list" allowBlank="1" showInputMessage="1" showErrorMessage="1" sqref="B3:B4" xr:uid="{F85E0313-BDD2-4092-B859-5BECD3C23002}">
      <formula1>INDIRECT(A3)</formula1>
    </dataValidation>
    <dataValidation type="list" allowBlank="1" showInputMessage="1" showErrorMessage="1" sqref="C3:C4 D4" xr:uid="{45BC9EF9-6480-4422-97EA-192323952FC3}">
      <formula1>INDIRECT("Outils")</formula1>
    </dataValidation>
    <dataValidation type="list" allowBlank="1" showInputMessage="1" showErrorMessage="1" sqref="D3" xr:uid="{2A52376D-C6DC-4AA8-A445-D8F7E6EFED07}">
      <formula1>INDIRECT("Clé_C1")</formula1>
    </dataValidation>
    <dataValidation type="list" allowBlank="1" showInputMessage="1" showErrorMessage="1" sqref="E3:E4" xr:uid="{0382D8D4-6BA9-49DC-A066-9F9D129C4F6E}">
      <formula1>INDIRECT("Clé_C2")</formula1>
    </dataValidation>
    <dataValidation type="list" allowBlank="1" showInputMessage="1" showErrorMessage="1" sqref="F3:F4" xr:uid="{3A44EE03-889B-45F2-8387-8DD9B0B84A76}">
      <formula1>INDIRECT("Clé_C3")</formula1>
    </dataValidation>
  </dataValidations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BF24E-7D05-488D-A908-F0A70B24C7A9}">
  <dimension ref="A1:H5"/>
  <sheetViews>
    <sheetView workbookViewId="0">
      <selection activeCell="E5" sqref="E5"/>
    </sheetView>
  </sheetViews>
  <sheetFormatPr baseColWidth="10" defaultRowHeight="16.5" x14ac:dyDescent="0.3"/>
  <cols>
    <col min="1" max="1" width="10.875" customWidth="1"/>
    <col min="2" max="2" width="20.25" customWidth="1"/>
    <col min="3" max="3" width="33.125" customWidth="1"/>
    <col min="4" max="4" width="10.875" customWidth="1"/>
    <col min="5" max="6" width="15.375" customWidth="1"/>
    <col min="7" max="9" width="10.875" customWidth="1"/>
  </cols>
  <sheetData>
    <row r="1" spans="1:8" x14ac:dyDescent="0.3">
      <c r="A1" t="s">
        <v>14</v>
      </c>
      <c r="B1" t="s">
        <v>16</v>
      </c>
      <c r="C1" s="17" t="s">
        <v>160</v>
      </c>
      <c r="D1" t="s">
        <v>166</v>
      </c>
      <c r="E1" t="s">
        <v>228</v>
      </c>
      <c r="F1" t="s">
        <v>167</v>
      </c>
      <c r="G1" t="s">
        <v>0</v>
      </c>
      <c r="H1" t="s">
        <v>19</v>
      </c>
    </row>
    <row r="2" spans="1:8" x14ac:dyDescent="0.3">
      <c r="A2" t="s">
        <v>3</v>
      </c>
      <c r="C2" t="s">
        <v>163</v>
      </c>
      <c r="E2" t="s">
        <v>226</v>
      </c>
    </row>
    <row r="3" spans="1:8" x14ac:dyDescent="0.3">
      <c r="A3" t="s">
        <v>156</v>
      </c>
      <c r="B3" t="s">
        <v>322</v>
      </c>
      <c r="C3" t="s">
        <v>161</v>
      </c>
    </row>
    <row r="4" spans="1:8" x14ac:dyDescent="0.3">
      <c r="A4" t="s">
        <v>6</v>
      </c>
      <c r="B4" t="s">
        <v>69</v>
      </c>
      <c r="C4" s="17" t="s">
        <v>219</v>
      </c>
    </row>
    <row r="5" spans="1:8" x14ac:dyDescent="0.3">
      <c r="A5" t="s">
        <v>6</v>
      </c>
      <c r="B5" t="s">
        <v>74</v>
      </c>
      <c r="C5" t="s">
        <v>218</v>
      </c>
    </row>
  </sheetData>
  <phoneticPr fontId="2" type="noConversion"/>
  <dataValidations count="7">
    <dataValidation type="list" allowBlank="1" showInputMessage="1" showErrorMessage="1" sqref="A2:A11" xr:uid="{31C1B9F4-D17D-4506-B418-DBA53237B1C5}">
      <formula1>équipes</formula1>
    </dataValidation>
    <dataValidation type="list" allowBlank="1" showInputMessage="1" showErrorMessage="1" sqref="B2:B11" xr:uid="{1C7FB0F8-AB63-4C4E-8E35-50E199646A39}">
      <formula1>INDIRECT(A2)</formula1>
    </dataValidation>
    <dataValidation type="list" allowBlank="1" showInputMessage="1" showErrorMessage="1" sqref="C2:C11" xr:uid="{B7488BFC-83D0-441E-804D-0D9BDD887120}">
      <formula1>INDIRECT("EPI")</formula1>
    </dataValidation>
    <dataValidation type="list" allowBlank="1" showInputMessage="1" showErrorMessage="1" sqref="D2:D11" xr:uid="{E707B556-A8E7-4763-BE5E-89758DFF0272}">
      <formula1>INDIRECT("Gant_T1")</formula1>
    </dataValidation>
    <dataValidation type="list" allowBlank="1" showInputMessage="1" showErrorMessage="1" sqref="E2:E11 F3:F11" xr:uid="{06E76439-5D1D-460A-810D-D634A1DECCED}">
      <formula1>INDIRECT("Gant_C1")</formula1>
    </dataValidation>
    <dataValidation type="date" allowBlank="1" showInputMessage="1" showErrorMessage="1" sqref="G2:G11" xr:uid="{584CCC8A-B791-4340-99F8-EFB501080F8B}">
      <formula1>44949</formula1>
      <formula2>44979</formula2>
    </dataValidation>
    <dataValidation type="list" allowBlank="1" showInputMessage="1" showErrorMessage="1" sqref="F2" xr:uid="{F7ECEA0F-264B-48FA-AD50-C1C7B24083FE}">
      <formula1>INDIRECT("Gant_Taille")</formula1>
    </dataValidation>
  </dataValidations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45685-F6A8-4A91-B596-79FD6C31C6C0}">
  <sheetPr>
    <tabColor theme="7" tint="-0.249977111117893"/>
  </sheetPr>
  <dimension ref="A1:Q33"/>
  <sheetViews>
    <sheetView workbookViewId="0">
      <selection activeCell="G14" sqref="G14"/>
    </sheetView>
  </sheetViews>
  <sheetFormatPr baseColWidth="10" defaultRowHeight="16.5" x14ac:dyDescent="0.3"/>
  <cols>
    <col min="1" max="1" width="23.75" customWidth="1"/>
    <col min="4" max="4" width="20.5" customWidth="1"/>
    <col min="5" max="5" width="18" customWidth="1"/>
    <col min="8" max="8" width="15.25" customWidth="1"/>
    <col min="10" max="10" width="14.25" customWidth="1"/>
    <col min="16" max="16" width="15.75" customWidth="1"/>
  </cols>
  <sheetData>
    <row r="1" spans="1:17" x14ac:dyDescent="0.3">
      <c r="A1" t="s">
        <v>168</v>
      </c>
      <c r="D1" t="s">
        <v>199</v>
      </c>
      <c r="G1" t="s">
        <v>200</v>
      </c>
      <c r="J1" t="s">
        <v>205</v>
      </c>
      <c r="M1" t="s">
        <v>134</v>
      </c>
      <c r="P1" t="s">
        <v>385</v>
      </c>
    </row>
    <row r="2" spans="1:17" x14ac:dyDescent="0.3">
      <c r="A2" t="s">
        <v>167</v>
      </c>
      <c r="B2" t="s">
        <v>169</v>
      </c>
      <c r="D2" t="s">
        <v>167</v>
      </c>
      <c r="E2" t="s">
        <v>169</v>
      </c>
      <c r="G2" t="s">
        <v>167</v>
      </c>
      <c r="H2" t="s">
        <v>169</v>
      </c>
      <c r="J2" t="s">
        <v>167</v>
      </c>
      <c r="K2" t="s">
        <v>169</v>
      </c>
      <c r="M2" t="s">
        <v>166</v>
      </c>
      <c r="N2" t="s">
        <v>169</v>
      </c>
      <c r="P2" t="s">
        <v>167</v>
      </c>
      <c r="Q2" t="s">
        <v>169</v>
      </c>
    </row>
    <row r="3" spans="1:17" x14ac:dyDescent="0.3">
      <c r="A3" t="s">
        <v>170</v>
      </c>
      <c r="B3">
        <v>21</v>
      </c>
      <c r="D3" t="s">
        <v>174</v>
      </c>
      <c r="E3">
        <v>23</v>
      </c>
      <c r="G3" t="s">
        <v>201</v>
      </c>
      <c r="H3">
        <v>16</v>
      </c>
      <c r="J3" t="s">
        <v>201</v>
      </c>
      <c r="K3">
        <v>1</v>
      </c>
      <c r="M3" t="s">
        <v>206</v>
      </c>
      <c r="N3">
        <v>15</v>
      </c>
      <c r="P3" t="s">
        <v>386</v>
      </c>
      <c r="Q3">
        <v>8</v>
      </c>
    </row>
    <row r="4" spans="1:17" x14ac:dyDescent="0.3">
      <c r="A4" t="s">
        <v>171</v>
      </c>
      <c r="B4">
        <v>12</v>
      </c>
      <c r="D4" t="s">
        <v>175</v>
      </c>
      <c r="E4">
        <v>15</v>
      </c>
      <c r="G4" t="s">
        <v>202</v>
      </c>
      <c r="H4">
        <v>8</v>
      </c>
      <c r="J4" t="s">
        <v>202</v>
      </c>
      <c r="K4">
        <v>2</v>
      </c>
      <c r="M4" t="s">
        <v>138</v>
      </c>
      <c r="N4">
        <v>6</v>
      </c>
      <c r="P4" t="s">
        <v>388</v>
      </c>
      <c r="Q4">
        <v>12</v>
      </c>
    </row>
    <row r="5" spans="1:17" x14ac:dyDescent="0.3">
      <c r="A5" t="s">
        <v>172</v>
      </c>
      <c r="B5">
        <v>15</v>
      </c>
      <c r="D5" t="s">
        <v>176</v>
      </c>
      <c r="E5">
        <v>20</v>
      </c>
      <c r="G5" t="s">
        <v>203</v>
      </c>
      <c r="H5">
        <v>12</v>
      </c>
      <c r="J5" t="s">
        <v>203</v>
      </c>
      <c r="K5">
        <v>2</v>
      </c>
      <c r="M5" t="s">
        <v>140</v>
      </c>
      <c r="N5">
        <v>5</v>
      </c>
      <c r="P5" t="s">
        <v>387</v>
      </c>
      <c r="Q5">
        <v>9</v>
      </c>
    </row>
    <row r="6" spans="1:17" x14ac:dyDescent="0.3">
      <c r="A6" t="s">
        <v>173</v>
      </c>
      <c r="B6">
        <v>8</v>
      </c>
      <c r="D6" t="s">
        <v>177</v>
      </c>
      <c r="E6">
        <v>9</v>
      </c>
      <c r="G6" t="s">
        <v>170</v>
      </c>
      <c r="H6">
        <v>12</v>
      </c>
      <c r="J6" t="s">
        <v>170</v>
      </c>
      <c r="K6">
        <v>6</v>
      </c>
      <c r="M6" t="s">
        <v>208</v>
      </c>
      <c r="N6">
        <v>7</v>
      </c>
      <c r="P6" t="s">
        <v>389</v>
      </c>
      <c r="Q6">
        <v>12</v>
      </c>
    </row>
    <row r="7" spans="1:17" x14ac:dyDescent="0.3">
      <c r="A7" t="s">
        <v>174</v>
      </c>
      <c r="B7">
        <v>16</v>
      </c>
      <c r="D7" t="s">
        <v>178</v>
      </c>
      <c r="E7">
        <v>11</v>
      </c>
      <c r="G7" t="s">
        <v>171</v>
      </c>
      <c r="H7">
        <v>10</v>
      </c>
      <c r="J7" t="s">
        <v>171</v>
      </c>
      <c r="K7">
        <v>10</v>
      </c>
      <c r="M7" t="s">
        <v>207</v>
      </c>
      <c r="N7">
        <v>0</v>
      </c>
      <c r="P7" t="s">
        <v>390</v>
      </c>
      <c r="Q7">
        <v>6</v>
      </c>
    </row>
    <row r="8" spans="1:17" x14ac:dyDescent="0.3">
      <c r="A8" t="s">
        <v>175</v>
      </c>
      <c r="B8">
        <v>12</v>
      </c>
      <c r="D8" t="s">
        <v>179</v>
      </c>
      <c r="E8">
        <v>14</v>
      </c>
      <c r="G8" t="s">
        <v>172</v>
      </c>
      <c r="H8">
        <v>9</v>
      </c>
      <c r="J8" t="s">
        <v>172</v>
      </c>
      <c r="K8">
        <v>8</v>
      </c>
      <c r="M8" t="s">
        <v>209</v>
      </c>
      <c r="N8">
        <v>23</v>
      </c>
      <c r="P8" t="s">
        <v>383</v>
      </c>
      <c r="Q8">
        <f>Q3+Q4+Q5+Q6+Q7</f>
        <v>47</v>
      </c>
    </row>
    <row r="9" spans="1:17" x14ac:dyDescent="0.3">
      <c r="A9" t="s">
        <v>176</v>
      </c>
      <c r="B9">
        <v>15</v>
      </c>
      <c r="D9" t="s">
        <v>180</v>
      </c>
      <c r="E9">
        <v>13</v>
      </c>
      <c r="G9" t="s">
        <v>173</v>
      </c>
      <c r="H9">
        <v>5</v>
      </c>
      <c r="J9" t="s">
        <v>173</v>
      </c>
      <c r="K9">
        <v>7</v>
      </c>
      <c r="M9" t="s">
        <v>210</v>
      </c>
      <c r="N9">
        <v>35</v>
      </c>
    </row>
    <row r="10" spans="1:17" x14ac:dyDescent="0.3">
      <c r="A10" t="s">
        <v>177</v>
      </c>
      <c r="B10">
        <v>10</v>
      </c>
      <c r="D10" t="s">
        <v>181</v>
      </c>
      <c r="E10">
        <v>11</v>
      </c>
      <c r="G10" t="s">
        <v>174</v>
      </c>
      <c r="H10">
        <v>7</v>
      </c>
      <c r="J10" t="s">
        <v>174</v>
      </c>
      <c r="K10">
        <v>8</v>
      </c>
      <c r="M10" t="s">
        <v>211</v>
      </c>
      <c r="N10">
        <v>7</v>
      </c>
    </row>
    <row r="11" spans="1:17" x14ac:dyDescent="0.3">
      <c r="A11" t="s">
        <v>178</v>
      </c>
      <c r="B11">
        <v>9</v>
      </c>
      <c r="D11" t="s">
        <v>183</v>
      </c>
      <c r="E11">
        <v>10</v>
      </c>
      <c r="G11" t="s">
        <v>175</v>
      </c>
      <c r="H11">
        <v>11</v>
      </c>
      <c r="J11" t="s">
        <v>175</v>
      </c>
      <c r="K11">
        <v>6</v>
      </c>
      <c r="M11" t="s">
        <v>212</v>
      </c>
      <c r="N11">
        <v>4</v>
      </c>
    </row>
    <row r="12" spans="1:17" x14ac:dyDescent="0.3">
      <c r="A12" t="s">
        <v>179</v>
      </c>
      <c r="B12">
        <v>11</v>
      </c>
      <c r="D12" t="s">
        <v>184</v>
      </c>
      <c r="E12">
        <v>11</v>
      </c>
      <c r="G12" t="s">
        <v>176</v>
      </c>
      <c r="H12">
        <v>9</v>
      </c>
      <c r="J12" t="s">
        <v>176</v>
      </c>
      <c r="K12">
        <v>2</v>
      </c>
      <c r="M12" t="s">
        <v>213</v>
      </c>
      <c r="N12">
        <v>35</v>
      </c>
    </row>
    <row r="13" spans="1:17" x14ac:dyDescent="0.3">
      <c r="A13" t="s">
        <v>180</v>
      </c>
      <c r="B13">
        <v>9</v>
      </c>
      <c r="D13" t="s">
        <v>185</v>
      </c>
      <c r="E13">
        <v>9</v>
      </c>
      <c r="G13" t="s">
        <v>177</v>
      </c>
      <c r="H13">
        <v>6</v>
      </c>
      <c r="J13" t="s">
        <v>177</v>
      </c>
      <c r="K13">
        <v>6</v>
      </c>
      <c r="M13" t="s">
        <v>214</v>
      </c>
      <c r="N13">
        <v>7</v>
      </c>
    </row>
    <row r="14" spans="1:17" x14ac:dyDescent="0.3">
      <c r="A14" t="s">
        <v>181</v>
      </c>
      <c r="B14">
        <v>9</v>
      </c>
      <c r="D14" t="s">
        <v>186</v>
      </c>
      <c r="E14">
        <v>6</v>
      </c>
      <c r="G14" t="s">
        <v>178</v>
      </c>
      <c r="H14">
        <v>2</v>
      </c>
      <c r="J14" t="s">
        <v>178</v>
      </c>
      <c r="K14">
        <v>2</v>
      </c>
      <c r="M14" t="s">
        <v>215</v>
      </c>
      <c r="N14">
        <v>8</v>
      </c>
    </row>
    <row r="15" spans="1:17" x14ac:dyDescent="0.3">
      <c r="A15" t="s">
        <v>182</v>
      </c>
      <c r="B15">
        <v>12</v>
      </c>
      <c r="D15" t="s">
        <v>189</v>
      </c>
      <c r="E15">
        <v>11</v>
      </c>
      <c r="G15" t="s">
        <v>179</v>
      </c>
      <c r="H15">
        <v>13</v>
      </c>
      <c r="J15" t="s">
        <v>179</v>
      </c>
      <c r="K15">
        <v>15</v>
      </c>
      <c r="M15" t="s">
        <v>383</v>
      </c>
      <c r="N15">
        <f>N3+N4+N5+N6+N7+N8+N10+N9+N11+N12+N13+N14</f>
        <v>152</v>
      </c>
    </row>
    <row r="16" spans="1:17" x14ac:dyDescent="0.3">
      <c r="A16" t="s">
        <v>183</v>
      </c>
      <c r="B16">
        <v>8</v>
      </c>
      <c r="D16" t="s">
        <v>190</v>
      </c>
      <c r="E16">
        <v>10</v>
      </c>
      <c r="G16" t="s">
        <v>180</v>
      </c>
      <c r="H16">
        <v>8</v>
      </c>
      <c r="J16" t="s">
        <v>384</v>
      </c>
      <c r="K16">
        <f>K3+K4+K5+K6+K7+K9+K8+K10+K11+K12+K13+K14+K15</f>
        <v>75</v>
      </c>
    </row>
    <row r="17" spans="1:9" x14ac:dyDescent="0.3">
      <c r="A17" t="s">
        <v>184</v>
      </c>
      <c r="B17">
        <v>15</v>
      </c>
      <c r="D17" t="s">
        <v>192</v>
      </c>
      <c r="E17">
        <v>5</v>
      </c>
      <c r="G17" t="s">
        <v>181</v>
      </c>
      <c r="H17">
        <v>10</v>
      </c>
    </row>
    <row r="18" spans="1:9" x14ac:dyDescent="0.3">
      <c r="A18" t="s">
        <v>185</v>
      </c>
      <c r="B18">
        <v>11</v>
      </c>
      <c r="D18" t="s">
        <v>383</v>
      </c>
      <c r="E18">
        <f>E3+E4+E5+E6+E7+E8+E9+E10+E11+E12+E14+E15+E16+E17</f>
        <v>169</v>
      </c>
      <c r="G18" t="s">
        <v>204</v>
      </c>
      <c r="H18">
        <v>8</v>
      </c>
    </row>
    <row r="19" spans="1:9" x14ac:dyDescent="0.3">
      <c r="A19" t="s">
        <v>186</v>
      </c>
      <c r="B19">
        <v>13</v>
      </c>
      <c r="G19" t="s">
        <v>187</v>
      </c>
      <c r="H19">
        <v>7</v>
      </c>
    </row>
    <row r="20" spans="1:9" x14ac:dyDescent="0.3">
      <c r="A20" t="s">
        <v>187</v>
      </c>
      <c r="B20">
        <v>11</v>
      </c>
      <c r="G20" t="s">
        <v>383</v>
      </c>
      <c r="H20">
        <f>H3+H4+H5+H6+H7+H8+H10+H11+H13+H12+H9+H14+H15+H16+H17+H19</f>
        <v>145</v>
      </c>
    </row>
    <row r="21" spans="1:9" x14ac:dyDescent="0.3">
      <c r="A21" t="s">
        <v>188</v>
      </c>
      <c r="B21">
        <v>9</v>
      </c>
    </row>
    <row r="22" spans="1:9" x14ac:dyDescent="0.3">
      <c r="A22" t="s">
        <v>189</v>
      </c>
      <c r="B22">
        <v>14</v>
      </c>
    </row>
    <row r="23" spans="1:9" x14ac:dyDescent="0.3">
      <c r="A23" t="s">
        <v>190</v>
      </c>
      <c r="B23">
        <v>16</v>
      </c>
      <c r="E23" t="s">
        <v>80</v>
      </c>
    </row>
    <row r="24" spans="1:9" x14ac:dyDescent="0.3">
      <c r="A24" t="s">
        <v>191</v>
      </c>
      <c r="B24">
        <v>9</v>
      </c>
      <c r="E24" t="s">
        <v>399</v>
      </c>
      <c r="F24" t="s">
        <v>169</v>
      </c>
      <c r="H24" t="s">
        <v>400</v>
      </c>
      <c r="I24" t="s">
        <v>169</v>
      </c>
    </row>
    <row r="25" spans="1:9" x14ac:dyDescent="0.3">
      <c r="A25" t="s">
        <v>192</v>
      </c>
      <c r="B25">
        <v>5</v>
      </c>
      <c r="E25" t="s">
        <v>391</v>
      </c>
      <c r="F25">
        <v>15</v>
      </c>
      <c r="H25" t="s">
        <v>401</v>
      </c>
      <c r="I25">
        <v>2</v>
      </c>
    </row>
    <row r="26" spans="1:9" x14ac:dyDescent="0.3">
      <c r="A26" t="s">
        <v>193</v>
      </c>
      <c r="B26">
        <v>17</v>
      </c>
      <c r="E26" t="s">
        <v>392</v>
      </c>
      <c r="F26">
        <v>21</v>
      </c>
      <c r="H26" t="s">
        <v>402</v>
      </c>
      <c r="I26">
        <v>6</v>
      </c>
    </row>
    <row r="27" spans="1:9" x14ac:dyDescent="0.3">
      <c r="A27" t="s">
        <v>194</v>
      </c>
      <c r="B27">
        <v>4</v>
      </c>
      <c r="E27" t="s">
        <v>393</v>
      </c>
      <c r="F27">
        <v>21</v>
      </c>
      <c r="H27" t="s">
        <v>392</v>
      </c>
      <c r="I27">
        <v>8</v>
      </c>
    </row>
    <row r="28" spans="1:9" x14ac:dyDescent="0.3">
      <c r="A28" t="s">
        <v>195</v>
      </c>
      <c r="B28">
        <v>2</v>
      </c>
      <c r="E28" t="s">
        <v>398</v>
      </c>
      <c r="F28">
        <v>13</v>
      </c>
      <c r="H28" t="s">
        <v>403</v>
      </c>
      <c r="I28">
        <v>11</v>
      </c>
    </row>
    <row r="29" spans="1:9" x14ac:dyDescent="0.3">
      <c r="A29" t="s">
        <v>196</v>
      </c>
      <c r="B29">
        <v>3</v>
      </c>
      <c r="E29" t="s">
        <v>394</v>
      </c>
      <c r="F29">
        <v>34</v>
      </c>
      <c r="H29" t="s">
        <v>404</v>
      </c>
      <c r="I29">
        <v>16</v>
      </c>
    </row>
    <row r="30" spans="1:9" x14ac:dyDescent="0.3">
      <c r="A30" t="s">
        <v>197</v>
      </c>
      <c r="B30">
        <v>0</v>
      </c>
      <c r="E30" t="s">
        <v>395</v>
      </c>
      <c r="F30">
        <v>20</v>
      </c>
      <c r="H30" t="s">
        <v>405</v>
      </c>
      <c r="I30">
        <v>22</v>
      </c>
    </row>
    <row r="31" spans="1:9" x14ac:dyDescent="0.3">
      <c r="A31" t="s">
        <v>198</v>
      </c>
      <c r="B31">
        <v>3</v>
      </c>
      <c r="E31" t="s">
        <v>396</v>
      </c>
      <c r="F31">
        <v>10</v>
      </c>
      <c r="H31" t="s">
        <v>406</v>
      </c>
      <c r="I31">
        <v>24</v>
      </c>
    </row>
    <row r="32" spans="1:9" x14ac:dyDescent="0.3">
      <c r="A32" t="s">
        <v>383</v>
      </c>
      <c r="B32">
        <f>B3+B4+B5+B6+B7+B8+B9+B10+B11+B12+B13+B14+B15+B16+B17+B18+B19+B20+B21+B22+B23+B24+B25+B26+B27+B28+B29+B30+B31</f>
        <v>299</v>
      </c>
      <c r="E32" t="s">
        <v>397</v>
      </c>
      <c r="F32">
        <v>10</v>
      </c>
      <c r="H32" t="s">
        <v>383</v>
      </c>
      <c r="I32">
        <f>I25+I26+I27+I28+I29+I30+I31</f>
        <v>89</v>
      </c>
    </row>
    <row r="33" spans="5:6" x14ac:dyDescent="0.3">
      <c r="E33" t="s">
        <v>384</v>
      </c>
      <c r="F33">
        <f>F25+F26+F27+F28+F29+F30+F31+F32</f>
        <v>144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2FA63-5B39-4952-9603-AB2EB3D70BD8}">
  <sheetPr>
    <tabColor rgb="FF7030A0"/>
  </sheetPr>
  <dimension ref="A2:G17"/>
  <sheetViews>
    <sheetView topLeftCell="A4" workbookViewId="0">
      <selection activeCell="G14" sqref="G14:G17"/>
    </sheetView>
  </sheetViews>
  <sheetFormatPr baseColWidth="10" defaultRowHeight="16.5" x14ac:dyDescent="0.3"/>
  <cols>
    <col min="1" max="1" width="33" customWidth="1"/>
    <col min="3" max="3" width="29.75" customWidth="1"/>
    <col min="4" max="4" width="20.375" customWidth="1"/>
  </cols>
  <sheetData>
    <row r="2" spans="1:7" x14ac:dyDescent="0.3">
      <c r="A2" t="s">
        <v>160</v>
      </c>
      <c r="C2" t="s">
        <v>166</v>
      </c>
      <c r="E2" t="s">
        <v>228</v>
      </c>
      <c r="G2" t="s">
        <v>229</v>
      </c>
    </row>
    <row r="3" spans="1:7" x14ac:dyDescent="0.3">
      <c r="A3" t="s">
        <v>219</v>
      </c>
      <c r="C3" t="s">
        <v>4</v>
      </c>
      <c r="G3" t="s">
        <v>230</v>
      </c>
    </row>
    <row r="4" spans="1:7" x14ac:dyDescent="0.3">
      <c r="A4" t="s">
        <v>216</v>
      </c>
      <c r="C4" t="s">
        <v>221</v>
      </c>
    </row>
    <row r="5" spans="1:7" x14ac:dyDescent="0.3">
      <c r="A5" t="s">
        <v>217</v>
      </c>
    </row>
    <row r="6" spans="1:7" x14ac:dyDescent="0.3">
      <c r="A6" t="s">
        <v>218</v>
      </c>
    </row>
    <row r="7" spans="1:7" x14ac:dyDescent="0.3">
      <c r="A7" t="s">
        <v>220</v>
      </c>
    </row>
    <row r="8" spans="1:7" x14ac:dyDescent="0.3">
      <c r="A8" t="s">
        <v>163</v>
      </c>
    </row>
    <row r="9" spans="1:7" x14ac:dyDescent="0.3">
      <c r="A9" t="s">
        <v>162</v>
      </c>
      <c r="C9" t="s">
        <v>222</v>
      </c>
    </row>
    <row r="10" spans="1:7" x14ac:dyDescent="0.3">
      <c r="A10" t="s">
        <v>164</v>
      </c>
      <c r="C10" t="s">
        <v>17</v>
      </c>
    </row>
    <row r="11" spans="1:7" x14ac:dyDescent="0.3">
      <c r="A11" t="s">
        <v>161</v>
      </c>
      <c r="C11" t="s">
        <v>234</v>
      </c>
    </row>
    <row r="12" spans="1:7" x14ac:dyDescent="0.3">
      <c r="C12" t="s">
        <v>233</v>
      </c>
    </row>
    <row r="13" spans="1:7" x14ac:dyDescent="0.3">
      <c r="C13" t="s">
        <v>223</v>
      </c>
    </row>
    <row r="14" spans="1:7" x14ac:dyDescent="0.3">
      <c r="C14" t="s">
        <v>224</v>
      </c>
      <c r="E14" t="s">
        <v>226</v>
      </c>
      <c r="F14" t="s">
        <v>231</v>
      </c>
      <c r="G14">
        <v>8</v>
      </c>
    </row>
    <row r="15" spans="1:7" x14ac:dyDescent="0.3">
      <c r="E15" t="s">
        <v>225</v>
      </c>
      <c r="F15" t="s">
        <v>232</v>
      </c>
      <c r="G15">
        <v>9</v>
      </c>
    </row>
    <row r="16" spans="1:7" x14ac:dyDescent="0.3">
      <c r="E16" t="s">
        <v>227</v>
      </c>
      <c r="G16">
        <v>10</v>
      </c>
    </row>
    <row r="17" spans="7:7" x14ac:dyDescent="0.3">
      <c r="G17">
        <v>11</v>
      </c>
    </row>
  </sheetData>
  <sortState xmlns:xlrd2="http://schemas.microsoft.com/office/spreadsheetml/2017/richdata2" ref="A3:A24">
    <sortCondition ref="A24"/>
  </sortState>
  <dataValidations count="3">
    <dataValidation type="list" allowBlank="1" showInputMessage="1" showErrorMessage="1" sqref="C3:C4" xr:uid="{DA1F4AC4-4925-4797-BAE2-E83F2C27339D}">
      <formula1>Casque_T1</formula1>
    </dataValidation>
    <dataValidation type="list" allowBlank="1" showInputMessage="1" showErrorMessage="1" sqref="C9:C14" xr:uid="{584E0505-A716-4059-AB38-EBF88E61F431}">
      <formula1>INDIRECT(Gant_T1)</formula1>
    </dataValidation>
    <dataValidation type="list" allowBlank="1" showInputMessage="1" showErrorMessage="1" sqref="E14:E17" xr:uid="{826D03F7-C230-4AD3-960E-C8CE1C820AFD}">
      <formula1>Gant_C1</formula1>
    </dataValidation>
  </dataValidations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8468E-3DE5-4CEA-9411-7DD00627E605}">
  <sheetPr>
    <tabColor theme="7"/>
  </sheetPr>
  <dimension ref="A1:J94"/>
  <sheetViews>
    <sheetView topLeftCell="A2" workbookViewId="0">
      <selection activeCell="F15" sqref="F8:F15"/>
    </sheetView>
  </sheetViews>
  <sheetFormatPr baseColWidth="10" defaultRowHeight="16.5" x14ac:dyDescent="0.3"/>
  <cols>
    <col min="1" max="3" width="10.625" style="4"/>
    <col min="4" max="4" width="19" style="4" customWidth="1"/>
    <col min="5" max="5" width="16.75" style="4" customWidth="1"/>
    <col min="6" max="6" width="20.875" style="4" customWidth="1"/>
    <col min="7" max="7" width="18.625" customWidth="1"/>
    <col min="8" max="8" width="18" customWidth="1"/>
    <col min="9" max="9" width="10"/>
    <col min="10" max="11" width="18.375" customWidth="1"/>
    <col min="12" max="12" width="12.25" customWidth="1"/>
  </cols>
  <sheetData>
    <row r="1" spans="1:10" x14ac:dyDescent="0.3">
      <c r="A1" s="4" t="s">
        <v>14</v>
      </c>
    </row>
    <row r="3" spans="1:10" x14ac:dyDescent="0.3">
      <c r="C3" s="7"/>
      <c r="D3" s="4" t="s">
        <v>6</v>
      </c>
      <c r="F3" s="4" t="s">
        <v>1</v>
      </c>
      <c r="H3" t="s">
        <v>266</v>
      </c>
      <c r="J3" t="s">
        <v>3</v>
      </c>
    </row>
    <row r="4" spans="1:10" x14ac:dyDescent="0.3">
      <c r="A4" s="4" t="s">
        <v>1</v>
      </c>
      <c r="C4" s="7"/>
      <c r="D4" s="4" t="s">
        <v>15</v>
      </c>
      <c r="F4" s="4" t="s">
        <v>16</v>
      </c>
      <c r="H4" t="s">
        <v>16</v>
      </c>
      <c r="J4" t="s">
        <v>16</v>
      </c>
    </row>
    <row r="5" spans="1:10" ht="31.5" x14ac:dyDescent="0.3">
      <c r="A5" s="4" t="s">
        <v>2</v>
      </c>
      <c r="C5" s="7"/>
      <c r="D5" s="3" t="s">
        <v>66</v>
      </c>
      <c r="F5" s="9" t="s">
        <v>256</v>
      </c>
      <c r="H5" s="9" t="s">
        <v>267</v>
      </c>
      <c r="J5" s="12" t="s">
        <v>273</v>
      </c>
    </row>
    <row r="6" spans="1:10" ht="31.5" x14ac:dyDescent="0.3">
      <c r="A6" s="4" t="s">
        <v>3</v>
      </c>
      <c r="C6" s="7"/>
      <c r="D6" s="3" t="s">
        <v>67</v>
      </c>
      <c r="F6" s="9" t="s">
        <v>62</v>
      </c>
      <c r="H6" s="9" t="s">
        <v>268</v>
      </c>
      <c r="J6" s="12" t="s">
        <v>274</v>
      </c>
    </row>
    <row r="7" spans="1:10" ht="31.5" x14ac:dyDescent="0.3">
      <c r="A7" s="4" t="s">
        <v>4</v>
      </c>
      <c r="C7" s="7"/>
      <c r="D7" s="3" t="s">
        <v>68</v>
      </c>
      <c r="F7" s="9" t="s">
        <v>257</v>
      </c>
      <c r="H7" s="9" t="s">
        <v>269</v>
      </c>
      <c r="J7" s="12" t="s">
        <v>275</v>
      </c>
    </row>
    <row r="8" spans="1:10" ht="31.5" x14ac:dyDescent="0.3">
      <c r="A8" s="4" t="s">
        <v>5</v>
      </c>
      <c r="C8" s="7"/>
      <c r="D8" s="3" t="s">
        <v>69</v>
      </c>
      <c r="F8" s="9" t="s">
        <v>258</v>
      </c>
      <c r="H8" s="9" t="s">
        <v>270</v>
      </c>
      <c r="J8" s="12" t="s">
        <v>276</v>
      </c>
    </row>
    <row r="9" spans="1:10" x14ac:dyDescent="0.3">
      <c r="A9" s="4" t="s">
        <v>6</v>
      </c>
      <c r="C9" s="7"/>
      <c r="D9" s="3" t="s">
        <v>70</v>
      </c>
      <c r="F9" s="9" t="s">
        <v>259</v>
      </c>
      <c r="H9" s="9" t="s">
        <v>271</v>
      </c>
      <c r="J9" s="12" t="s">
        <v>277</v>
      </c>
    </row>
    <row r="10" spans="1:10" ht="31.5" x14ac:dyDescent="0.3">
      <c r="A10" s="4" t="s">
        <v>156</v>
      </c>
      <c r="C10" s="7"/>
      <c r="D10" s="3" t="s">
        <v>71</v>
      </c>
      <c r="F10" s="9" t="s">
        <v>260</v>
      </c>
      <c r="H10" s="9" t="s">
        <v>272</v>
      </c>
      <c r="J10" s="11" t="s">
        <v>278</v>
      </c>
    </row>
    <row r="11" spans="1:10" x14ac:dyDescent="0.3">
      <c r="A11" s="4" t="s">
        <v>7</v>
      </c>
      <c r="C11" s="7"/>
      <c r="D11" s="5" t="s">
        <v>72</v>
      </c>
      <c r="F11" s="9" t="s">
        <v>261</v>
      </c>
      <c r="J11" s="11" t="s">
        <v>279</v>
      </c>
    </row>
    <row r="12" spans="1:10" x14ac:dyDescent="0.3">
      <c r="A12" s="4" t="s">
        <v>8</v>
      </c>
      <c r="C12" s="7"/>
      <c r="D12" s="3" t="s">
        <v>73</v>
      </c>
      <c r="F12" s="10" t="s">
        <v>262</v>
      </c>
      <c r="J12" s="12" t="s">
        <v>280</v>
      </c>
    </row>
    <row r="13" spans="1:10" x14ac:dyDescent="0.3">
      <c r="A13" s="4" t="s">
        <v>9</v>
      </c>
      <c r="C13" s="7"/>
      <c r="D13" s="3" t="s">
        <v>74</v>
      </c>
      <c r="F13" s="9" t="s">
        <v>263</v>
      </c>
    </row>
    <row r="14" spans="1:10" x14ac:dyDescent="0.3">
      <c r="A14" s="4" t="s">
        <v>10</v>
      </c>
      <c r="C14" s="7"/>
      <c r="D14" s="6" t="s">
        <v>75</v>
      </c>
      <c r="F14" s="11" t="s">
        <v>264</v>
      </c>
    </row>
    <row r="15" spans="1:10" x14ac:dyDescent="0.3">
      <c r="A15" s="4" t="s">
        <v>11</v>
      </c>
      <c r="C15" s="7"/>
      <c r="D15" s="6" t="s">
        <v>76</v>
      </c>
      <c r="F15" s="9" t="s">
        <v>265</v>
      </c>
    </row>
    <row r="16" spans="1:10" x14ac:dyDescent="0.3">
      <c r="A16" s="4" t="s">
        <v>157</v>
      </c>
      <c r="C16" s="7"/>
      <c r="D16" s="3" t="s">
        <v>77</v>
      </c>
    </row>
    <row r="17" spans="1:10" x14ac:dyDescent="0.3">
      <c r="A17" s="4" t="s">
        <v>12</v>
      </c>
      <c r="C17" s="7"/>
    </row>
    <row r="18" spans="1:10" x14ac:dyDescent="0.3">
      <c r="A18" s="4" t="s">
        <v>13</v>
      </c>
      <c r="C18" s="7"/>
      <c r="D18" s="4" t="s">
        <v>12</v>
      </c>
      <c r="F18" s="7" t="s">
        <v>11</v>
      </c>
      <c r="H18" t="s">
        <v>4</v>
      </c>
      <c r="J18" t="s">
        <v>299</v>
      </c>
    </row>
    <row r="19" spans="1:10" x14ac:dyDescent="0.3">
      <c r="C19" s="7"/>
      <c r="D19" s="4" t="s">
        <v>16</v>
      </c>
      <c r="F19" s="7" t="s">
        <v>16</v>
      </c>
      <c r="H19" t="s">
        <v>16</v>
      </c>
      <c r="J19" t="s">
        <v>16</v>
      </c>
    </row>
    <row r="20" spans="1:10" x14ac:dyDescent="0.3">
      <c r="C20" s="7"/>
      <c r="F20" s="3" t="s">
        <v>94</v>
      </c>
      <c r="H20" s="9" t="s">
        <v>281</v>
      </c>
      <c r="J20" s="9" t="s">
        <v>300</v>
      </c>
    </row>
    <row r="21" spans="1:10" ht="31.5" x14ac:dyDescent="0.3">
      <c r="C21" s="7"/>
      <c r="D21" s="8" t="s">
        <v>64</v>
      </c>
      <c r="F21" s="3" t="s">
        <v>95</v>
      </c>
      <c r="H21" s="9" t="s">
        <v>282</v>
      </c>
      <c r="J21" s="12" t="s">
        <v>301</v>
      </c>
    </row>
    <row r="22" spans="1:10" ht="31.5" x14ac:dyDescent="0.3">
      <c r="C22" s="7"/>
      <c r="D22" s="8" t="s">
        <v>65</v>
      </c>
      <c r="F22" s="3" t="s">
        <v>96</v>
      </c>
      <c r="H22" s="12" t="s">
        <v>283</v>
      </c>
      <c r="J22" s="9" t="s">
        <v>302</v>
      </c>
    </row>
    <row r="23" spans="1:10" x14ac:dyDescent="0.3">
      <c r="C23" s="7"/>
      <c r="F23" s="3" t="s">
        <v>97</v>
      </c>
      <c r="H23" s="9" t="s">
        <v>284</v>
      </c>
      <c r="J23" s="9" t="s">
        <v>303</v>
      </c>
    </row>
    <row r="24" spans="1:10" x14ac:dyDescent="0.3">
      <c r="C24" s="7"/>
      <c r="F24" s="6" t="s">
        <v>98</v>
      </c>
      <c r="H24" s="12" t="s">
        <v>285</v>
      </c>
      <c r="J24" s="9" t="s">
        <v>304</v>
      </c>
    </row>
    <row r="25" spans="1:10" x14ac:dyDescent="0.3">
      <c r="C25" s="7"/>
      <c r="F25" s="3" t="s">
        <v>99</v>
      </c>
      <c r="H25" s="12" t="s">
        <v>286</v>
      </c>
      <c r="J25" s="10" t="s">
        <v>305</v>
      </c>
    </row>
    <row r="26" spans="1:10" ht="31.5" x14ac:dyDescent="0.3">
      <c r="C26" s="7"/>
      <c r="F26" s="3" t="s">
        <v>100</v>
      </c>
      <c r="H26" s="12" t="s">
        <v>287</v>
      </c>
      <c r="J26" s="9" t="s">
        <v>78</v>
      </c>
    </row>
    <row r="27" spans="1:10" x14ac:dyDescent="0.3">
      <c r="C27" s="7"/>
      <c r="F27" s="3" t="s">
        <v>101</v>
      </c>
      <c r="H27" s="9" t="s">
        <v>288</v>
      </c>
      <c r="J27" s="9" t="s">
        <v>306</v>
      </c>
    </row>
    <row r="28" spans="1:10" x14ac:dyDescent="0.3">
      <c r="C28" s="7"/>
      <c r="F28" s="3" t="s">
        <v>102</v>
      </c>
      <c r="H28" s="12" t="s">
        <v>289</v>
      </c>
      <c r="J28" s="9" t="s">
        <v>307</v>
      </c>
    </row>
    <row r="29" spans="1:10" ht="31.5" x14ac:dyDescent="0.3">
      <c r="C29" s="7"/>
      <c r="F29" s="3" t="s">
        <v>103</v>
      </c>
      <c r="H29" s="12" t="s">
        <v>290</v>
      </c>
      <c r="J29" s="9" t="s">
        <v>308</v>
      </c>
    </row>
    <row r="30" spans="1:10" x14ac:dyDescent="0.3">
      <c r="C30" s="7"/>
      <c r="F30" s="3" t="s">
        <v>104</v>
      </c>
      <c r="H30" s="9" t="s">
        <v>291</v>
      </c>
      <c r="J30" s="9" t="s">
        <v>309</v>
      </c>
    </row>
    <row r="31" spans="1:10" x14ac:dyDescent="0.3">
      <c r="C31" s="7"/>
      <c r="F31" s="3" t="s">
        <v>105</v>
      </c>
      <c r="H31" s="9" t="s">
        <v>292</v>
      </c>
    </row>
    <row r="32" spans="1:10" x14ac:dyDescent="0.3">
      <c r="C32" s="7"/>
      <c r="F32" s="5" t="s">
        <v>106</v>
      </c>
      <c r="H32" s="9" t="s">
        <v>293</v>
      </c>
    </row>
    <row r="33" spans="3:8" ht="31.5" x14ac:dyDescent="0.3">
      <c r="C33" s="7"/>
      <c r="F33" s="3" t="s">
        <v>107</v>
      </c>
      <c r="H33" s="12" t="s">
        <v>294</v>
      </c>
    </row>
    <row r="34" spans="3:8" ht="31.5" x14ac:dyDescent="0.3">
      <c r="C34" s="7"/>
      <c r="F34" s="3" t="s">
        <v>108</v>
      </c>
      <c r="H34" s="12" t="s">
        <v>295</v>
      </c>
    </row>
    <row r="35" spans="3:8" x14ac:dyDescent="0.3">
      <c r="C35" s="7"/>
      <c r="F35" s="3" t="s">
        <v>109</v>
      </c>
      <c r="H35" s="12" t="s">
        <v>296</v>
      </c>
    </row>
    <row r="36" spans="3:8" x14ac:dyDescent="0.3">
      <c r="C36" s="7"/>
      <c r="F36" s="3" t="s">
        <v>110</v>
      </c>
      <c r="H36" s="9" t="s">
        <v>297</v>
      </c>
    </row>
    <row r="37" spans="3:8" x14ac:dyDescent="0.3">
      <c r="C37" s="7"/>
      <c r="F37" s="3" t="s">
        <v>111</v>
      </c>
      <c r="H37" s="9" t="s">
        <v>298</v>
      </c>
    </row>
    <row r="38" spans="3:8" x14ac:dyDescent="0.3">
      <c r="C38" s="7"/>
    </row>
    <row r="39" spans="3:8" x14ac:dyDescent="0.3">
      <c r="C39" s="7"/>
    </row>
    <row r="40" spans="3:8" x14ac:dyDescent="0.3">
      <c r="D40" s="4" t="s">
        <v>156</v>
      </c>
      <c r="E40"/>
      <c r="F40" s="14" t="s">
        <v>7</v>
      </c>
      <c r="H40" s="7" t="s">
        <v>8</v>
      </c>
    </row>
    <row r="41" spans="3:8" x14ac:dyDescent="0.3">
      <c r="C41" s="7"/>
      <c r="D41" s="4" t="s">
        <v>16</v>
      </c>
      <c r="F41" s="14" t="s">
        <v>16</v>
      </c>
      <c r="H41" s="7" t="s">
        <v>16</v>
      </c>
    </row>
    <row r="42" spans="3:8" x14ac:dyDescent="0.3">
      <c r="C42" s="7"/>
      <c r="D42" s="9" t="s">
        <v>310</v>
      </c>
      <c r="F42" s="12" t="s">
        <v>325</v>
      </c>
      <c r="H42" s="3" t="s">
        <v>112</v>
      </c>
    </row>
    <row r="43" spans="3:8" x14ac:dyDescent="0.3">
      <c r="C43" s="7"/>
      <c r="D43" s="9" t="s">
        <v>311</v>
      </c>
      <c r="F43" s="9" t="s">
        <v>326</v>
      </c>
      <c r="H43" s="3" t="s">
        <v>113</v>
      </c>
    </row>
    <row r="44" spans="3:8" x14ac:dyDescent="0.3">
      <c r="C44" s="7"/>
      <c r="D44" s="9" t="s">
        <v>312</v>
      </c>
      <c r="F44" s="9" t="s">
        <v>327</v>
      </c>
      <c r="H44" s="3" t="s">
        <v>114</v>
      </c>
    </row>
    <row r="45" spans="3:8" x14ac:dyDescent="0.3">
      <c r="C45" s="7"/>
      <c r="D45" s="9" t="s">
        <v>313</v>
      </c>
      <c r="F45" s="12" t="s">
        <v>328</v>
      </c>
      <c r="H45" s="3" t="s">
        <v>115</v>
      </c>
    </row>
    <row r="46" spans="3:8" x14ac:dyDescent="0.3">
      <c r="C46" s="7"/>
      <c r="D46" s="12" t="s">
        <v>314</v>
      </c>
      <c r="F46" s="9" t="s">
        <v>329</v>
      </c>
      <c r="H46" s="3" t="s">
        <v>116</v>
      </c>
    </row>
    <row r="47" spans="3:8" x14ac:dyDescent="0.3">
      <c r="C47" s="7"/>
      <c r="D47" s="12" t="s">
        <v>315</v>
      </c>
      <c r="F47" s="9" t="s">
        <v>330</v>
      </c>
      <c r="H47" s="3" t="s">
        <v>117</v>
      </c>
    </row>
    <row r="48" spans="3:8" x14ac:dyDescent="0.3">
      <c r="D48" s="9" t="s">
        <v>316</v>
      </c>
      <c r="F48" s="12" t="s">
        <v>331</v>
      </c>
      <c r="H48" s="3" t="s">
        <v>118</v>
      </c>
    </row>
    <row r="49" spans="1:8" ht="31.5" x14ac:dyDescent="0.3">
      <c r="D49" s="13" t="s">
        <v>317</v>
      </c>
      <c r="F49" s="9" t="s">
        <v>332</v>
      </c>
      <c r="H49" s="3" t="s">
        <v>63</v>
      </c>
    </row>
    <row r="50" spans="1:8" x14ac:dyDescent="0.3">
      <c r="D50" s="12" t="s">
        <v>318</v>
      </c>
      <c r="F50" s="15" t="s">
        <v>333</v>
      </c>
      <c r="H50" s="5" t="s">
        <v>119</v>
      </c>
    </row>
    <row r="51" spans="1:8" x14ac:dyDescent="0.3">
      <c r="D51" s="11" t="s">
        <v>319</v>
      </c>
      <c r="F51" s="10" t="s">
        <v>334</v>
      </c>
    </row>
    <row r="52" spans="1:8" x14ac:dyDescent="0.3">
      <c r="D52" s="9" t="s">
        <v>320</v>
      </c>
      <c r="F52" s="9" t="s">
        <v>335</v>
      </c>
    </row>
    <row r="53" spans="1:8" x14ac:dyDescent="0.3">
      <c r="D53" s="9" t="s">
        <v>321</v>
      </c>
      <c r="F53" s="13" t="s">
        <v>336</v>
      </c>
    </row>
    <row r="54" spans="1:8" x14ac:dyDescent="0.3">
      <c r="D54" s="9" t="s">
        <v>322</v>
      </c>
      <c r="F54" s="9" t="s">
        <v>337</v>
      </c>
    </row>
    <row r="55" spans="1:8" x14ac:dyDescent="0.3">
      <c r="D55" s="12" t="s">
        <v>323</v>
      </c>
    </row>
    <row r="56" spans="1:8" x14ac:dyDescent="0.3">
      <c r="D56" s="9" t="s">
        <v>324</v>
      </c>
    </row>
    <row r="57" spans="1:8" x14ac:dyDescent="0.3">
      <c r="A57" s="4" t="s">
        <v>18</v>
      </c>
    </row>
    <row r="58" spans="1:8" x14ac:dyDescent="0.3">
      <c r="A58" s="4" t="s">
        <v>16</v>
      </c>
      <c r="E58" s="4" t="s">
        <v>338</v>
      </c>
      <c r="F58"/>
      <c r="G58" t="s">
        <v>9</v>
      </c>
    </row>
    <row r="59" spans="1:8" x14ac:dyDescent="0.3">
      <c r="A59" s="8" t="s">
        <v>83</v>
      </c>
      <c r="E59" s="4" t="s">
        <v>16</v>
      </c>
      <c r="F59"/>
      <c r="G59" t="s">
        <v>16</v>
      </c>
    </row>
    <row r="60" spans="1:8" ht="31.5" x14ac:dyDescent="0.3">
      <c r="A60" s="3" t="s">
        <v>84</v>
      </c>
      <c r="E60" s="9" t="s">
        <v>339</v>
      </c>
      <c r="G60" t="s">
        <v>354</v>
      </c>
    </row>
    <row r="61" spans="1:8" ht="31.5" x14ac:dyDescent="0.3">
      <c r="A61" s="3" t="s">
        <v>85</v>
      </c>
      <c r="E61" s="9" t="s">
        <v>340</v>
      </c>
      <c r="G61" t="s">
        <v>355</v>
      </c>
    </row>
    <row r="62" spans="1:8" x14ac:dyDescent="0.3">
      <c r="A62" s="3" t="s">
        <v>86</v>
      </c>
      <c r="E62" s="12" t="s">
        <v>341</v>
      </c>
      <c r="G62" t="s">
        <v>356</v>
      </c>
    </row>
    <row r="63" spans="1:8" ht="31.5" x14ac:dyDescent="0.3">
      <c r="A63" s="6" t="s">
        <v>87</v>
      </c>
      <c r="E63" s="9" t="s">
        <v>342</v>
      </c>
      <c r="G63" t="s">
        <v>357</v>
      </c>
    </row>
    <row r="64" spans="1:8" x14ac:dyDescent="0.3">
      <c r="A64" s="5" t="s">
        <v>88</v>
      </c>
      <c r="E64" s="9" t="s">
        <v>343</v>
      </c>
      <c r="G64" t="s">
        <v>358</v>
      </c>
    </row>
    <row r="65" spans="1:7" x14ac:dyDescent="0.3">
      <c r="A65" s="3" t="s">
        <v>89</v>
      </c>
      <c r="E65" s="12" t="s">
        <v>344</v>
      </c>
      <c r="G65" t="s">
        <v>359</v>
      </c>
    </row>
    <row r="66" spans="1:7" x14ac:dyDescent="0.3">
      <c r="A66" s="3" t="s">
        <v>90</v>
      </c>
      <c r="E66" s="12" t="s">
        <v>345</v>
      </c>
      <c r="G66" t="s">
        <v>360</v>
      </c>
    </row>
    <row r="67" spans="1:7" x14ac:dyDescent="0.3">
      <c r="A67" s="3" t="s">
        <v>91</v>
      </c>
      <c r="E67" s="10" t="s">
        <v>346</v>
      </c>
      <c r="G67" t="s">
        <v>361</v>
      </c>
    </row>
    <row r="68" spans="1:7" x14ac:dyDescent="0.3">
      <c r="A68" s="3" t="s">
        <v>92</v>
      </c>
      <c r="C68" s="7"/>
      <c r="E68" s="15" t="s">
        <v>347</v>
      </c>
      <c r="G68" t="s">
        <v>362</v>
      </c>
    </row>
    <row r="69" spans="1:7" x14ac:dyDescent="0.3">
      <c r="A69" s="3" t="s">
        <v>93</v>
      </c>
      <c r="C69" s="7"/>
      <c r="E69" s="9" t="s">
        <v>348</v>
      </c>
      <c r="G69" t="s">
        <v>363</v>
      </c>
    </row>
    <row r="70" spans="1:7" x14ac:dyDescent="0.3">
      <c r="E70" s="12" t="s">
        <v>349</v>
      </c>
      <c r="G70" t="s">
        <v>364</v>
      </c>
    </row>
    <row r="71" spans="1:7" x14ac:dyDescent="0.3">
      <c r="E71" s="9" t="s">
        <v>350</v>
      </c>
      <c r="G71" t="s">
        <v>365</v>
      </c>
    </row>
    <row r="72" spans="1:7" x14ac:dyDescent="0.3">
      <c r="E72" s="9" t="s">
        <v>351</v>
      </c>
      <c r="G72" t="s">
        <v>366</v>
      </c>
    </row>
    <row r="73" spans="1:7" x14ac:dyDescent="0.3">
      <c r="E73" s="10" t="s">
        <v>352</v>
      </c>
      <c r="G73" t="s">
        <v>367</v>
      </c>
    </row>
    <row r="74" spans="1:7" ht="17.25" thickBot="1" x14ac:dyDescent="0.35">
      <c r="E74" s="16" t="s">
        <v>353</v>
      </c>
      <c r="G74" t="s">
        <v>368</v>
      </c>
    </row>
    <row r="75" spans="1:7" x14ac:dyDescent="0.3">
      <c r="G75" t="s">
        <v>369</v>
      </c>
    </row>
    <row r="76" spans="1:7" x14ac:dyDescent="0.3">
      <c r="G76" t="s">
        <v>370</v>
      </c>
    </row>
    <row r="77" spans="1:7" x14ac:dyDescent="0.3">
      <c r="G77" t="s">
        <v>371</v>
      </c>
    </row>
    <row r="78" spans="1:7" x14ac:dyDescent="0.3">
      <c r="G78" t="s">
        <v>372</v>
      </c>
    </row>
    <row r="79" spans="1:7" x14ac:dyDescent="0.3">
      <c r="G79" t="s">
        <v>373</v>
      </c>
    </row>
    <row r="80" spans="1:7" x14ac:dyDescent="0.3">
      <c r="G80" t="s">
        <v>374</v>
      </c>
    </row>
    <row r="81" spans="1:7" x14ac:dyDescent="0.3">
      <c r="C81" s="7"/>
      <c r="G81" t="s">
        <v>375</v>
      </c>
    </row>
    <row r="82" spans="1:7" x14ac:dyDescent="0.3">
      <c r="C82" s="7"/>
      <c r="G82" t="s">
        <v>376</v>
      </c>
    </row>
    <row r="83" spans="1:7" x14ac:dyDescent="0.3">
      <c r="C83" s="7"/>
      <c r="G83" t="s">
        <v>377</v>
      </c>
    </row>
    <row r="84" spans="1:7" x14ac:dyDescent="0.3">
      <c r="G84" t="s">
        <v>378</v>
      </c>
    </row>
    <row r="85" spans="1:7" x14ac:dyDescent="0.3">
      <c r="G85" t="s">
        <v>379</v>
      </c>
    </row>
    <row r="86" spans="1:7" x14ac:dyDescent="0.3">
      <c r="G86" t="s">
        <v>380</v>
      </c>
    </row>
    <row r="87" spans="1:7" x14ac:dyDescent="0.3">
      <c r="A87" s="4" t="s">
        <v>120</v>
      </c>
    </row>
    <row r="88" spans="1:7" x14ac:dyDescent="0.3">
      <c r="A88" s="4" t="s">
        <v>78</v>
      </c>
    </row>
    <row r="89" spans="1:7" x14ac:dyDescent="0.3">
      <c r="A89" s="4" t="s">
        <v>122</v>
      </c>
    </row>
    <row r="90" spans="1:7" x14ac:dyDescent="0.3">
      <c r="A90" s="4" t="s">
        <v>121</v>
      </c>
    </row>
    <row r="91" spans="1:7" x14ac:dyDescent="0.3">
      <c r="A91" s="4" t="s">
        <v>123</v>
      </c>
    </row>
    <row r="92" spans="1:7" x14ac:dyDescent="0.3">
      <c r="A92" s="4" t="s">
        <v>124</v>
      </c>
    </row>
    <row r="93" spans="1:7" x14ac:dyDescent="0.3">
      <c r="A93" s="4" t="s">
        <v>125</v>
      </c>
    </row>
    <row r="94" spans="1:7" x14ac:dyDescent="0.3">
      <c r="A94" s="4" t="s">
        <v>126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E118E-9D48-4105-AFF4-634681D5EBA9}">
  <sheetPr>
    <tabColor theme="9" tint="-0.249977111117893"/>
  </sheetPr>
  <dimension ref="A1:M87"/>
  <sheetViews>
    <sheetView workbookViewId="0">
      <selection activeCell="C12" sqref="C12"/>
    </sheetView>
  </sheetViews>
  <sheetFormatPr baseColWidth="10" defaultRowHeight="16.5" x14ac:dyDescent="0.3"/>
  <cols>
    <col min="3" max="3" width="13.5" style="2" customWidth="1"/>
    <col min="6" max="6" width="15.125" customWidth="1"/>
    <col min="11" max="11" width="14.875" customWidth="1"/>
  </cols>
  <sheetData>
    <row r="1" spans="1:13" x14ac:dyDescent="0.3">
      <c r="A1" t="s">
        <v>79</v>
      </c>
      <c r="C1" s="2" t="s">
        <v>21</v>
      </c>
      <c r="D1" t="s">
        <v>382</v>
      </c>
      <c r="F1" t="s">
        <v>22</v>
      </c>
    </row>
    <row r="2" spans="1:13" x14ac:dyDescent="0.3">
      <c r="F2" t="s">
        <v>23</v>
      </c>
      <c r="K2" t="s">
        <v>79</v>
      </c>
      <c r="L2" t="s">
        <v>82</v>
      </c>
    </row>
    <row r="3" spans="1:13" x14ac:dyDescent="0.3">
      <c r="K3" t="s">
        <v>80</v>
      </c>
    </row>
    <row r="4" spans="1:13" x14ac:dyDescent="0.3">
      <c r="A4" t="s">
        <v>20</v>
      </c>
      <c r="C4" s="2" t="s">
        <v>128</v>
      </c>
      <c r="D4" t="s">
        <v>131</v>
      </c>
      <c r="F4" t="s">
        <v>53</v>
      </c>
      <c r="K4" t="s">
        <v>159</v>
      </c>
    </row>
    <row r="5" spans="1:13" x14ac:dyDescent="0.3">
      <c r="C5" s="2" t="s">
        <v>127</v>
      </c>
      <c r="D5" t="s">
        <v>132</v>
      </c>
      <c r="F5" t="s">
        <v>129</v>
      </c>
      <c r="K5" t="s">
        <v>35</v>
      </c>
    </row>
    <row r="6" spans="1:13" x14ac:dyDescent="0.3">
      <c r="F6" t="s">
        <v>54</v>
      </c>
      <c r="K6" t="s">
        <v>381</v>
      </c>
    </row>
    <row r="7" spans="1:13" x14ac:dyDescent="0.3">
      <c r="F7" t="s">
        <v>130</v>
      </c>
      <c r="K7" t="s">
        <v>81</v>
      </c>
    </row>
    <row r="8" spans="1:13" x14ac:dyDescent="0.3">
      <c r="K8" t="s">
        <v>55</v>
      </c>
    </row>
    <row r="9" spans="1:13" x14ac:dyDescent="0.3">
      <c r="K9" t="s">
        <v>134</v>
      </c>
    </row>
    <row r="10" spans="1:13" x14ac:dyDescent="0.3">
      <c r="K10" t="s">
        <v>154</v>
      </c>
    </row>
    <row r="13" spans="1:13" x14ac:dyDescent="0.3">
      <c r="L13" t="s">
        <v>137</v>
      </c>
      <c r="M13">
        <v>3.2</v>
      </c>
    </row>
    <row r="14" spans="1:13" x14ac:dyDescent="0.3">
      <c r="M14">
        <v>5</v>
      </c>
    </row>
    <row r="15" spans="1:13" x14ac:dyDescent="0.3">
      <c r="A15" t="s">
        <v>24</v>
      </c>
      <c r="C15" s="2" t="s">
        <v>25</v>
      </c>
      <c r="M15">
        <v>5.5</v>
      </c>
    </row>
    <row r="16" spans="1:13" x14ac:dyDescent="0.3">
      <c r="C16" s="2" t="s">
        <v>26</v>
      </c>
      <c r="M16">
        <v>6</v>
      </c>
    </row>
    <row r="17" spans="1:13" x14ac:dyDescent="0.3">
      <c r="C17" s="2" t="s">
        <v>32</v>
      </c>
      <c r="M17">
        <v>7</v>
      </c>
    </row>
    <row r="18" spans="1:13" x14ac:dyDescent="0.3">
      <c r="C18" s="2" t="s">
        <v>27</v>
      </c>
      <c r="M18" s="2">
        <f>8</f>
        <v>8</v>
      </c>
    </row>
    <row r="19" spans="1:13" x14ac:dyDescent="0.3">
      <c r="C19" s="2" t="s">
        <v>28</v>
      </c>
      <c r="F19" t="s">
        <v>53</v>
      </c>
      <c r="M19">
        <v>9</v>
      </c>
    </row>
    <row r="20" spans="1:13" x14ac:dyDescent="0.3">
      <c r="C20" s="2" t="s">
        <v>33</v>
      </c>
      <c r="F20" t="s">
        <v>129</v>
      </c>
      <c r="M20">
        <v>10</v>
      </c>
    </row>
    <row r="21" spans="1:13" x14ac:dyDescent="0.3">
      <c r="C21" s="2" t="s">
        <v>29</v>
      </c>
      <c r="F21" t="s">
        <v>54</v>
      </c>
      <c r="M21">
        <v>11</v>
      </c>
    </row>
    <row r="22" spans="1:13" x14ac:dyDescent="0.3">
      <c r="C22" s="2" t="s">
        <v>30</v>
      </c>
      <c r="M22">
        <v>12</v>
      </c>
    </row>
    <row r="23" spans="1:13" x14ac:dyDescent="0.3">
      <c r="C23" s="2" t="s">
        <v>31</v>
      </c>
      <c r="M23">
        <v>13</v>
      </c>
    </row>
    <row r="24" spans="1:13" x14ac:dyDescent="0.3">
      <c r="C24" s="2" t="s">
        <v>34</v>
      </c>
      <c r="M24">
        <v>14</v>
      </c>
    </row>
    <row r="25" spans="1:13" x14ac:dyDescent="0.3">
      <c r="M25">
        <v>16</v>
      </c>
    </row>
    <row r="26" spans="1:13" x14ac:dyDescent="0.3">
      <c r="M26">
        <v>17</v>
      </c>
    </row>
    <row r="27" spans="1:13" x14ac:dyDescent="0.3">
      <c r="M27">
        <v>18</v>
      </c>
    </row>
    <row r="28" spans="1:13" x14ac:dyDescent="0.3">
      <c r="A28" t="s">
        <v>35</v>
      </c>
      <c r="C28" s="2" t="s">
        <v>36</v>
      </c>
      <c r="M28">
        <v>19</v>
      </c>
    </row>
    <row r="29" spans="1:13" x14ac:dyDescent="0.3">
      <c r="C29" s="2" t="s">
        <v>37</v>
      </c>
      <c r="M29">
        <v>21</v>
      </c>
    </row>
    <row r="30" spans="1:13" x14ac:dyDescent="0.3">
      <c r="C30" s="2" t="s">
        <v>42</v>
      </c>
      <c r="D30" t="s">
        <v>44</v>
      </c>
      <c r="F30" t="s">
        <v>53</v>
      </c>
      <c r="M30">
        <v>22</v>
      </c>
    </row>
    <row r="31" spans="1:13" x14ac:dyDescent="0.3">
      <c r="C31" s="2" t="s">
        <v>38</v>
      </c>
      <c r="D31" t="s">
        <v>45</v>
      </c>
      <c r="F31" t="s">
        <v>129</v>
      </c>
      <c r="M31">
        <v>23</v>
      </c>
    </row>
    <row r="32" spans="1:13" x14ac:dyDescent="0.3">
      <c r="C32" s="2" t="s">
        <v>39</v>
      </c>
      <c r="F32" t="s">
        <v>54</v>
      </c>
      <c r="M32">
        <v>24</v>
      </c>
    </row>
    <row r="33" spans="1:13" x14ac:dyDescent="0.3">
      <c r="C33" s="2" t="s">
        <v>40</v>
      </c>
      <c r="M33">
        <v>26</v>
      </c>
    </row>
    <row r="34" spans="1:13" x14ac:dyDescent="0.3">
      <c r="C34" s="2" t="s">
        <v>41</v>
      </c>
      <c r="F34">
        <v>12</v>
      </c>
      <c r="M34">
        <v>27</v>
      </c>
    </row>
    <row r="35" spans="1:13" x14ac:dyDescent="0.3">
      <c r="C35" s="2" t="s">
        <v>43</v>
      </c>
      <c r="F35">
        <v>13</v>
      </c>
      <c r="M35">
        <v>29</v>
      </c>
    </row>
    <row r="36" spans="1:13" x14ac:dyDescent="0.3">
      <c r="F36">
        <v>14</v>
      </c>
      <c r="M36">
        <v>30</v>
      </c>
    </row>
    <row r="37" spans="1:13" x14ac:dyDescent="0.3">
      <c r="F37">
        <v>15</v>
      </c>
      <c r="M37">
        <v>32</v>
      </c>
    </row>
    <row r="38" spans="1:13" x14ac:dyDescent="0.3">
      <c r="F38">
        <v>16</v>
      </c>
      <c r="M38">
        <v>35</v>
      </c>
    </row>
    <row r="39" spans="1:13" x14ac:dyDescent="0.3">
      <c r="F39">
        <v>17</v>
      </c>
      <c r="M39">
        <v>36</v>
      </c>
    </row>
    <row r="40" spans="1:13" x14ac:dyDescent="0.3">
      <c r="A40" t="s">
        <v>46</v>
      </c>
      <c r="C40" s="2" t="s">
        <v>47</v>
      </c>
      <c r="F40">
        <v>18</v>
      </c>
      <c r="M40">
        <v>46</v>
      </c>
    </row>
    <row r="41" spans="1:13" x14ac:dyDescent="0.3">
      <c r="C41" s="2" t="s">
        <v>48</v>
      </c>
      <c r="F41">
        <v>19</v>
      </c>
      <c r="M41">
        <v>50</v>
      </c>
    </row>
    <row r="42" spans="1:13" x14ac:dyDescent="0.3">
      <c r="C42" s="2" t="s">
        <v>49</v>
      </c>
      <c r="F42">
        <v>21</v>
      </c>
      <c r="M42">
        <v>60</v>
      </c>
    </row>
    <row r="43" spans="1:13" x14ac:dyDescent="0.3">
      <c r="C43" s="1" t="s">
        <v>158</v>
      </c>
      <c r="F43">
        <v>22</v>
      </c>
    </row>
    <row r="44" spans="1:13" x14ac:dyDescent="0.3">
      <c r="C44" s="2" t="s">
        <v>51</v>
      </c>
      <c r="F44">
        <v>23</v>
      </c>
    </row>
    <row r="45" spans="1:13" x14ac:dyDescent="0.3">
      <c r="F45">
        <v>24</v>
      </c>
    </row>
    <row r="46" spans="1:13" x14ac:dyDescent="0.3">
      <c r="F46">
        <v>27</v>
      </c>
    </row>
    <row r="47" spans="1:13" x14ac:dyDescent="0.3">
      <c r="F47">
        <v>28</v>
      </c>
    </row>
    <row r="48" spans="1:13" x14ac:dyDescent="0.3">
      <c r="F48">
        <v>30</v>
      </c>
    </row>
    <row r="53" spans="1:6" x14ac:dyDescent="0.3">
      <c r="A53" t="s">
        <v>52</v>
      </c>
      <c r="C53" s="2" t="s">
        <v>53</v>
      </c>
    </row>
    <row r="54" spans="1:6" x14ac:dyDescent="0.3">
      <c r="C54" s="2" t="s">
        <v>54</v>
      </c>
    </row>
    <row r="59" spans="1:6" x14ac:dyDescent="0.3">
      <c r="A59" t="s">
        <v>55</v>
      </c>
      <c r="C59" s="2" t="s">
        <v>56</v>
      </c>
      <c r="D59" t="s">
        <v>59</v>
      </c>
      <c r="F59" t="s">
        <v>53</v>
      </c>
    </row>
    <row r="60" spans="1:6" x14ac:dyDescent="0.3">
      <c r="C60" s="2" t="s">
        <v>57</v>
      </c>
      <c r="D60" t="s">
        <v>60</v>
      </c>
      <c r="F60" t="s">
        <v>129</v>
      </c>
    </row>
    <row r="61" spans="1:6" x14ac:dyDescent="0.3">
      <c r="C61" s="2" t="s">
        <v>58</v>
      </c>
      <c r="F61" t="s">
        <v>54</v>
      </c>
    </row>
    <row r="64" spans="1:6" x14ac:dyDescent="0.3">
      <c r="A64" t="s">
        <v>134</v>
      </c>
      <c r="C64" t="s">
        <v>139</v>
      </c>
      <c r="D64" s="2" t="s">
        <v>135</v>
      </c>
      <c r="E64" s="2"/>
    </row>
    <row r="65" spans="3:6" x14ac:dyDescent="0.3">
      <c r="C65" t="s">
        <v>138</v>
      </c>
      <c r="D65" s="2" t="s">
        <v>136</v>
      </c>
      <c r="E65" s="2"/>
    </row>
    <row r="66" spans="3:6" x14ac:dyDescent="0.3">
      <c r="C66" t="s">
        <v>140</v>
      </c>
      <c r="F66" t="s">
        <v>53</v>
      </c>
    </row>
    <row r="67" spans="3:6" x14ac:dyDescent="0.3">
      <c r="C67" t="s">
        <v>141</v>
      </c>
      <c r="F67" t="s">
        <v>155</v>
      </c>
    </row>
    <row r="68" spans="3:6" x14ac:dyDescent="0.3">
      <c r="C68" t="s">
        <v>142</v>
      </c>
      <c r="F68" t="s">
        <v>54</v>
      </c>
    </row>
    <row r="69" spans="3:6" x14ac:dyDescent="0.3">
      <c r="C69" s="2" t="s">
        <v>140</v>
      </c>
    </row>
    <row r="70" spans="3:6" x14ac:dyDescent="0.3">
      <c r="C70" s="2" t="s">
        <v>143</v>
      </c>
    </row>
    <row r="71" spans="3:6" x14ac:dyDescent="0.3">
      <c r="C71" s="2" t="s">
        <v>144</v>
      </c>
    </row>
    <row r="72" spans="3:6" x14ac:dyDescent="0.3">
      <c r="C72" s="2" t="s">
        <v>145</v>
      </c>
    </row>
    <row r="73" spans="3:6" x14ac:dyDescent="0.3">
      <c r="C73" s="2" t="s">
        <v>146</v>
      </c>
    </row>
    <row r="74" spans="3:6" x14ac:dyDescent="0.3">
      <c r="C74" s="2" t="s">
        <v>147</v>
      </c>
    </row>
    <row r="75" spans="3:6" x14ac:dyDescent="0.3">
      <c r="C75" s="2" t="s">
        <v>148</v>
      </c>
    </row>
    <row r="76" spans="3:6" x14ac:dyDescent="0.3">
      <c r="C76" s="2" t="s">
        <v>149</v>
      </c>
    </row>
    <row r="77" spans="3:6" x14ac:dyDescent="0.3">
      <c r="C77" s="2" t="s">
        <v>150</v>
      </c>
    </row>
    <row r="78" spans="3:6" x14ac:dyDescent="0.3">
      <c r="C78" s="2" t="s">
        <v>151</v>
      </c>
    </row>
    <row r="79" spans="3:6" x14ac:dyDescent="0.3">
      <c r="C79" s="2" t="s">
        <v>152</v>
      </c>
    </row>
    <row r="80" spans="3:6" x14ac:dyDescent="0.3">
      <c r="C80" s="2" t="s">
        <v>153</v>
      </c>
    </row>
    <row r="86" spans="1:4" x14ac:dyDescent="0.3">
      <c r="A86" t="s">
        <v>154</v>
      </c>
      <c r="C86" s="2" t="s">
        <v>50</v>
      </c>
      <c r="D86" t="s">
        <v>47</v>
      </c>
    </row>
    <row r="87" spans="1:4" x14ac:dyDescent="0.3">
      <c r="C87" s="2" t="s">
        <v>51</v>
      </c>
      <c r="D87" t="s">
        <v>48</v>
      </c>
    </row>
  </sheetData>
  <conditionalFormatting sqref="A4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{D1524FF0-918A-457B-B000-452CDE52CB17}</x14:id>
        </ext>
      </extLst>
    </cfRule>
  </conditionalFormatting>
  <pageMargins left="0.7" right="0.7" top="0.75" bottom="0.75" header="0.3" footer="0.3"/>
  <pageSetup paperSize="9" orientation="portrait" r:id="rId1"/>
  <headerFooter>
    <oddFooter>&amp;L&amp;1#&amp;"Calibri"&amp;10&amp;K008000Interne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1524FF0-918A-457B-B000-452CDE52CB1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A4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01EF4-AB8A-4A63-B4E3-EE279E380DF0}">
  <sheetPr>
    <tabColor theme="3" tint="-0.499984740745262"/>
  </sheetPr>
  <dimension ref="A1:E17"/>
  <sheetViews>
    <sheetView workbookViewId="0">
      <selection activeCell="C2" sqref="C2:C3"/>
    </sheetView>
  </sheetViews>
  <sheetFormatPr baseColWidth="10" defaultRowHeight="16.5" x14ac:dyDescent="0.3"/>
  <cols>
    <col min="1" max="1" width="21.875" customWidth="1"/>
    <col min="5" max="5" width="13.625" customWidth="1"/>
    <col min="6" max="6" width="11.25" customWidth="1"/>
  </cols>
  <sheetData>
    <row r="1" spans="1:5" x14ac:dyDescent="0.3">
      <c r="A1" t="s">
        <v>235</v>
      </c>
      <c r="C1" t="s">
        <v>166</v>
      </c>
      <c r="E1" t="s">
        <v>236</v>
      </c>
    </row>
    <row r="2" spans="1:5" x14ac:dyDescent="0.3">
      <c r="A2" t="s">
        <v>240</v>
      </c>
      <c r="C2" t="s">
        <v>411</v>
      </c>
      <c r="E2">
        <v>44</v>
      </c>
    </row>
    <row r="3" spans="1:5" x14ac:dyDescent="0.3">
      <c r="A3" t="s">
        <v>252</v>
      </c>
      <c r="C3" t="s">
        <v>412</v>
      </c>
      <c r="E3">
        <v>29</v>
      </c>
    </row>
    <row r="4" spans="1:5" x14ac:dyDescent="0.3">
      <c r="A4" t="s">
        <v>246</v>
      </c>
      <c r="E4">
        <v>18</v>
      </c>
    </row>
    <row r="5" spans="1:5" x14ac:dyDescent="0.3">
      <c r="A5" t="s">
        <v>241</v>
      </c>
      <c r="E5">
        <v>15</v>
      </c>
    </row>
    <row r="6" spans="1:5" x14ac:dyDescent="0.3">
      <c r="A6" t="s">
        <v>242</v>
      </c>
      <c r="E6">
        <v>19</v>
      </c>
    </row>
    <row r="7" spans="1:5" x14ac:dyDescent="0.3">
      <c r="A7" t="s">
        <v>244</v>
      </c>
      <c r="E7">
        <v>18</v>
      </c>
    </row>
    <row r="8" spans="1:5" x14ac:dyDescent="0.3">
      <c r="A8" t="s">
        <v>250</v>
      </c>
      <c r="E8">
        <v>23</v>
      </c>
    </row>
    <row r="9" spans="1:5" x14ac:dyDescent="0.3">
      <c r="A9" t="s">
        <v>237</v>
      </c>
      <c r="E9" t="s">
        <v>255</v>
      </c>
    </row>
    <row r="10" spans="1:5" x14ac:dyDescent="0.3">
      <c r="A10" t="s">
        <v>247</v>
      </c>
      <c r="E10">
        <v>31</v>
      </c>
    </row>
    <row r="11" spans="1:5" x14ac:dyDescent="0.3">
      <c r="A11" t="s">
        <v>239</v>
      </c>
      <c r="E11" t="s">
        <v>253</v>
      </c>
    </row>
    <row r="12" spans="1:5" x14ac:dyDescent="0.3">
      <c r="A12" t="s">
        <v>249</v>
      </c>
      <c r="E12">
        <v>95</v>
      </c>
    </row>
    <row r="13" spans="1:5" x14ac:dyDescent="0.3">
      <c r="A13" t="s">
        <v>251</v>
      </c>
      <c r="E13">
        <v>45</v>
      </c>
    </row>
    <row r="14" spans="1:5" x14ac:dyDescent="0.3">
      <c r="A14" t="s">
        <v>245</v>
      </c>
      <c r="E14">
        <v>49</v>
      </c>
    </row>
    <row r="15" spans="1:5" x14ac:dyDescent="0.3">
      <c r="A15" t="s">
        <v>243</v>
      </c>
      <c r="E15">
        <v>25</v>
      </c>
    </row>
    <row r="16" spans="1:5" x14ac:dyDescent="0.3">
      <c r="A16" t="s">
        <v>248</v>
      </c>
      <c r="E16">
        <v>37</v>
      </c>
    </row>
    <row r="17" spans="1:5" x14ac:dyDescent="0.3">
      <c r="A17" t="s">
        <v>238</v>
      </c>
      <c r="E17" t="s">
        <v>254</v>
      </c>
    </row>
  </sheetData>
  <sortState xmlns:xlrd2="http://schemas.microsoft.com/office/spreadsheetml/2017/richdata2" ref="A2:A20">
    <sortCondition ref="A2:A20"/>
  </sortState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48</vt:i4>
      </vt:variant>
    </vt:vector>
  </HeadingPairs>
  <TitlesOfParts>
    <vt:vector size="57" baseType="lpstr">
      <vt:lpstr>Feuille Machines</vt:lpstr>
      <vt:lpstr>Feuille Outils</vt:lpstr>
      <vt:lpstr>Feuil1</vt:lpstr>
      <vt:lpstr>Feuille EPI</vt:lpstr>
      <vt:lpstr>gestion inventaire</vt:lpstr>
      <vt:lpstr>Donnés EPI</vt:lpstr>
      <vt:lpstr>Données Equipes</vt:lpstr>
      <vt:lpstr>Données Outils</vt:lpstr>
      <vt:lpstr> Outils  Mains </vt:lpstr>
      <vt:lpstr>BIR</vt:lpstr>
      <vt:lpstr>Boite_Cliquets_C2</vt:lpstr>
      <vt:lpstr>Casque</vt:lpstr>
      <vt:lpstr>Casque_T1</vt:lpstr>
      <vt:lpstr>Clé_C1</vt:lpstr>
      <vt:lpstr>Clé_C2</vt:lpstr>
      <vt:lpstr>Clé_C3</vt:lpstr>
      <vt:lpstr>Co_Prod</vt:lpstr>
      <vt:lpstr>Confort_C</vt:lpstr>
      <vt:lpstr>Dépannage</vt:lpstr>
      <vt:lpstr>Désignation_Machine</vt:lpstr>
      <vt:lpstr>Douilles_C1</vt:lpstr>
      <vt:lpstr>Douilles_C3</vt:lpstr>
      <vt:lpstr>Electrique</vt:lpstr>
      <vt:lpstr>EPI</vt:lpstr>
      <vt:lpstr>équipes</vt:lpstr>
      <vt:lpstr>Forme</vt:lpstr>
      <vt:lpstr>Frein</vt:lpstr>
      <vt:lpstr>Gant</vt:lpstr>
      <vt:lpstr>Gant_C1</vt:lpstr>
      <vt:lpstr>Gant_T1</vt:lpstr>
      <vt:lpstr>Gant_Taille</vt:lpstr>
      <vt:lpstr>IO</vt:lpstr>
      <vt:lpstr>Lampes_C1</vt:lpstr>
      <vt:lpstr>Lampes_C2</vt:lpstr>
      <vt:lpstr>Lampes_C3</vt:lpstr>
      <vt:lpstr>Logistique</vt:lpstr>
      <vt:lpstr>Machines</vt:lpstr>
      <vt:lpstr>Manoeuvre</vt:lpstr>
      <vt:lpstr>Mécanique</vt:lpstr>
      <vt:lpstr>Mouvement</vt:lpstr>
      <vt:lpstr>Nettoyage</vt:lpstr>
      <vt:lpstr>OC_Trains</vt:lpstr>
      <vt:lpstr>Outils</vt:lpstr>
      <vt:lpstr>Piles_C1</vt:lpstr>
      <vt:lpstr>Piles_C2</vt:lpstr>
      <vt:lpstr>Pince_C1</vt:lpstr>
      <vt:lpstr>Pince_C2</vt:lpstr>
      <vt:lpstr>Pince_C3</vt:lpstr>
      <vt:lpstr>Pinces_C2</vt:lpstr>
      <vt:lpstr>Rallonge_C1</vt:lpstr>
      <vt:lpstr>Rallonge_C2</vt:lpstr>
      <vt:lpstr>TEF</vt:lpstr>
      <vt:lpstr>Tournevis_C1</vt:lpstr>
      <vt:lpstr>Tournevis_C2</vt:lpstr>
      <vt:lpstr>Tournevis_C3</vt:lpstr>
      <vt:lpstr>Transverse</vt:lpstr>
      <vt:lpstr>Type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8506531E</dc:creator>
  <cp:lastModifiedBy>GENTY Cindy (SNCF VOYAGEURS / TECHNICENTRE TRAPPES MON</cp:lastModifiedBy>
  <dcterms:created xsi:type="dcterms:W3CDTF">2023-01-10T08:37:24Z</dcterms:created>
  <dcterms:modified xsi:type="dcterms:W3CDTF">2023-02-01T09:42:56Z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2023-02-01T09:40:50Z</vt:lpwstr>
  </property>
  <property fmtid="{D5CDD505-2E9C-101B-9397-08002B2CF9AE}" pid="4" name="MSIP_Label_c8d3f7c8-5c4b-4ab6-9486-a0a9eb08efa7_Method">
    <vt:lpwstr>Privileged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44bc655d-7f61-4013-b1b4-10b809f7342b</vt:lpwstr>
  </property>
  <property fmtid="{D5CDD505-2E9C-101B-9397-08002B2CF9AE}" pid="8" name="MSIP_Label_c8d3f7c8-5c4b-4ab6-9486-a0a9eb08efa7_ContentBits">
    <vt:lpwstr>2</vt:lpwstr>
  </property>
</Properties>
</file>