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Présentation du projet\OUTILS QUI MARCHENT\"/>
    </mc:Choice>
  </mc:AlternateContent>
  <bookViews>
    <workbookView xWindow="0" yWindow="0" windowWidth="23040" windowHeight="8805" activeTab="2"/>
  </bookViews>
  <sheets>
    <sheet name="Caldendrier final" sheetId="7" r:id="rId1"/>
    <sheet name="2023" sheetId="20" r:id="rId2"/>
    <sheet name="MACRO " sheetId="22" r:id="rId3"/>
    <sheet name="Sources" sheetId="2" r:id="rId4"/>
    <sheet name="Feuil1" sheetId="21" r:id="rId5"/>
  </sheets>
  <externalReferences>
    <externalReference r:id="rId6"/>
  </externalReferences>
  <definedNames>
    <definedName name="_xlnm._FilterDatabase" localSheetId="0" hidden="1">'Caldendrier final'!$A$6:$G$132</definedName>
    <definedName name="CA">'Caldendrier final'!$AQ$14</definedName>
    <definedName name="Fériés" localSheetId="3">Sources!$N$3:$N$16</definedName>
    <definedName name="Fériés">Sources!$N$3:$N$16</definedName>
    <definedName name="l_mois">Sources!$F$4:$F$15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7" l="1"/>
  <c r="C3" i="21" l="1"/>
  <c r="C2" i="21"/>
  <c r="H21" i="21" a="1"/>
  <c r="H21" i="21" s="1"/>
  <c r="H20" i="21" a="1"/>
  <c r="H20" i="21" s="1"/>
  <c r="H19" i="21" a="1"/>
  <c r="H19" i="21" s="1"/>
  <c r="H15" i="21" l="1" a="1"/>
  <c r="H15" i="21" s="1"/>
  <c r="H9" i="21" a="1"/>
  <c r="H9" i="21" s="1"/>
  <c r="H14" i="21" a="1"/>
  <c r="H14" i="21" s="1"/>
  <c r="H13" i="21" a="1"/>
  <c r="H13" i="21" s="1"/>
  <c r="H7" i="21" a="1"/>
  <c r="H7" i="21" s="1"/>
  <c r="H12" i="21" a="1"/>
  <c r="H12" i="21" s="1"/>
  <c r="H5" i="21" a="1"/>
  <c r="H5" i="21" s="1"/>
  <c r="H6" i="21" a="1"/>
  <c r="H6" i="21" s="1"/>
  <c r="H10" i="21" a="1"/>
  <c r="H10" i="21" s="1"/>
  <c r="H8" i="21" a="1"/>
  <c r="H8" i="21" s="1"/>
  <c r="H18" i="21" a="1"/>
  <c r="H18" i="21" s="1"/>
  <c r="H17" i="21" a="1"/>
  <c r="H17" i="21" s="1"/>
  <c r="H11" i="21" a="1"/>
  <c r="H11" i="21" s="1"/>
  <c r="H16" i="21" a="1"/>
  <c r="H16" i="21" s="1"/>
  <c r="H4" i="21" a="1"/>
  <c r="H4" i="21" s="1"/>
  <c r="G35" i="7" l="1"/>
  <c r="G33" i="7"/>
  <c r="G31" i="7"/>
  <c r="G29" i="7"/>
  <c r="G27" i="7"/>
  <c r="G25" i="7"/>
  <c r="G23" i="7"/>
  <c r="G21" i="7"/>
  <c r="B2" i="7" l="1"/>
  <c r="G19" i="7"/>
  <c r="G17" i="7"/>
  <c r="G15" i="7"/>
  <c r="G13" i="7"/>
  <c r="G11" i="7"/>
  <c r="G9" i="7"/>
  <c r="G7" i="7"/>
  <c r="G5" i="20"/>
  <c r="H5" i="20" s="1"/>
  <c r="I5" i="20" s="1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s="1"/>
  <c r="U5" i="20" l="1"/>
  <c r="V5" i="20" s="1"/>
  <c r="W5" i="20" s="1"/>
  <c r="T4" i="20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130" i="7"/>
  <c r="I131" i="7"/>
  <c r="I132" i="7"/>
  <c r="I7" i="7"/>
  <c r="X5" i="20" l="1"/>
  <c r="W4" i="20"/>
  <c r="B3" i="7"/>
  <c r="J6" i="7" s="1"/>
  <c r="Y5" i="20" l="1"/>
  <c r="X4" i="20"/>
  <c r="AL6" i="7"/>
  <c r="AN6" i="7"/>
  <c r="AK6" i="7"/>
  <c r="AM6" i="7"/>
  <c r="Z5" i="20" l="1"/>
  <c r="Y4" i="20"/>
  <c r="J4" i="7"/>
  <c r="AN4" i="7"/>
  <c r="AM4" i="7"/>
  <c r="AL4" i="7"/>
  <c r="AK4" i="7"/>
  <c r="AJ6" i="7"/>
  <c r="AJ4" i="7" s="1"/>
  <c r="AI6" i="7"/>
  <c r="AI4" i="7" s="1"/>
  <c r="AH6" i="7"/>
  <c r="AH4" i="7" s="1"/>
  <c r="AG6" i="7"/>
  <c r="AG4" i="7" s="1"/>
  <c r="AF6" i="7"/>
  <c r="AF4" i="7" s="1"/>
  <c r="AE6" i="7"/>
  <c r="AE4" i="7" s="1"/>
  <c r="AD6" i="7"/>
  <c r="AD4" i="7" s="1"/>
  <c r="AC6" i="7"/>
  <c r="AC4" i="7" s="1"/>
  <c r="AB6" i="7"/>
  <c r="AB4" i="7" s="1"/>
  <c r="AA6" i="7"/>
  <c r="AA4" i="7" s="1"/>
  <c r="Z6" i="7"/>
  <c r="Z4" i="7" s="1"/>
  <c r="Y6" i="7"/>
  <c r="Y4" i="7" s="1"/>
  <c r="X6" i="7"/>
  <c r="X4" i="7" s="1"/>
  <c r="W6" i="7"/>
  <c r="W4" i="7" s="1"/>
  <c r="V6" i="7"/>
  <c r="V4" i="7" s="1"/>
  <c r="U6" i="7"/>
  <c r="U4" i="7" s="1"/>
  <c r="T6" i="7"/>
  <c r="T4" i="7" s="1"/>
  <c r="S6" i="7"/>
  <c r="S4" i="7" s="1"/>
  <c r="R6" i="7"/>
  <c r="R4" i="7" s="1"/>
  <c r="Q6" i="7"/>
  <c r="Q4" i="7" s="1"/>
  <c r="P6" i="7"/>
  <c r="P4" i="7" s="1"/>
  <c r="O6" i="7"/>
  <c r="O4" i="7" s="1"/>
  <c r="N4" i="7"/>
  <c r="M6" i="7"/>
  <c r="M4" i="7" s="1"/>
  <c r="L6" i="7"/>
  <c r="L4" i="7" s="1"/>
  <c r="K6" i="7"/>
  <c r="K4" i="7" s="1"/>
  <c r="AA5" i="20" l="1"/>
  <c r="Z4" i="20"/>
  <c r="N16" i="2"/>
  <c r="N15" i="2"/>
  <c r="N14" i="2"/>
  <c r="N13" i="2"/>
  <c r="N12" i="2"/>
  <c r="N8" i="2"/>
  <c r="N7" i="2"/>
  <c r="N5" i="2"/>
  <c r="N6" i="2" s="1"/>
  <c r="N4" i="2"/>
  <c r="AB5" i="20" l="1"/>
  <c r="AA4" i="20"/>
  <c r="N9" i="2"/>
  <c r="N10" i="2"/>
  <c r="N11" i="2"/>
  <c r="AC5" i="20" l="1"/>
  <c r="AB4" i="20"/>
  <c r="AD5" i="20" l="1"/>
  <c r="AC4" i="20"/>
  <c r="AE5" i="20" l="1"/>
  <c r="AD4" i="20"/>
  <c r="AF5" i="20" l="1"/>
  <c r="AE4" i="20"/>
  <c r="AG5" i="20" l="1"/>
  <c r="AF4" i="20"/>
  <c r="AH5" i="20" l="1"/>
  <c r="AI5" i="20" s="1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Y5" i="20" s="1"/>
  <c r="AG4" i="20"/>
  <c r="AZ5" i="20" l="1"/>
  <c r="BA5" i="20" s="1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CB5" i="20" s="1"/>
  <c r="AY4" i="20"/>
  <c r="CC5" i="20" l="1"/>
  <c r="CD5" i="20" s="1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DG5" i="20" s="1"/>
  <c r="CB4" i="20"/>
  <c r="DH5" i="20" l="1"/>
  <c r="DI5" i="20" s="1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EK5" i="20" s="1"/>
  <c r="DG4" i="20"/>
  <c r="EL5" i="20" l="1"/>
  <c r="EM5" i="20" s="1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FP5" i="20" s="1"/>
  <c r="EK4" i="20"/>
  <c r="FQ5" i="20" l="1"/>
  <c r="FR5" i="20" s="1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GT5" i="20" s="1"/>
  <c r="FP4" i="20"/>
  <c r="GU5" i="20" l="1"/>
  <c r="GV5" i="20" s="1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HY5" i="20" s="1"/>
  <c r="GT4" i="20"/>
  <c r="HZ5" i="20" l="1"/>
  <c r="IA5" i="20" s="1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JD5" i="20" s="1"/>
  <c r="HY4" i="20"/>
  <c r="JE5" i="20" l="1"/>
  <c r="JF5" i="20" s="1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KH5" i="20" s="1"/>
  <c r="JD4" i="20"/>
  <c r="KI5" i="20" l="1"/>
  <c r="KJ5" i="20" s="1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LM5" i="20" s="1"/>
  <c r="KH4" i="20"/>
  <c r="LN5" i="20" l="1"/>
  <c r="LO5" i="20" s="1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MQ5" i="20" s="1"/>
  <c r="LM4" i="20"/>
  <c r="MR5" i="20" l="1"/>
  <c r="MS5" i="20" s="1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NH5" i="20" s="1"/>
  <c r="MQ4" i="20"/>
</calcChain>
</file>

<file path=xl/comments1.xml><?xml version="1.0" encoding="utf-8"?>
<comments xmlns="http://schemas.openxmlformats.org/spreadsheetml/2006/main">
  <authors>
    <author>ALPE Jade</author>
  </authors>
  <commentList>
    <comment ref="J7" authorId="0" shapeId="0">
      <text>
        <r>
          <rPr>
            <b/>
            <sz val="9"/>
            <color indexed="81"/>
            <rFont val="Tahoma"/>
            <family val="2"/>
          </rPr>
          <t>ALPE Jade:</t>
        </r>
        <r>
          <rPr>
            <sz val="9"/>
            <color indexed="81"/>
            <rFont val="Tahoma"/>
            <family val="2"/>
          </rPr>
          <t xml:space="preserve">
MISE EN FORME CONDITIONNELLE DONNEE</t>
        </r>
      </text>
    </comment>
  </commentList>
</comments>
</file>

<file path=xl/comments2.xml><?xml version="1.0" encoding="utf-8"?>
<comments xmlns="http://schemas.openxmlformats.org/spreadsheetml/2006/main">
  <authors>
    <author>ALPE Jade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ALPE Jade:</t>
        </r>
        <r>
          <rPr>
            <sz val="9"/>
            <color indexed="81"/>
            <rFont val="Tahoma"/>
            <family val="2"/>
          </rPr>
          <t xml:space="preserve">
MISE EN FORME CONDITIONNELLE DONNEES </t>
        </r>
      </text>
    </comment>
  </commentList>
</comments>
</file>

<file path=xl/comments3.xml><?xml version="1.0" encoding="utf-8"?>
<comments xmlns="http://schemas.openxmlformats.org/spreadsheetml/2006/main">
  <authors>
    <author>ALPE Jade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>ALPE Jade:</t>
        </r>
        <r>
          <rPr>
            <sz val="9"/>
            <color indexed="81"/>
            <rFont val="Tahoma"/>
            <family val="2"/>
          </rPr>
          <t xml:space="preserve">
AJOUTER FORMULE BUREAU </t>
        </r>
      </text>
    </comment>
  </commentList>
</comments>
</file>

<file path=xl/sharedStrings.xml><?xml version="1.0" encoding="utf-8"?>
<sst xmlns="http://schemas.openxmlformats.org/spreadsheetml/2006/main" count="332" uniqueCount="167">
  <si>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</si>
  <si>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</si>
  <si>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</si>
  <si>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</si>
  <si>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</si>
  <si>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</si>
  <si>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</si>
  <si>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</si>
  <si>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</si>
  <si>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</si>
  <si>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</si>
  <si>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</si>
  <si>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</si>
  <si>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</si>
  <si>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</si>
  <si>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</si>
  <si>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</si>
  <si>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</si>
  <si>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</si>
  <si>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AGENT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</si>
  <si>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</si>
  <si>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</si>
  <si>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</si>
  <si>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</si>
  <si>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</si>
  <si>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</si>
  <si>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</si>
  <si>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</si>
  <si>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</si>
  <si>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</si>
  <si>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</si>
  <si>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 xml:space="preserve">CA </t>
  </si>
  <si>
    <t xml:space="preserve">WERY Pierre </t>
  </si>
  <si>
    <t xml:space="preserve">Date du jour : </t>
  </si>
  <si>
    <t>T</t>
  </si>
  <si>
    <t>PLANNING PLATEAU DIRPJJ SUD EST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</si>
  <si>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</si>
  <si>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</si>
  <si>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</si>
  <si>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</si>
  <si>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</si>
  <si>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</si>
  <si>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</si>
  <si>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</si>
  <si>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</si>
  <si>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BUREAU</t>
  </si>
  <si>
    <t>CONVENTION TELETRAVAIL HARMONIE</t>
  </si>
  <si>
    <t xml:space="preserve">PRESENCE DU JOUR </t>
  </si>
  <si>
    <t xml:space="preserve">MATHIEU Karine </t>
  </si>
  <si>
    <t xml:space="preserve">BAZIZ Naïs </t>
  </si>
  <si>
    <t xml:space="preserve">PÔLE </t>
  </si>
  <si>
    <t xml:space="preserve">POSTE </t>
  </si>
  <si>
    <t>LEGENDE MALADIE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</si>
  <si>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</si>
  <si>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</si>
  <si>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</si>
  <si>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</si>
  <si>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</si>
  <si>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</si>
  <si>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</si>
  <si>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</si>
  <si>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</si>
  <si>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</si>
  <si>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POSTE</t>
  </si>
  <si>
    <t>Télétravail</t>
  </si>
  <si>
    <t xml:space="preserve">Déplacement </t>
  </si>
  <si>
    <t xml:space="preserve">D </t>
  </si>
  <si>
    <t>MOIS</t>
  </si>
  <si>
    <t>AGENT 1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</si>
  <si>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</si>
  <si>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</si>
  <si>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</si>
  <si>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</si>
  <si>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</si>
  <si>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</si>
  <si>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</si>
  <si>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</si>
  <si>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</si>
  <si>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</si>
  <si>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</si>
  <si>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 xml:space="preserve">POLE </t>
  </si>
  <si>
    <t>ANNEE</t>
  </si>
  <si>
    <t xml:space="preserve">Pâques </t>
  </si>
  <si>
    <t>Lundi de Pâques</t>
  </si>
  <si>
    <t>AGENT 15</t>
  </si>
  <si>
    <t>CA</t>
  </si>
  <si>
    <t>pole1</t>
  </si>
  <si>
    <t>bureau1</t>
  </si>
  <si>
    <t>AGENT 16</t>
  </si>
  <si>
    <t xml:space="preserve">BUREAU </t>
  </si>
  <si>
    <t xml:space="preserve">PERIODE </t>
  </si>
  <si>
    <t>AM</t>
  </si>
  <si>
    <t>PM</t>
  </si>
  <si>
    <t>SCA</t>
  </si>
  <si>
    <t>FI</t>
  </si>
  <si>
    <t>RI</t>
  </si>
  <si>
    <t>FE</t>
  </si>
  <si>
    <t>RE</t>
  </si>
  <si>
    <t xml:space="preserve">Formation effectuée en externe </t>
  </si>
  <si>
    <t>Réunion effectuée en externe</t>
  </si>
  <si>
    <t>aa</t>
  </si>
  <si>
    <t xml:space="preserve"> AGENT 2</t>
  </si>
  <si>
    <t>AGENT</t>
  </si>
  <si>
    <t xml:space="preserve">STATUT </t>
  </si>
  <si>
    <t xml:space="preserve">Période </t>
  </si>
  <si>
    <t>CHIBANE Karima</t>
  </si>
  <si>
    <t xml:space="preserve">DEGHENA Anita </t>
  </si>
  <si>
    <t>DA-ROLD Peggy</t>
  </si>
  <si>
    <t>MM</t>
  </si>
  <si>
    <t xml:space="preserve">DELLA-CASA Isabelle </t>
  </si>
  <si>
    <t xml:space="preserve">DESCALIS Philippe </t>
  </si>
  <si>
    <t xml:space="preserve">GENESTE Karine </t>
  </si>
  <si>
    <t xml:space="preserve">GONTARD Olivier </t>
  </si>
  <si>
    <t xml:space="preserve">LEMAIRE Julien </t>
  </si>
  <si>
    <t xml:space="preserve">ALPE Jade </t>
  </si>
  <si>
    <t xml:space="preserve">BELJEROU Fabienne </t>
  </si>
  <si>
    <t>HAMDI Yamina</t>
  </si>
  <si>
    <t xml:space="preserve">MEGUENNI-TANI Latifa </t>
  </si>
  <si>
    <t>MIRALLEZ Laeticia</t>
  </si>
  <si>
    <t>TORTARO Magali</t>
  </si>
  <si>
    <t xml:space="preserve">PERAZZIO Céline </t>
  </si>
  <si>
    <t xml:space="preserve">BARBA Vanessa </t>
  </si>
  <si>
    <t xml:space="preserve">BESTAGNE Claire </t>
  </si>
  <si>
    <t xml:space="preserve">CHASTEL Elodie </t>
  </si>
  <si>
    <t xml:space="preserve">COCCELATO Carole </t>
  </si>
  <si>
    <t xml:space="preserve">DESCALIS Odile </t>
  </si>
  <si>
    <t xml:space="preserve">EMMANUELLI Nathalie </t>
  </si>
  <si>
    <t xml:space="preserve">MANDI Samia </t>
  </si>
  <si>
    <t xml:space="preserve">MHOUSSINI Zaïtounie </t>
  </si>
  <si>
    <t xml:space="preserve">PERRET Jean-Pierre </t>
  </si>
  <si>
    <t xml:space="preserve">REFALO Romane  </t>
  </si>
  <si>
    <t xml:space="preserve">ROJAS BLANCO Gabriella </t>
  </si>
  <si>
    <t xml:space="preserve">SAMBA Blandine </t>
  </si>
  <si>
    <t xml:space="preserve">BECQUEMBOIS Philippe </t>
  </si>
  <si>
    <t xml:space="preserve">BEGARIN Aude </t>
  </si>
  <si>
    <t xml:space="preserve">ABED Ayet </t>
  </si>
  <si>
    <t xml:space="preserve">ARMELLIN Stéphanie </t>
  </si>
  <si>
    <t xml:space="preserve">CUET Paul </t>
  </si>
  <si>
    <t xml:space="preserve">DERIDIAUX Luc </t>
  </si>
  <si>
    <t xml:space="preserve">EL AYACHI Saliha </t>
  </si>
  <si>
    <t xml:space="preserve">MAUDUECH Elina </t>
  </si>
  <si>
    <t xml:space="preserve">SCALI-LEVI Elena </t>
  </si>
  <si>
    <t>GUILBERT Nicolas</t>
  </si>
  <si>
    <t>MARIE ANTOINE Iroudayadjou</t>
  </si>
  <si>
    <t>EL KAHOUAJI Eliess</t>
  </si>
  <si>
    <t xml:space="preserve">GORZKOWSKI Nicolas </t>
  </si>
  <si>
    <t xml:space="preserve">BORIE Fabienne </t>
  </si>
  <si>
    <t xml:space="preserve">CHAZAL Stéphanie </t>
  </si>
  <si>
    <t xml:space="preserve">PLASSARD Cécile </t>
  </si>
  <si>
    <t xml:space="preserve">SCHWARTZMANN Sandra </t>
  </si>
  <si>
    <t xml:space="preserve">BELHOUCHET Cherifa </t>
  </si>
  <si>
    <t xml:space="preserve">HALOUIN Jérôme </t>
  </si>
  <si>
    <t>PAUMART Thierry</t>
  </si>
  <si>
    <t>BALDI Franck</t>
  </si>
  <si>
    <t>PAUMARD Thierry</t>
  </si>
  <si>
    <t xml:space="preserve">ACQUIER Hélène </t>
  </si>
  <si>
    <t xml:space="preserve">ARMAND Céline </t>
  </si>
  <si>
    <t xml:space="preserve">ARMAND Sophie </t>
  </si>
  <si>
    <t xml:space="preserve">DIEBOLD Cécile </t>
  </si>
  <si>
    <t xml:space="preserve">FABIANNI Christelle </t>
  </si>
  <si>
    <t xml:space="preserve">LAMBERT Alexis </t>
  </si>
  <si>
    <t xml:space="preserve">LEPHAY Ludovic </t>
  </si>
  <si>
    <t xml:space="preserve">MARTINON Stéphanie </t>
  </si>
  <si>
    <t xml:space="preserve">MULLER Sébastien </t>
  </si>
  <si>
    <t xml:space="preserve">SALHI Mohamed </t>
  </si>
  <si>
    <t xml:space="preserve">SANNA Corinne </t>
  </si>
  <si>
    <t xml:space="preserve">VENUSE LAMIA Mélodie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</si>
</sst>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mmmm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164" fontId="0" fillId="0" borderId="0" xfId="0" applyNumberFormat="1"/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164" fontId="5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20" fontId="10" fillId="8" borderId="5" xfId="0" applyNumberFormat="1" applyFont="1" applyFill="1" applyBorder="1" applyAlignment="1">
      <alignment horizontal="center" vertical="center"/>
    </xf>
    <xf numFmtId="20" fontId="11" fillId="9" borderId="5" xfId="0" applyNumberFormat="1" applyFont="1" applyFill="1" applyBorder="1" applyAlignment="1">
      <alignment horizontal="center" vertical="center"/>
    </xf>
    <xf numFmtId="20" fontId="5" fillId="6" borderId="5" xfId="0" applyNumberFormat="1" applyFont="1" applyFill="1" applyBorder="1" applyAlignment="1">
      <alignment horizontal="center" vertical="center"/>
    </xf>
    <xf numFmtId="20" fontId="1" fillId="11" borderId="5" xfId="0" applyNumberFormat="1" applyFont="1" applyFill="1" applyBorder="1" applyAlignment="1">
      <alignment horizontal="center" vertical="center"/>
    </xf>
    <xf numFmtId="20" fontId="12" fillId="7" borderId="5" xfId="0" applyNumberFormat="1" applyFont="1" applyFill="1" applyBorder="1" applyAlignment="1">
      <alignment horizontal="center" vertical="center"/>
    </xf>
    <xf numFmtId="20" fontId="8" fillId="10" borderId="5" xfId="0" applyNumberFormat="1" applyFont="1" applyFill="1" applyBorder="1" applyAlignment="1">
      <alignment horizontal="center" vertical="center"/>
    </xf>
    <xf numFmtId="20" fontId="13" fillId="5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4" fillId="0" borderId="0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NumberForma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0" fillId="0" borderId="11" xfId="0" applyBorder="1" applyAlignment="1"/>
    <xf numFmtId="0" fontId="0" fillId="0" borderId="13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15" fillId="2" borderId="9" xfId="0" applyFont="1" applyFill="1" applyBorder="1" applyAlignment="1">
      <alignment horizontal="right" indent="1"/>
    </xf>
    <xf numFmtId="0" fontId="15" fillId="2" borderId="4" xfId="0" applyFont="1" applyFill="1" applyBorder="1" applyAlignment="1">
      <alignment horizontal="right" indent="1"/>
    </xf>
    <xf numFmtId="0" fontId="7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0" fillId="0" borderId="7" xfId="0" applyBorder="1" applyAlignment="1"/>
    <xf numFmtId="0" fontId="0" fillId="0" borderId="4" xfId="0" applyBorder="1" applyAlignment="1"/>
    <xf numFmtId="0" fontId="2" fillId="3" borderId="8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1" fillId="0" borderId="0" xfId="0" applyFont="1" applyFill="1" applyBorder="1" applyAlignment="1">
      <alignment vertical="center"/>
    </xf>
    <xf numFmtId="0" fontId="0" fillId="0" borderId="0" xfId="0" applyFill="1" applyAlignment="1"/>
    <xf numFmtId="0" fontId="0" fillId="0" borderId="0" xfId="0" applyAlignment="1">
      <alignment horizontal="center"/>
    </xf>
    <xf numFmtId="0" fontId="0" fillId="0" borderId="0" xfId="0" applyBorder="1"/>
    <xf numFmtId="14" fontId="15" fillId="2" borderId="2" xfId="0" applyNumberFormat="1" applyFont="1" applyFill="1" applyBorder="1" applyAlignment="1">
      <alignment horizontal="right" indent="1"/>
    </xf>
    <xf numFmtId="0" fontId="0" fillId="0" borderId="14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1" fillId="0" borderId="14" xfId="0" applyFont="1" applyFill="1" applyBorder="1" applyAlignment="1">
      <alignment horizontal="center"/>
    </xf>
    <xf numFmtId="164" fontId="16" fillId="0" borderId="6" xfId="0" applyNumberFormat="1" applyFont="1" applyBorder="1" applyAlignment="1">
      <alignment textRotation="90" wrapText="1"/>
    </xf>
    <xf numFmtId="164" fontId="16" fillId="0" borderId="10" xfId="0" applyNumberFormat="1" applyFont="1" applyBorder="1" applyAlignment="1">
      <alignment textRotation="90" wrapText="1"/>
    </xf>
    <xf numFmtId="20" fontId="17" fillId="12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Border="1" applyAlignment="1">
      <alignment horizontal="center"/>
    </xf>
    <xf numFmtId="164" fontId="0" fillId="13" borderId="6" xfId="0" applyNumberFormat="1" applyFont="1" applyFill="1" applyBorder="1" applyAlignment="1">
      <alignment horizontal="center"/>
    </xf>
    <xf numFmtId="0" fontId="18" fillId="0" borderId="6" xfId="0" applyFont="1" applyBorder="1" applyAlignment="1"/>
    <xf numFmtId="0" fontId="19" fillId="0" borderId="0" xfId="0" applyFont="1"/>
    <xf numFmtId="0" fontId="19" fillId="0" borderId="0" xfId="0" applyFont="1" applyAlignment="1"/>
    <xf numFmtId="0" fontId="18" fillId="0" borderId="0" xfId="0" applyFont="1" applyBorder="1" applyAlignment="1"/>
    <xf numFmtId="1" fontId="1" fillId="13" borderId="6" xfId="0" applyNumberFormat="1" applyFont="1" applyFill="1" applyBorder="1" applyAlignment="1">
      <alignment horizontal="center" vertical="center"/>
    </xf>
    <xf numFmtId="0" fontId="20" fillId="14" borderId="17" xfId="0" applyFont="1" applyFill="1" applyBorder="1"/>
    <xf numFmtId="0" fontId="20" fillId="14" borderId="18" xfId="0" applyFont="1" applyFill="1" applyBorder="1"/>
    <xf numFmtId="0" fontId="7" fillId="0" borderId="14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64" fontId="20" fillId="14" borderId="8" xfId="0" applyNumberFormat="1" applyFont="1" applyFill="1" applyBorder="1" applyAlignment="1">
      <alignment horizontal="center" vertical="center" textRotation="90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vertical="top"/>
    </xf>
    <xf numFmtId="14" fontId="15" fillId="2" borderId="4" xfId="0" applyNumberFormat="1" applyFont="1" applyFill="1" applyBorder="1" applyAlignment="1">
      <alignment horizontal="right" indent="1"/>
    </xf>
    <xf numFmtId="0" fontId="21" fillId="0" borderId="0" xfId="0" applyFont="1"/>
    <xf numFmtId="14" fontId="15" fillId="2" borderId="2" xfId="0" applyNumberFormat="1" applyFont="1" applyFill="1" applyBorder="1" applyAlignment="1">
      <alignment horizontal="right" vertical="center" indent="1"/>
    </xf>
    <xf numFmtId="0" fontId="0" fillId="15" borderId="14" xfId="0" applyNumberFormat="1" applyFill="1" applyBorder="1" applyAlignment="1">
      <alignment horizontal="center" vertical="center"/>
    </xf>
    <xf numFmtId="0" fontId="0" fillId="15" borderId="11" xfId="0" applyNumberFormat="1" applyFill="1" applyBorder="1" applyAlignment="1">
      <alignment horizontal="center" vertical="center"/>
    </xf>
    <xf numFmtId="165" fontId="15" fillId="2" borderId="4" xfId="0" applyNumberFormat="1" applyFont="1" applyFill="1" applyBorder="1" applyAlignment="1">
      <alignment horizontal="right" indent="1"/>
    </xf>
    <xf numFmtId="0" fontId="0" fillId="15" borderId="0" xfId="0" applyFill="1"/>
    <xf numFmtId="0" fontId="1" fillId="0" borderId="5" xfId="0" applyFont="1" applyBorder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165" fontId="19" fillId="0" borderId="19" xfId="0" applyNumberFormat="1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fill>
        <patternFill patternType="lightGrid"/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auto="1"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7830A0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ont>
        <b/>
        <i val="0"/>
        <color theme="1"/>
      </font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patternFill patternType="darkGray">
          <fgColor auto="1"/>
          <bgColor theme="0" tint="-0.14981536301767021"/>
        </patternFill>
      </fill>
    </dxf>
    <dxf>
      <fill>
        <patternFill patternType="darkGray">
          <fgColor auto="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E5ECE"/>
      </font>
      <fill>
        <patternFill>
          <bgColor rgb="FF9E5ECE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theme="5"/>
        </patternFill>
      </fill>
    </dxf>
    <dxf>
      <font>
        <color theme="5"/>
      </font>
      <fill>
        <patternFill>
          <bgColor rgb="FFE58A3F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1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</dxf>
    <dxf>
      <font>
        <b/>
        <i val="0"/>
      </font>
      <fill>
        <gradientFill degree="270">
          <stop position="0">
            <color rgb="FFFFFF00"/>
          </stop>
          <stop position="1">
            <color rgb="FFFFC000"/>
          </stop>
        </gradientFill>
      </fill>
    </dxf>
    <dxf>
      <fill>
        <gradientFill degree="90">
          <stop position="0">
            <color theme="9" tint="0.40000610370189521"/>
          </stop>
          <stop position="1">
            <color theme="9" tint="0.59999389629810485"/>
          </stop>
        </gradientFill>
      </fill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D89B22"/>
      <color rgb="FF833C0C"/>
      <color rgb="FFFFD966"/>
      <color rgb="FFC6E0B4"/>
      <color rgb="FF62E0B4"/>
      <color rgb="FF375623"/>
      <color rgb="FF7830A0"/>
      <color rgb="FF9272B2"/>
      <color rgb="FFD1E1F3"/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11</xdr:row>
      <xdr:rowOff>190498</xdr:rowOff>
    </xdr:from>
    <xdr:to>
      <xdr:col>23</xdr:col>
      <xdr:colOff>228600</xdr:colOff>
      <xdr:row>155</xdr:row>
      <xdr:rowOff>38099</xdr:rowOff>
    </xdr:to>
    <xdr:sp macro="" textlink="">
      <xdr:nvSpPr>
        <xdr:cNvPr id="2" name="ZoneTexte 1"/>
        <xdr:cNvSpPr txBox="1"/>
      </xdr:nvSpPr>
      <xdr:spPr>
        <a:xfrm>
          <a:off x="428625" y="2285998"/>
          <a:ext cx="17325975" cy="272796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Option Explicit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Private Sub Worksheet_Change(ByVal Target As Range)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'La macro se lance si il y a un changement sur cette feuille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If Application.Intersect(Target, Range("B4")) Is Nothing Then Exit Sub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'Si ce changement n'est pas la cellule B4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on arrete la macro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Dim coldeb As Integer, i As Integer, j As Integer, c As Range, madate As Date, lig As Long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'Définition des variables Coldeb,i,j sont des nombres entiers / c est une cellule / madate est une date / lig est un nombre entier (sans limite)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Range("J7:AN132").ClearContents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'on nettoie le contenu des cellules J7:AN132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madate = DateValue("1 " &amp; Range("B3 ").Value &amp; " " &amp; Range("B2 ").Value)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'madate devient une date du 1er + valeur du mois + valeur de l'année (sur la feuille calendrier final)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With Sheets("2023")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'Avec la feuille nommé 2023 (Chaque fois qui il a un "." devant range ça concernera cette feuille)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If .Range("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").Value &lt;&gt; Range("B2 ").Value Then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'si la cellule F2 de la feuille 2023 est différente de la cellule B2 de la feuille Calendrier final alors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MsgBox ("La feuille " &amp; Range("B2 ").Value &amp; " n'existe pas")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'un message apparait et indique que "la feuille " + l'annee inscrite dans la cellule B2 du calendrier final +" n'existe pas"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Exit Sub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'on arrete la macro (si la feuille 2023 n'xiste pas)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End If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'La fonction If est terminé, on sort de la fonction qu'elle est été utilisé ou non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coldeb = 7  + madate - .Range("G5 ").Value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'coldeb devient la date + 6 j - la valeur F5 de la feuille 2023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For i = 7 To .Range("F " &amp; Rows.Count).End(xlUp).Row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'pour i qui correspont aux lignes de 6 a la derniere ligne de la colonne E sur la feuille 2023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For j = coldeb To coldeb + 31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'pour j qui correspond aux colonnes trouvé précédement avec coldeb jusqu'a coldeb + 31 jours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If .Cells(i, j).Value &lt;&gt; "" Then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'si la cellule en ligne correspondant a i et en colonne correspondant a j est différente de rien alors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Set c = Columns(7 ).Find(.Cells(i, 6 ).Value, LookIn:=xlValues)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'C devient la cellule en colonne 7 en recherchant dans la feuille 2023 la cellule corresppondant a le ligne sur la 5eme colonne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If Not c Is Nothing Then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'si c n'est pas rien alors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Cells(c.Row, 10 + j - coldeb).Value = .Cells(i, j).Value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'la cellule a la valeur en ligne de c et la colonne 10 + Jour - colder = a la cellule ligne i, colonne j de la feuille 2023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Else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'sinon (donc -&gt; Si c = rien)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lig = Range("F " &amp; Rows.Count).End(xlUp).Row + 3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'lig correspond a la derniere ligne de la colonne F + 3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Range("A" &amp; lig).Value = .Range("A" &amp; i).Value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'valeur de la cellule A en ligne lig = valeur A de la ligne i de la feuille 2023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Range("B" &amp; lig).Value = .Range("B" &amp; i).Value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'valeur de la cellule B en ligne lig = valeur B de la ligne i de la feuille 2023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Range("C" &amp; lig).Value = .Range("C" &amp; i).Value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'valeur de la cellule C en ligne lig = valeur C de la ligne i de la feuille 2023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Range("F" &amp; lig).Value = .Range("F" &amp; i).Value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'valeur de la cellule F en ligne lig = valeur F de la ligne i de la feuille 2023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Range("G" &amp; lig).Value = .Cells(i, 7).Value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'valeur de la cellule G en ligne lig = valeur cellule de la ligne i et colonne 5 de la feuille 2023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Cells(lig, 10 + j - coldeb).Value = .Cells(i, j).Value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'valeur de la cellule en ligne lig et colonne 10 + j - coldeb = valeur cellule de la ligne i et colonne j de la feuille 2023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End If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'fin de la partie commencé en avec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If Not c Is Nothing Then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End If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'fin de la partie commencé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 .Cells(i, j).Value &lt;&gt; "" Then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Next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'on ajoute +1 a J dans      For j = coldeb To coldeb + 31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Next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'on ajoute +1 a i dans       For i = 6 To .Range("F " &amp; Rows.Count).End(xlUp).Row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End With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'fin de la partie ou l'on trouve des correspondances avec la feuille 2023 commencé avec With Sheets("2023")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 Sub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ade.alpe/Mes%20documents/CONSTRUCTION%20PLANNING/Pr&#233;sentation%20du%20projet/tableau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dendrier final"/>
      <sheetName val="2023"/>
      <sheetName val="Sources"/>
      <sheetName val="RDC"/>
      <sheetName val="ETAGE RH"/>
      <sheetName val="ETAGE DEPAFI"/>
      <sheetName val="Feuil1"/>
    </sheetNames>
    <sheetDataSet>
      <sheetData sheetId="0">
        <row r="6">
          <cell r="E6" t="str">
            <v xml:space="preserve">AGENT </v>
          </cell>
          <cell r="F6" t="str">
            <v xml:space="preserve">PERIODE </v>
          </cell>
          <cell r="G6" t="str">
            <v>ABS/PRES</v>
          </cell>
          <cell r="H6" t="str">
            <v xml:space="preserve">PRESENCE DU JOUR </v>
          </cell>
        </row>
        <row r="7">
          <cell r="E7" t="str">
            <v>MATHIEU Karine</v>
          </cell>
          <cell r="F7" t="str">
            <v>AM</v>
          </cell>
          <cell r="G7" t="str">
            <v>A</v>
          </cell>
          <cell r="H7" t="str">
            <v xml:space="preserve">ABS </v>
          </cell>
        </row>
        <row r="8">
          <cell r="E8" t="str">
            <v xml:space="preserve">MATHIEU Karine </v>
          </cell>
          <cell r="F8" t="str">
            <v>PM</v>
          </cell>
          <cell r="G8" t="str">
            <v>P</v>
          </cell>
          <cell r="H8" t="str">
            <v/>
          </cell>
        </row>
        <row r="9">
          <cell r="E9" t="str">
            <v xml:space="preserve">WERY Pierre </v>
          </cell>
          <cell r="F9" t="str">
            <v>AM</v>
          </cell>
          <cell r="G9" t="str">
            <v>A</v>
          </cell>
          <cell r="H9" t="str">
            <v xml:space="preserve">MT </v>
          </cell>
        </row>
        <row r="10">
          <cell r="E10" t="str">
            <v xml:space="preserve">WERY Pierre </v>
          </cell>
          <cell r="F10" t="str">
            <v>PM</v>
          </cell>
          <cell r="G10" t="str">
            <v>P</v>
          </cell>
          <cell r="H10" t="str">
            <v/>
          </cell>
        </row>
        <row r="11">
          <cell r="E11" t="str">
            <v xml:space="preserve">BAZIZ Naïs </v>
          </cell>
          <cell r="F11" t="str">
            <v>AM</v>
          </cell>
          <cell r="G11" t="str">
            <v>A</v>
          </cell>
          <cell r="H11" t="str">
            <v>CA</v>
          </cell>
        </row>
        <row r="12">
          <cell r="E12" t="str">
            <v xml:space="preserve">BAZIZ Naïs </v>
          </cell>
          <cell r="F12" t="str">
            <v>PM</v>
          </cell>
          <cell r="G12" t="str">
            <v>P</v>
          </cell>
          <cell r="H12" t="str">
            <v/>
          </cell>
        </row>
        <row r="13">
          <cell r="E13" t="str">
            <v xml:space="preserve">DELLA-CASA Isabelle </v>
          </cell>
          <cell r="F13" t="str">
            <v>AM</v>
          </cell>
          <cell r="G13" t="str">
            <v>A</v>
          </cell>
          <cell r="H13" t="str">
            <v>T</v>
          </cell>
        </row>
        <row r="14">
          <cell r="E14" t="str">
            <v xml:space="preserve">DELLA-CASA Isabelle </v>
          </cell>
          <cell r="F14" t="str">
            <v>PM</v>
          </cell>
          <cell r="G14" t="str">
            <v>P</v>
          </cell>
          <cell r="H14" t="str">
            <v/>
          </cell>
        </row>
        <row r="15">
          <cell r="E15" t="str">
            <v xml:space="preserve">DESCALIS Philippe </v>
          </cell>
          <cell r="F15" t="str">
            <v>AM</v>
          </cell>
          <cell r="G15" t="str">
            <v>P</v>
          </cell>
          <cell r="H15" t="str">
            <v/>
          </cell>
        </row>
        <row r="16">
          <cell r="E16" t="str">
            <v xml:space="preserve">DESCALIS Philippe </v>
          </cell>
          <cell r="F16" t="str">
            <v>PM</v>
          </cell>
          <cell r="G16" t="str">
            <v>P</v>
          </cell>
          <cell r="H16" t="str">
            <v/>
          </cell>
        </row>
        <row r="17">
          <cell r="E17" t="str">
            <v xml:space="preserve">GENESTE Karine </v>
          </cell>
          <cell r="F17" t="str">
            <v>AM</v>
          </cell>
          <cell r="G17" t="str">
            <v>P</v>
          </cell>
          <cell r="H17" t="str">
            <v/>
          </cell>
        </row>
        <row r="18">
          <cell r="E18" t="str">
            <v xml:space="preserve">GENESTE Karine </v>
          </cell>
          <cell r="F18" t="str">
            <v>PM</v>
          </cell>
          <cell r="G18" t="str">
            <v>P</v>
          </cell>
          <cell r="H18" t="str">
            <v/>
          </cell>
        </row>
        <row r="19">
          <cell r="E19" t="str">
            <v xml:space="preserve">GONTARD Olivier </v>
          </cell>
          <cell r="F19" t="str">
            <v>AM</v>
          </cell>
          <cell r="G19" t="str">
            <v>P</v>
          </cell>
          <cell r="H19" t="str">
            <v/>
          </cell>
        </row>
        <row r="20">
          <cell r="E20" t="str">
            <v xml:space="preserve">GONTARD Olivier </v>
          </cell>
          <cell r="F20" t="str">
            <v>PM</v>
          </cell>
          <cell r="G20" t="str">
            <v>P</v>
          </cell>
          <cell r="H20" t="str">
            <v/>
          </cell>
        </row>
        <row r="21">
          <cell r="E21" t="str">
            <v>CHIBANE Karima</v>
          </cell>
          <cell r="F21" t="str">
            <v>AM</v>
          </cell>
          <cell r="G21" t="str">
            <v>P</v>
          </cell>
          <cell r="H21" t="str">
            <v/>
          </cell>
        </row>
        <row r="22">
          <cell r="E22" t="str">
            <v>CHIBANE Karima</v>
          </cell>
          <cell r="F22" t="str">
            <v>PM</v>
          </cell>
          <cell r="G22" t="str">
            <v>A</v>
          </cell>
          <cell r="H22" t="str">
            <v>T</v>
          </cell>
        </row>
        <row r="23">
          <cell r="E23" t="str">
            <v xml:space="preserve">LEMAIRE Julien </v>
          </cell>
          <cell r="F23" t="str">
            <v>AM</v>
          </cell>
          <cell r="G23" t="str">
            <v>P</v>
          </cell>
          <cell r="H23" t="str">
            <v/>
          </cell>
        </row>
        <row r="24">
          <cell r="E24" t="str">
            <v xml:space="preserve">LEMAIRE Julien </v>
          </cell>
          <cell r="F24" t="str">
            <v>PM</v>
          </cell>
          <cell r="G24" t="str">
            <v>P</v>
          </cell>
          <cell r="H24" t="str">
            <v/>
          </cell>
        </row>
        <row r="25">
          <cell r="E25" t="str">
            <v xml:space="preserve">ALPE Jade </v>
          </cell>
          <cell r="F25" t="str">
            <v>AM</v>
          </cell>
          <cell r="G25" t="str">
            <v>P</v>
          </cell>
          <cell r="H25" t="str">
            <v/>
          </cell>
        </row>
        <row r="26">
          <cell r="E26" t="str">
            <v xml:space="preserve">ALPE Jade </v>
          </cell>
          <cell r="F26" t="str">
            <v>PM</v>
          </cell>
          <cell r="G26" t="str">
            <v>P</v>
          </cell>
          <cell r="H26" t="str">
            <v/>
          </cell>
        </row>
        <row r="27">
          <cell r="E27" t="str">
            <v xml:space="preserve">BELJEROU Fabienne </v>
          </cell>
          <cell r="F27" t="str">
            <v>AM</v>
          </cell>
          <cell r="G27" t="str">
            <v>P</v>
          </cell>
          <cell r="H27" t="str">
            <v/>
          </cell>
        </row>
        <row r="28">
          <cell r="E28" t="str">
            <v xml:space="preserve">BELJEROU Fabienne </v>
          </cell>
          <cell r="F28" t="str">
            <v>PM</v>
          </cell>
          <cell r="G28" t="str">
            <v>P</v>
          </cell>
          <cell r="H28" t="str">
            <v/>
          </cell>
        </row>
        <row r="29">
          <cell r="E29" t="str">
            <v>HAMDI Yamina</v>
          </cell>
          <cell r="F29" t="str">
            <v>AM</v>
          </cell>
          <cell r="G29" t="str">
            <v>P</v>
          </cell>
          <cell r="H29" t="str">
            <v/>
          </cell>
        </row>
        <row r="30">
          <cell r="E30" t="str">
            <v>HAMDI Yamina</v>
          </cell>
          <cell r="F30" t="str">
            <v>PM</v>
          </cell>
          <cell r="G30" t="str">
            <v>P</v>
          </cell>
          <cell r="H30" t="str">
            <v/>
          </cell>
        </row>
        <row r="31">
          <cell r="E31" t="str">
            <v xml:space="preserve">MEGUENNI-TANI Latifa </v>
          </cell>
          <cell r="F31" t="str">
            <v>AM</v>
          </cell>
          <cell r="G31" t="str">
            <v>P</v>
          </cell>
          <cell r="H31" t="str">
            <v/>
          </cell>
        </row>
        <row r="32">
          <cell r="E32" t="str">
            <v xml:space="preserve">MEGUENNI-TANI Latifa </v>
          </cell>
          <cell r="F32" t="str">
            <v>PM</v>
          </cell>
          <cell r="G32" t="str">
            <v>P</v>
          </cell>
          <cell r="H32" t="str">
            <v/>
          </cell>
        </row>
        <row r="33">
          <cell r="E33" t="str">
            <v>MIRALLEZ Laeticia</v>
          </cell>
          <cell r="F33" t="str">
            <v>AM</v>
          </cell>
          <cell r="G33" t="str">
            <v>P</v>
          </cell>
          <cell r="H33" t="str">
            <v/>
          </cell>
        </row>
        <row r="34">
          <cell r="E34" t="str">
            <v>MIRALLEZ Laeticia</v>
          </cell>
          <cell r="F34" t="str">
            <v>PM</v>
          </cell>
          <cell r="G34" t="str">
            <v>P</v>
          </cell>
          <cell r="H34" t="str">
            <v/>
          </cell>
        </row>
        <row r="35">
          <cell r="E35" t="str">
            <v>TOTARO</v>
          </cell>
          <cell r="F35" t="str">
            <v>AM</v>
          </cell>
          <cell r="G35" t="str">
            <v>P</v>
          </cell>
          <cell r="H35" t="str">
            <v/>
          </cell>
        </row>
        <row r="36">
          <cell r="E36" t="str">
            <v>TORTARO Magali</v>
          </cell>
          <cell r="F36" t="str">
            <v>PM</v>
          </cell>
          <cell r="G36" t="str">
            <v>P</v>
          </cell>
          <cell r="H36" t="str">
            <v/>
          </cell>
        </row>
        <row r="37">
          <cell r="E37" t="str">
            <v xml:space="preserve">PERAZZIO Céline </v>
          </cell>
          <cell r="F37" t="str">
            <v>AM</v>
          </cell>
          <cell r="G37" t="str">
            <v>P</v>
          </cell>
          <cell r="H37" t="str">
            <v/>
          </cell>
        </row>
        <row r="38">
          <cell r="E38" t="str">
            <v xml:space="preserve">PERAZZIO Céline </v>
          </cell>
          <cell r="F38" t="str">
            <v>PM</v>
          </cell>
          <cell r="G38" t="str">
            <v>P</v>
          </cell>
          <cell r="H38" t="str">
            <v/>
          </cell>
        </row>
        <row r="39">
          <cell r="E39" t="str">
            <v xml:space="preserve">BARBA Vanessa </v>
          </cell>
          <cell r="F39" t="str">
            <v>AM</v>
          </cell>
          <cell r="G39" t="str">
            <v>P</v>
          </cell>
          <cell r="H39" t="str">
            <v/>
          </cell>
        </row>
        <row r="40">
          <cell r="E40" t="str">
            <v xml:space="preserve">BARBA Vanessa </v>
          </cell>
          <cell r="F40" t="str">
            <v>PM</v>
          </cell>
          <cell r="G40" t="str">
            <v>P</v>
          </cell>
          <cell r="H40" t="str">
            <v/>
          </cell>
        </row>
        <row r="41">
          <cell r="E41" t="str">
            <v xml:space="preserve">BESTAGNE Claire </v>
          </cell>
          <cell r="F41" t="str">
            <v>AM</v>
          </cell>
          <cell r="G41" t="str">
            <v>P</v>
          </cell>
          <cell r="H41" t="str">
            <v/>
          </cell>
        </row>
        <row r="42">
          <cell r="E42" t="str">
            <v xml:space="preserve">BESTAGNE Claire </v>
          </cell>
          <cell r="F42" t="str">
            <v>PM</v>
          </cell>
          <cell r="G42" t="str">
            <v>P</v>
          </cell>
          <cell r="H42" t="str">
            <v/>
          </cell>
        </row>
        <row r="43">
          <cell r="E43" t="str">
            <v xml:space="preserve">CHASTEL Elodie </v>
          </cell>
          <cell r="F43" t="str">
            <v>AM</v>
          </cell>
          <cell r="G43" t="str">
            <v>P</v>
          </cell>
          <cell r="H43" t="str">
            <v/>
          </cell>
        </row>
        <row r="44">
          <cell r="E44" t="str">
            <v>CHASTEL Elodie</v>
          </cell>
          <cell r="F44" t="str">
            <v>PM</v>
          </cell>
          <cell r="G44" t="str">
            <v>P</v>
          </cell>
          <cell r="H44" t="str">
            <v/>
          </cell>
        </row>
        <row r="45">
          <cell r="E45" t="str">
            <v xml:space="preserve">COCCELATO Carole </v>
          </cell>
          <cell r="F45" t="str">
            <v>AM</v>
          </cell>
          <cell r="G45" t="str">
            <v>P</v>
          </cell>
          <cell r="H45" t="str">
            <v/>
          </cell>
        </row>
        <row r="46">
          <cell r="E46" t="str">
            <v xml:space="preserve">COCCELATO Carole </v>
          </cell>
          <cell r="F46" t="str">
            <v>PM</v>
          </cell>
          <cell r="G46" t="str">
            <v>P</v>
          </cell>
          <cell r="H46" t="str">
            <v/>
          </cell>
        </row>
        <row r="47">
          <cell r="E47" t="str">
            <v>DA-ROLD Peggy</v>
          </cell>
          <cell r="F47" t="str">
            <v>AM</v>
          </cell>
          <cell r="G47" t="str">
            <v>P</v>
          </cell>
          <cell r="H47" t="str">
            <v/>
          </cell>
        </row>
        <row r="48">
          <cell r="E48" t="str">
            <v>DA-ROLD Peggy</v>
          </cell>
          <cell r="F48" t="str">
            <v>PM</v>
          </cell>
          <cell r="G48" t="str">
            <v>P</v>
          </cell>
          <cell r="H48" t="str">
            <v/>
          </cell>
        </row>
        <row r="49">
          <cell r="E49" t="str">
            <v xml:space="preserve">DESCALIS Odile </v>
          </cell>
          <cell r="F49" t="str">
            <v>AM</v>
          </cell>
          <cell r="G49" t="str">
            <v>P</v>
          </cell>
          <cell r="H49" t="str">
            <v/>
          </cell>
        </row>
        <row r="50">
          <cell r="E50" t="str">
            <v xml:space="preserve">DESCALIS Odile </v>
          </cell>
          <cell r="F50" t="str">
            <v>PM</v>
          </cell>
          <cell r="G50" t="str">
            <v>P</v>
          </cell>
          <cell r="H50" t="str">
            <v/>
          </cell>
        </row>
        <row r="51">
          <cell r="E51"/>
          <cell r="F51" t="str">
            <v>AM</v>
          </cell>
          <cell r="G51" t="str">
            <v>P</v>
          </cell>
          <cell r="H51" t="str">
            <v/>
          </cell>
        </row>
        <row r="52">
          <cell r="E52" t="str">
            <v xml:space="preserve">EMMANUELLI Nathalie </v>
          </cell>
          <cell r="F52" t="str">
            <v>PM</v>
          </cell>
          <cell r="G52" t="str">
            <v>P</v>
          </cell>
          <cell r="H52" t="str">
            <v/>
          </cell>
        </row>
        <row r="53">
          <cell r="E53" t="str">
            <v xml:space="preserve">MANDI Samia </v>
          </cell>
          <cell r="F53" t="str">
            <v>AM</v>
          </cell>
          <cell r="G53" t="str">
            <v>P</v>
          </cell>
          <cell r="H53" t="str">
            <v/>
          </cell>
        </row>
        <row r="54">
          <cell r="E54" t="str">
            <v xml:space="preserve">MANDI Samia </v>
          </cell>
          <cell r="F54" t="str">
            <v>PM</v>
          </cell>
          <cell r="G54" t="str">
            <v>P</v>
          </cell>
          <cell r="H54" t="str">
            <v/>
          </cell>
        </row>
        <row r="55">
          <cell r="E55" t="str">
            <v xml:space="preserve">MHOUSSINI Zaïtounie </v>
          </cell>
          <cell r="F55" t="str">
            <v>AM</v>
          </cell>
          <cell r="G55" t="str">
            <v>P</v>
          </cell>
          <cell r="H55" t="str">
            <v/>
          </cell>
        </row>
        <row r="56">
          <cell r="E56" t="str">
            <v xml:space="preserve">MHOUSSINI Zaïtounie </v>
          </cell>
          <cell r="F56" t="str">
            <v>PM</v>
          </cell>
          <cell r="G56" t="str">
            <v>P</v>
          </cell>
          <cell r="H56" t="str">
            <v/>
          </cell>
        </row>
        <row r="57">
          <cell r="E57" t="str">
            <v xml:space="preserve">PERRET Jean-Pierre </v>
          </cell>
          <cell r="F57" t="str">
            <v>AM</v>
          </cell>
          <cell r="G57" t="str">
            <v>P</v>
          </cell>
          <cell r="H57" t="str">
            <v/>
          </cell>
        </row>
        <row r="58">
          <cell r="E58" t="str">
            <v xml:space="preserve">PERRET Jean-Pierre </v>
          </cell>
          <cell r="F58" t="str">
            <v>PM</v>
          </cell>
          <cell r="G58" t="str">
            <v>P</v>
          </cell>
          <cell r="H58" t="str">
            <v/>
          </cell>
        </row>
        <row r="59">
          <cell r="E59" t="str">
            <v xml:space="preserve">REFALO Romane  </v>
          </cell>
          <cell r="F59" t="str">
            <v>AM</v>
          </cell>
          <cell r="G59" t="str">
            <v>P</v>
          </cell>
          <cell r="H59" t="str">
            <v/>
          </cell>
        </row>
        <row r="60">
          <cell r="E60" t="str">
            <v xml:space="preserve">REFALO Romane  </v>
          </cell>
          <cell r="F60" t="str">
            <v>PM</v>
          </cell>
          <cell r="G60" t="str">
            <v>P</v>
          </cell>
          <cell r="H60" t="str">
            <v/>
          </cell>
        </row>
        <row r="61">
          <cell r="E61" t="str">
            <v xml:space="preserve">ROJAS BLANCO Gabriella </v>
          </cell>
          <cell r="F61" t="str">
            <v>AM</v>
          </cell>
          <cell r="G61" t="str">
            <v>P</v>
          </cell>
          <cell r="H61" t="str">
            <v/>
          </cell>
        </row>
        <row r="62">
          <cell r="E62" t="str">
            <v xml:space="preserve">ROJAS BLANCO Gabriella </v>
          </cell>
          <cell r="F62" t="str">
            <v>PM</v>
          </cell>
          <cell r="G62" t="str">
            <v>P</v>
          </cell>
          <cell r="H62" t="str">
            <v/>
          </cell>
        </row>
        <row r="63">
          <cell r="E63" t="str">
            <v xml:space="preserve">SAMBA Blandine </v>
          </cell>
          <cell r="F63" t="str">
            <v>AM</v>
          </cell>
          <cell r="G63" t="str">
            <v>P</v>
          </cell>
          <cell r="H63" t="str">
            <v/>
          </cell>
        </row>
        <row r="64">
          <cell r="E64" t="str">
            <v xml:space="preserve">SAMBA Blandine </v>
          </cell>
          <cell r="F64" t="str">
            <v>PM</v>
          </cell>
          <cell r="G64" t="str">
            <v>P</v>
          </cell>
          <cell r="H64" t="str">
            <v/>
          </cell>
        </row>
        <row r="65">
          <cell r="E65" t="str">
            <v xml:space="preserve">BECQUEMBOIS Philippe </v>
          </cell>
          <cell r="F65" t="str">
            <v>AM</v>
          </cell>
          <cell r="G65" t="str">
            <v>P</v>
          </cell>
          <cell r="H65" t="str">
            <v/>
          </cell>
        </row>
        <row r="66">
          <cell r="E66" t="str">
            <v xml:space="preserve">BECQUEMBOIS Philippe </v>
          </cell>
          <cell r="F66" t="str">
            <v>PM</v>
          </cell>
          <cell r="G66" t="str">
            <v>P</v>
          </cell>
          <cell r="H66" t="str">
            <v/>
          </cell>
        </row>
        <row r="67">
          <cell r="E67" t="str">
            <v xml:space="preserve">BEGARIN Aude </v>
          </cell>
          <cell r="F67" t="str">
            <v>AM</v>
          </cell>
          <cell r="G67" t="str">
            <v>P</v>
          </cell>
          <cell r="H67" t="str">
            <v/>
          </cell>
        </row>
        <row r="68">
          <cell r="E68" t="str">
            <v xml:space="preserve">BEGARIN Aude </v>
          </cell>
          <cell r="F68" t="str">
            <v>PM</v>
          </cell>
          <cell r="G68" t="str">
            <v>P</v>
          </cell>
          <cell r="H68" t="str">
            <v/>
          </cell>
        </row>
        <row r="69">
          <cell r="E69" t="str">
            <v xml:space="preserve">ABED Ayet </v>
          </cell>
          <cell r="F69" t="str">
            <v>AM</v>
          </cell>
          <cell r="G69" t="str">
            <v>P</v>
          </cell>
          <cell r="H69" t="str">
            <v/>
          </cell>
        </row>
        <row r="70">
          <cell r="E70" t="str">
            <v xml:space="preserve">ABED Ayet </v>
          </cell>
          <cell r="F70" t="str">
            <v>PM</v>
          </cell>
          <cell r="G70" t="str">
            <v>P</v>
          </cell>
          <cell r="H70" t="str">
            <v/>
          </cell>
        </row>
        <row r="71">
          <cell r="E71" t="str">
            <v xml:space="preserve">ARMELLIN Stéphanie </v>
          </cell>
          <cell r="F71" t="str">
            <v>AM</v>
          </cell>
          <cell r="G71" t="str">
            <v>P</v>
          </cell>
          <cell r="H71" t="str">
            <v/>
          </cell>
        </row>
        <row r="72">
          <cell r="E72" t="str">
            <v xml:space="preserve">ARMELLIN Stéphanie </v>
          </cell>
          <cell r="F72" t="str">
            <v>PM</v>
          </cell>
          <cell r="G72" t="str">
            <v>P</v>
          </cell>
          <cell r="H72" t="str">
            <v/>
          </cell>
        </row>
        <row r="73">
          <cell r="E73" t="str">
            <v xml:space="preserve">CUET Paul </v>
          </cell>
          <cell r="F73" t="str">
            <v>AM</v>
          </cell>
          <cell r="G73" t="str">
            <v>P</v>
          </cell>
          <cell r="H73" t="str">
            <v/>
          </cell>
        </row>
        <row r="74">
          <cell r="E74" t="str">
            <v xml:space="preserve">CUET Paul </v>
          </cell>
          <cell r="F74" t="str">
            <v>PM</v>
          </cell>
          <cell r="G74" t="str">
            <v>P</v>
          </cell>
          <cell r="H74" t="str">
            <v/>
          </cell>
        </row>
        <row r="75">
          <cell r="E75" t="str">
            <v xml:space="preserve">DERIDIAUX Luc </v>
          </cell>
          <cell r="F75" t="str">
            <v>AM</v>
          </cell>
          <cell r="G75" t="str">
            <v>P</v>
          </cell>
          <cell r="H75" t="str">
            <v/>
          </cell>
        </row>
        <row r="76">
          <cell r="E76" t="str">
            <v xml:space="preserve">DERIDIAUX Luc </v>
          </cell>
          <cell r="F76" t="str">
            <v>PM</v>
          </cell>
          <cell r="G76" t="str">
            <v>P</v>
          </cell>
          <cell r="H76" t="str">
            <v/>
          </cell>
        </row>
        <row r="77">
          <cell r="E77" t="str">
            <v xml:space="preserve">EL AYACHI Saliha </v>
          </cell>
          <cell r="F77" t="str">
            <v>AM</v>
          </cell>
          <cell r="G77" t="str">
            <v>P</v>
          </cell>
          <cell r="H77" t="str">
            <v/>
          </cell>
        </row>
        <row r="78">
          <cell r="E78" t="str">
            <v xml:space="preserve">EL AYACHI Saliha </v>
          </cell>
          <cell r="F78" t="str">
            <v>PM</v>
          </cell>
          <cell r="G78" t="str">
            <v>P</v>
          </cell>
          <cell r="H78" t="str">
            <v/>
          </cell>
        </row>
        <row r="79">
          <cell r="E79" t="str">
            <v xml:space="preserve">MAUDUECH Elina </v>
          </cell>
          <cell r="F79" t="str">
            <v>AM</v>
          </cell>
          <cell r="G79" t="str">
            <v>P</v>
          </cell>
          <cell r="H79" t="str">
            <v/>
          </cell>
        </row>
        <row r="80">
          <cell r="E80" t="str">
            <v xml:space="preserve">MAUDUECH Elina </v>
          </cell>
          <cell r="F80" t="str">
            <v>PM</v>
          </cell>
          <cell r="G80" t="str">
            <v>P</v>
          </cell>
          <cell r="H80" t="str">
            <v/>
          </cell>
        </row>
        <row r="81">
          <cell r="E81" t="str">
            <v xml:space="preserve">SCALI-LEVI Elena </v>
          </cell>
          <cell r="F81" t="str">
            <v>AM</v>
          </cell>
          <cell r="G81" t="str">
            <v>P</v>
          </cell>
          <cell r="H81" t="str">
            <v/>
          </cell>
        </row>
        <row r="82">
          <cell r="E82" t="str">
            <v xml:space="preserve">SCALI-LEVI Elena </v>
          </cell>
          <cell r="F82" t="str">
            <v>PM</v>
          </cell>
          <cell r="G82" t="str">
            <v>P</v>
          </cell>
          <cell r="H82" t="str">
            <v/>
          </cell>
        </row>
        <row r="83">
          <cell r="E83" t="str">
            <v>GUILBERT Nicolas</v>
          </cell>
          <cell r="F83" t="str">
            <v>AM</v>
          </cell>
          <cell r="G83" t="str">
            <v>P</v>
          </cell>
          <cell r="H83" t="str">
            <v/>
          </cell>
        </row>
        <row r="84">
          <cell r="E84" t="str">
            <v>GUILBERT Nicolas</v>
          </cell>
          <cell r="F84" t="str">
            <v>PM</v>
          </cell>
          <cell r="G84" t="str">
            <v>P</v>
          </cell>
          <cell r="H84" t="str">
            <v/>
          </cell>
        </row>
        <row r="85">
          <cell r="E85" t="str">
            <v>MARIE ANTOINE Iroudayadjou</v>
          </cell>
          <cell r="F85" t="str">
            <v>AM</v>
          </cell>
          <cell r="G85" t="str">
            <v>P</v>
          </cell>
          <cell r="H85" t="str">
            <v/>
          </cell>
        </row>
        <row r="86">
          <cell r="E86" t="str">
            <v>MARIE ANTOINE Iroudayadjou</v>
          </cell>
          <cell r="F86" t="str">
            <v>PM</v>
          </cell>
          <cell r="G86" t="str">
            <v>P</v>
          </cell>
          <cell r="H86" t="str">
            <v/>
          </cell>
        </row>
        <row r="87">
          <cell r="E87" t="str">
            <v>EL KAHOUAJI Eliess</v>
          </cell>
          <cell r="F87" t="str">
            <v>AM</v>
          </cell>
          <cell r="G87" t="str">
            <v>P</v>
          </cell>
          <cell r="H87" t="str">
            <v/>
          </cell>
        </row>
        <row r="88">
          <cell r="E88" t="str">
            <v>EL KAHOUAJI Eliess</v>
          </cell>
          <cell r="F88" t="str">
            <v>PM</v>
          </cell>
          <cell r="G88" t="str">
            <v>P</v>
          </cell>
          <cell r="H88" t="str">
            <v/>
          </cell>
        </row>
        <row r="89">
          <cell r="E89" t="str">
            <v xml:space="preserve">GORZKOWSKI Nicolas </v>
          </cell>
          <cell r="F89" t="str">
            <v>AM</v>
          </cell>
          <cell r="G89" t="str">
            <v>P</v>
          </cell>
          <cell r="H89" t="str">
            <v/>
          </cell>
        </row>
        <row r="90">
          <cell r="E90" t="str">
            <v xml:space="preserve">GORZKOWSKI Nicolas </v>
          </cell>
          <cell r="F90" t="str">
            <v>PM</v>
          </cell>
          <cell r="G90" t="str">
            <v>P</v>
          </cell>
          <cell r="H90" t="str">
            <v/>
          </cell>
        </row>
        <row r="91">
          <cell r="E91" t="str">
            <v xml:space="preserve">BORIE Fabienne </v>
          </cell>
          <cell r="F91" t="str">
            <v>AM</v>
          </cell>
          <cell r="G91" t="str">
            <v>P</v>
          </cell>
          <cell r="H91" t="str">
            <v/>
          </cell>
        </row>
        <row r="92">
          <cell r="E92" t="str">
            <v xml:space="preserve">BORIE Fabienne </v>
          </cell>
          <cell r="F92" t="str">
            <v>PM</v>
          </cell>
          <cell r="G92" t="str">
            <v>P</v>
          </cell>
          <cell r="H92" t="str">
            <v/>
          </cell>
        </row>
        <row r="93">
          <cell r="E93" t="str">
            <v xml:space="preserve">CHAZAL Stéphanie </v>
          </cell>
          <cell r="F93" t="str">
            <v>AM</v>
          </cell>
          <cell r="G93" t="str">
            <v>P</v>
          </cell>
          <cell r="H93" t="str">
            <v/>
          </cell>
        </row>
        <row r="94">
          <cell r="E94" t="str">
            <v xml:space="preserve">CHAZAL Stéphanie </v>
          </cell>
          <cell r="F94" t="str">
            <v>PM</v>
          </cell>
          <cell r="G94" t="str">
            <v>P</v>
          </cell>
          <cell r="H94" t="str">
            <v/>
          </cell>
        </row>
        <row r="95">
          <cell r="E95" t="str">
            <v xml:space="preserve">PLASSARD Cécile </v>
          </cell>
          <cell r="F95" t="str">
            <v>AM</v>
          </cell>
          <cell r="G95" t="str">
            <v>P</v>
          </cell>
          <cell r="H95" t="str">
            <v/>
          </cell>
        </row>
        <row r="96">
          <cell r="E96" t="str">
            <v xml:space="preserve">PLASSARD Cécile </v>
          </cell>
          <cell r="F96" t="str">
            <v>PM</v>
          </cell>
          <cell r="G96" t="str">
            <v>P</v>
          </cell>
          <cell r="H96" t="str">
            <v/>
          </cell>
        </row>
        <row r="97">
          <cell r="E97" t="str">
            <v xml:space="preserve">SCHWARTZMANN Sandra </v>
          </cell>
          <cell r="F97" t="str">
            <v>AM</v>
          </cell>
          <cell r="G97" t="str">
            <v>P</v>
          </cell>
          <cell r="H97" t="str">
            <v/>
          </cell>
        </row>
        <row r="98">
          <cell r="E98" t="str">
            <v xml:space="preserve">SCHWARTZMANN Sandra </v>
          </cell>
          <cell r="F98" t="str">
            <v>PM</v>
          </cell>
          <cell r="G98" t="str">
            <v>P</v>
          </cell>
          <cell r="H98" t="str">
            <v/>
          </cell>
        </row>
        <row r="99">
          <cell r="E99" t="str">
            <v xml:space="preserve">BELHOUCHET Cherifa </v>
          </cell>
          <cell r="F99" t="str">
            <v>AM</v>
          </cell>
          <cell r="G99" t="str">
            <v>P</v>
          </cell>
          <cell r="H99" t="str">
            <v/>
          </cell>
        </row>
        <row r="100">
          <cell r="E100" t="str">
            <v xml:space="preserve">BELHOUCHET Cherifa </v>
          </cell>
          <cell r="F100" t="str">
            <v>PM</v>
          </cell>
          <cell r="G100" t="str">
            <v>P</v>
          </cell>
          <cell r="H100" t="str">
            <v/>
          </cell>
        </row>
        <row r="101">
          <cell r="E101" t="str">
            <v xml:space="preserve">HALOUIN Jérôme </v>
          </cell>
          <cell r="F101" t="str">
            <v>AM</v>
          </cell>
          <cell r="G101" t="str">
            <v>P</v>
          </cell>
          <cell r="H101" t="str">
            <v/>
          </cell>
        </row>
        <row r="102">
          <cell r="E102" t="str">
            <v xml:space="preserve">HALOUIN Jérôme </v>
          </cell>
          <cell r="F102" t="str">
            <v>PM</v>
          </cell>
          <cell r="G102" t="str">
            <v>P</v>
          </cell>
          <cell r="H102" t="str">
            <v/>
          </cell>
        </row>
        <row r="103">
          <cell r="E103" t="str">
            <v>PAUMART Thierry</v>
          </cell>
          <cell r="F103" t="str">
            <v>AM</v>
          </cell>
          <cell r="G103" t="str">
            <v>P</v>
          </cell>
          <cell r="H103" t="str">
            <v/>
          </cell>
        </row>
        <row r="104">
          <cell r="E104" t="str">
            <v>PAUMART Thierry</v>
          </cell>
          <cell r="F104" t="str">
            <v>PM</v>
          </cell>
          <cell r="G104" t="str">
            <v>P</v>
          </cell>
          <cell r="H104" t="str">
            <v/>
          </cell>
        </row>
        <row r="105">
          <cell r="E105" t="str">
            <v>BALDI Franck</v>
          </cell>
          <cell r="F105" t="str">
            <v>AM</v>
          </cell>
          <cell r="G105" t="str">
            <v>P</v>
          </cell>
          <cell r="H105" t="str">
            <v/>
          </cell>
        </row>
        <row r="106">
          <cell r="E106" t="str">
            <v>BALDI Franck</v>
          </cell>
          <cell r="F106" t="str">
            <v>PM</v>
          </cell>
          <cell r="G106" t="str">
            <v>P</v>
          </cell>
          <cell r="H106" t="str">
            <v/>
          </cell>
        </row>
        <row r="107">
          <cell r="E107" t="str">
            <v xml:space="preserve">ACQUIER Hélène </v>
          </cell>
          <cell r="F107" t="str">
            <v>AM</v>
          </cell>
          <cell r="G107" t="str">
            <v>P</v>
          </cell>
          <cell r="H107" t="str">
            <v/>
          </cell>
        </row>
        <row r="108">
          <cell r="E108" t="str">
            <v xml:space="preserve">ACQUIER Hélène </v>
          </cell>
          <cell r="F108" t="str">
            <v>PM</v>
          </cell>
          <cell r="G108" t="str">
            <v>P</v>
          </cell>
          <cell r="H108" t="str">
            <v/>
          </cell>
        </row>
        <row r="109">
          <cell r="E109" t="str">
            <v xml:space="preserve">ARMAND Céline </v>
          </cell>
          <cell r="F109" t="str">
            <v>AM</v>
          </cell>
          <cell r="G109" t="str">
            <v>P</v>
          </cell>
          <cell r="H109" t="str">
            <v/>
          </cell>
        </row>
        <row r="110">
          <cell r="E110" t="str">
            <v xml:space="preserve">ARMAND Céline </v>
          </cell>
          <cell r="F110" t="str">
            <v>PM</v>
          </cell>
          <cell r="G110" t="str">
            <v>P</v>
          </cell>
          <cell r="H110" t="str">
            <v/>
          </cell>
        </row>
        <row r="111">
          <cell r="E111" t="str">
            <v xml:space="preserve">ARMAND Sophie </v>
          </cell>
          <cell r="F111" t="str">
            <v>AM</v>
          </cell>
          <cell r="G111" t="str">
            <v>P</v>
          </cell>
          <cell r="H111" t="str">
            <v/>
          </cell>
        </row>
        <row r="112">
          <cell r="E112" t="str">
            <v xml:space="preserve">ARMAND Sophie </v>
          </cell>
          <cell r="F112" t="str">
            <v>PM</v>
          </cell>
          <cell r="G112" t="str">
            <v>P</v>
          </cell>
          <cell r="H112" t="str">
            <v/>
          </cell>
        </row>
        <row r="113">
          <cell r="E113" t="str">
            <v xml:space="preserve">DEGHENA Anita </v>
          </cell>
          <cell r="F113" t="str">
            <v>AM</v>
          </cell>
          <cell r="G113" t="str">
            <v>P</v>
          </cell>
          <cell r="H113" t="str">
            <v/>
          </cell>
        </row>
        <row r="114">
          <cell r="E114" t="str">
            <v xml:space="preserve">DEGHENA Anita </v>
          </cell>
          <cell r="F114" t="str">
            <v>PM</v>
          </cell>
          <cell r="G114" t="str">
            <v>P</v>
          </cell>
          <cell r="H114" t="str">
            <v/>
          </cell>
        </row>
        <row r="115">
          <cell r="E115" t="str">
            <v xml:space="preserve">DIEBOLD Cécile </v>
          </cell>
          <cell r="F115" t="str">
            <v>AM</v>
          </cell>
          <cell r="G115" t="str">
            <v>P</v>
          </cell>
          <cell r="H115" t="str">
            <v/>
          </cell>
        </row>
        <row r="116">
          <cell r="E116" t="str">
            <v xml:space="preserve">DIEBOLD Cécile </v>
          </cell>
          <cell r="F116" t="str">
            <v>PM</v>
          </cell>
          <cell r="G116" t="str">
            <v>P</v>
          </cell>
          <cell r="H116" t="str">
            <v/>
          </cell>
        </row>
        <row r="117">
          <cell r="E117" t="str">
            <v xml:space="preserve">FABIANNI Christelle </v>
          </cell>
          <cell r="F117" t="str">
            <v>AM</v>
          </cell>
          <cell r="G117" t="str">
            <v>P</v>
          </cell>
          <cell r="H117" t="str">
            <v/>
          </cell>
        </row>
        <row r="118">
          <cell r="E118" t="str">
            <v xml:space="preserve">FABIANNI Christelle </v>
          </cell>
          <cell r="F118" t="str">
            <v>PM</v>
          </cell>
          <cell r="G118" t="str">
            <v>P</v>
          </cell>
          <cell r="H118" t="str">
            <v/>
          </cell>
        </row>
        <row r="119">
          <cell r="E119" t="str">
            <v xml:space="preserve">LAMBERT Alexis </v>
          </cell>
          <cell r="F119" t="str">
            <v>AM</v>
          </cell>
          <cell r="G119" t="str">
            <v>P</v>
          </cell>
          <cell r="H119" t="str">
            <v/>
          </cell>
        </row>
        <row r="120">
          <cell r="E120" t="str">
            <v xml:space="preserve">LAMBERT Alexis </v>
          </cell>
          <cell r="F120" t="str">
            <v>PM</v>
          </cell>
          <cell r="G120" t="str">
            <v>P</v>
          </cell>
          <cell r="H120" t="str">
            <v/>
          </cell>
        </row>
        <row r="121">
          <cell r="E121" t="str">
            <v xml:space="preserve">LEPHAY Ludovic </v>
          </cell>
          <cell r="F121" t="str">
            <v>AM</v>
          </cell>
          <cell r="G121" t="str">
            <v>P</v>
          </cell>
          <cell r="H121" t="str">
            <v/>
          </cell>
        </row>
        <row r="122">
          <cell r="E122" t="str">
            <v xml:space="preserve">LEPHAY Ludovic </v>
          </cell>
          <cell r="F122" t="str">
            <v>PM</v>
          </cell>
          <cell r="G122" t="str">
            <v>P</v>
          </cell>
          <cell r="H122" t="str">
            <v/>
          </cell>
        </row>
        <row r="123">
          <cell r="E123" t="str">
            <v xml:space="preserve">MARTINON Stéphanie </v>
          </cell>
          <cell r="F123" t="str">
            <v>AM</v>
          </cell>
          <cell r="G123" t="str">
            <v>P</v>
          </cell>
          <cell r="H123" t="str">
            <v/>
          </cell>
        </row>
        <row r="124">
          <cell r="E124" t="str">
            <v xml:space="preserve">MARTINON Stéphanie </v>
          </cell>
          <cell r="F124" t="str">
            <v>PM</v>
          </cell>
          <cell r="G124" t="str">
            <v>P</v>
          </cell>
          <cell r="H124" t="str">
            <v/>
          </cell>
        </row>
        <row r="125">
          <cell r="E125" t="str">
            <v xml:space="preserve">MULLER Sébastien </v>
          </cell>
          <cell r="F125" t="str">
            <v>AM</v>
          </cell>
          <cell r="G125" t="str">
            <v>P</v>
          </cell>
          <cell r="H125" t="str">
            <v/>
          </cell>
        </row>
        <row r="126">
          <cell r="E126" t="str">
            <v>MULLER Sébastien</v>
          </cell>
          <cell r="F126" t="str">
            <v>PM</v>
          </cell>
          <cell r="G126" t="str">
            <v>P</v>
          </cell>
          <cell r="H126" t="str">
            <v/>
          </cell>
        </row>
        <row r="127">
          <cell r="E127" t="str">
            <v xml:space="preserve">SALHI Mohamed </v>
          </cell>
          <cell r="F127" t="str">
            <v>AM</v>
          </cell>
          <cell r="G127" t="str">
            <v>P</v>
          </cell>
          <cell r="H127" t="str">
            <v/>
          </cell>
        </row>
        <row r="128">
          <cell r="E128" t="str">
            <v xml:space="preserve">SALHI Mohamed </v>
          </cell>
          <cell r="F128" t="str">
            <v>PM</v>
          </cell>
          <cell r="G128" t="str">
            <v>P</v>
          </cell>
          <cell r="H128" t="str">
            <v/>
          </cell>
        </row>
        <row r="129">
          <cell r="E129" t="str">
            <v xml:space="preserve">SANNA Corinne </v>
          </cell>
          <cell r="F129" t="str">
            <v>AM</v>
          </cell>
          <cell r="G129" t="str">
            <v>P</v>
          </cell>
          <cell r="H129" t="str">
            <v/>
          </cell>
        </row>
        <row r="130">
          <cell r="E130" t="str">
            <v xml:space="preserve">SANNA Corinne </v>
          </cell>
          <cell r="F130" t="str">
            <v>PM</v>
          </cell>
          <cell r="G130" t="str">
            <v>P</v>
          </cell>
          <cell r="H130" t="str">
            <v/>
          </cell>
        </row>
        <row r="131">
          <cell r="E131" t="str">
            <v xml:space="preserve">VENUSE LAMIA Mélodie </v>
          </cell>
          <cell r="F131" t="str">
            <v>AM</v>
          </cell>
          <cell r="G131" t="str">
            <v>P</v>
          </cell>
          <cell r="H131" t="str">
            <v/>
          </cell>
        </row>
        <row r="132">
          <cell r="E132" t="str">
            <v xml:space="preserve">VENUSE LAMIA Mélodie </v>
          </cell>
          <cell r="F132" t="str">
            <v>PM</v>
          </cell>
          <cell r="G132" t="str">
            <v>P</v>
          </cell>
          <cell r="H132" t="str">
            <v/>
          </cell>
        </row>
      </sheetData>
      <sheetData sheetId="1"/>
      <sheetData sheetId="2"/>
      <sheetData sheetId="3"/>
      <sheetData sheetId="4"/>
      <sheetData sheetId="5"/>
      <sheetData sheetId="6">
        <row r="4">
          <cell r="F4">
            <v>1</v>
          </cell>
          <cell r="G4" t="str">
            <v xml:space="preserve">MATHIEU Karine </v>
          </cell>
        </row>
        <row r="5">
          <cell r="C5" t="str">
            <v>AM</v>
          </cell>
          <cell r="F5">
            <v>3</v>
          </cell>
          <cell r="G5" t="str">
            <v>CHIBANE Karima</v>
          </cell>
        </row>
        <row r="6">
          <cell r="F6">
            <v>4</v>
          </cell>
          <cell r="G6" t="str">
            <v xml:space="preserve">DEGHENA Anita </v>
          </cell>
        </row>
        <row r="7">
          <cell r="F7">
            <v>5</v>
          </cell>
        </row>
        <row r="8">
          <cell r="F8">
            <v>6</v>
          </cell>
          <cell r="G8" t="str">
            <v>DA-ROLD Peggy</v>
          </cell>
        </row>
        <row r="9">
          <cell r="F9">
            <v>7</v>
          </cell>
        </row>
        <row r="10">
          <cell r="F10">
            <v>8</v>
          </cell>
        </row>
        <row r="11">
          <cell r="F11">
            <v>9</v>
          </cell>
        </row>
        <row r="12">
          <cell r="F12">
            <v>10</v>
          </cell>
          <cell r="G12" t="str">
            <v xml:space="preserve">MATHIEU Karine </v>
          </cell>
        </row>
        <row r="13">
          <cell r="F13">
            <v>11</v>
          </cell>
        </row>
        <row r="14">
          <cell r="F14">
            <v>12</v>
          </cell>
        </row>
        <row r="15">
          <cell r="F15">
            <v>13</v>
          </cell>
        </row>
        <row r="16">
          <cell r="F16">
            <v>14</v>
          </cell>
        </row>
        <row r="17">
          <cell r="F17">
            <v>15</v>
          </cell>
        </row>
        <row r="18">
          <cell r="F18">
            <v>16</v>
          </cell>
        </row>
        <row r="19">
          <cell r="F19">
            <v>17</v>
          </cell>
        </row>
        <row r="20">
          <cell r="F20">
            <v>18</v>
          </cell>
        </row>
        <row r="21">
          <cell r="F21">
            <v>19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173"/>
  <sheetViews>
    <sheetView showZeros="0" topLeftCell="B1" zoomScale="103" zoomScaleNormal="85" workbookViewId="0">
      <selection activeCell="B19" sqref="B19"/>
    </sheetView>
  </sheetViews>
  <sheetFormatPr baseColWidth="10" defaultRowHeight="15" x14ac:dyDescent="0.25"/>
  <cols>
    <col min="1" max="1" width="59.28515625" style="54" customWidth="1"/>
    <col min="2" max="2" width="43.7109375" customWidth="1"/>
    <col min="3" max="3" width="23.7109375" customWidth="1"/>
    <col min="4" max="4" width="22" style="14" hidden="1" customWidth="1"/>
    <col min="5" max="5" width="22" customWidth="1"/>
    <col min="6" max="6" width="22" style="14" customWidth="1"/>
    <col min="7" max="7" width="22.5703125" style="60" customWidth="1"/>
    <col min="8" max="8" width="13.7109375" style="14" bestFit="1" customWidth="1"/>
    <col min="9" max="9" width="11.28515625" customWidth="1"/>
    <col min="10" max="10" width="19.7109375" style="13" bestFit="1" customWidth="1"/>
    <col min="11" max="11" width="4.5703125" style="13" customWidth="1"/>
    <col min="12" max="12" width="9.42578125" style="13" customWidth="1"/>
    <col min="13" max="14" width="6" style="13" customWidth="1"/>
    <col min="15" max="15" width="5.42578125" style="13" bestFit="1" customWidth="1"/>
    <col min="16" max="19" width="4.5703125" style="13" customWidth="1"/>
    <col min="20" max="20" width="8.7109375" style="13" bestFit="1" customWidth="1"/>
    <col min="21" max="40" width="4.5703125" style="13" customWidth="1"/>
    <col min="41" max="41" width="4.5703125" customWidth="1"/>
  </cols>
  <sheetData>
    <row r="1" spans="1:43" x14ac:dyDescent="0.25">
      <c r="A1" s="13"/>
      <c r="G1" s="14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</row>
    <row r="2" spans="1:43" ht="15.6" customHeight="1" x14ac:dyDescent="0.25">
      <c r="A2" s="50" t="s">
        <v>0</v>
      </c>
      <c r="B2" s="41">
        <f>YEAR(B4)</f>
        <v>2023</v>
      </c>
      <c r="C2" s="27"/>
      <c r="D2" s="26"/>
      <c r="E2" s="27"/>
      <c r="F2" s="26"/>
      <c r="G2" s="27"/>
      <c r="H2" s="27"/>
      <c r="J2"/>
      <c r="K2"/>
      <c r="L2" s="89" t="s">
        <v>35</v>
      </c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3"/>
      <c r="AM2" s="3"/>
      <c r="AN2" s="3"/>
    </row>
    <row r="3" spans="1:43" ht="15.6" customHeight="1" x14ac:dyDescent="0.25">
      <c r="A3" s="51" t="s">
        <v>1</v>
      </c>
      <c r="B3" s="42" t="str">
        <f>VLOOKUP(MONTH('Caldendrier final'!B4),Sources!E3:G15,2,FALSE)</f>
        <v>Janvier</v>
      </c>
      <c r="C3" s="27"/>
      <c r="D3" s="26"/>
      <c r="E3" s="27"/>
      <c r="F3" s="26"/>
      <c r="G3" s="27"/>
      <c r="H3" s="27"/>
      <c r="J3"/>
      <c r="K3" s="3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  <c r="AI3" s="89"/>
      <c r="AJ3" s="89"/>
      <c r="AK3" s="89"/>
      <c r="AL3" s="3"/>
      <c r="AM3" s="3"/>
      <c r="AN3" s="3"/>
    </row>
    <row r="4" spans="1:43" ht="15.75" x14ac:dyDescent="0.25">
      <c r="A4" s="52" t="s">
        <v>33</v>
      </c>
      <c r="B4" s="57">
        <v>44927</v>
      </c>
      <c r="C4" s="27"/>
      <c r="D4" s="27"/>
      <c r="E4" s="27"/>
      <c r="F4" s="27"/>
      <c r="G4" s="25"/>
      <c r="H4" s="25"/>
      <c r="I4" s="5"/>
      <c r="J4" s="10" t="str">
        <f>IF(J6=$B$4,"J","")</f>
        <v>J</v>
      </c>
      <c r="K4" s="10" t="str">
        <f t="shared" ref="K4:AN4" si="0">IF(K6=$B$4,"J","")</f>
        <v/>
      </c>
      <c r="L4" s="10" t="str">
        <f t="shared" si="0"/>
        <v/>
      </c>
      <c r="M4" s="10" t="str">
        <f t="shared" si="0"/>
        <v/>
      </c>
      <c r="N4" s="10" t="str">
        <f t="shared" si="0"/>
        <v/>
      </c>
      <c r="O4" s="10" t="str">
        <f t="shared" si="0"/>
        <v/>
      </c>
      <c r="P4" s="10" t="str">
        <f t="shared" si="0"/>
        <v/>
      </c>
      <c r="Q4" s="10" t="str">
        <f t="shared" si="0"/>
        <v/>
      </c>
      <c r="R4" s="10" t="str">
        <f t="shared" si="0"/>
        <v/>
      </c>
      <c r="S4" s="10" t="str">
        <f t="shared" si="0"/>
        <v/>
      </c>
      <c r="T4" s="10" t="str">
        <f t="shared" si="0"/>
        <v/>
      </c>
      <c r="U4" s="10" t="str">
        <f t="shared" si="0"/>
        <v/>
      </c>
      <c r="V4" s="10" t="str">
        <f t="shared" si="0"/>
        <v/>
      </c>
      <c r="W4" s="10" t="str">
        <f t="shared" si="0"/>
        <v/>
      </c>
      <c r="X4" s="10" t="str">
        <f t="shared" si="0"/>
        <v/>
      </c>
      <c r="Y4" s="10" t="str">
        <f t="shared" si="0"/>
        <v/>
      </c>
      <c r="Z4" s="10" t="str">
        <f t="shared" si="0"/>
        <v/>
      </c>
      <c r="AA4" s="10" t="str">
        <f t="shared" si="0"/>
        <v/>
      </c>
      <c r="AB4" s="10" t="str">
        <f t="shared" si="0"/>
        <v/>
      </c>
      <c r="AC4" s="10" t="str">
        <f t="shared" si="0"/>
        <v/>
      </c>
      <c r="AD4" s="10" t="str">
        <f t="shared" si="0"/>
        <v/>
      </c>
      <c r="AE4" s="10" t="str">
        <f t="shared" si="0"/>
        <v/>
      </c>
      <c r="AF4" s="10" t="str">
        <f t="shared" si="0"/>
        <v/>
      </c>
      <c r="AG4" s="10" t="str">
        <f t="shared" si="0"/>
        <v/>
      </c>
      <c r="AH4" s="10" t="str">
        <f t="shared" si="0"/>
        <v/>
      </c>
      <c r="AI4" s="10" t="str">
        <f t="shared" si="0"/>
        <v/>
      </c>
      <c r="AJ4" s="10" t="str">
        <f t="shared" si="0"/>
        <v/>
      </c>
      <c r="AK4" s="10" t="str">
        <f t="shared" si="0"/>
        <v/>
      </c>
      <c r="AL4" s="10" t="str">
        <f t="shared" si="0"/>
        <v/>
      </c>
      <c r="AM4" s="10" t="str">
        <f t="shared" si="0"/>
        <v/>
      </c>
      <c r="AN4" s="10" t="str">
        <f t="shared" si="0"/>
        <v/>
      </c>
    </row>
    <row r="5" spans="1:43" s="9" customFormat="1" x14ac:dyDescent="0.25">
      <c r="A5" s="14"/>
      <c r="C5" s="14"/>
      <c r="D5" s="14"/>
      <c r="E5" s="14"/>
      <c r="F5" s="14"/>
      <c r="G5" s="14"/>
      <c r="H5" s="14"/>
      <c r="I5" s="14"/>
      <c r="J5" s="9">
        <v>1</v>
      </c>
      <c r="K5" s="9">
        <v>2</v>
      </c>
      <c r="L5" s="9">
        <v>3</v>
      </c>
      <c r="M5" s="9">
        <v>4</v>
      </c>
      <c r="N5" s="9">
        <v>5</v>
      </c>
      <c r="O5" s="9">
        <v>6</v>
      </c>
      <c r="P5" s="9">
        <v>7</v>
      </c>
      <c r="Q5" s="9">
        <v>8</v>
      </c>
      <c r="R5" s="9">
        <v>9</v>
      </c>
      <c r="S5" s="9">
        <v>10</v>
      </c>
      <c r="T5" s="9">
        <v>11</v>
      </c>
      <c r="U5" s="9">
        <v>12</v>
      </c>
      <c r="V5" s="9">
        <v>13</v>
      </c>
      <c r="W5" s="9">
        <v>14</v>
      </c>
      <c r="X5" s="9">
        <v>15</v>
      </c>
      <c r="Y5" s="9">
        <v>16</v>
      </c>
      <c r="Z5" s="9">
        <v>17</v>
      </c>
      <c r="AA5" s="9">
        <v>18</v>
      </c>
      <c r="AB5" s="9">
        <v>19</v>
      </c>
      <c r="AC5" s="9">
        <v>20</v>
      </c>
      <c r="AD5" s="9">
        <v>21</v>
      </c>
      <c r="AE5" s="9">
        <v>22</v>
      </c>
      <c r="AF5" s="9">
        <v>23</v>
      </c>
      <c r="AG5" s="9">
        <v>24</v>
      </c>
      <c r="AH5" s="9">
        <v>25</v>
      </c>
      <c r="AI5" s="9">
        <v>26</v>
      </c>
      <c r="AJ5" s="9">
        <v>27</v>
      </c>
      <c r="AK5" s="9">
        <v>28</v>
      </c>
      <c r="AL5" s="9">
        <v>29</v>
      </c>
      <c r="AM5" s="9">
        <v>30</v>
      </c>
      <c r="AN5" s="9">
        <v>31</v>
      </c>
    </row>
    <row r="6" spans="1:43" ht="178.5" customHeight="1" thickBot="1" x14ac:dyDescent="0.3">
      <c r="A6" s="12" t="s">
        <v>62</v>
      </c>
      <c r="B6" s="12" t="s">
        <v>50</v>
      </c>
      <c r="C6" s="12" t="s">
        <v>51</v>
      </c>
      <c r="D6" s="43" t="s">
        <v>45</v>
      </c>
      <c r="E6" s="45" t="s">
        <v>46</v>
      </c>
      <c r="F6" s="43" t="s">
        <v>45</v>
      </c>
      <c r="G6" s="12" t="s">
        <v>19</v>
      </c>
      <c r="H6" s="44" t="s">
        <v>90</v>
      </c>
      <c r="I6" s="45" t="s">
        <v>47</v>
      </c>
      <c r="J6" s="62">
        <f>DATE($B$2,VLOOKUP($B$3,Sources!$F$3:$G$15,2,FALSE),'Caldendrier final'!J5)</f>
        <v>44927</v>
      </c>
      <c r="K6" s="62">
        <f>DATE($B$2,VLOOKUP($B$3,Sources!$F$3:$G$15,2,FALSE),'Caldendrier final'!K5)</f>
        <v>44928</v>
      </c>
      <c r="L6" s="62">
        <f>DATE($B$2,VLOOKUP($B$3,Sources!$F$3:$G$15,2,FALSE),'Caldendrier final'!L5)</f>
        <v>44929</v>
      </c>
      <c r="M6" s="62">
        <f>DATE($B$2,VLOOKUP($B$3,Sources!$F$3:$G$15,2,FALSE),'Caldendrier final'!M5)</f>
        <v>44930</v>
      </c>
      <c r="N6" s="62">
        <f>DATE($B$2,VLOOKUP($B$3,Sources!$F$3:$G$15,2,FALSE),'Caldendrier final'!N5)</f>
        <v>44931</v>
      </c>
      <c r="O6" s="62">
        <f>DATE($B$2,VLOOKUP($B$3,Sources!$F$3:$G$15,2,FALSE),'Caldendrier final'!O5)</f>
        <v>44932</v>
      </c>
      <c r="P6" s="62">
        <f>DATE($B$2,VLOOKUP($B$3,Sources!$F$3:$G$15,2,FALSE),'Caldendrier final'!P5)</f>
        <v>44933</v>
      </c>
      <c r="Q6" s="62">
        <f>DATE($B$2,VLOOKUP($B$3,Sources!$F$3:$G$15,2,FALSE),'Caldendrier final'!Q5)</f>
        <v>44934</v>
      </c>
      <c r="R6" s="62">
        <f>DATE($B$2,VLOOKUP($B$3,Sources!$F$3:$G$15,2,FALSE),'Caldendrier final'!R5)</f>
        <v>44935</v>
      </c>
      <c r="S6" s="62">
        <f>DATE($B$2,VLOOKUP($B$3,Sources!$F$3:$G$15,2,FALSE),'Caldendrier final'!S5)</f>
        <v>44936</v>
      </c>
      <c r="T6" s="62">
        <f>DATE($B$2,VLOOKUP($B$3,Sources!$F$3:$G$15,2,FALSE),'Caldendrier final'!T5)</f>
        <v>44937</v>
      </c>
      <c r="U6" s="62">
        <f>DATE($B$2,VLOOKUP($B$3,Sources!$F$3:$G$15,2,FALSE),'Caldendrier final'!U5)</f>
        <v>44938</v>
      </c>
      <c r="V6" s="62">
        <f>DATE($B$2,VLOOKUP($B$3,Sources!$F$3:$G$15,2,FALSE),'Caldendrier final'!V5)</f>
        <v>44939</v>
      </c>
      <c r="W6" s="62">
        <f>DATE($B$2,VLOOKUP($B$3,Sources!$F$3:$G$15,2,FALSE),'Caldendrier final'!W5)</f>
        <v>44940</v>
      </c>
      <c r="X6" s="62">
        <f>DATE($B$2,VLOOKUP($B$3,Sources!$F$3:$G$15,2,FALSE),'Caldendrier final'!X5)</f>
        <v>44941</v>
      </c>
      <c r="Y6" s="62">
        <f>DATE($B$2,VLOOKUP($B$3,Sources!$F$3:$G$15,2,FALSE),'Caldendrier final'!Y5)</f>
        <v>44942</v>
      </c>
      <c r="Z6" s="62">
        <f>DATE($B$2,VLOOKUP($B$3,Sources!$F$3:$G$15,2,FALSE),'Caldendrier final'!Z5)</f>
        <v>44943</v>
      </c>
      <c r="AA6" s="62">
        <f>DATE($B$2,VLOOKUP($B$3,Sources!$F$3:$G$15,2,FALSE),'Caldendrier final'!AA5)</f>
        <v>44944</v>
      </c>
      <c r="AB6" s="62">
        <f>DATE($B$2,VLOOKUP($B$3,Sources!$F$3:$G$15,2,FALSE),'Caldendrier final'!AB5)</f>
        <v>44945</v>
      </c>
      <c r="AC6" s="62">
        <f>DATE($B$2,VLOOKUP($B$3,Sources!$F$3:$G$15,2,FALSE),'Caldendrier final'!AC5)</f>
        <v>44946</v>
      </c>
      <c r="AD6" s="62">
        <f>DATE($B$2,VLOOKUP($B$3,Sources!$F$3:$G$15,2,FALSE),'Caldendrier final'!AD5)</f>
        <v>44947</v>
      </c>
      <c r="AE6" s="62">
        <f>DATE($B$2,VLOOKUP($B$3,Sources!$F$3:$G$15,2,FALSE),'Caldendrier final'!AE5)</f>
        <v>44948</v>
      </c>
      <c r="AF6" s="62">
        <f>DATE($B$2,VLOOKUP($B$3,Sources!$F$3:$G$15,2,FALSE),'Caldendrier final'!AF5)</f>
        <v>44949</v>
      </c>
      <c r="AG6" s="62">
        <f>DATE($B$2,VLOOKUP($B$3,Sources!$F$3:$G$15,2,FALSE),'Caldendrier final'!AG5)</f>
        <v>44950</v>
      </c>
      <c r="AH6" s="62">
        <f>DATE($B$2,VLOOKUP($B$3,Sources!$F$3:$G$15,2,FALSE),'Caldendrier final'!AH5)</f>
        <v>44951</v>
      </c>
      <c r="AI6" s="62">
        <f>DATE($B$2,VLOOKUP($B$3,Sources!$F$3:$G$15,2,FALSE),'Caldendrier final'!AI5)</f>
        <v>44952</v>
      </c>
      <c r="AJ6" s="62">
        <f>DATE($B$2,VLOOKUP($B$3,Sources!$F$3:$G$15,2,FALSE),'Caldendrier final'!AJ5)</f>
        <v>44953</v>
      </c>
      <c r="AK6" s="62">
        <f>DATE($B$2,VLOOKUP($B$3,Sources!$F$3:$G$15,2,FALSE),'Caldendrier final'!AK5)</f>
        <v>44954</v>
      </c>
      <c r="AL6" s="62">
        <f>DATE($B$2,VLOOKUP($B$3,Sources!$F$3:$G$15,2,FALSE),'Caldendrier final'!AL5)</f>
        <v>44955</v>
      </c>
      <c r="AM6" s="62">
        <f>DATE($B$2,VLOOKUP($B$3,Sources!$F$3:$G$15,2,FALSE),'Caldendrier final'!AM5)</f>
        <v>44956</v>
      </c>
      <c r="AN6" s="63">
        <f>DATE($B$2,VLOOKUP($B$3,Sources!$F$3:$G$15,2,FALSE),'Caldendrier final'!AN5)</f>
        <v>44957</v>
      </c>
      <c r="AO6" s="1"/>
      <c r="AQ6" s="10"/>
    </row>
    <row r="7" spans="1:43" ht="44.25" customHeight="1" thickTop="1" thickBot="1" x14ac:dyDescent="0.3">
      <c r="A7" s="33"/>
      <c r="B7" s="33"/>
      <c r="C7" s="33"/>
      <c r="D7" s="33"/>
      <c r="E7" s="33"/>
      <c r="F7" s="33"/>
      <c r="G7" s="61" t="str">
        <f>'2023'!F6</f>
        <v>AGENT 1</v>
      </c>
      <c r="H7" s="75" t="s">
        <v>91</v>
      </c>
      <c r="I7" s="34" t="str">
        <f ca="1">T(OFFSET(J7,,DAY($B$4)-1,,1))</f>
        <v/>
      </c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1"/>
      <c r="AQ7" s="10"/>
    </row>
    <row r="8" spans="1:43" ht="16.5" thickTop="1" thickBot="1" x14ac:dyDescent="0.3">
      <c r="A8" s="29"/>
      <c r="B8" s="29"/>
      <c r="C8" s="29"/>
      <c r="D8" s="29"/>
      <c r="E8" s="29"/>
      <c r="F8" s="29"/>
      <c r="G8" s="59" t="s">
        <v>48</v>
      </c>
      <c r="H8" s="76" t="s">
        <v>92</v>
      </c>
      <c r="I8" s="34" t="str">
        <f t="shared" ref="I8:I71" ca="1" si="1">T(OFFSET(J8,,DAY($B$4)-1,,1))</f>
        <v/>
      </c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2"/>
      <c r="AO8" s="2"/>
    </row>
    <row r="9" spans="1:43" ht="41.25" customHeight="1" thickTop="1" thickBot="1" x14ac:dyDescent="0.3">
      <c r="A9" s="33"/>
      <c r="B9" s="33"/>
      <c r="C9" s="33"/>
      <c r="D9" s="33"/>
      <c r="E9" s="33"/>
      <c r="F9" s="33"/>
      <c r="G9" s="61" t="str">
        <f>'2023'!F7</f>
        <v>MM</v>
      </c>
      <c r="H9" s="75" t="s">
        <v>91</v>
      </c>
      <c r="I9" s="34" t="str">
        <f t="shared" ca="1" si="1"/>
        <v/>
      </c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6"/>
      <c r="AO9" s="2"/>
    </row>
    <row r="10" spans="1:43" ht="16.5" thickTop="1" thickBot="1" x14ac:dyDescent="0.3">
      <c r="A10" s="29"/>
      <c r="B10" s="29"/>
      <c r="C10" s="29"/>
      <c r="D10" s="29"/>
      <c r="E10" s="29"/>
      <c r="F10" s="29"/>
      <c r="G10" s="59" t="s">
        <v>32</v>
      </c>
      <c r="H10" s="76" t="s">
        <v>92</v>
      </c>
      <c r="I10" s="34" t="str">
        <f t="shared" ca="1" si="1"/>
        <v/>
      </c>
      <c r="J10" s="31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7"/>
      <c r="AK10" s="37"/>
      <c r="AL10" s="37"/>
      <c r="AM10" s="37"/>
      <c r="AN10" s="38"/>
    </row>
    <row r="11" spans="1:43" ht="16.5" thickTop="1" thickBot="1" x14ac:dyDescent="0.3">
      <c r="A11" s="33"/>
      <c r="B11" s="33"/>
      <c r="C11" s="33"/>
      <c r="D11" s="33"/>
      <c r="E11" s="33"/>
      <c r="F11" s="33"/>
      <c r="G11" s="61" t="str">
        <f>'2023'!F8</f>
        <v xml:space="preserve"> AGENT 2</v>
      </c>
      <c r="H11" s="75" t="s">
        <v>91</v>
      </c>
      <c r="I11" s="34" t="str">
        <f t="shared" ca="1" si="1"/>
        <v/>
      </c>
      <c r="J11" s="47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8"/>
      <c r="AK11" s="48"/>
      <c r="AL11" s="48"/>
      <c r="AM11" s="48"/>
      <c r="AN11" s="49"/>
    </row>
    <row r="12" spans="1:43" ht="16.5" thickTop="1" thickBot="1" x14ac:dyDescent="0.3">
      <c r="A12" s="29"/>
      <c r="B12" s="29"/>
      <c r="C12" s="29"/>
      <c r="D12" s="29"/>
      <c r="E12" s="29"/>
      <c r="F12" s="29"/>
      <c r="G12" s="59" t="s">
        <v>49</v>
      </c>
      <c r="H12" s="76" t="s">
        <v>92</v>
      </c>
      <c r="I12" s="34" t="str">
        <f t="shared" ca="1" si="1"/>
        <v/>
      </c>
      <c r="J12" s="47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8"/>
      <c r="AK12" s="48"/>
      <c r="AL12" s="48"/>
      <c r="AM12" s="48"/>
      <c r="AN12" s="49"/>
    </row>
    <row r="13" spans="1:43" ht="15.6" customHeight="1" thickTop="1" thickBot="1" x14ac:dyDescent="0.3">
      <c r="A13" s="33"/>
      <c r="B13" s="33"/>
      <c r="C13" s="33"/>
      <c r="D13" s="33"/>
      <c r="E13" s="33"/>
      <c r="F13" s="33"/>
      <c r="G13" s="58" t="str">
        <f>'2023'!F9</f>
        <v>AGENT 4</v>
      </c>
      <c r="H13" s="75" t="s">
        <v>91</v>
      </c>
      <c r="I13" s="34" t="str">
        <f t="shared" ca="1" si="1"/>
        <v/>
      </c>
      <c r="J13" s="35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9"/>
      <c r="AK13" s="39"/>
      <c r="AL13" s="39"/>
      <c r="AM13" s="39"/>
      <c r="AN13" s="40"/>
    </row>
    <row r="14" spans="1:43" ht="16.5" thickTop="1" thickBot="1" x14ac:dyDescent="0.3">
      <c r="A14" s="29"/>
      <c r="B14" s="29"/>
      <c r="C14" s="29"/>
      <c r="D14" s="29"/>
      <c r="E14" s="29"/>
      <c r="F14" s="29"/>
      <c r="G14" s="59"/>
      <c r="H14" s="76" t="s">
        <v>92</v>
      </c>
      <c r="I14" s="34" t="str">
        <f t="shared" ca="1" si="1"/>
        <v/>
      </c>
      <c r="J14" s="31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7"/>
      <c r="AK14" s="37"/>
      <c r="AL14" s="37"/>
      <c r="AM14" s="37"/>
      <c r="AN14" s="38"/>
    </row>
    <row r="15" spans="1:43" ht="16.5" thickTop="1" thickBot="1" x14ac:dyDescent="0.3">
      <c r="A15" s="33"/>
      <c r="B15" s="33"/>
      <c r="C15" s="33"/>
      <c r="D15" s="33"/>
      <c r="E15" s="33"/>
      <c r="F15" s="33"/>
      <c r="G15" s="58" t="str">
        <f>'2023'!F10</f>
        <v>AGENT 5</v>
      </c>
      <c r="H15" s="75" t="s">
        <v>91</v>
      </c>
      <c r="I15" s="34" t="str">
        <f t="shared" ca="1" si="1"/>
        <v/>
      </c>
      <c r="J15" s="35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9"/>
      <c r="AK15" s="39"/>
      <c r="AL15" s="39"/>
      <c r="AM15" s="39"/>
      <c r="AN15" s="40"/>
    </row>
    <row r="16" spans="1:43" ht="16.5" thickTop="1" thickBot="1" x14ac:dyDescent="0.3">
      <c r="A16" s="29"/>
      <c r="B16" s="29"/>
      <c r="C16" s="29"/>
      <c r="D16" s="29"/>
      <c r="E16" s="29"/>
      <c r="F16" s="29"/>
      <c r="G16" s="59"/>
      <c r="H16" s="76" t="s">
        <v>92</v>
      </c>
      <c r="I16" s="34" t="str">
        <f t="shared" ca="1" si="1"/>
        <v/>
      </c>
      <c r="J16" s="31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7"/>
      <c r="AK16" s="37"/>
      <c r="AL16" s="37"/>
      <c r="AM16" s="37"/>
      <c r="AN16" s="38"/>
    </row>
    <row r="17" spans="1:40" ht="16.5" thickTop="1" thickBot="1" x14ac:dyDescent="0.3">
      <c r="A17" s="33"/>
      <c r="B17" s="33"/>
      <c r="C17" s="33"/>
      <c r="D17" s="33"/>
      <c r="E17" s="33"/>
      <c r="F17" s="33"/>
      <c r="G17" s="58" t="str">
        <f>'2023'!F11</f>
        <v>AGENT 6</v>
      </c>
      <c r="H17" s="75" t="s">
        <v>91</v>
      </c>
      <c r="I17" s="34" t="str">
        <f t="shared" ca="1" si="1"/>
        <v/>
      </c>
      <c r="J17" s="35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9"/>
      <c r="AK17" s="39"/>
      <c r="AL17" s="39"/>
      <c r="AM17" s="39"/>
      <c r="AN17" s="40"/>
    </row>
    <row r="18" spans="1:40" ht="16.5" thickTop="1" thickBot="1" x14ac:dyDescent="0.3">
      <c r="A18" s="29"/>
      <c r="B18" s="29"/>
      <c r="C18" s="29"/>
      <c r="D18" s="29"/>
      <c r="E18" s="29"/>
      <c r="F18" s="29"/>
      <c r="G18" s="59"/>
      <c r="H18" s="76" t="s">
        <v>92</v>
      </c>
      <c r="I18" s="34" t="str">
        <f t="shared" ca="1" si="1"/>
        <v/>
      </c>
      <c r="J18" s="31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7"/>
      <c r="AK18" s="37"/>
      <c r="AL18" s="37"/>
      <c r="AM18" s="37"/>
      <c r="AN18" s="38"/>
    </row>
    <row r="19" spans="1:40" ht="16.5" thickTop="1" thickBot="1" x14ac:dyDescent="0.3">
      <c r="A19" s="33"/>
      <c r="B19" s="33"/>
      <c r="C19" s="33"/>
      <c r="D19" s="33"/>
      <c r="E19" s="33"/>
      <c r="F19" s="33"/>
      <c r="G19" s="58" t="str">
        <f>'2023'!F12</f>
        <v>AGENT 7</v>
      </c>
      <c r="H19" s="75" t="s">
        <v>91</v>
      </c>
      <c r="I19" s="34" t="str">
        <f t="shared" ca="1" si="1"/>
        <v/>
      </c>
      <c r="J19" s="35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9"/>
      <c r="AK19" s="39"/>
      <c r="AL19" s="39"/>
      <c r="AM19" s="39"/>
      <c r="AN19" s="40"/>
    </row>
    <row r="20" spans="1:40" ht="16.5" thickTop="1" thickBot="1" x14ac:dyDescent="0.3">
      <c r="A20" s="29"/>
      <c r="B20" s="29"/>
      <c r="C20" s="29"/>
      <c r="D20" s="29"/>
      <c r="E20" s="29"/>
      <c r="F20" s="29"/>
      <c r="G20" s="59"/>
      <c r="H20" s="76" t="s">
        <v>92</v>
      </c>
      <c r="I20" s="34" t="str">
        <f t="shared" ca="1" si="1"/>
        <v/>
      </c>
      <c r="J20" s="31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7"/>
      <c r="AK20" s="37"/>
      <c r="AL20" s="37"/>
      <c r="AM20" s="37"/>
      <c r="AN20" s="38"/>
    </row>
    <row r="21" spans="1:40" ht="15.6" customHeight="1" thickTop="1" thickBot="1" x14ac:dyDescent="0.3">
      <c r="A21" s="33"/>
      <c r="B21" s="33"/>
      <c r="C21" s="33"/>
      <c r="D21" s="33"/>
      <c r="E21" s="33"/>
      <c r="F21" s="33"/>
      <c r="G21" s="58" t="str">
        <f>'2023'!F13</f>
        <v>AGENT 8</v>
      </c>
      <c r="H21" s="75" t="s">
        <v>91</v>
      </c>
      <c r="I21" s="34" t="str">
        <f t="shared" ca="1" si="1"/>
        <v/>
      </c>
      <c r="J21" s="35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9"/>
      <c r="AK21" s="39"/>
      <c r="AL21" s="39"/>
      <c r="AM21" s="39"/>
      <c r="AN21" s="40"/>
    </row>
    <row r="22" spans="1:40" ht="27" customHeight="1" thickTop="1" thickBot="1" x14ac:dyDescent="0.3">
      <c r="A22" s="29"/>
      <c r="B22" s="29"/>
      <c r="C22" s="29"/>
      <c r="D22" s="29"/>
      <c r="E22" s="29"/>
      <c r="F22" s="29"/>
      <c r="G22" s="59"/>
      <c r="H22" s="76" t="s">
        <v>92</v>
      </c>
      <c r="I22" s="34" t="str">
        <f t="shared" ca="1" si="1"/>
        <v/>
      </c>
      <c r="J22" s="31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7"/>
      <c r="AK22" s="37"/>
      <c r="AL22" s="37"/>
      <c r="AM22" s="37"/>
      <c r="AN22" s="38"/>
    </row>
    <row r="23" spans="1:40" ht="15.6" customHeight="1" thickTop="1" thickBot="1" x14ac:dyDescent="0.3">
      <c r="A23" s="33"/>
      <c r="B23" s="33"/>
      <c r="C23" s="33"/>
      <c r="D23" s="33"/>
      <c r="E23" s="33"/>
      <c r="F23" s="33"/>
      <c r="G23" s="58" t="str">
        <f>'2023'!F14</f>
        <v>AGENT 9</v>
      </c>
      <c r="H23" s="75" t="s">
        <v>91</v>
      </c>
      <c r="I23" s="34" t="str">
        <f t="shared" ca="1" si="1"/>
        <v/>
      </c>
      <c r="J23" s="35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9"/>
      <c r="AK23" s="39"/>
      <c r="AL23" s="39"/>
      <c r="AM23" s="39"/>
      <c r="AN23" s="40"/>
    </row>
    <row r="24" spans="1:40" ht="16.5" thickTop="1" thickBot="1" x14ac:dyDescent="0.3">
      <c r="A24" s="29"/>
      <c r="B24" s="29"/>
      <c r="C24" s="29"/>
      <c r="D24" s="29"/>
      <c r="E24" s="29"/>
      <c r="F24" s="29"/>
      <c r="G24" s="59"/>
      <c r="H24" s="76" t="s">
        <v>92</v>
      </c>
      <c r="I24" s="34" t="str">
        <f t="shared" ca="1" si="1"/>
        <v/>
      </c>
      <c r="J24" s="31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7"/>
      <c r="AK24" s="37"/>
      <c r="AL24" s="37"/>
      <c r="AM24" s="37"/>
      <c r="AN24" s="38"/>
    </row>
    <row r="25" spans="1:40" ht="15.6" customHeight="1" thickTop="1" thickBot="1" x14ac:dyDescent="0.3">
      <c r="A25" s="33"/>
      <c r="B25" s="33"/>
      <c r="C25" s="33"/>
      <c r="D25" s="33"/>
      <c r="E25" s="33"/>
      <c r="F25" s="33"/>
      <c r="G25" s="58" t="str">
        <f>'2023'!F15</f>
        <v>AGENT 10</v>
      </c>
      <c r="H25" s="75" t="s">
        <v>91</v>
      </c>
      <c r="I25" s="34" t="str">
        <f t="shared" ca="1" si="1"/>
        <v/>
      </c>
      <c r="J25" s="35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9"/>
      <c r="AK25" s="39"/>
      <c r="AL25" s="39"/>
      <c r="AM25" s="39"/>
      <c r="AN25" s="40"/>
    </row>
    <row r="26" spans="1:40" ht="16.5" thickTop="1" thickBot="1" x14ac:dyDescent="0.3">
      <c r="A26" s="29"/>
      <c r="B26" s="29"/>
      <c r="C26" s="29"/>
      <c r="D26" s="29"/>
      <c r="E26" s="29"/>
      <c r="F26" s="29"/>
      <c r="G26" s="59"/>
      <c r="H26" s="76" t="s">
        <v>92</v>
      </c>
      <c r="I26" s="34" t="str">
        <f t="shared" ca="1" si="1"/>
        <v/>
      </c>
      <c r="J26" s="31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7"/>
      <c r="AK26" s="37"/>
      <c r="AL26" s="37"/>
      <c r="AM26" s="37"/>
      <c r="AN26" s="38"/>
    </row>
    <row r="27" spans="1:40" ht="15.6" customHeight="1" thickTop="1" thickBot="1" x14ac:dyDescent="0.3">
      <c r="A27" s="33"/>
      <c r="B27" s="33"/>
      <c r="C27" s="33"/>
      <c r="D27" s="33"/>
      <c r="E27" s="33"/>
      <c r="F27" s="33"/>
      <c r="G27" s="58" t="str">
        <f>'2023'!F16</f>
        <v>AGENT 11</v>
      </c>
      <c r="H27" s="75" t="s">
        <v>91</v>
      </c>
      <c r="I27" s="34" t="str">
        <f t="shared" ca="1" si="1"/>
        <v/>
      </c>
      <c r="J27" s="35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9"/>
      <c r="AK27" s="39"/>
      <c r="AL27" s="39"/>
      <c r="AM27" s="39"/>
      <c r="AN27" s="40"/>
    </row>
    <row r="28" spans="1:40" ht="16.149999999999999" customHeight="1" thickTop="1" thickBot="1" x14ac:dyDescent="0.3">
      <c r="A28" s="29"/>
      <c r="B28" s="29"/>
      <c r="C28" s="29"/>
      <c r="D28" s="29"/>
      <c r="E28" s="29"/>
      <c r="F28" s="29"/>
      <c r="G28" s="59"/>
      <c r="H28" s="76" t="s">
        <v>92</v>
      </c>
      <c r="I28" s="34" t="str">
        <f t="shared" ca="1" si="1"/>
        <v/>
      </c>
      <c r="J28" s="31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7"/>
      <c r="AK28" s="37"/>
      <c r="AL28" s="37"/>
      <c r="AM28" s="37"/>
      <c r="AN28" s="38"/>
    </row>
    <row r="29" spans="1:40" ht="15.6" customHeight="1" thickTop="1" thickBot="1" x14ac:dyDescent="0.3">
      <c r="A29" s="33"/>
      <c r="B29" s="33"/>
      <c r="C29" s="33"/>
      <c r="D29" s="33"/>
      <c r="E29" s="33"/>
      <c r="F29" s="33"/>
      <c r="G29" s="58" t="str">
        <f>'2023'!F17</f>
        <v>AGENT 12</v>
      </c>
      <c r="H29" s="75" t="s">
        <v>91</v>
      </c>
      <c r="I29" s="34" t="str">
        <f t="shared" ca="1" si="1"/>
        <v/>
      </c>
      <c r="J29" s="35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9"/>
      <c r="AK29" s="39"/>
      <c r="AL29" s="39"/>
      <c r="AM29" s="39"/>
      <c r="AN29" s="40"/>
    </row>
    <row r="30" spans="1:40" ht="16.5" thickTop="1" thickBot="1" x14ac:dyDescent="0.3">
      <c r="A30" s="29"/>
      <c r="B30" s="29"/>
      <c r="C30" s="29"/>
      <c r="D30" s="29"/>
      <c r="E30" s="29"/>
      <c r="F30" s="29"/>
      <c r="G30" s="59"/>
      <c r="H30" s="76" t="s">
        <v>92</v>
      </c>
      <c r="I30" s="34" t="str">
        <f t="shared" ca="1" si="1"/>
        <v/>
      </c>
      <c r="J30" s="31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7"/>
      <c r="AK30" s="37"/>
      <c r="AL30" s="37"/>
      <c r="AM30" s="37"/>
      <c r="AN30" s="38"/>
    </row>
    <row r="31" spans="1:40" ht="15.6" customHeight="1" thickTop="1" thickBot="1" x14ac:dyDescent="0.3">
      <c r="A31" s="33"/>
      <c r="B31" s="33"/>
      <c r="C31" s="33"/>
      <c r="D31" s="33"/>
      <c r="E31" s="33"/>
      <c r="F31" s="33"/>
      <c r="G31" s="58" t="str">
        <f>'2023'!F18</f>
        <v>AGENT 13</v>
      </c>
      <c r="H31" s="75" t="s">
        <v>91</v>
      </c>
      <c r="I31" s="34" t="str">
        <f t="shared" ca="1" si="1"/>
        <v/>
      </c>
      <c r="J31" s="35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9"/>
      <c r="AK31" s="39"/>
      <c r="AL31" s="39"/>
      <c r="AM31" s="39"/>
      <c r="AN31" s="40"/>
    </row>
    <row r="32" spans="1:40" ht="16.5" thickTop="1" thickBot="1" x14ac:dyDescent="0.3">
      <c r="A32" s="29"/>
      <c r="B32" s="29"/>
      <c r="C32" s="29"/>
      <c r="D32" s="29"/>
      <c r="E32" s="29"/>
      <c r="F32" s="29"/>
      <c r="G32" s="59"/>
      <c r="H32" s="76" t="s">
        <v>92</v>
      </c>
      <c r="I32" s="34" t="str">
        <f t="shared" ca="1" si="1"/>
        <v/>
      </c>
      <c r="J32" s="31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7"/>
      <c r="AK32" s="37"/>
      <c r="AL32" s="37"/>
      <c r="AM32" s="37"/>
      <c r="AN32" s="38"/>
    </row>
    <row r="33" spans="1:40" ht="16.5" thickTop="1" thickBot="1" x14ac:dyDescent="0.3">
      <c r="A33" s="33"/>
      <c r="B33" s="33"/>
      <c r="C33" s="33"/>
      <c r="D33" s="33"/>
      <c r="E33" s="33"/>
      <c r="F33" s="33"/>
      <c r="G33" s="58" t="str">
        <f>'2023'!F19</f>
        <v>AGENT 14</v>
      </c>
      <c r="H33" s="75" t="s">
        <v>91</v>
      </c>
      <c r="I33" s="34" t="str">
        <f t="shared" ca="1" si="1"/>
        <v/>
      </c>
      <c r="J33" s="35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9"/>
      <c r="AK33" s="39"/>
      <c r="AL33" s="39"/>
      <c r="AM33" s="39"/>
      <c r="AN33" s="40"/>
    </row>
    <row r="34" spans="1:40" ht="16.5" thickTop="1" thickBot="1" x14ac:dyDescent="0.3">
      <c r="A34" s="29"/>
      <c r="B34" s="29"/>
      <c r="C34" s="29"/>
      <c r="D34" s="29"/>
      <c r="E34" s="29"/>
      <c r="F34" s="29"/>
      <c r="G34" s="59"/>
      <c r="H34" s="76" t="s">
        <v>92</v>
      </c>
      <c r="I34" s="34" t="str">
        <f t="shared" ca="1" si="1"/>
        <v/>
      </c>
      <c r="J34" s="31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7"/>
      <c r="AK34" s="37"/>
      <c r="AL34" s="37"/>
      <c r="AM34" s="37"/>
      <c r="AN34" s="38"/>
    </row>
    <row r="35" spans="1:40" ht="16.5" thickTop="1" thickBot="1" x14ac:dyDescent="0.3">
      <c r="A35" s="33"/>
      <c r="B35" s="33"/>
      <c r="C35" s="33"/>
      <c r="D35" s="33"/>
      <c r="E35" s="33"/>
      <c r="F35" s="33"/>
      <c r="G35" s="58" t="str">
        <f>'2023'!F20</f>
        <v>AGENT 15</v>
      </c>
      <c r="H35" s="75" t="s">
        <v>91</v>
      </c>
      <c r="I35" s="34" t="str">
        <f t="shared" ca="1" si="1"/>
        <v/>
      </c>
      <c r="J35" s="35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9"/>
      <c r="AK35" s="39"/>
      <c r="AL35" s="39"/>
      <c r="AM35" s="39"/>
      <c r="AN35" s="40"/>
    </row>
    <row r="36" spans="1:40" ht="16.5" thickTop="1" thickBot="1" x14ac:dyDescent="0.3">
      <c r="A36" s="29"/>
      <c r="B36" s="29"/>
      <c r="C36" s="29"/>
      <c r="D36" s="29"/>
      <c r="E36" s="29"/>
      <c r="F36" s="29"/>
      <c r="G36" s="59"/>
      <c r="H36" s="76" t="s">
        <v>92</v>
      </c>
      <c r="I36" s="34" t="str">
        <f t="shared" ca="1" si="1"/>
        <v/>
      </c>
      <c r="J36" s="31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7"/>
      <c r="AK36" s="37"/>
      <c r="AL36" s="37"/>
      <c r="AM36" s="37"/>
      <c r="AN36" s="38"/>
    </row>
    <row r="37" spans="1:40" ht="15.6" customHeight="1" thickTop="1" thickBot="1" x14ac:dyDescent="0.3">
      <c r="A37" s="33"/>
      <c r="B37" s="33" t="s">
        <v>86</v>
      </c>
      <c r="C37" s="33"/>
      <c r="D37" s="33" t="s">
        <v>87</v>
      </c>
      <c r="E37" s="33"/>
      <c r="F37" s="33" t="s">
        <v>87</v>
      </c>
      <c r="G37" s="58" t="s">
        <v>88</v>
      </c>
      <c r="H37" s="75" t="s">
        <v>91</v>
      </c>
      <c r="I37" s="34" t="str">
        <f t="shared" ca="1" si="1"/>
        <v/>
      </c>
      <c r="J37" s="35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9"/>
      <c r="AK37" s="39"/>
      <c r="AL37" s="39"/>
      <c r="AM37" s="39"/>
      <c r="AN37" s="40"/>
    </row>
    <row r="38" spans="1:40" ht="16.5" thickTop="1" thickBot="1" x14ac:dyDescent="0.3">
      <c r="A38" s="29"/>
      <c r="B38" s="29"/>
      <c r="C38" s="29"/>
      <c r="D38" s="29"/>
      <c r="E38" s="29"/>
      <c r="F38" s="29"/>
      <c r="G38" s="59"/>
      <c r="H38" s="76" t="s">
        <v>92</v>
      </c>
      <c r="I38" s="34" t="str">
        <f t="shared" ca="1" si="1"/>
        <v/>
      </c>
      <c r="J38" s="31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7"/>
      <c r="AK38" s="37"/>
      <c r="AL38" s="37"/>
      <c r="AM38" s="37"/>
      <c r="AN38" s="38"/>
    </row>
    <row r="39" spans="1:40" ht="15.6" customHeight="1" thickTop="1" thickBot="1" x14ac:dyDescent="0.3">
      <c r="A39" s="33"/>
      <c r="B39" s="33"/>
      <c r="C39" s="33"/>
      <c r="D39" s="33"/>
      <c r="E39" s="33"/>
      <c r="F39" s="33"/>
      <c r="G39" s="58"/>
      <c r="H39" s="75" t="s">
        <v>91</v>
      </c>
      <c r="I39" s="34" t="str">
        <f t="shared" ca="1" si="1"/>
        <v/>
      </c>
      <c r="J39" s="35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9"/>
      <c r="AK39" s="39"/>
      <c r="AL39" s="39"/>
      <c r="AM39" s="39"/>
      <c r="AN39" s="40"/>
    </row>
    <row r="40" spans="1:40" ht="16.5" thickTop="1" thickBot="1" x14ac:dyDescent="0.3">
      <c r="A40" s="29"/>
      <c r="B40" s="29"/>
      <c r="C40" s="29"/>
      <c r="D40" s="29"/>
      <c r="E40" s="29"/>
      <c r="F40" s="29"/>
      <c r="G40" s="59"/>
      <c r="H40" s="76" t="s">
        <v>92</v>
      </c>
      <c r="I40" s="34" t="str">
        <f t="shared" ca="1" si="1"/>
        <v/>
      </c>
      <c r="J40" s="31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7"/>
      <c r="AK40" s="37"/>
      <c r="AL40" s="37"/>
      <c r="AM40" s="37"/>
      <c r="AN40" s="38"/>
    </row>
    <row r="41" spans="1:40" ht="15.6" customHeight="1" thickTop="1" thickBot="1" x14ac:dyDescent="0.3">
      <c r="A41" s="33"/>
      <c r="B41" s="33"/>
      <c r="C41" s="33"/>
      <c r="D41" s="33"/>
      <c r="E41" s="33"/>
      <c r="F41" s="33"/>
      <c r="G41" s="58"/>
      <c r="H41" s="75" t="s">
        <v>91</v>
      </c>
      <c r="I41" s="34" t="str">
        <f t="shared" ca="1" si="1"/>
        <v/>
      </c>
      <c r="J41" s="35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9"/>
      <c r="AK41" s="39"/>
      <c r="AL41" s="39"/>
      <c r="AM41" s="39"/>
      <c r="AN41" s="40"/>
    </row>
    <row r="42" spans="1:40" ht="16.5" thickTop="1" thickBot="1" x14ac:dyDescent="0.3">
      <c r="A42" s="29"/>
      <c r="B42" s="29"/>
      <c r="C42" s="29"/>
      <c r="D42" s="29"/>
      <c r="E42" s="29"/>
      <c r="F42" s="29"/>
      <c r="G42" s="59"/>
      <c r="H42" s="76" t="s">
        <v>92</v>
      </c>
      <c r="I42" s="34" t="str">
        <f t="shared" ca="1" si="1"/>
        <v/>
      </c>
      <c r="J42" s="31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7"/>
      <c r="AK42" s="37"/>
      <c r="AL42" s="37"/>
      <c r="AM42" s="37"/>
      <c r="AN42" s="38"/>
    </row>
    <row r="43" spans="1:40" ht="15.6" customHeight="1" thickTop="1" thickBot="1" x14ac:dyDescent="0.3">
      <c r="A43" s="33"/>
      <c r="B43" s="33"/>
      <c r="C43" s="33"/>
      <c r="D43" s="33"/>
      <c r="E43" s="33"/>
      <c r="F43" s="33"/>
      <c r="G43" s="58"/>
      <c r="H43" s="75" t="s">
        <v>91</v>
      </c>
      <c r="I43" s="34" t="str">
        <f t="shared" ca="1" si="1"/>
        <v/>
      </c>
      <c r="J43" s="35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9"/>
      <c r="AK43" s="39"/>
      <c r="AL43" s="39"/>
      <c r="AM43" s="39"/>
      <c r="AN43" s="40"/>
    </row>
    <row r="44" spans="1:40" ht="16.5" thickTop="1" thickBot="1" x14ac:dyDescent="0.3">
      <c r="A44" s="29"/>
      <c r="B44" s="29"/>
      <c r="C44" s="29"/>
      <c r="D44" s="29"/>
      <c r="E44" s="29"/>
      <c r="F44" s="29"/>
      <c r="G44" s="59"/>
      <c r="H44" s="76" t="s">
        <v>92</v>
      </c>
      <c r="I44" s="34" t="str">
        <f t="shared" ca="1" si="1"/>
        <v/>
      </c>
      <c r="J44" s="31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7"/>
      <c r="AK44" s="37"/>
      <c r="AL44" s="37"/>
      <c r="AM44" s="37"/>
      <c r="AN44" s="38"/>
    </row>
    <row r="45" spans="1:40" ht="15.6" customHeight="1" thickTop="1" thickBot="1" x14ac:dyDescent="0.3">
      <c r="A45" s="33"/>
      <c r="B45" s="33"/>
      <c r="C45" s="33"/>
      <c r="D45" s="33"/>
      <c r="E45" s="33"/>
      <c r="F45" s="33"/>
      <c r="G45" s="58"/>
      <c r="H45" s="75" t="s">
        <v>91</v>
      </c>
      <c r="I45" s="34" t="str">
        <f t="shared" ca="1" si="1"/>
        <v/>
      </c>
      <c r="J45" s="35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9"/>
      <c r="AK45" s="39"/>
      <c r="AL45" s="39"/>
      <c r="AM45" s="39"/>
      <c r="AN45" s="40"/>
    </row>
    <row r="46" spans="1:40" ht="16.5" thickTop="1" thickBot="1" x14ac:dyDescent="0.3">
      <c r="A46" s="29"/>
      <c r="B46" s="29"/>
      <c r="C46" s="29"/>
      <c r="D46" s="29"/>
      <c r="E46" s="29"/>
      <c r="F46" s="29"/>
      <c r="G46" s="59"/>
      <c r="H46" s="76" t="s">
        <v>92</v>
      </c>
      <c r="I46" s="34" t="str">
        <f t="shared" ca="1" si="1"/>
        <v/>
      </c>
      <c r="J46" s="31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7"/>
      <c r="AK46" s="37"/>
      <c r="AL46" s="37"/>
      <c r="AM46" s="37"/>
      <c r="AN46" s="38"/>
    </row>
    <row r="47" spans="1:40" ht="15.6" customHeight="1" thickTop="1" thickBot="1" x14ac:dyDescent="0.3">
      <c r="A47" s="33"/>
      <c r="B47" s="33"/>
      <c r="C47" s="33"/>
      <c r="D47" s="33"/>
      <c r="E47" s="33"/>
      <c r="F47" s="33"/>
      <c r="G47" s="58"/>
      <c r="H47" s="75" t="s">
        <v>91</v>
      </c>
      <c r="I47" s="34" t="str">
        <f t="shared" ca="1" si="1"/>
        <v/>
      </c>
      <c r="J47" s="35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9"/>
      <c r="AK47" s="39"/>
      <c r="AL47" s="39"/>
      <c r="AM47" s="39"/>
      <c r="AN47" s="40"/>
    </row>
    <row r="48" spans="1:40" ht="16.5" thickTop="1" thickBot="1" x14ac:dyDescent="0.3">
      <c r="A48" s="29"/>
      <c r="B48" s="29"/>
      <c r="C48" s="29"/>
      <c r="D48" s="29"/>
      <c r="E48" s="29"/>
      <c r="F48" s="29"/>
      <c r="G48" s="59"/>
      <c r="H48" s="76" t="s">
        <v>92</v>
      </c>
      <c r="I48" s="34" t="str">
        <f t="shared" ca="1" si="1"/>
        <v/>
      </c>
      <c r="J48" s="31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7"/>
      <c r="AK48" s="37"/>
      <c r="AL48" s="37"/>
      <c r="AM48" s="37"/>
      <c r="AN48" s="38"/>
    </row>
    <row r="49" spans="1:40" ht="15.6" customHeight="1" thickTop="1" thickBot="1" x14ac:dyDescent="0.3">
      <c r="A49" s="33"/>
      <c r="B49" s="33"/>
      <c r="C49" s="33"/>
      <c r="D49" s="33"/>
      <c r="E49" s="33"/>
      <c r="F49" s="33"/>
      <c r="G49" s="58"/>
      <c r="H49" s="75" t="s">
        <v>91</v>
      </c>
      <c r="I49" s="34" t="str">
        <f t="shared" ca="1" si="1"/>
        <v/>
      </c>
      <c r="J49" s="35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9"/>
      <c r="AK49" s="39"/>
      <c r="AL49" s="39"/>
      <c r="AM49" s="39"/>
      <c r="AN49" s="40"/>
    </row>
    <row r="50" spans="1:40" ht="16.5" thickTop="1" thickBot="1" x14ac:dyDescent="0.3">
      <c r="A50" s="29"/>
      <c r="B50" s="29"/>
      <c r="C50" s="29"/>
      <c r="D50" s="29"/>
      <c r="E50" s="29"/>
      <c r="F50" s="29"/>
      <c r="G50" s="59"/>
      <c r="H50" s="76" t="s">
        <v>92</v>
      </c>
      <c r="I50" s="34" t="str">
        <f t="shared" ca="1" si="1"/>
        <v/>
      </c>
      <c r="J50" s="31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7"/>
      <c r="AK50" s="37"/>
      <c r="AL50" s="37"/>
      <c r="AM50" s="37"/>
      <c r="AN50" s="38"/>
    </row>
    <row r="51" spans="1:40" ht="15.6" customHeight="1" thickTop="1" thickBot="1" x14ac:dyDescent="0.3">
      <c r="A51" s="33"/>
      <c r="B51" s="33"/>
      <c r="C51" s="33"/>
      <c r="D51" s="33"/>
      <c r="E51" s="33"/>
      <c r="F51" s="33"/>
      <c r="G51" s="58"/>
      <c r="H51" s="75" t="s">
        <v>91</v>
      </c>
      <c r="I51" s="34" t="str">
        <f t="shared" ca="1" si="1"/>
        <v/>
      </c>
      <c r="J51" s="35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9"/>
      <c r="AK51" s="39"/>
      <c r="AL51" s="39"/>
      <c r="AM51" s="39"/>
      <c r="AN51" s="40"/>
    </row>
    <row r="52" spans="1:40" ht="16.5" thickTop="1" thickBot="1" x14ac:dyDescent="0.3">
      <c r="A52" s="29"/>
      <c r="B52" s="29"/>
      <c r="C52" s="29"/>
      <c r="D52" s="29"/>
      <c r="E52" s="29"/>
      <c r="F52" s="29"/>
      <c r="G52" s="59"/>
      <c r="H52" s="76" t="s">
        <v>92</v>
      </c>
      <c r="I52" s="34" t="str">
        <f t="shared" ca="1" si="1"/>
        <v/>
      </c>
      <c r="J52" s="31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7"/>
      <c r="AK52" s="37"/>
      <c r="AL52" s="37"/>
      <c r="AM52" s="37"/>
      <c r="AN52" s="38"/>
    </row>
    <row r="53" spans="1:40" ht="15.6" customHeight="1" thickTop="1" thickBot="1" x14ac:dyDescent="0.3">
      <c r="A53" s="33"/>
      <c r="B53" s="33"/>
      <c r="C53" s="33"/>
      <c r="D53" s="33"/>
      <c r="E53" s="33"/>
      <c r="F53" s="33"/>
      <c r="G53" s="58"/>
      <c r="H53" s="75" t="s">
        <v>91</v>
      </c>
      <c r="I53" s="34" t="str">
        <f t="shared" ca="1" si="1"/>
        <v/>
      </c>
      <c r="J53" s="35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9"/>
      <c r="AK53" s="39"/>
      <c r="AL53" s="39"/>
      <c r="AM53" s="39"/>
      <c r="AN53" s="40"/>
    </row>
    <row r="54" spans="1:40" ht="16.5" thickTop="1" thickBot="1" x14ac:dyDescent="0.3">
      <c r="A54" s="29"/>
      <c r="B54" s="29"/>
      <c r="C54" s="29"/>
      <c r="D54" s="29"/>
      <c r="E54" s="29"/>
      <c r="F54" s="29"/>
      <c r="G54" s="59"/>
      <c r="H54" s="76" t="s">
        <v>92</v>
      </c>
      <c r="I54" s="34" t="str">
        <f t="shared" ca="1" si="1"/>
        <v/>
      </c>
      <c r="J54" s="31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7"/>
      <c r="AK54" s="37"/>
      <c r="AL54" s="37"/>
      <c r="AM54" s="37"/>
      <c r="AN54" s="38"/>
    </row>
    <row r="55" spans="1:40" ht="15.6" customHeight="1" thickTop="1" thickBot="1" x14ac:dyDescent="0.3">
      <c r="A55" s="33"/>
      <c r="B55" s="33"/>
      <c r="C55" s="33"/>
      <c r="D55" s="33"/>
      <c r="E55" s="33"/>
      <c r="F55" s="33"/>
      <c r="G55" s="58"/>
      <c r="H55" s="75" t="s">
        <v>91</v>
      </c>
      <c r="I55" s="34" t="str">
        <f t="shared" ca="1" si="1"/>
        <v/>
      </c>
      <c r="J55" s="35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9"/>
      <c r="AK55" s="39"/>
      <c r="AL55" s="39"/>
      <c r="AM55" s="39"/>
      <c r="AN55" s="40"/>
    </row>
    <row r="56" spans="1:40" ht="16.5" thickTop="1" thickBot="1" x14ac:dyDescent="0.3">
      <c r="A56" s="29"/>
      <c r="B56" s="29"/>
      <c r="C56" s="29"/>
      <c r="D56" s="29"/>
      <c r="E56" s="29"/>
      <c r="F56" s="29"/>
      <c r="G56" s="59"/>
      <c r="H56" s="76" t="s">
        <v>92</v>
      </c>
      <c r="I56" s="34" t="str">
        <f t="shared" ca="1" si="1"/>
        <v/>
      </c>
      <c r="J56" s="31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7"/>
      <c r="AK56" s="37"/>
      <c r="AL56" s="37"/>
      <c r="AM56" s="37"/>
      <c r="AN56" s="38"/>
    </row>
    <row r="57" spans="1:40" ht="15.6" customHeight="1" thickTop="1" thickBot="1" x14ac:dyDescent="0.3">
      <c r="A57" s="33"/>
      <c r="B57" s="33"/>
      <c r="C57" s="33"/>
      <c r="D57" s="33"/>
      <c r="E57" s="33"/>
      <c r="F57" s="33"/>
      <c r="G57" s="58"/>
      <c r="H57" s="75" t="s">
        <v>91</v>
      </c>
      <c r="I57" s="34" t="str">
        <f t="shared" ca="1" si="1"/>
        <v/>
      </c>
      <c r="J57" s="35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9"/>
      <c r="AK57" s="39"/>
      <c r="AL57" s="39"/>
      <c r="AM57" s="39"/>
      <c r="AN57" s="40"/>
    </row>
    <row r="58" spans="1:40" ht="16.5" thickTop="1" thickBot="1" x14ac:dyDescent="0.3">
      <c r="A58" s="29"/>
      <c r="B58" s="29"/>
      <c r="C58" s="29"/>
      <c r="D58" s="29"/>
      <c r="E58" s="29"/>
      <c r="F58" s="29"/>
      <c r="G58" s="59"/>
      <c r="H58" s="76" t="s">
        <v>92</v>
      </c>
      <c r="I58" s="34" t="str">
        <f t="shared" ca="1" si="1"/>
        <v/>
      </c>
      <c r="J58" s="31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7"/>
      <c r="AK58" s="37"/>
      <c r="AL58" s="37"/>
      <c r="AM58" s="37"/>
      <c r="AN58" s="38"/>
    </row>
    <row r="59" spans="1:40" ht="15.6" customHeight="1" thickTop="1" thickBot="1" x14ac:dyDescent="0.3">
      <c r="A59" s="33"/>
      <c r="B59" s="33"/>
      <c r="C59" s="33"/>
      <c r="D59" s="33"/>
      <c r="E59" s="33"/>
      <c r="F59" s="33"/>
      <c r="G59" s="58"/>
      <c r="H59" s="75" t="s">
        <v>91</v>
      </c>
      <c r="I59" s="34" t="str">
        <f t="shared" ca="1" si="1"/>
        <v/>
      </c>
      <c r="J59" s="35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9"/>
      <c r="AK59" s="39"/>
      <c r="AL59" s="39"/>
      <c r="AM59" s="39"/>
      <c r="AN59" s="40"/>
    </row>
    <row r="60" spans="1:40" ht="16.5" thickTop="1" thickBot="1" x14ac:dyDescent="0.3">
      <c r="A60" s="29"/>
      <c r="B60" s="29"/>
      <c r="C60" s="29"/>
      <c r="D60" s="29"/>
      <c r="E60" s="29"/>
      <c r="F60" s="29"/>
      <c r="G60" s="59"/>
      <c r="H60" s="76" t="s">
        <v>92</v>
      </c>
      <c r="I60" s="34" t="str">
        <f t="shared" ca="1" si="1"/>
        <v/>
      </c>
      <c r="J60" s="31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7"/>
      <c r="AK60" s="37"/>
      <c r="AL60" s="37"/>
      <c r="AM60" s="37"/>
      <c r="AN60" s="38"/>
    </row>
    <row r="61" spans="1:40" ht="15.6" customHeight="1" thickTop="1" thickBot="1" x14ac:dyDescent="0.3">
      <c r="A61" s="33"/>
      <c r="B61" s="33"/>
      <c r="C61" s="33"/>
      <c r="D61" s="33"/>
      <c r="E61" s="33"/>
      <c r="F61" s="33"/>
      <c r="G61" s="58"/>
      <c r="H61" s="75" t="s">
        <v>91</v>
      </c>
      <c r="I61" s="34" t="str">
        <f t="shared" ca="1" si="1"/>
        <v/>
      </c>
      <c r="J61" s="35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9"/>
      <c r="AK61" s="39"/>
      <c r="AL61" s="39"/>
      <c r="AM61" s="39"/>
      <c r="AN61" s="40"/>
    </row>
    <row r="62" spans="1:40" ht="16.5" thickTop="1" thickBot="1" x14ac:dyDescent="0.3">
      <c r="A62" s="29"/>
      <c r="B62" s="29"/>
      <c r="C62" s="29"/>
      <c r="D62" s="29"/>
      <c r="E62" s="29"/>
      <c r="F62" s="29"/>
      <c r="G62" s="59"/>
      <c r="H62" s="76" t="s">
        <v>92</v>
      </c>
      <c r="I62" s="34" t="str">
        <f t="shared" ca="1" si="1"/>
        <v/>
      </c>
      <c r="J62" s="31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7"/>
      <c r="AK62" s="37"/>
      <c r="AL62" s="37"/>
      <c r="AM62" s="37"/>
      <c r="AN62" s="38"/>
    </row>
    <row r="63" spans="1:40" ht="15.6" customHeight="1" thickTop="1" thickBot="1" x14ac:dyDescent="0.3">
      <c r="A63" s="33"/>
      <c r="B63" s="33"/>
      <c r="C63" s="33"/>
      <c r="D63" s="33"/>
      <c r="E63" s="33"/>
      <c r="F63" s="33"/>
      <c r="G63" s="58"/>
      <c r="H63" s="75" t="s">
        <v>91</v>
      </c>
      <c r="I63" s="34" t="str">
        <f t="shared" ca="1" si="1"/>
        <v/>
      </c>
      <c r="J63" s="35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9"/>
      <c r="AK63" s="39"/>
      <c r="AL63" s="39"/>
      <c r="AM63" s="39"/>
      <c r="AN63" s="40"/>
    </row>
    <row r="64" spans="1:40" ht="16.5" thickTop="1" thickBot="1" x14ac:dyDescent="0.3">
      <c r="A64" s="29"/>
      <c r="B64" s="29"/>
      <c r="C64" s="29"/>
      <c r="D64" s="29"/>
      <c r="E64" s="29"/>
      <c r="F64" s="29"/>
      <c r="G64" s="59"/>
      <c r="H64" s="76" t="s">
        <v>92</v>
      </c>
      <c r="I64" s="34" t="str">
        <f t="shared" ca="1" si="1"/>
        <v/>
      </c>
      <c r="J64" s="31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7"/>
      <c r="AK64" s="37"/>
      <c r="AL64" s="37"/>
      <c r="AM64" s="37"/>
      <c r="AN64" s="38"/>
    </row>
    <row r="65" spans="1:40" ht="15.6" customHeight="1" thickTop="1" thickBot="1" x14ac:dyDescent="0.3">
      <c r="A65" s="33"/>
      <c r="B65" s="33"/>
      <c r="C65" s="33"/>
      <c r="D65" s="33"/>
      <c r="E65" s="33"/>
      <c r="F65" s="33"/>
      <c r="G65" s="58"/>
      <c r="H65" s="75" t="s">
        <v>91</v>
      </c>
      <c r="I65" s="34" t="str">
        <f t="shared" ca="1" si="1"/>
        <v/>
      </c>
      <c r="J65" s="35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9"/>
      <c r="AK65" s="39"/>
      <c r="AL65" s="39"/>
      <c r="AM65" s="39"/>
      <c r="AN65" s="40"/>
    </row>
    <row r="66" spans="1:40" ht="16.5" thickTop="1" thickBot="1" x14ac:dyDescent="0.3">
      <c r="A66" s="29"/>
      <c r="B66" s="29"/>
      <c r="C66" s="29"/>
      <c r="D66" s="29"/>
      <c r="E66" s="29"/>
      <c r="F66" s="29"/>
      <c r="G66" s="59"/>
      <c r="H66" s="76" t="s">
        <v>92</v>
      </c>
      <c r="I66" s="34" t="str">
        <f t="shared" ca="1" si="1"/>
        <v/>
      </c>
      <c r="J66" s="31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  <c r="AG66" s="30"/>
      <c r="AH66" s="30"/>
      <c r="AI66" s="30"/>
      <c r="AJ66" s="37"/>
      <c r="AK66" s="37"/>
      <c r="AL66" s="37"/>
      <c r="AM66" s="37"/>
      <c r="AN66" s="38"/>
    </row>
    <row r="67" spans="1:40" ht="15.6" customHeight="1" thickTop="1" thickBot="1" x14ac:dyDescent="0.3">
      <c r="A67" s="33"/>
      <c r="B67" s="33"/>
      <c r="C67" s="33"/>
      <c r="D67" s="33"/>
      <c r="E67" s="33"/>
      <c r="F67" s="33"/>
      <c r="G67" s="58"/>
      <c r="H67" s="75" t="s">
        <v>91</v>
      </c>
      <c r="I67" s="34" t="str">
        <f t="shared" ca="1" si="1"/>
        <v/>
      </c>
      <c r="J67" s="35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9"/>
      <c r="AK67" s="39"/>
      <c r="AL67" s="39"/>
      <c r="AM67" s="39"/>
      <c r="AN67" s="40"/>
    </row>
    <row r="68" spans="1:40" ht="16.5" thickTop="1" thickBot="1" x14ac:dyDescent="0.3">
      <c r="A68" s="29"/>
      <c r="B68" s="29"/>
      <c r="C68" s="29"/>
      <c r="D68" s="29"/>
      <c r="E68" s="29"/>
      <c r="F68" s="29"/>
      <c r="G68" s="59"/>
      <c r="H68" s="76" t="s">
        <v>92</v>
      </c>
      <c r="I68" s="34" t="str">
        <f t="shared" ca="1" si="1"/>
        <v/>
      </c>
      <c r="J68" s="31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30"/>
      <c r="AH68" s="30"/>
      <c r="AI68" s="30"/>
      <c r="AJ68" s="37"/>
      <c r="AK68" s="37"/>
      <c r="AL68" s="37"/>
      <c r="AM68" s="37"/>
      <c r="AN68" s="38"/>
    </row>
    <row r="69" spans="1:40" ht="15.6" customHeight="1" thickTop="1" thickBot="1" x14ac:dyDescent="0.3">
      <c r="A69" s="33"/>
      <c r="B69" s="33"/>
      <c r="C69" s="33"/>
      <c r="D69" s="33"/>
      <c r="E69" s="33"/>
      <c r="F69" s="33"/>
      <c r="G69" s="58"/>
      <c r="H69" s="75" t="s">
        <v>91</v>
      </c>
      <c r="I69" s="34" t="str">
        <f t="shared" ca="1" si="1"/>
        <v/>
      </c>
      <c r="J69" s="35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9"/>
      <c r="AK69" s="39"/>
      <c r="AL69" s="39"/>
      <c r="AM69" s="39"/>
      <c r="AN69" s="40"/>
    </row>
    <row r="70" spans="1:40" ht="16.5" thickTop="1" thickBot="1" x14ac:dyDescent="0.3">
      <c r="A70" s="29"/>
      <c r="B70" s="29"/>
      <c r="C70" s="29"/>
      <c r="D70" s="29"/>
      <c r="E70" s="29"/>
      <c r="F70" s="29"/>
      <c r="G70" s="59"/>
      <c r="H70" s="76" t="s">
        <v>92</v>
      </c>
      <c r="I70" s="34" t="str">
        <f t="shared" ca="1" si="1"/>
        <v/>
      </c>
      <c r="J70" s="31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0"/>
      <c r="AG70" s="30"/>
      <c r="AH70" s="30"/>
      <c r="AI70" s="30"/>
      <c r="AJ70" s="37"/>
      <c r="AK70" s="37"/>
      <c r="AL70" s="37"/>
      <c r="AM70" s="37"/>
      <c r="AN70" s="38"/>
    </row>
    <row r="71" spans="1:40" ht="15.6" customHeight="1" thickTop="1" thickBot="1" x14ac:dyDescent="0.3">
      <c r="A71" s="33"/>
      <c r="B71" s="33"/>
      <c r="C71" s="33"/>
      <c r="D71" s="33"/>
      <c r="E71" s="33"/>
      <c r="F71" s="33"/>
      <c r="G71" s="58"/>
      <c r="H71" s="75" t="s">
        <v>91</v>
      </c>
      <c r="I71" s="34" t="str">
        <f t="shared" ca="1" si="1"/>
        <v/>
      </c>
      <c r="J71" s="35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9"/>
      <c r="AK71" s="39"/>
      <c r="AL71" s="39"/>
      <c r="AM71" s="39"/>
      <c r="AN71" s="40"/>
    </row>
    <row r="72" spans="1:40" ht="16.5" thickTop="1" thickBot="1" x14ac:dyDescent="0.3">
      <c r="A72" s="29"/>
      <c r="B72" s="29"/>
      <c r="C72" s="29"/>
      <c r="D72" s="29"/>
      <c r="E72" s="29"/>
      <c r="F72" s="29"/>
      <c r="G72" s="59"/>
      <c r="H72" s="76" t="s">
        <v>92</v>
      </c>
      <c r="I72" s="34" t="str">
        <f t="shared" ref="I72:I132" ca="1" si="2">T(OFFSET(J72,,DAY($B$4)-1,,1))</f>
        <v/>
      </c>
      <c r="J72" s="31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30"/>
      <c r="AH72" s="30"/>
      <c r="AI72" s="30"/>
      <c r="AJ72" s="37"/>
      <c r="AK72" s="37"/>
      <c r="AL72" s="37"/>
      <c r="AM72" s="37"/>
      <c r="AN72" s="38"/>
    </row>
    <row r="73" spans="1:40" ht="15.6" customHeight="1" thickTop="1" thickBot="1" x14ac:dyDescent="0.3">
      <c r="A73" s="33"/>
      <c r="B73" s="33"/>
      <c r="C73" s="33"/>
      <c r="D73" s="33"/>
      <c r="E73" s="33"/>
      <c r="F73" s="33"/>
      <c r="G73" s="58"/>
      <c r="H73" s="75" t="s">
        <v>91</v>
      </c>
      <c r="I73" s="34" t="str">
        <f t="shared" ca="1" si="2"/>
        <v/>
      </c>
      <c r="J73" s="35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9"/>
      <c r="AK73" s="39"/>
      <c r="AL73" s="39"/>
      <c r="AM73" s="39"/>
      <c r="AN73" s="40"/>
    </row>
    <row r="74" spans="1:40" ht="16.5" thickTop="1" thickBot="1" x14ac:dyDescent="0.3">
      <c r="A74" s="29"/>
      <c r="B74" s="29"/>
      <c r="C74" s="29"/>
      <c r="D74" s="29"/>
      <c r="E74" s="29"/>
      <c r="F74" s="29"/>
      <c r="G74" s="59"/>
      <c r="H74" s="76" t="s">
        <v>92</v>
      </c>
      <c r="I74" s="34" t="str">
        <f t="shared" ca="1" si="2"/>
        <v/>
      </c>
      <c r="J74" s="31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30"/>
      <c r="AH74" s="30"/>
      <c r="AI74" s="30"/>
      <c r="AJ74" s="37"/>
      <c r="AK74" s="37"/>
      <c r="AL74" s="37"/>
      <c r="AM74" s="37"/>
      <c r="AN74" s="38"/>
    </row>
    <row r="75" spans="1:40" ht="15.6" customHeight="1" thickTop="1" thickBot="1" x14ac:dyDescent="0.3">
      <c r="A75" s="33"/>
      <c r="B75" s="33"/>
      <c r="C75" s="33"/>
      <c r="D75" s="33"/>
      <c r="E75" s="33"/>
      <c r="F75" s="33"/>
      <c r="G75" s="58"/>
      <c r="H75" s="75" t="s">
        <v>91</v>
      </c>
      <c r="I75" s="34" t="str">
        <f t="shared" ca="1" si="2"/>
        <v/>
      </c>
      <c r="J75" s="35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9"/>
      <c r="AK75" s="39"/>
      <c r="AL75" s="39"/>
      <c r="AM75" s="39"/>
      <c r="AN75" s="40"/>
    </row>
    <row r="76" spans="1:40" ht="16.5" thickTop="1" thickBot="1" x14ac:dyDescent="0.3">
      <c r="A76" s="29"/>
      <c r="B76" s="29"/>
      <c r="C76" s="29"/>
      <c r="D76" s="29"/>
      <c r="E76" s="29"/>
      <c r="F76" s="29"/>
      <c r="G76" s="59"/>
      <c r="H76" s="76" t="s">
        <v>92</v>
      </c>
      <c r="I76" s="34" t="str">
        <f t="shared" ca="1" si="2"/>
        <v/>
      </c>
      <c r="J76" s="31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30"/>
      <c r="AH76" s="30"/>
      <c r="AI76" s="30"/>
      <c r="AJ76" s="37"/>
      <c r="AK76" s="37"/>
      <c r="AL76" s="37"/>
      <c r="AM76" s="37"/>
      <c r="AN76" s="38"/>
    </row>
    <row r="77" spans="1:40" ht="15.6" customHeight="1" thickTop="1" thickBot="1" x14ac:dyDescent="0.3">
      <c r="A77" s="33"/>
      <c r="B77" s="33"/>
      <c r="C77" s="33"/>
      <c r="D77" s="33"/>
      <c r="E77" s="33"/>
      <c r="F77" s="33"/>
      <c r="G77" s="58"/>
      <c r="H77" s="75" t="s">
        <v>91</v>
      </c>
      <c r="I77" s="34" t="str">
        <f t="shared" ca="1" si="2"/>
        <v/>
      </c>
      <c r="J77" s="35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9"/>
      <c r="AK77" s="39"/>
      <c r="AL77" s="39"/>
      <c r="AM77" s="39"/>
      <c r="AN77" s="40"/>
    </row>
    <row r="78" spans="1:40" ht="16.5" thickTop="1" thickBot="1" x14ac:dyDescent="0.3">
      <c r="A78" s="29"/>
      <c r="B78" s="29"/>
      <c r="C78" s="29"/>
      <c r="D78" s="29"/>
      <c r="E78" s="29"/>
      <c r="F78" s="29"/>
      <c r="G78" s="59"/>
      <c r="H78" s="76" t="s">
        <v>92</v>
      </c>
      <c r="I78" s="34" t="str">
        <f t="shared" ca="1" si="2"/>
        <v/>
      </c>
      <c r="J78" s="31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7"/>
      <c r="AK78" s="37"/>
      <c r="AL78" s="37"/>
      <c r="AM78" s="37"/>
      <c r="AN78" s="38"/>
    </row>
    <row r="79" spans="1:40" ht="15.6" customHeight="1" thickTop="1" thickBot="1" x14ac:dyDescent="0.3">
      <c r="A79" s="33"/>
      <c r="B79" s="33"/>
      <c r="C79" s="33"/>
      <c r="D79" s="33"/>
      <c r="E79" s="33"/>
      <c r="F79" s="33"/>
      <c r="G79" s="58"/>
      <c r="H79" s="75" t="s">
        <v>91</v>
      </c>
      <c r="I79" s="34" t="str">
        <f t="shared" ca="1" si="2"/>
        <v/>
      </c>
      <c r="J79" s="35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9"/>
      <c r="AK79" s="39"/>
      <c r="AL79" s="39"/>
      <c r="AM79" s="39"/>
      <c r="AN79" s="40"/>
    </row>
    <row r="80" spans="1:40" ht="16.5" thickTop="1" thickBot="1" x14ac:dyDescent="0.3">
      <c r="A80" s="29"/>
      <c r="B80" s="29"/>
      <c r="C80" s="29"/>
      <c r="D80" s="29"/>
      <c r="E80" s="29"/>
      <c r="F80" s="29"/>
      <c r="G80" s="59"/>
      <c r="H80" s="76" t="s">
        <v>92</v>
      </c>
      <c r="I80" s="34" t="str">
        <f t="shared" ca="1" si="2"/>
        <v/>
      </c>
      <c r="J80" s="31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30"/>
      <c r="AJ80" s="37"/>
      <c r="AK80" s="37"/>
      <c r="AL80" s="37"/>
      <c r="AM80" s="37"/>
      <c r="AN80" s="38"/>
    </row>
    <row r="81" spans="1:40" ht="15.6" customHeight="1" thickTop="1" thickBot="1" x14ac:dyDescent="0.3">
      <c r="A81" s="33"/>
      <c r="B81" s="33"/>
      <c r="C81" s="33"/>
      <c r="D81" s="33"/>
      <c r="E81" s="33"/>
      <c r="F81" s="33"/>
      <c r="G81" s="58"/>
      <c r="H81" s="75" t="s">
        <v>91</v>
      </c>
      <c r="I81" s="34" t="str">
        <f t="shared" ca="1" si="2"/>
        <v/>
      </c>
      <c r="J81" s="35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9"/>
      <c r="AK81" s="39"/>
      <c r="AL81" s="39"/>
      <c r="AM81" s="39"/>
      <c r="AN81" s="40"/>
    </row>
    <row r="82" spans="1:40" ht="16.5" thickTop="1" thickBot="1" x14ac:dyDescent="0.3">
      <c r="A82" s="29"/>
      <c r="B82" s="29"/>
      <c r="C82" s="29"/>
      <c r="D82" s="29"/>
      <c r="E82" s="29"/>
      <c r="F82" s="29"/>
      <c r="G82" s="59"/>
      <c r="H82" s="76" t="s">
        <v>92</v>
      </c>
      <c r="I82" s="34" t="str">
        <f t="shared" ca="1" si="2"/>
        <v/>
      </c>
      <c r="J82" s="31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  <c r="AE82" s="30"/>
      <c r="AF82" s="30"/>
      <c r="AG82" s="30"/>
      <c r="AH82" s="30"/>
      <c r="AI82" s="30"/>
      <c r="AJ82" s="37"/>
      <c r="AK82" s="37"/>
      <c r="AL82" s="37"/>
      <c r="AM82" s="37"/>
      <c r="AN82" s="38"/>
    </row>
    <row r="83" spans="1:40" ht="15.6" customHeight="1" thickTop="1" thickBot="1" x14ac:dyDescent="0.3">
      <c r="A83" s="33"/>
      <c r="B83" s="33"/>
      <c r="C83" s="33"/>
      <c r="D83" s="33"/>
      <c r="E83" s="33"/>
      <c r="F83" s="33"/>
      <c r="G83" s="58"/>
      <c r="H83" s="75" t="s">
        <v>91</v>
      </c>
      <c r="I83" s="34" t="str">
        <f t="shared" ca="1" si="2"/>
        <v/>
      </c>
      <c r="J83" s="35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9"/>
      <c r="AK83" s="39"/>
      <c r="AL83" s="39"/>
      <c r="AM83" s="39"/>
      <c r="AN83" s="40"/>
    </row>
    <row r="84" spans="1:40" ht="16.5" thickTop="1" thickBot="1" x14ac:dyDescent="0.3">
      <c r="A84" s="29"/>
      <c r="B84" s="29"/>
      <c r="C84" s="29"/>
      <c r="D84" s="29"/>
      <c r="E84" s="29"/>
      <c r="F84" s="29"/>
      <c r="G84" s="59"/>
      <c r="H84" s="76" t="s">
        <v>92</v>
      </c>
      <c r="I84" s="34" t="str">
        <f t="shared" ca="1" si="2"/>
        <v/>
      </c>
      <c r="J84" s="31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  <c r="AE84" s="30"/>
      <c r="AF84" s="30"/>
      <c r="AG84" s="30"/>
      <c r="AH84" s="30"/>
      <c r="AI84" s="30"/>
      <c r="AJ84" s="37"/>
      <c r="AK84" s="37"/>
      <c r="AL84" s="37"/>
      <c r="AM84" s="37"/>
      <c r="AN84" s="38"/>
    </row>
    <row r="85" spans="1:40" ht="15.75" customHeight="1" thickTop="1" thickBot="1" x14ac:dyDescent="0.3">
      <c r="A85" s="33"/>
      <c r="B85" s="33"/>
      <c r="C85" s="33"/>
      <c r="D85" s="33"/>
      <c r="E85" s="33"/>
      <c r="F85" s="33"/>
      <c r="G85" s="58"/>
      <c r="H85" s="75" t="s">
        <v>91</v>
      </c>
      <c r="I85" s="34" t="str">
        <f t="shared" ca="1" si="2"/>
        <v/>
      </c>
      <c r="J85" s="35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9"/>
      <c r="AK85" s="39"/>
      <c r="AL85" s="39"/>
      <c r="AM85" s="39"/>
      <c r="AN85" s="40"/>
    </row>
    <row r="86" spans="1:40" ht="16.5" thickTop="1" thickBot="1" x14ac:dyDescent="0.3">
      <c r="A86" s="29"/>
      <c r="B86" s="29"/>
      <c r="C86" s="29"/>
      <c r="D86" s="29"/>
      <c r="E86" s="29"/>
      <c r="F86" s="29"/>
      <c r="G86" s="59"/>
      <c r="H86" s="76" t="s">
        <v>92</v>
      </c>
      <c r="I86" s="34" t="str">
        <f t="shared" ca="1" si="2"/>
        <v/>
      </c>
      <c r="J86" s="31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  <c r="AE86" s="30"/>
      <c r="AF86" s="30"/>
      <c r="AG86" s="30"/>
      <c r="AH86" s="30"/>
      <c r="AI86" s="30"/>
      <c r="AJ86" s="37"/>
      <c r="AK86" s="37"/>
      <c r="AL86" s="37"/>
      <c r="AM86" s="37"/>
      <c r="AN86" s="38"/>
    </row>
    <row r="87" spans="1:40" ht="15.6" customHeight="1" thickTop="1" thickBot="1" x14ac:dyDescent="0.3">
      <c r="A87" s="33"/>
      <c r="B87" s="33"/>
      <c r="C87" s="33"/>
      <c r="D87" s="33"/>
      <c r="E87" s="33"/>
      <c r="F87" s="33"/>
      <c r="G87" s="58"/>
      <c r="H87" s="75" t="s">
        <v>91</v>
      </c>
      <c r="I87" s="34" t="str">
        <f t="shared" ca="1" si="2"/>
        <v/>
      </c>
      <c r="J87" s="35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9"/>
      <c r="AK87" s="39"/>
      <c r="AL87" s="39"/>
      <c r="AM87" s="39"/>
      <c r="AN87" s="40"/>
    </row>
    <row r="88" spans="1:40" ht="16.5" thickTop="1" thickBot="1" x14ac:dyDescent="0.3">
      <c r="A88" s="29"/>
      <c r="B88" s="29"/>
      <c r="C88" s="29"/>
      <c r="D88" s="29"/>
      <c r="E88" s="29"/>
      <c r="F88" s="29"/>
      <c r="G88" s="59"/>
      <c r="H88" s="76" t="s">
        <v>92</v>
      </c>
      <c r="I88" s="34" t="str">
        <f t="shared" ca="1" si="2"/>
        <v/>
      </c>
      <c r="J88" s="31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7"/>
      <c r="AK88" s="37"/>
      <c r="AL88" s="37"/>
      <c r="AM88" s="37"/>
      <c r="AN88" s="38"/>
    </row>
    <row r="89" spans="1:40" ht="15.6" customHeight="1" thickTop="1" thickBot="1" x14ac:dyDescent="0.3">
      <c r="A89" s="33"/>
      <c r="B89" s="33"/>
      <c r="C89" s="33"/>
      <c r="D89" s="33"/>
      <c r="E89" s="33"/>
      <c r="F89" s="33"/>
      <c r="G89" s="58"/>
      <c r="H89" s="75" t="s">
        <v>91</v>
      </c>
      <c r="I89" s="34" t="str">
        <f t="shared" ca="1" si="2"/>
        <v/>
      </c>
      <c r="J89" s="35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9"/>
      <c r="AK89" s="39"/>
      <c r="AL89" s="39"/>
      <c r="AM89" s="39"/>
      <c r="AN89" s="40"/>
    </row>
    <row r="90" spans="1:40" ht="16.5" thickTop="1" thickBot="1" x14ac:dyDescent="0.3">
      <c r="A90" s="29"/>
      <c r="B90" s="29"/>
      <c r="C90" s="29"/>
      <c r="D90" s="29"/>
      <c r="E90" s="29"/>
      <c r="F90" s="29"/>
      <c r="G90" s="59"/>
      <c r="H90" s="76" t="s">
        <v>92</v>
      </c>
      <c r="I90" s="34" t="str">
        <f t="shared" ca="1" si="2"/>
        <v/>
      </c>
      <c r="J90" s="31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  <c r="AE90" s="30"/>
      <c r="AF90" s="30"/>
      <c r="AG90" s="30"/>
      <c r="AH90" s="30"/>
      <c r="AI90" s="30"/>
      <c r="AJ90" s="37"/>
      <c r="AK90" s="37"/>
      <c r="AL90" s="37"/>
      <c r="AM90" s="37"/>
      <c r="AN90" s="38"/>
    </row>
    <row r="91" spans="1:40" ht="15.6" customHeight="1" thickTop="1" thickBot="1" x14ac:dyDescent="0.3">
      <c r="A91" s="33"/>
      <c r="B91" s="33"/>
      <c r="C91" s="33"/>
      <c r="D91" s="33"/>
      <c r="E91" s="33"/>
      <c r="F91" s="33"/>
      <c r="G91" s="58"/>
      <c r="H91" s="75" t="s">
        <v>91</v>
      </c>
      <c r="I91" s="34" t="str">
        <f t="shared" ca="1" si="2"/>
        <v/>
      </c>
      <c r="J91" s="35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9"/>
      <c r="AK91" s="39"/>
      <c r="AL91" s="39"/>
      <c r="AM91" s="39"/>
      <c r="AN91" s="40"/>
    </row>
    <row r="92" spans="1:40" ht="16.5" thickTop="1" thickBot="1" x14ac:dyDescent="0.3">
      <c r="A92" s="29"/>
      <c r="B92" s="29"/>
      <c r="C92" s="29"/>
      <c r="D92" s="29"/>
      <c r="E92" s="29"/>
      <c r="F92" s="29"/>
      <c r="G92" s="59"/>
      <c r="H92" s="76" t="s">
        <v>92</v>
      </c>
      <c r="I92" s="34" t="str">
        <f t="shared" ca="1" si="2"/>
        <v/>
      </c>
      <c r="J92" s="31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  <c r="AE92" s="30"/>
      <c r="AF92" s="30"/>
      <c r="AG92" s="30"/>
      <c r="AH92" s="30"/>
      <c r="AI92" s="30"/>
      <c r="AJ92" s="37"/>
      <c r="AK92" s="37"/>
      <c r="AL92" s="37"/>
      <c r="AM92" s="37"/>
      <c r="AN92" s="38"/>
    </row>
    <row r="93" spans="1:40" ht="15.6" customHeight="1" thickTop="1" thickBot="1" x14ac:dyDescent="0.3">
      <c r="A93" s="33"/>
      <c r="B93" s="33"/>
      <c r="C93" s="33"/>
      <c r="D93" s="33"/>
      <c r="E93" s="33"/>
      <c r="F93" s="33"/>
      <c r="G93" s="58"/>
      <c r="H93" s="75" t="s">
        <v>91</v>
      </c>
      <c r="I93" s="34" t="str">
        <f t="shared" ca="1" si="2"/>
        <v/>
      </c>
      <c r="J93" s="35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9"/>
      <c r="AK93" s="39"/>
      <c r="AL93" s="39"/>
      <c r="AM93" s="39"/>
      <c r="AN93" s="40"/>
    </row>
    <row r="94" spans="1:40" ht="16.5" thickTop="1" thickBot="1" x14ac:dyDescent="0.3">
      <c r="A94" s="29"/>
      <c r="B94" s="29"/>
      <c r="C94" s="29"/>
      <c r="D94" s="29"/>
      <c r="E94" s="29"/>
      <c r="F94" s="29"/>
      <c r="G94" s="59"/>
      <c r="H94" s="76" t="s">
        <v>92</v>
      </c>
      <c r="I94" s="34" t="str">
        <f t="shared" ca="1" si="2"/>
        <v/>
      </c>
      <c r="J94" s="31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0"/>
      <c r="AJ94" s="37"/>
      <c r="AK94" s="37"/>
      <c r="AL94" s="37"/>
      <c r="AM94" s="37"/>
      <c r="AN94" s="38"/>
    </row>
    <row r="95" spans="1:40" ht="15.6" customHeight="1" thickTop="1" thickBot="1" x14ac:dyDescent="0.3">
      <c r="A95" s="33"/>
      <c r="B95" s="33"/>
      <c r="C95" s="33"/>
      <c r="D95" s="33"/>
      <c r="E95" s="33"/>
      <c r="F95" s="33"/>
      <c r="G95" s="58"/>
      <c r="H95" s="75" t="s">
        <v>91</v>
      </c>
      <c r="I95" s="34" t="str">
        <f t="shared" ca="1" si="2"/>
        <v/>
      </c>
      <c r="J95" s="35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9"/>
      <c r="AK95" s="39"/>
      <c r="AL95" s="39"/>
      <c r="AM95" s="39"/>
      <c r="AN95" s="40"/>
    </row>
    <row r="96" spans="1:40" ht="16.5" thickTop="1" thickBot="1" x14ac:dyDescent="0.3">
      <c r="A96" s="29"/>
      <c r="B96" s="29"/>
      <c r="C96" s="29"/>
      <c r="D96" s="29"/>
      <c r="E96" s="29"/>
      <c r="F96" s="29"/>
      <c r="G96" s="59"/>
      <c r="H96" s="76" t="s">
        <v>92</v>
      </c>
      <c r="I96" s="34" t="str">
        <f t="shared" ca="1" si="2"/>
        <v/>
      </c>
      <c r="J96" s="31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0"/>
      <c r="AA96" s="30"/>
      <c r="AB96" s="30"/>
      <c r="AC96" s="30"/>
      <c r="AD96" s="30"/>
      <c r="AE96" s="30"/>
      <c r="AF96" s="30"/>
      <c r="AG96" s="30"/>
      <c r="AH96" s="30"/>
      <c r="AI96" s="30"/>
      <c r="AJ96" s="37"/>
      <c r="AK96" s="37"/>
      <c r="AL96" s="37"/>
      <c r="AM96" s="37"/>
      <c r="AN96" s="38"/>
    </row>
    <row r="97" spans="1:40" ht="15.6" customHeight="1" thickTop="1" thickBot="1" x14ac:dyDescent="0.3">
      <c r="A97" s="33"/>
      <c r="B97" s="33"/>
      <c r="C97" s="33"/>
      <c r="D97" s="33"/>
      <c r="E97" s="33"/>
      <c r="F97" s="33"/>
      <c r="G97" s="58"/>
      <c r="H97" s="75" t="s">
        <v>91</v>
      </c>
      <c r="I97" s="34" t="str">
        <f t="shared" ca="1" si="2"/>
        <v/>
      </c>
      <c r="J97" s="35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9"/>
      <c r="AK97" s="39"/>
      <c r="AL97" s="39"/>
      <c r="AM97" s="39"/>
      <c r="AN97" s="40"/>
    </row>
    <row r="98" spans="1:40" ht="16.5" thickTop="1" thickBot="1" x14ac:dyDescent="0.3">
      <c r="A98" s="29"/>
      <c r="B98" s="29"/>
      <c r="C98" s="29"/>
      <c r="D98" s="29"/>
      <c r="E98" s="29"/>
      <c r="F98" s="29"/>
      <c r="G98" s="59"/>
      <c r="H98" s="76" t="s">
        <v>92</v>
      </c>
      <c r="I98" s="34" t="str">
        <f t="shared" ca="1" si="2"/>
        <v/>
      </c>
      <c r="J98" s="31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0"/>
      <c r="AA98" s="30"/>
      <c r="AB98" s="30"/>
      <c r="AC98" s="30"/>
      <c r="AD98" s="30"/>
      <c r="AE98" s="30"/>
      <c r="AF98" s="30"/>
      <c r="AG98" s="30"/>
      <c r="AH98" s="30"/>
      <c r="AI98" s="30"/>
      <c r="AJ98" s="37"/>
      <c r="AK98" s="37"/>
      <c r="AL98" s="37"/>
      <c r="AM98" s="37"/>
      <c r="AN98" s="38"/>
    </row>
    <row r="99" spans="1:40" ht="15.6" customHeight="1" thickTop="1" thickBot="1" x14ac:dyDescent="0.3">
      <c r="A99" s="33"/>
      <c r="B99" s="33"/>
      <c r="C99" s="33"/>
      <c r="D99" s="33"/>
      <c r="E99" s="33"/>
      <c r="F99" s="33"/>
      <c r="G99" s="58"/>
      <c r="H99" s="75" t="s">
        <v>91</v>
      </c>
      <c r="I99" s="34" t="str">
        <f t="shared" ca="1" si="2"/>
        <v/>
      </c>
      <c r="J99" s="35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9"/>
      <c r="AK99" s="39"/>
      <c r="AL99" s="39"/>
      <c r="AM99" s="39"/>
      <c r="AN99" s="40"/>
    </row>
    <row r="100" spans="1:40" ht="16.5" thickTop="1" thickBot="1" x14ac:dyDescent="0.3">
      <c r="A100" s="29"/>
      <c r="B100" s="29"/>
      <c r="C100" s="29"/>
      <c r="D100" s="29"/>
      <c r="E100" s="29"/>
      <c r="F100" s="29"/>
      <c r="G100" s="59"/>
      <c r="H100" s="76" t="s">
        <v>92</v>
      </c>
      <c r="I100" s="34" t="str">
        <f t="shared" ca="1" si="2"/>
        <v/>
      </c>
      <c r="J100" s="31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30"/>
      <c r="AH100" s="30"/>
      <c r="AI100" s="30"/>
      <c r="AJ100" s="37"/>
      <c r="AK100" s="37"/>
      <c r="AL100" s="37"/>
      <c r="AM100" s="37"/>
      <c r="AN100" s="38"/>
    </row>
    <row r="101" spans="1:40" ht="15.6" customHeight="1" thickTop="1" thickBot="1" x14ac:dyDescent="0.3">
      <c r="A101" s="33"/>
      <c r="B101" s="33"/>
      <c r="C101" s="33"/>
      <c r="D101" s="33"/>
      <c r="E101" s="33"/>
      <c r="F101" s="33"/>
      <c r="G101" s="58"/>
      <c r="H101" s="75" t="s">
        <v>91</v>
      </c>
      <c r="I101" s="34" t="str">
        <f t="shared" ca="1" si="2"/>
        <v/>
      </c>
      <c r="J101" s="35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9"/>
      <c r="AK101" s="39"/>
      <c r="AL101" s="39"/>
      <c r="AM101" s="39"/>
      <c r="AN101" s="40"/>
    </row>
    <row r="102" spans="1:40" ht="16.5" thickTop="1" thickBot="1" x14ac:dyDescent="0.3">
      <c r="A102" s="29"/>
      <c r="B102" s="29"/>
      <c r="C102" s="29"/>
      <c r="D102" s="29"/>
      <c r="E102" s="29"/>
      <c r="F102" s="29"/>
      <c r="G102" s="59"/>
      <c r="H102" s="76" t="s">
        <v>92</v>
      </c>
      <c r="I102" s="34" t="str">
        <f t="shared" ca="1" si="2"/>
        <v/>
      </c>
      <c r="J102" s="31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 s="30"/>
      <c r="AF102" s="30"/>
      <c r="AG102" s="30"/>
      <c r="AH102" s="30"/>
      <c r="AI102" s="30"/>
      <c r="AJ102" s="37"/>
      <c r="AK102" s="37"/>
      <c r="AL102" s="37"/>
      <c r="AM102" s="37"/>
      <c r="AN102" s="38"/>
    </row>
    <row r="103" spans="1:40" ht="15.6" customHeight="1" thickTop="1" thickBot="1" x14ac:dyDescent="0.3">
      <c r="A103" s="33"/>
      <c r="B103" s="33"/>
      <c r="C103" s="33"/>
      <c r="D103" s="33"/>
      <c r="E103" s="33"/>
      <c r="F103" s="33"/>
      <c r="G103" s="58"/>
      <c r="H103" s="75" t="s">
        <v>91</v>
      </c>
      <c r="I103" s="34" t="str">
        <f t="shared" ca="1" si="2"/>
        <v/>
      </c>
      <c r="J103" s="35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9"/>
      <c r="AK103" s="39"/>
      <c r="AL103" s="39"/>
      <c r="AM103" s="39"/>
      <c r="AN103" s="40"/>
    </row>
    <row r="104" spans="1:40" ht="16.5" thickTop="1" thickBot="1" x14ac:dyDescent="0.3">
      <c r="A104" s="29"/>
      <c r="B104" s="29"/>
      <c r="C104" s="29"/>
      <c r="D104" s="29"/>
      <c r="E104" s="29"/>
      <c r="F104" s="29"/>
      <c r="G104" s="59"/>
      <c r="H104" s="76" t="s">
        <v>92</v>
      </c>
      <c r="I104" s="34" t="str">
        <f t="shared" ca="1" si="2"/>
        <v/>
      </c>
      <c r="J104" s="31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  <c r="AC104" s="30"/>
      <c r="AD104" s="30"/>
      <c r="AE104" s="30"/>
      <c r="AF104" s="30"/>
      <c r="AG104" s="30"/>
      <c r="AH104" s="30"/>
      <c r="AI104" s="30"/>
      <c r="AJ104" s="37"/>
      <c r="AK104" s="37"/>
      <c r="AL104" s="37"/>
      <c r="AM104" s="37"/>
      <c r="AN104" s="38"/>
    </row>
    <row r="105" spans="1:40" ht="16.5" thickTop="1" thickBot="1" x14ac:dyDescent="0.3">
      <c r="A105" s="33"/>
      <c r="B105" s="33"/>
      <c r="C105" s="33"/>
      <c r="D105" s="33"/>
      <c r="E105" s="33"/>
      <c r="F105" s="33"/>
      <c r="G105" s="58"/>
      <c r="H105" s="75" t="s">
        <v>91</v>
      </c>
      <c r="I105" s="34" t="str">
        <f t="shared" ca="1" si="2"/>
        <v/>
      </c>
      <c r="J105" s="35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9"/>
      <c r="AK105" s="39"/>
      <c r="AL105" s="39"/>
      <c r="AM105" s="39"/>
      <c r="AN105" s="40"/>
    </row>
    <row r="106" spans="1:40" ht="16.5" thickTop="1" thickBot="1" x14ac:dyDescent="0.3">
      <c r="A106" s="29"/>
      <c r="B106" s="29"/>
      <c r="C106" s="29"/>
      <c r="D106" s="29"/>
      <c r="E106" s="29"/>
      <c r="F106" s="29"/>
      <c r="G106" s="59"/>
      <c r="H106" s="76" t="s">
        <v>92</v>
      </c>
      <c r="I106" s="34" t="str">
        <f t="shared" ca="1" si="2"/>
        <v/>
      </c>
      <c r="J106" s="31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0"/>
      <c r="AG106" s="30"/>
      <c r="AH106" s="30"/>
      <c r="AI106" s="30"/>
      <c r="AJ106" s="37"/>
      <c r="AK106" s="37"/>
      <c r="AL106" s="37"/>
      <c r="AM106" s="37"/>
      <c r="AN106" s="38"/>
    </row>
    <row r="107" spans="1:40" ht="16.5" thickTop="1" thickBot="1" x14ac:dyDescent="0.3">
      <c r="A107" s="33"/>
      <c r="B107" s="33"/>
      <c r="C107" s="33"/>
      <c r="D107" s="33"/>
      <c r="E107" s="33"/>
      <c r="F107" s="33"/>
      <c r="G107" s="58"/>
      <c r="H107" s="75" t="s">
        <v>91</v>
      </c>
      <c r="I107" s="34" t="str">
        <f t="shared" ca="1" si="2"/>
        <v/>
      </c>
      <c r="J107" s="35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9"/>
      <c r="AK107" s="39"/>
      <c r="AL107" s="39"/>
      <c r="AM107" s="39"/>
      <c r="AN107" s="40"/>
    </row>
    <row r="108" spans="1:40" ht="15" customHeight="1" thickTop="1" thickBot="1" x14ac:dyDescent="0.3">
      <c r="A108" s="29"/>
      <c r="B108" s="29"/>
      <c r="C108" s="29"/>
      <c r="D108" s="29"/>
      <c r="E108" s="29"/>
      <c r="F108" s="29"/>
      <c r="G108" s="59"/>
      <c r="H108" s="76" t="s">
        <v>92</v>
      </c>
      <c r="I108" s="34" t="str">
        <f t="shared" ca="1" si="2"/>
        <v/>
      </c>
      <c r="J108" s="31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  <c r="AE108" s="30"/>
      <c r="AF108" s="30"/>
      <c r="AG108" s="30"/>
      <c r="AH108" s="30"/>
      <c r="AI108" s="30"/>
      <c r="AJ108" s="37"/>
      <c r="AK108" s="37"/>
      <c r="AL108" s="37"/>
      <c r="AM108" s="37"/>
      <c r="AN108" s="38"/>
    </row>
    <row r="109" spans="1:40" ht="16.5" thickTop="1" thickBot="1" x14ac:dyDescent="0.3">
      <c r="A109" s="33"/>
      <c r="B109" s="33"/>
      <c r="C109" s="33"/>
      <c r="D109" s="33"/>
      <c r="E109" s="33"/>
      <c r="F109" s="33"/>
      <c r="G109" s="58"/>
      <c r="H109" s="75" t="s">
        <v>91</v>
      </c>
      <c r="I109" s="34" t="str">
        <f t="shared" ca="1" si="2"/>
        <v/>
      </c>
      <c r="J109" s="35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9"/>
      <c r="AK109" s="39"/>
      <c r="AL109" s="39"/>
      <c r="AM109" s="39"/>
      <c r="AN109" s="40"/>
    </row>
    <row r="110" spans="1:40" ht="16.5" thickTop="1" thickBot="1" x14ac:dyDescent="0.3">
      <c r="A110" s="29"/>
      <c r="B110" s="29"/>
      <c r="C110" s="29"/>
      <c r="D110" s="29"/>
      <c r="E110" s="29"/>
      <c r="F110" s="29"/>
      <c r="G110" s="59"/>
      <c r="H110" s="76" t="s">
        <v>92</v>
      </c>
      <c r="I110" s="34" t="str">
        <f t="shared" ca="1" si="2"/>
        <v/>
      </c>
      <c r="J110" s="31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30"/>
      <c r="AH110" s="30"/>
      <c r="AI110" s="30"/>
      <c r="AJ110" s="37"/>
      <c r="AK110" s="37"/>
      <c r="AL110" s="37"/>
      <c r="AM110" s="37"/>
      <c r="AN110" s="38"/>
    </row>
    <row r="111" spans="1:40" ht="16.5" thickTop="1" thickBot="1" x14ac:dyDescent="0.3">
      <c r="A111" s="33"/>
      <c r="B111" s="33"/>
      <c r="C111" s="33"/>
      <c r="D111" s="33"/>
      <c r="E111" s="33"/>
      <c r="F111" s="33"/>
      <c r="G111" s="58"/>
      <c r="H111" s="75" t="s">
        <v>91</v>
      </c>
      <c r="I111" s="34" t="str">
        <f t="shared" ca="1" si="2"/>
        <v/>
      </c>
      <c r="J111" s="35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9"/>
      <c r="AK111" s="39"/>
      <c r="AL111" s="39"/>
      <c r="AM111" s="39"/>
      <c r="AN111" s="40"/>
    </row>
    <row r="112" spans="1:40" ht="16.5" thickTop="1" thickBot="1" x14ac:dyDescent="0.3">
      <c r="A112" s="29"/>
      <c r="B112" s="29"/>
      <c r="C112" s="29"/>
      <c r="D112" s="29"/>
      <c r="E112" s="29"/>
      <c r="F112" s="29"/>
      <c r="G112" s="59"/>
      <c r="H112" s="76" t="s">
        <v>92</v>
      </c>
      <c r="I112" s="34" t="str">
        <f t="shared" ca="1" si="2"/>
        <v/>
      </c>
      <c r="J112" s="31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30"/>
      <c r="AF112" s="30"/>
      <c r="AG112" s="30"/>
      <c r="AH112" s="30"/>
      <c r="AI112" s="30"/>
      <c r="AJ112" s="37"/>
      <c r="AK112" s="37"/>
      <c r="AL112" s="37"/>
      <c r="AM112" s="37"/>
      <c r="AN112" s="38"/>
    </row>
    <row r="113" spans="1:40" ht="16.5" thickTop="1" thickBot="1" x14ac:dyDescent="0.3">
      <c r="A113" s="33"/>
      <c r="B113" s="33"/>
      <c r="C113" s="33"/>
      <c r="D113" s="33"/>
      <c r="E113" s="33"/>
      <c r="F113" s="33"/>
      <c r="G113" s="58"/>
      <c r="H113" s="75" t="s">
        <v>91</v>
      </c>
      <c r="I113" s="34" t="str">
        <f t="shared" ca="1" si="2"/>
        <v/>
      </c>
      <c r="J113" s="35"/>
      <c r="K113" s="34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9"/>
      <c r="AK113" s="39"/>
      <c r="AL113" s="39"/>
      <c r="AM113" s="39"/>
      <c r="AN113" s="40"/>
    </row>
    <row r="114" spans="1:40" ht="15" customHeight="1" thickTop="1" thickBot="1" x14ac:dyDescent="0.3">
      <c r="A114" s="29"/>
      <c r="B114" s="29"/>
      <c r="C114" s="29"/>
      <c r="D114" s="29"/>
      <c r="E114" s="29"/>
      <c r="F114" s="29"/>
      <c r="G114" s="59"/>
      <c r="H114" s="76" t="s">
        <v>92</v>
      </c>
      <c r="I114" s="34" t="str">
        <f t="shared" ca="1" si="2"/>
        <v/>
      </c>
      <c r="J114" s="31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  <c r="AC114" s="30"/>
      <c r="AD114" s="30"/>
      <c r="AE114" s="30"/>
      <c r="AF114" s="30"/>
      <c r="AG114" s="30"/>
      <c r="AH114" s="30"/>
      <c r="AI114" s="30"/>
      <c r="AJ114" s="37"/>
      <c r="AK114" s="37"/>
      <c r="AL114" s="37"/>
      <c r="AM114" s="37"/>
      <c r="AN114" s="38"/>
    </row>
    <row r="115" spans="1:40" ht="15" customHeight="1" thickTop="1" thickBot="1" x14ac:dyDescent="0.3">
      <c r="A115" s="33"/>
      <c r="B115" s="33"/>
      <c r="C115" s="33"/>
      <c r="D115" s="33"/>
      <c r="E115" s="33"/>
      <c r="F115" s="33"/>
      <c r="G115" s="58"/>
      <c r="H115" s="75" t="s">
        <v>91</v>
      </c>
      <c r="I115" s="34" t="str">
        <f t="shared" ca="1" si="2"/>
        <v/>
      </c>
      <c r="J115" s="35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9"/>
      <c r="AK115" s="39"/>
      <c r="AL115" s="39"/>
      <c r="AM115" s="39"/>
      <c r="AN115" s="40"/>
    </row>
    <row r="116" spans="1:40" ht="16.5" thickTop="1" thickBot="1" x14ac:dyDescent="0.3">
      <c r="A116" s="29"/>
      <c r="B116" s="29"/>
      <c r="C116" s="29"/>
      <c r="D116" s="29"/>
      <c r="E116" s="29"/>
      <c r="F116" s="29"/>
      <c r="G116" s="59"/>
      <c r="H116" s="76" t="s">
        <v>92</v>
      </c>
      <c r="I116" s="34" t="str">
        <f t="shared" ca="1" si="2"/>
        <v/>
      </c>
      <c r="J116" s="31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  <c r="Y116" s="30"/>
      <c r="Z116" s="30"/>
      <c r="AA116" s="30"/>
      <c r="AB116" s="30"/>
      <c r="AC116" s="30"/>
      <c r="AD116" s="30"/>
      <c r="AE116" s="30"/>
      <c r="AF116" s="30"/>
      <c r="AG116" s="30"/>
      <c r="AH116" s="30"/>
      <c r="AI116" s="30"/>
      <c r="AJ116" s="37"/>
      <c r="AK116" s="37"/>
      <c r="AL116" s="37"/>
      <c r="AM116" s="37"/>
      <c r="AN116" s="38"/>
    </row>
    <row r="117" spans="1:40" ht="16.5" thickTop="1" thickBot="1" x14ac:dyDescent="0.3">
      <c r="A117" s="33"/>
      <c r="B117" s="33"/>
      <c r="C117" s="33"/>
      <c r="D117" s="33"/>
      <c r="E117" s="33"/>
      <c r="F117" s="33"/>
      <c r="G117" s="58"/>
      <c r="H117" s="75" t="s">
        <v>91</v>
      </c>
      <c r="I117" s="34" t="str">
        <f t="shared" ca="1" si="2"/>
        <v/>
      </c>
      <c r="J117" s="35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9"/>
      <c r="AK117" s="39"/>
      <c r="AL117" s="39"/>
      <c r="AM117" s="39"/>
      <c r="AN117" s="40"/>
    </row>
    <row r="118" spans="1:40" ht="16.5" thickTop="1" thickBot="1" x14ac:dyDescent="0.3">
      <c r="A118" s="29"/>
      <c r="B118" s="29"/>
      <c r="C118" s="29"/>
      <c r="D118" s="29"/>
      <c r="E118" s="29"/>
      <c r="F118" s="29"/>
      <c r="G118" s="59"/>
      <c r="H118" s="76" t="s">
        <v>92</v>
      </c>
      <c r="I118" s="34" t="str">
        <f t="shared" ca="1" si="2"/>
        <v/>
      </c>
      <c r="J118" s="31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  <c r="AE118" s="30"/>
      <c r="AF118" s="30"/>
      <c r="AG118" s="30"/>
      <c r="AH118" s="30"/>
      <c r="AI118" s="30"/>
      <c r="AJ118" s="37"/>
      <c r="AK118" s="37"/>
      <c r="AL118" s="37"/>
      <c r="AM118" s="37"/>
      <c r="AN118" s="38"/>
    </row>
    <row r="119" spans="1:40" ht="16.5" thickTop="1" thickBot="1" x14ac:dyDescent="0.3">
      <c r="A119" s="33"/>
      <c r="B119" s="33"/>
      <c r="C119" s="33"/>
      <c r="D119" s="33"/>
      <c r="E119" s="33"/>
      <c r="F119" s="33"/>
      <c r="G119" s="58"/>
      <c r="H119" s="75" t="s">
        <v>91</v>
      </c>
      <c r="I119" s="34" t="str">
        <f t="shared" ca="1" si="2"/>
        <v/>
      </c>
      <c r="J119" s="35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9"/>
      <c r="AK119" s="39"/>
      <c r="AL119" s="39"/>
      <c r="AM119" s="39"/>
      <c r="AN119" s="40"/>
    </row>
    <row r="120" spans="1:40" ht="16.5" thickTop="1" thickBot="1" x14ac:dyDescent="0.3">
      <c r="A120" s="29"/>
      <c r="B120" s="29"/>
      <c r="C120" s="29"/>
      <c r="D120" s="29"/>
      <c r="E120" s="29"/>
      <c r="F120" s="29"/>
      <c r="G120" s="59"/>
      <c r="H120" s="76" t="s">
        <v>92</v>
      </c>
      <c r="I120" s="34" t="str">
        <f t="shared" ca="1" si="2"/>
        <v/>
      </c>
      <c r="J120" s="31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0"/>
      <c r="AD120" s="30"/>
      <c r="AE120" s="30"/>
      <c r="AF120" s="30"/>
      <c r="AG120" s="30"/>
      <c r="AH120" s="30"/>
      <c r="AI120" s="30"/>
      <c r="AJ120" s="37"/>
      <c r="AK120" s="37"/>
      <c r="AL120" s="37"/>
      <c r="AM120" s="37"/>
      <c r="AN120" s="38"/>
    </row>
    <row r="121" spans="1:40" ht="16.5" thickTop="1" thickBot="1" x14ac:dyDescent="0.3">
      <c r="A121" s="33"/>
      <c r="B121" s="33"/>
      <c r="C121" s="33"/>
      <c r="D121" s="33"/>
      <c r="E121" s="33"/>
      <c r="F121" s="33"/>
      <c r="G121" s="58"/>
      <c r="H121" s="75" t="s">
        <v>91</v>
      </c>
      <c r="I121" s="34" t="str">
        <f t="shared" ca="1" si="2"/>
        <v/>
      </c>
      <c r="J121" s="35"/>
      <c r="K121" s="34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9"/>
      <c r="AK121" s="39"/>
      <c r="AL121" s="39"/>
      <c r="AM121" s="39"/>
      <c r="AN121" s="40"/>
    </row>
    <row r="122" spans="1:40" ht="16.5" thickTop="1" thickBot="1" x14ac:dyDescent="0.3">
      <c r="A122" s="29"/>
      <c r="B122" s="29"/>
      <c r="C122" s="29"/>
      <c r="D122" s="29"/>
      <c r="E122" s="29"/>
      <c r="F122" s="29"/>
      <c r="G122" s="59"/>
      <c r="H122" s="76" t="s">
        <v>92</v>
      </c>
      <c r="I122" s="34" t="str">
        <f t="shared" ca="1" si="2"/>
        <v/>
      </c>
      <c r="J122" s="31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  <c r="AC122" s="30"/>
      <c r="AD122" s="30"/>
      <c r="AE122" s="30"/>
      <c r="AF122" s="30"/>
      <c r="AG122" s="30"/>
      <c r="AH122" s="30"/>
      <c r="AI122" s="30"/>
      <c r="AJ122" s="37"/>
      <c r="AK122" s="37"/>
      <c r="AL122" s="37"/>
      <c r="AM122" s="37"/>
      <c r="AN122" s="38"/>
    </row>
    <row r="123" spans="1:40" ht="16.5" thickTop="1" thickBot="1" x14ac:dyDescent="0.3">
      <c r="A123" s="33"/>
      <c r="B123" s="33"/>
      <c r="C123" s="33"/>
      <c r="D123" s="33"/>
      <c r="E123" s="33"/>
      <c r="F123" s="33"/>
      <c r="G123" s="58"/>
      <c r="H123" s="75" t="s">
        <v>91</v>
      </c>
      <c r="I123" s="34" t="str">
        <f t="shared" ca="1" si="2"/>
        <v/>
      </c>
      <c r="J123" s="35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9"/>
      <c r="AK123" s="39"/>
      <c r="AL123" s="39"/>
      <c r="AM123" s="39"/>
      <c r="AN123" s="40"/>
    </row>
    <row r="124" spans="1:40" ht="16.5" thickTop="1" thickBot="1" x14ac:dyDescent="0.3">
      <c r="A124" s="29"/>
      <c r="B124" s="29"/>
      <c r="C124" s="29"/>
      <c r="D124" s="29"/>
      <c r="E124" s="29"/>
      <c r="F124" s="29"/>
      <c r="G124" s="59"/>
      <c r="H124" s="76" t="s">
        <v>92</v>
      </c>
      <c r="I124" s="34" t="str">
        <f t="shared" ca="1" si="2"/>
        <v/>
      </c>
      <c r="J124" s="31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30"/>
      <c r="AH124" s="30"/>
      <c r="AI124" s="30"/>
      <c r="AJ124" s="37"/>
      <c r="AK124" s="37"/>
      <c r="AL124" s="37"/>
      <c r="AM124" s="37"/>
      <c r="AN124" s="38"/>
    </row>
    <row r="125" spans="1:40" ht="16.5" thickTop="1" thickBot="1" x14ac:dyDescent="0.3">
      <c r="A125" s="33"/>
      <c r="B125" s="33"/>
      <c r="C125" s="33"/>
      <c r="D125" s="33"/>
      <c r="E125" s="33"/>
      <c r="F125" s="33"/>
      <c r="G125" s="58"/>
      <c r="H125" s="75" t="s">
        <v>91</v>
      </c>
      <c r="I125" s="34" t="str">
        <f t="shared" ca="1" si="2"/>
        <v/>
      </c>
      <c r="J125" s="35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9"/>
      <c r="AK125" s="39"/>
      <c r="AL125" s="39"/>
      <c r="AM125" s="39"/>
      <c r="AN125" s="40"/>
    </row>
    <row r="126" spans="1:40" ht="16.5" thickTop="1" thickBot="1" x14ac:dyDescent="0.3">
      <c r="A126" s="29"/>
      <c r="B126" s="29"/>
      <c r="C126" s="29"/>
      <c r="D126" s="29"/>
      <c r="E126" s="29"/>
      <c r="F126" s="29"/>
      <c r="G126" s="59"/>
      <c r="H126" s="76" t="s">
        <v>92</v>
      </c>
      <c r="I126" s="34" t="str">
        <f t="shared" ca="1" si="2"/>
        <v/>
      </c>
      <c r="J126" s="31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  <c r="AC126" s="30"/>
      <c r="AD126" s="30"/>
      <c r="AE126" s="30"/>
      <c r="AF126" s="30"/>
      <c r="AG126" s="30"/>
      <c r="AH126" s="30"/>
      <c r="AI126" s="30"/>
      <c r="AJ126" s="37"/>
      <c r="AK126" s="37"/>
      <c r="AL126" s="37"/>
      <c r="AM126" s="37"/>
      <c r="AN126" s="38"/>
    </row>
    <row r="127" spans="1:40" ht="16.5" thickTop="1" thickBot="1" x14ac:dyDescent="0.3">
      <c r="A127" s="33"/>
      <c r="B127" s="33"/>
      <c r="C127" s="33"/>
      <c r="D127" s="33"/>
      <c r="E127" s="33"/>
      <c r="F127" s="33"/>
      <c r="G127" s="58"/>
      <c r="H127" s="75" t="s">
        <v>91</v>
      </c>
      <c r="I127" s="34" t="str">
        <f t="shared" ca="1" si="2"/>
        <v/>
      </c>
      <c r="J127" s="35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9"/>
      <c r="AK127" s="39"/>
      <c r="AL127" s="39"/>
      <c r="AM127" s="39"/>
      <c r="AN127" s="40"/>
    </row>
    <row r="128" spans="1:40" ht="16.5" thickTop="1" thickBot="1" x14ac:dyDescent="0.3">
      <c r="A128" s="29"/>
      <c r="B128" s="29"/>
      <c r="C128" s="29"/>
      <c r="D128" s="29"/>
      <c r="E128" s="29"/>
      <c r="F128" s="29"/>
      <c r="G128" s="59"/>
      <c r="H128" s="76" t="s">
        <v>92</v>
      </c>
      <c r="I128" s="34" t="str">
        <f t="shared" ca="1" si="2"/>
        <v/>
      </c>
      <c r="J128" s="31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30"/>
      <c r="AH128" s="30"/>
      <c r="AI128" s="30"/>
      <c r="AJ128" s="37"/>
      <c r="AK128" s="37"/>
      <c r="AL128" s="37"/>
      <c r="AM128" s="37"/>
      <c r="AN128" s="38"/>
    </row>
    <row r="129" spans="1:40" ht="16.5" thickTop="1" thickBot="1" x14ac:dyDescent="0.3">
      <c r="A129" s="33"/>
      <c r="B129" s="33"/>
      <c r="C129" s="33"/>
      <c r="D129" s="33"/>
      <c r="E129" s="33"/>
      <c r="F129" s="33"/>
      <c r="G129" s="58"/>
      <c r="H129" s="75" t="s">
        <v>91</v>
      </c>
      <c r="I129" s="34" t="str">
        <f t="shared" ca="1" si="2"/>
        <v/>
      </c>
      <c r="J129" s="35"/>
      <c r="K129" s="34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9"/>
      <c r="AK129" s="39"/>
      <c r="AL129" s="39"/>
      <c r="AM129" s="39"/>
      <c r="AN129" s="40"/>
    </row>
    <row r="130" spans="1:40" ht="16.5" thickTop="1" thickBot="1" x14ac:dyDescent="0.3">
      <c r="A130" s="29"/>
      <c r="B130" s="29"/>
      <c r="C130" s="29"/>
      <c r="D130" s="29"/>
      <c r="E130" s="29"/>
      <c r="F130" s="29"/>
      <c r="G130" s="59"/>
      <c r="H130" s="76" t="s">
        <v>92</v>
      </c>
      <c r="I130" s="34" t="str">
        <f t="shared" ca="1" si="2"/>
        <v/>
      </c>
      <c r="J130" s="31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  <c r="AE130" s="30"/>
      <c r="AF130" s="30"/>
      <c r="AG130" s="30"/>
      <c r="AH130" s="30"/>
      <c r="AI130" s="30"/>
      <c r="AJ130" s="37"/>
      <c r="AK130" s="37"/>
      <c r="AL130" s="37"/>
      <c r="AM130" s="37"/>
      <c r="AN130" s="38"/>
    </row>
    <row r="131" spans="1:40" ht="16.5" thickTop="1" thickBot="1" x14ac:dyDescent="0.3">
      <c r="A131" s="33"/>
      <c r="B131" s="33"/>
      <c r="C131" s="33"/>
      <c r="D131" s="33"/>
      <c r="E131" s="33"/>
      <c r="F131" s="33"/>
      <c r="G131" s="58"/>
      <c r="H131" s="75" t="s">
        <v>91</v>
      </c>
      <c r="I131" s="34" t="str">
        <f t="shared" ca="1" si="2"/>
        <v/>
      </c>
      <c r="J131" s="35"/>
      <c r="K131" s="34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9"/>
      <c r="AK131" s="39"/>
      <c r="AL131" s="39"/>
      <c r="AM131" s="39"/>
      <c r="AN131" s="40"/>
    </row>
    <row r="132" spans="1:40" ht="16.5" thickTop="1" thickBot="1" x14ac:dyDescent="0.3">
      <c r="A132" s="29"/>
      <c r="B132" s="29"/>
      <c r="C132" s="29"/>
      <c r="D132" s="29"/>
      <c r="E132" s="29"/>
      <c r="F132" s="29"/>
      <c r="G132" s="59"/>
      <c r="H132" s="76" t="s">
        <v>92</v>
      </c>
      <c r="I132" s="34" t="str">
        <f t="shared" ca="1" si="2"/>
        <v/>
      </c>
      <c r="J132" s="31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  <c r="AE132" s="30"/>
      <c r="AF132" s="30"/>
      <c r="AG132" s="30"/>
      <c r="AH132" s="30"/>
      <c r="AI132" s="30"/>
      <c r="AJ132" s="37"/>
      <c r="AK132" s="37"/>
      <c r="AL132" s="37"/>
      <c r="AM132" s="37"/>
      <c r="AN132" s="38"/>
    </row>
    <row r="133" spans="1:40" ht="15.75" thickTop="1" x14ac:dyDescent="0.25">
      <c r="A133" s="53"/>
      <c r="B133" s="55"/>
      <c r="J133" s="11"/>
      <c r="K133" s="11"/>
      <c r="L133" s="11"/>
      <c r="M133" s="11"/>
      <c r="N133" s="11"/>
      <c r="O133" s="11"/>
      <c r="P133" s="11"/>
      <c r="Q133" s="11" t="s">
        <v>85</v>
      </c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</row>
    <row r="134" spans="1:40" x14ac:dyDescent="0.25">
      <c r="A134" s="53"/>
      <c r="B134" s="55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</row>
    <row r="135" spans="1:40" x14ac:dyDescent="0.25">
      <c r="A135" s="53"/>
      <c r="B135" s="55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</row>
    <row r="136" spans="1:40" x14ac:dyDescent="0.25">
      <c r="A136" s="53"/>
      <c r="B136" s="55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</row>
    <row r="137" spans="1:40" x14ac:dyDescent="0.25">
      <c r="A137" s="53"/>
      <c r="B137" s="55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</row>
    <row r="138" spans="1:40" x14ac:dyDescent="0.25">
      <c r="A138" s="53"/>
      <c r="B138" s="55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</row>
    <row r="139" spans="1:40" x14ac:dyDescent="0.25">
      <c r="A139" s="53"/>
      <c r="B139" s="55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</row>
    <row r="140" spans="1:40" x14ac:dyDescent="0.25">
      <c r="A140" s="53"/>
      <c r="B140" s="55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</row>
    <row r="141" spans="1:40" x14ac:dyDescent="0.25">
      <c r="A141" s="53"/>
      <c r="B141" s="55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</row>
    <row r="142" spans="1:40" x14ac:dyDescent="0.25">
      <c r="A142" s="53"/>
      <c r="B142" s="55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</row>
    <row r="143" spans="1:40" x14ac:dyDescent="0.25">
      <c r="A143" s="53"/>
      <c r="B143" s="55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</row>
    <row r="144" spans="1:40" x14ac:dyDescent="0.25">
      <c r="A144" s="53"/>
      <c r="B144" s="55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</row>
    <row r="145" spans="1:35" x14ac:dyDescent="0.25">
      <c r="A145" s="53"/>
      <c r="B145" s="55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</row>
    <row r="146" spans="1:35" x14ac:dyDescent="0.25">
      <c r="A146" s="53"/>
      <c r="B146" s="55"/>
    </row>
    <row r="147" spans="1:35" x14ac:dyDescent="0.25">
      <c r="A147" s="53"/>
      <c r="B147" s="55"/>
    </row>
    <row r="148" spans="1:35" x14ac:dyDescent="0.25">
      <c r="A148" s="53"/>
      <c r="B148" s="55"/>
    </row>
    <row r="149" spans="1:35" x14ac:dyDescent="0.25">
      <c r="A149" s="53"/>
      <c r="B149" s="55"/>
    </row>
    <row r="150" spans="1:35" x14ac:dyDescent="0.25">
      <c r="A150" s="53"/>
      <c r="B150" s="55"/>
    </row>
    <row r="151" spans="1:35" x14ac:dyDescent="0.25">
      <c r="A151" s="53"/>
      <c r="B151" s="55"/>
    </row>
    <row r="152" spans="1:35" x14ac:dyDescent="0.25">
      <c r="A152" s="53"/>
      <c r="B152" s="55"/>
    </row>
    <row r="153" spans="1:35" x14ac:dyDescent="0.25">
      <c r="A153" s="53"/>
      <c r="B153" s="55"/>
    </row>
    <row r="154" spans="1:35" x14ac:dyDescent="0.25">
      <c r="A154" s="53"/>
      <c r="B154" s="55"/>
    </row>
    <row r="155" spans="1:35" x14ac:dyDescent="0.25">
      <c r="A155" s="53"/>
      <c r="B155" s="55"/>
    </row>
    <row r="156" spans="1:35" x14ac:dyDescent="0.25">
      <c r="A156" s="53"/>
      <c r="B156" s="55"/>
    </row>
    <row r="157" spans="1:35" x14ac:dyDescent="0.25">
      <c r="A157" s="53"/>
      <c r="B157" s="55"/>
    </row>
    <row r="158" spans="1:35" x14ac:dyDescent="0.25">
      <c r="B158" s="55"/>
    </row>
    <row r="159" spans="1:35" x14ac:dyDescent="0.25">
      <c r="B159" s="55"/>
    </row>
    <row r="160" spans="1:35" x14ac:dyDescent="0.25">
      <c r="B160" s="55"/>
    </row>
    <row r="161" spans="2:2" x14ac:dyDescent="0.25">
      <c r="B161" s="55"/>
    </row>
    <row r="162" spans="2:2" x14ac:dyDescent="0.25">
      <c r="B162" s="55"/>
    </row>
    <row r="163" spans="2:2" x14ac:dyDescent="0.25">
      <c r="B163" s="55"/>
    </row>
    <row r="164" spans="2:2" x14ac:dyDescent="0.25">
      <c r="B164" s="55"/>
    </row>
    <row r="165" spans="2:2" x14ac:dyDescent="0.25">
      <c r="B165" s="55"/>
    </row>
    <row r="166" spans="2:2" x14ac:dyDescent="0.25">
      <c r="B166" s="55"/>
    </row>
    <row r="167" spans="2:2" x14ac:dyDescent="0.25">
      <c r="B167" s="55"/>
    </row>
    <row r="168" spans="2:2" x14ac:dyDescent="0.25">
      <c r="B168" s="55"/>
    </row>
    <row r="169" spans="2:2" x14ac:dyDescent="0.25">
      <c r="B169" s="55"/>
    </row>
    <row r="170" spans="2:2" x14ac:dyDescent="0.25">
      <c r="B170" s="55"/>
    </row>
    <row r="171" spans="2:2" x14ac:dyDescent="0.25">
      <c r="B171" s="55"/>
    </row>
    <row r="172" spans="2:2" x14ac:dyDescent="0.25">
      <c r="B172" s="55"/>
    </row>
    <row r="173" spans="2:2" x14ac:dyDescent="0.25">
      <c r="B173" s="55"/>
    </row>
  </sheetData>
  <mergeCells count="1">
    <mergeCell ref="L2:AK3"/>
  </mergeCells>
  <conditionalFormatting sqref="J6:AN132">
    <cfRule type="expression" dxfId="26" priority="135">
      <formula>J$6=$B$4</formula>
    </cfRule>
  </conditionalFormatting>
  <conditionalFormatting sqref="J4:AN4">
    <cfRule type="containsText" dxfId="25" priority="132" operator="containsText" text="J">
      <formula>NOT(ISERROR(SEARCH("J",J4)))</formula>
    </cfRule>
  </conditionalFormatting>
  <conditionalFormatting sqref="J6:AN6">
    <cfRule type="expression" dxfId="24" priority="134">
      <formula>J6=$B$4</formula>
    </cfRule>
    <cfRule type="notContainsBlanks" dxfId="23" priority="394">
      <formula>LEN(TRIM(J6))&gt;0</formula>
    </cfRule>
  </conditionalFormatting>
  <conditionalFormatting sqref="I7:I132">
    <cfRule type="containsText" dxfId="22" priority="11" operator="containsText" text="D">
      <formula>NOT(ISERROR(SEARCH("D",I7)))</formula>
    </cfRule>
    <cfRule type="beginsWith" dxfId="21" priority="91" operator="beginsWith" text="C">
      <formula>LEFT(I7,LEN("C"))="C"</formula>
    </cfRule>
    <cfRule type="containsText" dxfId="20" priority="92" operator="containsText" text="ABS">
      <formula>NOT(ISERROR(SEARCH("ABS",I7)))</formula>
    </cfRule>
    <cfRule type="beginsWith" dxfId="19" priority="93" operator="beginsWith" text="M">
      <formula>LEFT(I7,LEN("M"))="M"</formula>
    </cfRule>
    <cfRule type="beginsWith" dxfId="18" priority="94" operator="beginsWith" text="DCA">
      <formula>LEFT(I7,LEN("DCA"))="DCA"</formula>
    </cfRule>
    <cfRule type="beginsWith" dxfId="17" priority="96" operator="beginsWith" text="T">
      <formula>LEFT(I7,LEN("T"))="T"</formula>
    </cfRule>
    <cfRule type="containsText" dxfId="16" priority="97" operator="containsText" text="R">
      <formula>NOT(ISERROR(SEARCH("R",I7)))</formula>
    </cfRule>
    <cfRule type="containsText" dxfId="15" priority="98" operator="containsText" text="F">
      <formula>NOT(ISERROR(SEARCH("F",I7)))</formula>
    </cfRule>
    <cfRule type="containsBlanks" dxfId="14" priority="312">
      <formula>LEN(TRIM(I7))=0</formula>
    </cfRule>
  </conditionalFormatting>
  <conditionalFormatting sqref="J7:AN132">
    <cfRule type="expression" dxfId="13" priority="390">
      <formula>AND($J$6&lt;&gt;"",OR(WEEKDAY(J$6,2)=7,WEEKDAY(J$6,2)=6))</formula>
    </cfRule>
  </conditionalFormatting>
  <pageMargins left="0.70866141732283472" right="0.70866141732283472" top="0.74803149606299213" bottom="0.74803149606299213" header="0.31496062992125984" footer="0.31496062992125984"/>
  <pageSetup paperSize="8" fitToWidth="0" fitToHeight="0" orientation="portrait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2" id="{BAC5A8AF-F1CB-4C84-A3A8-52936336CE39}">
            <xm:f>IFERROR(VLOOKUP(J$6,Sources!$N$3:$O$16,1,0),0)</xm:f>
            <x14:dxf>
              <fill>
                <patternFill patternType="darkGray">
                  <fgColor auto="1"/>
                  <bgColor theme="0" tint="-0.14981536301767021"/>
                </patternFill>
              </fill>
            </x14:dxf>
          </x14:cfRule>
          <xm:sqref>J7:AN132</xm:sqref>
        </x14:conditionalFormatting>
        <x14:conditionalFormatting xmlns:xm="http://schemas.microsoft.com/office/excel/2006/main">
          <x14:cfRule type="expression" priority="139" id="{E8EBC27F-EDBA-45D2-BE1C-B95A19EC4C98}">
            <xm:f>OR(N156=Sources!$N$16,N156=Sources!$N$15,N156=Sources!$N$14,N156=Sources!$N$13,N156=Sources!$N$12,N156=Sources!$N$11,N156=Sources!$N$10,N156=Sources!$N$9,N156=Sources!$N$8,N156=Sources!$N$7,N156=Sources!$N$6,N156=Sources!$N$5,N156=Sources!$N$4)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rgb="FFFF0000"/>
                  </stop>
                  <stop position="1">
                    <color theme="0" tint="-5.0965910824915313E-2"/>
                  </stop>
                </gradientFill>
              </fill>
            </x14:dxf>
          </x14:cfRule>
          <xm:sqref>O157:AN157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Sources!$F$4:$F$15</xm:f>
          </x14:formula1>
          <xm:sqref>F3 D3</xm:sqref>
        </x14:dataValidation>
        <x14:dataValidation type="list" allowBlank="1" showInputMessage="1" showErrorMessage="1">
          <x14:formula1>
            <xm:f>Sources!$L$4:$L$11</xm:f>
          </x14:formula1>
          <xm:sqref>J7:AN1048576</xm:sqref>
        </x14:dataValidation>
        <x14:dataValidation type="list" allowBlank="1" showInputMessage="1" showErrorMessage="1">
          <x14:formula1>
            <xm:f>Sources!$I$4:$I$4</xm:f>
          </x14:formula1>
          <xm:sqref>C2:F2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H22"/>
  <sheetViews>
    <sheetView zoomScale="88" workbookViewId="0">
      <pane xSplit="6" topLeftCell="G1" activePane="topRight" state="frozen"/>
      <selection pane="topRight" activeCell="F6" sqref="F6"/>
    </sheetView>
  </sheetViews>
  <sheetFormatPr baseColWidth="10" defaultRowHeight="15" x14ac:dyDescent="0.25"/>
  <cols>
    <col min="6" max="7" width="24.140625" customWidth="1"/>
    <col min="8" max="8" width="5.28515625" customWidth="1"/>
    <col min="9" max="16" width="4.7109375" customWidth="1"/>
    <col min="17" max="18" width="5.28515625" customWidth="1"/>
    <col min="19" max="19" width="6.28515625" customWidth="1"/>
    <col min="20" max="38" width="5.28515625" customWidth="1"/>
    <col min="39" max="47" width="6.28515625" customWidth="1"/>
    <col min="48" max="66" width="7.28515625" customWidth="1"/>
    <col min="67" max="75" width="6.28515625" customWidth="1"/>
    <col min="76" max="97" width="7.28515625" customWidth="1"/>
    <col min="98" max="106" width="6.28515625" customWidth="1"/>
    <col min="107" max="126" width="7.28515625" customWidth="1"/>
    <col min="127" max="127" width="4" customWidth="1"/>
    <col min="128" max="128" width="6.28515625" customWidth="1"/>
    <col min="129" max="136" width="7.28515625" customWidth="1"/>
    <col min="137" max="158" width="8.28515625" customWidth="1"/>
    <col min="159" max="167" width="7.28515625" customWidth="1"/>
    <col min="168" max="188" width="8.28515625" customWidth="1"/>
    <col min="189" max="197" width="7.28515625" customWidth="1"/>
    <col min="198" max="219" width="8.28515625" customWidth="1"/>
    <col min="220" max="228" width="7.28515625" customWidth="1"/>
    <col min="229" max="250" width="8.28515625" customWidth="1"/>
    <col min="251" max="259" width="7.28515625" customWidth="1"/>
    <col min="260" max="280" width="8.28515625" customWidth="1"/>
    <col min="281" max="289" width="7.28515625" customWidth="1"/>
    <col min="290" max="311" width="8.28515625" customWidth="1"/>
    <col min="312" max="320" width="7.28515625" customWidth="1"/>
    <col min="321" max="341" width="8.28515625" customWidth="1"/>
    <col min="342" max="350" width="7.28515625" customWidth="1"/>
    <col min="351" max="372" width="8.28515625" customWidth="1"/>
  </cols>
  <sheetData>
    <row r="1" spans="1:372" x14ac:dyDescent="0.25">
      <c r="F1" s="11" t="s">
        <v>81</v>
      </c>
    </row>
    <row r="2" spans="1:372" x14ac:dyDescent="0.25">
      <c r="F2" s="72">
        <v>2023</v>
      </c>
      <c r="BM2" s="65"/>
      <c r="BN2" s="65"/>
    </row>
    <row r="3" spans="1:372" x14ac:dyDescent="0.25">
      <c r="F3" s="66" t="s">
        <v>67</v>
      </c>
    </row>
    <row r="4" spans="1:372" x14ac:dyDescent="0.25">
      <c r="F4" s="67" t="s">
        <v>3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90">
        <f>T5</f>
        <v>44940</v>
      </c>
      <c r="U4" s="90"/>
      <c r="V4" s="90"/>
      <c r="W4" s="69" t="str">
        <f t="shared" ref="W4:AG4" si="0">IF(DAY(W5)=15,W5,"")</f>
        <v/>
      </c>
      <c r="X4" s="69" t="str">
        <f t="shared" si="0"/>
        <v/>
      </c>
      <c r="Y4" s="69" t="str">
        <f t="shared" si="0"/>
        <v/>
      </c>
      <c r="Z4" s="69" t="str">
        <f t="shared" si="0"/>
        <v/>
      </c>
      <c r="AA4" s="69" t="str">
        <f t="shared" si="0"/>
        <v/>
      </c>
      <c r="AB4" s="69" t="str">
        <f t="shared" si="0"/>
        <v/>
      </c>
      <c r="AC4" s="69" t="str">
        <f t="shared" si="0"/>
        <v/>
      </c>
      <c r="AD4" s="69" t="str">
        <f t="shared" si="0"/>
        <v/>
      </c>
      <c r="AE4" s="69" t="str">
        <f t="shared" si="0"/>
        <v/>
      </c>
      <c r="AF4" s="69" t="str">
        <f t="shared" si="0"/>
        <v/>
      </c>
      <c r="AG4" s="69" t="str">
        <f t="shared" si="0"/>
        <v/>
      </c>
      <c r="AH4" s="69"/>
      <c r="AI4" s="69"/>
      <c r="AJ4" s="69"/>
      <c r="AK4" s="69"/>
      <c r="AM4" s="71"/>
      <c r="AN4" s="70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90">
        <f>AY5</f>
        <v>44971</v>
      </c>
      <c r="AZ4" s="90"/>
      <c r="BA4" s="90"/>
      <c r="BB4" s="69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P4" s="69"/>
      <c r="BQ4" s="69"/>
      <c r="BR4" s="69"/>
      <c r="BS4" s="69"/>
      <c r="BT4" s="69"/>
      <c r="BU4" s="69"/>
      <c r="BV4" s="69"/>
      <c r="BW4" s="69"/>
      <c r="BX4" s="69"/>
      <c r="BY4" s="69"/>
      <c r="BZ4" s="69"/>
      <c r="CA4" s="69"/>
      <c r="CB4" s="90">
        <f>CB5</f>
        <v>45000</v>
      </c>
      <c r="CC4" s="90"/>
      <c r="CD4" s="90"/>
      <c r="CE4" s="69"/>
      <c r="CF4" s="69"/>
      <c r="CG4" s="69"/>
      <c r="CH4" s="69"/>
      <c r="CI4" s="69"/>
      <c r="CJ4" s="69"/>
      <c r="CK4" s="69"/>
      <c r="CL4" s="69"/>
      <c r="CM4" s="69"/>
      <c r="CN4" s="69"/>
      <c r="CO4" s="69"/>
      <c r="CP4" s="69"/>
      <c r="CQ4" s="69"/>
      <c r="CR4" s="69"/>
      <c r="CS4" s="69"/>
      <c r="CU4" s="69"/>
      <c r="CV4" s="69"/>
      <c r="CW4" s="69"/>
      <c r="CX4" s="69"/>
      <c r="CY4" s="69"/>
      <c r="CZ4" s="69"/>
      <c r="DA4" s="69"/>
      <c r="DB4" s="69"/>
      <c r="DC4" s="69"/>
      <c r="DD4" s="69"/>
      <c r="DE4" s="69"/>
      <c r="DF4" s="69"/>
      <c r="DG4" s="90">
        <f>DG5</f>
        <v>45031</v>
      </c>
      <c r="DH4" s="90"/>
      <c r="DI4" s="90"/>
      <c r="DJ4" s="69"/>
      <c r="DK4" s="69"/>
      <c r="DL4" s="69"/>
      <c r="DM4" s="69"/>
      <c r="DN4" s="69"/>
      <c r="DO4" s="69"/>
      <c r="DP4" s="69"/>
      <c r="DQ4" s="69"/>
      <c r="DR4" s="69"/>
      <c r="DS4" s="69"/>
      <c r="DT4" s="69"/>
      <c r="DU4" s="69"/>
      <c r="DV4" s="69"/>
      <c r="DW4" s="69"/>
      <c r="DY4" s="69"/>
      <c r="DZ4" s="69"/>
      <c r="EA4" s="69"/>
      <c r="EB4" s="69"/>
      <c r="EC4" s="69"/>
      <c r="ED4" s="69"/>
      <c r="EE4" s="69"/>
      <c r="EF4" s="69"/>
      <c r="EG4" s="69"/>
      <c r="EH4" s="69"/>
      <c r="EI4" s="69"/>
      <c r="EJ4" s="69"/>
      <c r="EK4" s="90">
        <f>EK5</f>
        <v>45061</v>
      </c>
      <c r="EL4" s="90"/>
      <c r="EM4" s="90"/>
      <c r="EN4" s="69"/>
      <c r="EO4" s="69"/>
      <c r="EP4" s="69"/>
      <c r="EQ4" s="69"/>
      <c r="ER4" s="69"/>
      <c r="ES4" s="69"/>
      <c r="ET4" s="69"/>
      <c r="EU4" s="69"/>
      <c r="EV4" s="69"/>
      <c r="EW4" s="69"/>
      <c r="EX4" s="69"/>
      <c r="EY4" s="69"/>
      <c r="EZ4" s="69"/>
      <c r="FA4" s="69"/>
      <c r="FB4" s="69"/>
      <c r="FD4" s="69"/>
      <c r="FE4" s="69"/>
      <c r="FF4" s="69"/>
      <c r="FG4" s="69"/>
      <c r="FH4" s="69"/>
      <c r="FI4" s="69"/>
      <c r="FJ4" s="69"/>
      <c r="FK4" s="69"/>
      <c r="FL4" s="69"/>
      <c r="FM4" s="69"/>
      <c r="FN4" s="69"/>
      <c r="FO4" s="69"/>
      <c r="FP4" s="90">
        <f>FP5</f>
        <v>45092</v>
      </c>
      <c r="FQ4" s="90"/>
      <c r="FR4" s="90"/>
      <c r="FS4" s="69"/>
      <c r="FT4" s="69"/>
      <c r="FU4" s="69"/>
      <c r="FV4" s="69"/>
      <c r="FW4" s="69"/>
      <c r="FX4" s="69"/>
      <c r="FY4" s="69"/>
      <c r="FZ4" s="69"/>
      <c r="GA4" s="69"/>
      <c r="GB4" s="69"/>
      <c r="GC4" s="69"/>
      <c r="GD4" s="69"/>
      <c r="GE4" s="69"/>
      <c r="GF4" s="69"/>
      <c r="GH4" s="69"/>
      <c r="GI4" s="69"/>
      <c r="GJ4" s="69"/>
      <c r="GK4" s="69"/>
      <c r="GL4" s="69"/>
      <c r="GM4" s="69"/>
      <c r="GN4" s="69"/>
      <c r="GO4" s="69"/>
      <c r="GP4" s="69"/>
      <c r="GQ4" s="69"/>
      <c r="GR4" s="69"/>
      <c r="GS4" s="69"/>
      <c r="GT4" s="90">
        <f>GT5</f>
        <v>45122</v>
      </c>
      <c r="GU4" s="90"/>
      <c r="GV4" s="90"/>
      <c r="GW4" s="69"/>
      <c r="GX4" s="69"/>
      <c r="GY4" s="69"/>
      <c r="GZ4" s="69"/>
      <c r="HA4" s="69"/>
      <c r="HB4" s="69"/>
      <c r="HC4" s="69"/>
      <c r="HD4" s="69"/>
      <c r="HE4" s="69"/>
      <c r="HF4" s="69"/>
      <c r="HG4" s="69"/>
      <c r="HH4" s="69"/>
      <c r="HI4" s="69"/>
      <c r="HJ4" s="69"/>
      <c r="HK4" s="69"/>
      <c r="HM4" s="69"/>
      <c r="HN4" s="69"/>
      <c r="HO4" s="69"/>
      <c r="HP4" s="69"/>
      <c r="HQ4" s="69"/>
      <c r="HR4" s="69"/>
      <c r="HS4" s="69"/>
      <c r="HT4" s="69"/>
      <c r="HU4" s="69"/>
      <c r="HV4" s="69"/>
      <c r="HW4" s="69"/>
      <c r="HX4" s="69"/>
      <c r="HY4" s="90">
        <f>HY5</f>
        <v>45153</v>
      </c>
      <c r="HZ4" s="90"/>
      <c r="IA4" s="90"/>
      <c r="IB4" s="69"/>
      <c r="IC4" s="69"/>
      <c r="ID4" s="69"/>
      <c r="IE4" s="69"/>
      <c r="IF4" s="69"/>
      <c r="IG4" s="69"/>
      <c r="IH4" s="69"/>
      <c r="II4" s="69"/>
      <c r="IJ4" s="69"/>
      <c r="IK4" s="69"/>
      <c r="IL4" s="69"/>
      <c r="IM4" s="69"/>
      <c r="IN4" s="69"/>
      <c r="IO4" s="69"/>
      <c r="IP4" s="69"/>
      <c r="IS4" s="69"/>
      <c r="IT4" s="69"/>
      <c r="IU4" s="69"/>
      <c r="IV4" s="69"/>
      <c r="IW4" s="69"/>
      <c r="IX4" s="69"/>
      <c r="IY4" s="69"/>
      <c r="IZ4" s="69"/>
      <c r="JA4" s="69"/>
      <c r="JB4" s="69"/>
      <c r="JC4" s="69"/>
      <c r="JD4" s="90">
        <f>JD5</f>
        <v>45184</v>
      </c>
      <c r="JE4" s="90"/>
      <c r="JF4" s="90"/>
      <c r="JG4" s="69"/>
      <c r="JH4" s="69"/>
      <c r="JI4" s="69"/>
      <c r="JJ4" s="69"/>
      <c r="JK4" s="69"/>
      <c r="JL4" s="69"/>
      <c r="JM4" s="69"/>
      <c r="JN4" s="69"/>
      <c r="JO4" s="69"/>
      <c r="JP4" s="69"/>
      <c r="JQ4" s="69"/>
      <c r="JR4" s="69"/>
      <c r="JS4" s="69"/>
      <c r="JT4" s="69"/>
      <c r="JU4" s="69"/>
      <c r="JV4" s="69"/>
      <c r="JW4" s="69"/>
      <c r="JX4" s="69"/>
      <c r="JY4" s="69"/>
      <c r="JZ4" s="69"/>
      <c r="KA4" s="69"/>
      <c r="KB4" s="69"/>
      <c r="KC4" s="69"/>
      <c r="KD4" s="69"/>
      <c r="KE4" s="69"/>
      <c r="KF4" s="69"/>
      <c r="KG4" s="69"/>
      <c r="KH4" s="90">
        <f>KH5</f>
        <v>45214</v>
      </c>
      <c r="KI4" s="90"/>
      <c r="KJ4" s="90"/>
      <c r="KK4" s="69"/>
      <c r="KL4" s="69"/>
      <c r="KM4" s="69"/>
      <c r="KN4" s="69"/>
      <c r="KO4" s="69"/>
      <c r="KP4" s="69"/>
      <c r="KQ4" s="69"/>
      <c r="KR4" s="69"/>
      <c r="KS4" s="69"/>
      <c r="KT4" s="69"/>
      <c r="KU4" s="69"/>
      <c r="KV4" s="69"/>
      <c r="KW4" s="69"/>
      <c r="KX4" s="69"/>
      <c r="KY4" s="69"/>
      <c r="KZ4" s="68"/>
      <c r="LA4" s="69"/>
      <c r="LB4" s="69"/>
      <c r="LC4" s="69"/>
      <c r="LD4" s="69"/>
      <c r="LE4" s="69"/>
      <c r="LF4" s="69"/>
      <c r="LG4" s="69"/>
      <c r="LH4" s="69"/>
      <c r="LI4" s="69"/>
      <c r="LJ4" s="69"/>
      <c r="LK4" s="69"/>
      <c r="LL4" s="69"/>
      <c r="LM4" s="90">
        <f>LM5</f>
        <v>45245</v>
      </c>
      <c r="LN4" s="90"/>
      <c r="LO4" s="90"/>
      <c r="LP4" s="69"/>
      <c r="LQ4" s="69"/>
      <c r="LR4" s="69"/>
      <c r="LS4" s="69"/>
      <c r="LT4" s="69"/>
      <c r="LU4" s="69"/>
      <c r="LV4" s="69"/>
      <c r="LW4" s="69"/>
      <c r="LX4" s="69"/>
      <c r="LY4" s="69"/>
      <c r="LZ4" s="69"/>
      <c r="MA4" s="69"/>
      <c r="MB4" s="69"/>
      <c r="MC4" s="69"/>
      <c r="MD4" s="68"/>
      <c r="ME4" s="69"/>
      <c r="MF4" s="69"/>
      <c r="MG4" s="69"/>
      <c r="MH4" s="69"/>
      <c r="MI4" s="69"/>
      <c r="MJ4" s="69"/>
      <c r="MK4" s="69"/>
      <c r="ML4" s="69"/>
      <c r="MM4" s="69"/>
      <c r="MN4" s="69"/>
      <c r="MO4" s="69"/>
      <c r="MP4" s="69"/>
      <c r="MQ4" s="90">
        <f>MQ5</f>
        <v>45275</v>
      </c>
      <c r="MR4" s="90"/>
      <c r="MS4" s="90"/>
      <c r="MT4" s="69"/>
      <c r="MU4" s="69"/>
      <c r="MV4" s="69"/>
      <c r="MW4" s="69"/>
      <c r="MX4" s="69"/>
      <c r="MY4" s="69"/>
      <c r="MZ4" s="69"/>
      <c r="NA4" s="69"/>
      <c r="NB4" s="69"/>
      <c r="NC4" s="69"/>
      <c r="ND4" s="69"/>
      <c r="NE4" s="69"/>
      <c r="NF4" s="69"/>
      <c r="NG4" s="69"/>
      <c r="NH4" s="69"/>
    </row>
    <row r="5" spans="1:372" ht="158.25" customHeight="1" thickBot="1" x14ac:dyDescent="0.3">
      <c r="A5" s="73" t="s">
        <v>62</v>
      </c>
      <c r="B5" s="74" t="s">
        <v>80</v>
      </c>
      <c r="C5" s="74" t="s">
        <v>63</v>
      </c>
      <c r="D5" s="74" t="s">
        <v>89</v>
      </c>
      <c r="E5" s="74" t="s">
        <v>90</v>
      </c>
      <c r="F5" s="74" t="s">
        <v>19</v>
      </c>
      <c r="G5" s="77">
        <f>DATE(F2,1,1)</f>
        <v>44927</v>
      </c>
      <c r="H5" s="77">
        <f>G5+1</f>
        <v>44928</v>
      </c>
      <c r="I5" s="77">
        <f t="shared" ref="I5:BT5" si="1">H5+1</f>
        <v>44929</v>
      </c>
      <c r="J5" s="77">
        <f t="shared" si="1"/>
        <v>44930</v>
      </c>
      <c r="K5" s="77">
        <f t="shared" si="1"/>
        <v>44931</v>
      </c>
      <c r="L5" s="77">
        <f t="shared" si="1"/>
        <v>44932</v>
      </c>
      <c r="M5" s="77">
        <f t="shared" si="1"/>
        <v>44933</v>
      </c>
      <c r="N5" s="77">
        <f t="shared" si="1"/>
        <v>44934</v>
      </c>
      <c r="O5" s="77">
        <f t="shared" si="1"/>
        <v>44935</v>
      </c>
      <c r="P5" s="77">
        <f t="shared" si="1"/>
        <v>44936</v>
      </c>
      <c r="Q5" s="77">
        <f t="shared" si="1"/>
        <v>44937</v>
      </c>
      <c r="R5" s="77">
        <f t="shared" si="1"/>
        <v>44938</v>
      </c>
      <c r="S5" s="77">
        <f t="shared" si="1"/>
        <v>44939</v>
      </c>
      <c r="T5" s="77">
        <f t="shared" si="1"/>
        <v>44940</v>
      </c>
      <c r="U5" s="77">
        <f t="shared" si="1"/>
        <v>44941</v>
      </c>
      <c r="V5" s="77">
        <f t="shared" si="1"/>
        <v>44942</v>
      </c>
      <c r="W5" s="77">
        <f t="shared" si="1"/>
        <v>44943</v>
      </c>
      <c r="X5" s="77">
        <f t="shared" si="1"/>
        <v>44944</v>
      </c>
      <c r="Y5" s="77">
        <f t="shared" si="1"/>
        <v>44945</v>
      </c>
      <c r="Z5" s="77">
        <f t="shared" si="1"/>
        <v>44946</v>
      </c>
      <c r="AA5" s="77">
        <f t="shared" si="1"/>
        <v>44947</v>
      </c>
      <c r="AB5" s="77">
        <f t="shared" si="1"/>
        <v>44948</v>
      </c>
      <c r="AC5" s="77">
        <f t="shared" si="1"/>
        <v>44949</v>
      </c>
      <c r="AD5" s="77">
        <f t="shared" si="1"/>
        <v>44950</v>
      </c>
      <c r="AE5" s="77">
        <f t="shared" si="1"/>
        <v>44951</v>
      </c>
      <c r="AF5" s="77">
        <f t="shared" si="1"/>
        <v>44952</v>
      </c>
      <c r="AG5" s="77">
        <f t="shared" si="1"/>
        <v>44953</v>
      </c>
      <c r="AH5" s="77">
        <f t="shared" si="1"/>
        <v>44954</v>
      </c>
      <c r="AI5" s="77">
        <f t="shared" si="1"/>
        <v>44955</v>
      </c>
      <c r="AJ5" s="77">
        <f t="shared" si="1"/>
        <v>44956</v>
      </c>
      <c r="AK5" s="77">
        <f t="shared" si="1"/>
        <v>44957</v>
      </c>
      <c r="AL5" s="77">
        <f t="shared" si="1"/>
        <v>44958</v>
      </c>
      <c r="AM5" s="77">
        <f t="shared" si="1"/>
        <v>44959</v>
      </c>
      <c r="AN5" s="77">
        <f t="shared" si="1"/>
        <v>44960</v>
      </c>
      <c r="AO5" s="77">
        <f t="shared" si="1"/>
        <v>44961</v>
      </c>
      <c r="AP5" s="77">
        <f t="shared" si="1"/>
        <v>44962</v>
      </c>
      <c r="AQ5" s="77">
        <f t="shared" si="1"/>
        <v>44963</v>
      </c>
      <c r="AR5" s="77">
        <f t="shared" si="1"/>
        <v>44964</v>
      </c>
      <c r="AS5" s="77">
        <f t="shared" si="1"/>
        <v>44965</v>
      </c>
      <c r="AT5" s="77">
        <f t="shared" si="1"/>
        <v>44966</v>
      </c>
      <c r="AU5" s="77">
        <f t="shared" si="1"/>
        <v>44967</v>
      </c>
      <c r="AV5" s="77">
        <f t="shared" si="1"/>
        <v>44968</v>
      </c>
      <c r="AW5" s="77">
        <f t="shared" si="1"/>
        <v>44969</v>
      </c>
      <c r="AX5" s="77">
        <f t="shared" si="1"/>
        <v>44970</v>
      </c>
      <c r="AY5" s="77">
        <f t="shared" si="1"/>
        <v>44971</v>
      </c>
      <c r="AZ5" s="77">
        <f t="shared" si="1"/>
        <v>44972</v>
      </c>
      <c r="BA5" s="77">
        <f t="shared" si="1"/>
        <v>44973</v>
      </c>
      <c r="BB5" s="77">
        <f t="shared" si="1"/>
        <v>44974</v>
      </c>
      <c r="BC5" s="77">
        <f t="shared" si="1"/>
        <v>44975</v>
      </c>
      <c r="BD5" s="77">
        <f t="shared" si="1"/>
        <v>44976</v>
      </c>
      <c r="BE5" s="77">
        <f t="shared" si="1"/>
        <v>44977</v>
      </c>
      <c r="BF5" s="77">
        <f t="shared" si="1"/>
        <v>44978</v>
      </c>
      <c r="BG5" s="77">
        <f t="shared" si="1"/>
        <v>44979</v>
      </c>
      <c r="BH5" s="77">
        <f t="shared" si="1"/>
        <v>44980</v>
      </c>
      <c r="BI5" s="77">
        <f t="shared" si="1"/>
        <v>44981</v>
      </c>
      <c r="BJ5" s="77">
        <f t="shared" si="1"/>
        <v>44982</v>
      </c>
      <c r="BK5" s="77">
        <f t="shared" si="1"/>
        <v>44983</v>
      </c>
      <c r="BL5" s="77">
        <f t="shared" si="1"/>
        <v>44984</v>
      </c>
      <c r="BM5" s="77">
        <f t="shared" si="1"/>
        <v>44985</v>
      </c>
      <c r="BN5" s="77">
        <f t="shared" si="1"/>
        <v>44986</v>
      </c>
      <c r="BO5" s="77">
        <f t="shared" si="1"/>
        <v>44987</v>
      </c>
      <c r="BP5" s="77">
        <f t="shared" si="1"/>
        <v>44988</v>
      </c>
      <c r="BQ5" s="77">
        <f t="shared" si="1"/>
        <v>44989</v>
      </c>
      <c r="BR5" s="77">
        <f t="shared" si="1"/>
        <v>44990</v>
      </c>
      <c r="BS5" s="77">
        <f t="shared" si="1"/>
        <v>44991</v>
      </c>
      <c r="BT5" s="77">
        <f t="shared" si="1"/>
        <v>44992</v>
      </c>
      <c r="BU5" s="77">
        <f t="shared" ref="BU5:EF5" si="2">BT5+1</f>
        <v>44993</v>
      </c>
      <c r="BV5" s="77">
        <f t="shared" si="2"/>
        <v>44994</v>
      </c>
      <c r="BW5" s="77">
        <f t="shared" si="2"/>
        <v>44995</v>
      </c>
      <c r="BX5" s="77">
        <f t="shared" si="2"/>
        <v>44996</v>
      </c>
      <c r="BY5" s="77">
        <f t="shared" si="2"/>
        <v>44997</v>
      </c>
      <c r="BZ5" s="77">
        <f t="shared" si="2"/>
        <v>44998</v>
      </c>
      <c r="CA5" s="77">
        <f t="shared" si="2"/>
        <v>44999</v>
      </c>
      <c r="CB5" s="77">
        <f t="shared" si="2"/>
        <v>45000</v>
      </c>
      <c r="CC5" s="77">
        <f t="shared" si="2"/>
        <v>45001</v>
      </c>
      <c r="CD5" s="77">
        <f t="shared" si="2"/>
        <v>45002</v>
      </c>
      <c r="CE5" s="77">
        <f t="shared" si="2"/>
        <v>45003</v>
      </c>
      <c r="CF5" s="77">
        <f t="shared" si="2"/>
        <v>45004</v>
      </c>
      <c r="CG5" s="77">
        <f t="shared" si="2"/>
        <v>45005</v>
      </c>
      <c r="CH5" s="77">
        <f t="shared" si="2"/>
        <v>45006</v>
      </c>
      <c r="CI5" s="77">
        <f t="shared" si="2"/>
        <v>45007</v>
      </c>
      <c r="CJ5" s="77">
        <f t="shared" si="2"/>
        <v>45008</v>
      </c>
      <c r="CK5" s="77">
        <f t="shared" si="2"/>
        <v>45009</v>
      </c>
      <c r="CL5" s="77">
        <f t="shared" si="2"/>
        <v>45010</v>
      </c>
      <c r="CM5" s="77">
        <f t="shared" si="2"/>
        <v>45011</v>
      </c>
      <c r="CN5" s="77">
        <f t="shared" si="2"/>
        <v>45012</v>
      </c>
      <c r="CO5" s="77">
        <f t="shared" si="2"/>
        <v>45013</v>
      </c>
      <c r="CP5" s="77">
        <f t="shared" si="2"/>
        <v>45014</v>
      </c>
      <c r="CQ5" s="77">
        <f t="shared" si="2"/>
        <v>45015</v>
      </c>
      <c r="CR5" s="77">
        <f t="shared" si="2"/>
        <v>45016</v>
      </c>
      <c r="CS5" s="77">
        <f t="shared" si="2"/>
        <v>45017</v>
      </c>
      <c r="CT5" s="77">
        <f t="shared" si="2"/>
        <v>45018</v>
      </c>
      <c r="CU5" s="77">
        <f t="shared" si="2"/>
        <v>45019</v>
      </c>
      <c r="CV5" s="77">
        <f t="shared" si="2"/>
        <v>45020</v>
      </c>
      <c r="CW5" s="77">
        <f t="shared" si="2"/>
        <v>45021</v>
      </c>
      <c r="CX5" s="77">
        <f t="shared" si="2"/>
        <v>45022</v>
      </c>
      <c r="CY5" s="77">
        <f t="shared" si="2"/>
        <v>45023</v>
      </c>
      <c r="CZ5" s="77">
        <f t="shared" si="2"/>
        <v>45024</v>
      </c>
      <c r="DA5" s="77">
        <f t="shared" si="2"/>
        <v>45025</v>
      </c>
      <c r="DB5" s="77">
        <f t="shared" si="2"/>
        <v>45026</v>
      </c>
      <c r="DC5" s="77">
        <f t="shared" si="2"/>
        <v>45027</v>
      </c>
      <c r="DD5" s="77">
        <f t="shared" si="2"/>
        <v>45028</v>
      </c>
      <c r="DE5" s="77">
        <f t="shared" si="2"/>
        <v>45029</v>
      </c>
      <c r="DF5" s="77">
        <f t="shared" si="2"/>
        <v>45030</v>
      </c>
      <c r="DG5" s="77">
        <f t="shared" si="2"/>
        <v>45031</v>
      </c>
      <c r="DH5" s="77">
        <f t="shared" si="2"/>
        <v>45032</v>
      </c>
      <c r="DI5" s="77">
        <f t="shared" si="2"/>
        <v>45033</v>
      </c>
      <c r="DJ5" s="77">
        <f t="shared" si="2"/>
        <v>45034</v>
      </c>
      <c r="DK5" s="77">
        <f t="shared" si="2"/>
        <v>45035</v>
      </c>
      <c r="DL5" s="77">
        <f t="shared" si="2"/>
        <v>45036</v>
      </c>
      <c r="DM5" s="77">
        <f t="shared" si="2"/>
        <v>45037</v>
      </c>
      <c r="DN5" s="77">
        <f t="shared" si="2"/>
        <v>45038</v>
      </c>
      <c r="DO5" s="77">
        <f t="shared" si="2"/>
        <v>45039</v>
      </c>
      <c r="DP5" s="77">
        <f t="shared" si="2"/>
        <v>45040</v>
      </c>
      <c r="DQ5" s="77">
        <f t="shared" si="2"/>
        <v>45041</v>
      </c>
      <c r="DR5" s="77">
        <f t="shared" si="2"/>
        <v>45042</v>
      </c>
      <c r="DS5" s="77">
        <f t="shared" si="2"/>
        <v>45043</v>
      </c>
      <c r="DT5" s="77">
        <f t="shared" si="2"/>
        <v>45044</v>
      </c>
      <c r="DU5" s="77">
        <f t="shared" si="2"/>
        <v>45045</v>
      </c>
      <c r="DV5" s="77">
        <f t="shared" si="2"/>
        <v>45046</v>
      </c>
      <c r="DW5" s="77">
        <f t="shared" si="2"/>
        <v>45047</v>
      </c>
      <c r="DX5" s="77">
        <f t="shared" si="2"/>
        <v>45048</v>
      </c>
      <c r="DY5" s="77">
        <f t="shared" si="2"/>
        <v>45049</v>
      </c>
      <c r="DZ5" s="77">
        <f t="shared" si="2"/>
        <v>45050</v>
      </c>
      <c r="EA5" s="77">
        <f t="shared" si="2"/>
        <v>45051</v>
      </c>
      <c r="EB5" s="77">
        <f t="shared" si="2"/>
        <v>45052</v>
      </c>
      <c r="EC5" s="77">
        <f t="shared" si="2"/>
        <v>45053</v>
      </c>
      <c r="ED5" s="77">
        <f t="shared" si="2"/>
        <v>45054</v>
      </c>
      <c r="EE5" s="77">
        <f t="shared" si="2"/>
        <v>45055</v>
      </c>
      <c r="EF5" s="77">
        <f t="shared" si="2"/>
        <v>45056</v>
      </c>
      <c r="EG5" s="77">
        <f t="shared" ref="EG5:GR5" si="3">EF5+1</f>
        <v>45057</v>
      </c>
      <c r="EH5" s="77">
        <f t="shared" si="3"/>
        <v>45058</v>
      </c>
      <c r="EI5" s="77">
        <f t="shared" si="3"/>
        <v>45059</v>
      </c>
      <c r="EJ5" s="77">
        <f t="shared" si="3"/>
        <v>45060</v>
      </c>
      <c r="EK5" s="77">
        <f t="shared" si="3"/>
        <v>45061</v>
      </c>
      <c r="EL5" s="77">
        <f t="shared" si="3"/>
        <v>45062</v>
      </c>
      <c r="EM5" s="77">
        <f t="shared" si="3"/>
        <v>45063</v>
      </c>
      <c r="EN5" s="77">
        <f t="shared" si="3"/>
        <v>45064</v>
      </c>
      <c r="EO5" s="77">
        <f t="shared" si="3"/>
        <v>45065</v>
      </c>
      <c r="EP5" s="77">
        <f t="shared" si="3"/>
        <v>45066</v>
      </c>
      <c r="EQ5" s="77">
        <f t="shared" si="3"/>
        <v>45067</v>
      </c>
      <c r="ER5" s="77">
        <f t="shared" si="3"/>
        <v>45068</v>
      </c>
      <c r="ES5" s="77">
        <f t="shared" si="3"/>
        <v>45069</v>
      </c>
      <c r="ET5" s="77">
        <f t="shared" si="3"/>
        <v>45070</v>
      </c>
      <c r="EU5" s="77">
        <f t="shared" si="3"/>
        <v>45071</v>
      </c>
      <c r="EV5" s="77">
        <f t="shared" si="3"/>
        <v>45072</v>
      </c>
      <c r="EW5" s="77">
        <f t="shared" si="3"/>
        <v>45073</v>
      </c>
      <c r="EX5" s="77">
        <f t="shared" si="3"/>
        <v>45074</v>
      </c>
      <c r="EY5" s="77">
        <f t="shared" si="3"/>
        <v>45075</v>
      </c>
      <c r="EZ5" s="77">
        <f t="shared" si="3"/>
        <v>45076</v>
      </c>
      <c r="FA5" s="77">
        <f t="shared" si="3"/>
        <v>45077</v>
      </c>
      <c r="FB5" s="77">
        <f t="shared" si="3"/>
        <v>45078</v>
      </c>
      <c r="FC5" s="77">
        <f t="shared" si="3"/>
        <v>45079</v>
      </c>
      <c r="FD5" s="77">
        <f t="shared" si="3"/>
        <v>45080</v>
      </c>
      <c r="FE5" s="77">
        <f t="shared" si="3"/>
        <v>45081</v>
      </c>
      <c r="FF5" s="77">
        <f t="shared" si="3"/>
        <v>45082</v>
      </c>
      <c r="FG5" s="77">
        <f t="shared" si="3"/>
        <v>45083</v>
      </c>
      <c r="FH5" s="77">
        <f t="shared" si="3"/>
        <v>45084</v>
      </c>
      <c r="FI5" s="77">
        <f t="shared" si="3"/>
        <v>45085</v>
      </c>
      <c r="FJ5" s="77">
        <f t="shared" si="3"/>
        <v>45086</v>
      </c>
      <c r="FK5" s="77">
        <f t="shared" si="3"/>
        <v>45087</v>
      </c>
      <c r="FL5" s="77">
        <f t="shared" si="3"/>
        <v>45088</v>
      </c>
      <c r="FM5" s="77">
        <f t="shared" si="3"/>
        <v>45089</v>
      </c>
      <c r="FN5" s="77">
        <f t="shared" si="3"/>
        <v>45090</v>
      </c>
      <c r="FO5" s="77">
        <f t="shared" si="3"/>
        <v>45091</v>
      </c>
      <c r="FP5" s="77">
        <f t="shared" si="3"/>
        <v>45092</v>
      </c>
      <c r="FQ5" s="77">
        <f t="shared" si="3"/>
        <v>45093</v>
      </c>
      <c r="FR5" s="77">
        <f t="shared" si="3"/>
        <v>45094</v>
      </c>
      <c r="FS5" s="77">
        <f t="shared" si="3"/>
        <v>45095</v>
      </c>
      <c r="FT5" s="77">
        <f t="shared" si="3"/>
        <v>45096</v>
      </c>
      <c r="FU5" s="77">
        <f t="shared" si="3"/>
        <v>45097</v>
      </c>
      <c r="FV5" s="77">
        <f t="shared" si="3"/>
        <v>45098</v>
      </c>
      <c r="FW5" s="77">
        <f t="shared" si="3"/>
        <v>45099</v>
      </c>
      <c r="FX5" s="77">
        <f t="shared" si="3"/>
        <v>45100</v>
      </c>
      <c r="FY5" s="77">
        <f t="shared" si="3"/>
        <v>45101</v>
      </c>
      <c r="FZ5" s="77">
        <f t="shared" si="3"/>
        <v>45102</v>
      </c>
      <c r="GA5" s="77">
        <f t="shared" si="3"/>
        <v>45103</v>
      </c>
      <c r="GB5" s="77">
        <f t="shared" si="3"/>
        <v>45104</v>
      </c>
      <c r="GC5" s="77">
        <f t="shared" si="3"/>
        <v>45105</v>
      </c>
      <c r="GD5" s="77">
        <f t="shared" si="3"/>
        <v>45106</v>
      </c>
      <c r="GE5" s="77">
        <f t="shared" si="3"/>
        <v>45107</v>
      </c>
      <c r="GF5" s="77">
        <f t="shared" si="3"/>
        <v>45108</v>
      </c>
      <c r="GG5" s="77">
        <f t="shared" si="3"/>
        <v>45109</v>
      </c>
      <c r="GH5" s="77">
        <f t="shared" si="3"/>
        <v>45110</v>
      </c>
      <c r="GI5" s="77">
        <f t="shared" si="3"/>
        <v>45111</v>
      </c>
      <c r="GJ5" s="77">
        <f t="shared" si="3"/>
        <v>45112</v>
      </c>
      <c r="GK5" s="77">
        <f t="shared" si="3"/>
        <v>45113</v>
      </c>
      <c r="GL5" s="77">
        <f t="shared" si="3"/>
        <v>45114</v>
      </c>
      <c r="GM5" s="77">
        <f t="shared" si="3"/>
        <v>45115</v>
      </c>
      <c r="GN5" s="77">
        <f t="shared" si="3"/>
        <v>45116</v>
      </c>
      <c r="GO5" s="77">
        <f t="shared" si="3"/>
        <v>45117</v>
      </c>
      <c r="GP5" s="77">
        <f t="shared" si="3"/>
        <v>45118</v>
      </c>
      <c r="GQ5" s="77">
        <f t="shared" si="3"/>
        <v>45119</v>
      </c>
      <c r="GR5" s="77">
        <f t="shared" si="3"/>
        <v>45120</v>
      </c>
      <c r="GS5" s="77">
        <f t="shared" ref="GS5:JD5" si="4">GR5+1</f>
        <v>45121</v>
      </c>
      <c r="GT5" s="77">
        <f t="shared" si="4"/>
        <v>45122</v>
      </c>
      <c r="GU5" s="77">
        <f t="shared" si="4"/>
        <v>45123</v>
      </c>
      <c r="GV5" s="77">
        <f t="shared" si="4"/>
        <v>45124</v>
      </c>
      <c r="GW5" s="77">
        <f t="shared" si="4"/>
        <v>45125</v>
      </c>
      <c r="GX5" s="77">
        <f t="shared" si="4"/>
        <v>45126</v>
      </c>
      <c r="GY5" s="77">
        <f t="shared" si="4"/>
        <v>45127</v>
      </c>
      <c r="GZ5" s="77">
        <f t="shared" si="4"/>
        <v>45128</v>
      </c>
      <c r="HA5" s="77">
        <f t="shared" si="4"/>
        <v>45129</v>
      </c>
      <c r="HB5" s="77">
        <f t="shared" si="4"/>
        <v>45130</v>
      </c>
      <c r="HC5" s="77">
        <f t="shared" si="4"/>
        <v>45131</v>
      </c>
      <c r="HD5" s="77">
        <f t="shared" si="4"/>
        <v>45132</v>
      </c>
      <c r="HE5" s="77">
        <f t="shared" si="4"/>
        <v>45133</v>
      </c>
      <c r="HF5" s="77">
        <f t="shared" si="4"/>
        <v>45134</v>
      </c>
      <c r="HG5" s="77">
        <f t="shared" si="4"/>
        <v>45135</v>
      </c>
      <c r="HH5" s="77">
        <f t="shared" si="4"/>
        <v>45136</v>
      </c>
      <c r="HI5" s="77">
        <f t="shared" si="4"/>
        <v>45137</v>
      </c>
      <c r="HJ5" s="77">
        <f t="shared" si="4"/>
        <v>45138</v>
      </c>
      <c r="HK5" s="77">
        <f t="shared" si="4"/>
        <v>45139</v>
      </c>
      <c r="HL5" s="77">
        <f t="shared" si="4"/>
        <v>45140</v>
      </c>
      <c r="HM5" s="77">
        <f t="shared" si="4"/>
        <v>45141</v>
      </c>
      <c r="HN5" s="77">
        <f t="shared" si="4"/>
        <v>45142</v>
      </c>
      <c r="HO5" s="77">
        <f t="shared" si="4"/>
        <v>45143</v>
      </c>
      <c r="HP5" s="77">
        <f t="shared" si="4"/>
        <v>45144</v>
      </c>
      <c r="HQ5" s="77">
        <f t="shared" si="4"/>
        <v>45145</v>
      </c>
      <c r="HR5" s="77">
        <f t="shared" si="4"/>
        <v>45146</v>
      </c>
      <c r="HS5" s="77">
        <f t="shared" si="4"/>
        <v>45147</v>
      </c>
      <c r="HT5" s="77">
        <f t="shared" si="4"/>
        <v>45148</v>
      </c>
      <c r="HU5" s="77">
        <f t="shared" si="4"/>
        <v>45149</v>
      </c>
      <c r="HV5" s="77">
        <f t="shared" si="4"/>
        <v>45150</v>
      </c>
      <c r="HW5" s="77">
        <f t="shared" si="4"/>
        <v>45151</v>
      </c>
      <c r="HX5" s="77">
        <f t="shared" si="4"/>
        <v>45152</v>
      </c>
      <c r="HY5" s="77">
        <f t="shared" si="4"/>
        <v>45153</v>
      </c>
      <c r="HZ5" s="77">
        <f t="shared" si="4"/>
        <v>45154</v>
      </c>
      <c r="IA5" s="77">
        <f t="shared" si="4"/>
        <v>45155</v>
      </c>
      <c r="IB5" s="77">
        <f t="shared" si="4"/>
        <v>45156</v>
      </c>
      <c r="IC5" s="77">
        <f t="shared" si="4"/>
        <v>45157</v>
      </c>
      <c r="ID5" s="77">
        <f t="shared" si="4"/>
        <v>45158</v>
      </c>
      <c r="IE5" s="77">
        <f t="shared" si="4"/>
        <v>45159</v>
      </c>
      <c r="IF5" s="77">
        <f t="shared" si="4"/>
        <v>45160</v>
      </c>
      <c r="IG5" s="77">
        <f t="shared" si="4"/>
        <v>45161</v>
      </c>
      <c r="IH5" s="77">
        <f t="shared" si="4"/>
        <v>45162</v>
      </c>
      <c r="II5" s="77">
        <f t="shared" si="4"/>
        <v>45163</v>
      </c>
      <c r="IJ5" s="77">
        <f t="shared" si="4"/>
        <v>45164</v>
      </c>
      <c r="IK5" s="77">
        <f t="shared" si="4"/>
        <v>45165</v>
      </c>
      <c r="IL5" s="77">
        <f t="shared" si="4"/>
        <v>45166</v>
      </c>
      <c r="IM5" s="77">
        <f t="shared" si="4"/>
        <v>45167</v>
      </c>
      <c r="IN5" s="77">
        <f t="shared" si="4"/>
        <v>45168</v>
      </c>
      <c r="IO5" s="77">
        <f t="shared" si="4"/>
        <v>45169</v>
      </c>
      <c r="IP5" s="77">
        <f t="shared" si="4"/>
        <v>45170</v>
      </c>
      <c r="IQ5" s="77">
        <f t="shared" si="4"/>
        <v>45171</v>
      </c>
      <c r="IR5" s="77">
        <f t="shared" si="4"/>
        <v>45172</v>
      </c>
      <c r="IS5" s="77">
        <f t="shared" si="4"/>
        <v>45173</v>
      </c>
      <c r="IT5" s="77">
        <f t="shared" si="4"/>
        <v>45174</v>
      </c>
      <c r="IU5" s="77">
        <f t="shared" si="4"/>
        <v>45175</v>
      </c>
      <c r="IV5" s="77">
        <f t="shared" si="4"/>
        <v>45176</v>
      </c>
      <c r="IW5" s="77">
        <f t="shared" si="4"/>
        <v>45177</v>
      </c>
      <c r="IX5" s="77">
        <f t="shared" si="4"/>
        <v>45178</v>
      </c>
      <c r="IY5" s="77">
        <f t="shared" si="4"/>
        <v>45179</v>
      </c>
      <c r="IZ5" s="77">
        <f t="shared" si="4"/>
        <v>45180</v>
      </c>
      <c r="JA5" s="77">
        <f t="shared" si="4"/>
        <v>45181</v>
      </c>
      <c r="JB5" s="77">
        <f t="shared" si="4"/>
        <v>45182</v>
      </c>
      <c r="JC5" s="77">
        <f t="shared" si="4"/>
        <v>45183</v>
      </c>
      <c r="JD5" s="77">
        <f t="shared" si="4"/>
        <v>45184</v>
      </c>
      <c r="JE5" s="77">
        <f t="shared" ref="JE5:LP5" si="5">JD5+1</f>
        <v>45185</v>
      </c>
      <c r="JF5" s="77">
        <f t="shared" si="5"/>
        <v>45186</v>
      </c>
      <c r="JG5" s="77">
        <f t="shared" si="5"/>
        <v>45187</v>
      </c>
      <c r="JH5" s="77">
        <f t="shared" si="5"/>
        <v>45188</v>
      </c>
      <c r="JI5" s="77">
        <f t="shared" si="5"/>
        <v>45189</v>
      </c>
      <c r="JJ5" s="77">
        <f t="shared" si="5"/>
        <v>45190</v>
      </c>
      <c r="JK5" s="77">
        <f t="shared" si="5"/>
        <v>45191</v>
      </c>
      <c r="JL5" s="77">
        <f t="shared" si="5"/>
        <v>45192</v>
      </c>
      <c r="JM5" s="77">
        <f t="shared" si="5"/>
        <v>45193</v>
      </c>
      <c r="JN5" s="77">
        <f t="shared" si="5"/>
        <v>45194</v>
      </c>
      <c r="JO5" s="77">
        <f t="shared" si="5"/>
        <v>45195</v>
      </c>
      <c r="JP5" s="77">
        <f t="shared" si="5"/>
        <v>45196</v>
      </c>
      <c r="JQ5" s="77">
        <f t="shared" si="5"/>
        <v>45197</v>
      </c>
      <c r="JR5" s="77">
        <f t="shared" si="5"/>
        <v>45198</v>
      </c>
      <c r="JS5" s="77">
        <f t="shared" si="5"/>
        <v>45199</v>
      </c>
      <c r="JT5" s="77">
        <f t="shared" si="5"/>
        <v>45200</v>
      </c>
      <c r="JU5" s="77">
        <f t="shared" si="5"/>
        <v>45201</v>
      </c>
      <c r="JV5" s="77">
        <f t="shared" si="5"/>
        <v>45202</v>
      </c>
      <c r="JW5" s="77">
        <f t="shared" si="5"/>
        <v>45203</v>
      </c>
      <c r="JX5" s="77">
        <f t="shared" si="5"/>
        <v>45204</v>
      </c>
      <c r="JY5" s="77">
        <f t="shared" si="5"/>
        <v>45205</v>
      </c>
      <c r="JZ5" s="77">
        <f t="shared" si="5"/>
        <v>45206</v>
      </c>
      <c r="KA5" s="77">
        <f t="shared" si="5"/>
        <v>45207</v>
      </c>
      <c r="KB5" s="77">
        <f t="shared" si="5"/>
        <v>45208</v>
      </c>
      <c r="KC5" s="77">
        <f t="shared" si="5"/>
        <v>45209</v>
      </c>
      <c r="KD5" s="77">
        <f t="shared" si="5"/>
        <v>45210</v>
      </c>
      <c r="KE5" s="77">
        <f t="shared" si="5"/>
        <v>45211</v>
      </c>
      <c r="KF5" s="77">
        <f t="shared" si="5"/>
        <v>45212</v>
      </c>
      <c r="KG5" s="77">
        <f t="shared" si="5"/>
        <v>45213</v>
      </c>
      <c r="KH5" s="77">
        <f t="shared" si="5"/>
        <v>45214</v>
      </c>
      <c r="KI5" s="77">
        <f t="shared" si="5"/>
        <v>45215</v>
      </c>
      <c r="KJ5" s="77">
        <f t="shared" si="5"/>
        <v>45216</v>
      </c>
      <c r="KK5" s="77">
        <f t="shared" si="5"/>
        <v>45217</v>
      </c>
      <c r="KL5" s="77">
        <f t="shared" si="5"/>
        <v>45218</v>
      </c>
      <c r="KM5" s="77">
        <f t="shared" si="5"/>
        <v>45219</v>
      </c>
      <c r="KN5" s="77">
        <f t="shared" si="5"/>
        <v>45220</v>
      </c>
      <c r="KO5" s="77">
        <f t="shared" si="5"/>
        <v>45221</v>
      </c>
      <c r="KP5" s="77">
        <f t="shared" si="5"/>
        <v>45222</v>
      </c>
      <c r="KQ5" s="77">
        <f t="shared" si="5"/>
        <v>45223</v>
      </c>
      <c r="KR5" s="77">
        <f t="shared" si="5"/>
        <v>45224</v>
      </c>
      <c r="KS5" s="77">
        <f t="shared" si="5"/>
        <v>45225</v>
      </c>
      <c r="KT5" s="77">
        <f t="shared" si="5"/>
        <v>45226</v>
      </c>
      <c r="KU5" s="77">
        <f t="shared" si="5"/>
        <v>45227</v>
      </c>
      <c r="KV5" s="77">
        <f t="shared" si="5"/>
        <v>45228</v>
      </c>
      <c r="KW5" s="77">
        <f t="shared" si="5"/>
        <v>45229</v>
      </c>
      <c r="KX5" s="77">
        <f t="shared" si="5"/>
        <v>45230</v>
      </c>
      <c r="KY5" s="77">
        <f t="shared" si="5"/>
        <v>45231</v>
      </c>
      <c r="KZ5" s="77">
        <f t="shared" si="5"/>
        <v>45232</v>
      </c>
      <c r="LA5" s="77">
        <f t="shared" si="5"/>
        <v>45233</v>
      </c>
      <c r="LB5" s="77">
        <f t="shared" si="5"/>
        <v>45234</v>
      </c>
      <c r="LC5" s="77">
        <f t="shared" si="5"/>
        <v>45235</v>
      </c>
      <c r="LD5" s="77">
        <f t="shared" si="5"/>
        <v>45236</v>
      </c>
      <c r="LE5" s="77">
        <f t="shared" si="5"/>
        <v>45237</v>
      </c>
      <c r="LF5" s="77">
        <f t="shared" si="5"/>
        <v>45238</v>
      </c>
      <c r="LG5" s="77">
        <f t="shared" si="5"/>
        <v>45239</v>
      </c>
      <c r="LH5" s="77">
        <f t="shared" si="5"/>
        <v>45240</v>
      </c>
      <c r="LI5" s="77">
        <f t="shared" si="5"/>
        <v>45241</v>
      </c>
      <c r="LJ5" s="77">
        <f t="shared" si="5"/>
        <v>45242</v>
      </c>
      <c r="LK5" s="77">
        <f t="shared" si="5"/>
        <v>45243</v>
      </c>
      <c r="LL5" s="77">
        <f t="shared" si="5"/>
        <v>45244</v>
      </c>
      <c r="LM5" s="77">
        <f t="shared" si="5"/>
        <v>45245</v>
      </c>
      <c r="LN5" s="77">
        <f t="shared" si="5"/>
        <v>45246</v>
      </c>
      <c r="LO5" s="77">
        <f t="shared" si="5"/>
        <v>45247</v>
      </c>
      <c r="LP5" s="77">
        <f t="shared" si="5"/>
        <v>45248</v>
      </c>
      <c r="LQ5" s="77">
        <f t="shared" ref="LQ5:NH5" si="6">LP5+1</f>
        <v>45249</v>
      </c>
      <c r="LR5" s="77">
        <f t="shared" si="6"/>
        <v>45250</v>
      </c>
      <c r="LS5" s="77">
        <f t="shared" si="6"/>
        <v>45251</v>
      </c>
      <c r="LT5" s="77">
        <f t="shared" si="6"/>
        <v>45252</v>
      </c>
      <c r="LU5" s="77">
        <f t="shared" si="6"/>
        <v>45253</v>
      </c>
      <c r="LV5" s="77">
        <f t="shared" si="6"/>
        <v>45254</v>
      </c>
      <c r="LW5" s="77">
        <f t="shared" si="6"/>
        <v>45255</v>
      </c>
      <c r="LX5" s="77">
        <f t="shared" si="6"/>
        <v>45256</v>
      </c>
      <c r="LY5" s="77">
        <f t="shared" si="6"/>
        <v>45257</v>
      </c>
      <c r="LZ5" s="77">
        <f t="shared" si="6"/>
        <v>45258</v>
      </c>
      <c r="MA5" s="77">
        <f t="shared" si="6"/>
        <v>45259</v>
      </c>
      <c r="MB5" s="77">
        <f t="shared" si="6"/>
        <v>45260</v>
      </c>
      <c r="MC5" s="77">
        <f t="shared" si="6"/>
        <v>45261</v>
      </c>
      <c r="MD5" s="77">
        <f t="shared" si="6"/>
        <v>45262</v>
      </c>
      <c r="ME5" s="77">
        <f t="shared" si="6"/>
        <v>45263</v>
      </c>
      <c r="MF5" s="77">
        <f t="shared" si="6"/>
        <v>45264</v>
      </c>
      <c r="MG5" s="77">
        <f t="shared" si="6"/>
        <v>45265</v>
      </c>
      <c r="MH5" s="77">
        <f t="shared" si="6"/>
        <v>45266</v>
      </c>
      <c r="MI5" s="77">
        <f t="shared" si="6"/>
        <v>45267</v>
      </c>
      <c r="MJ5" s="77">
        <f t="shared" si="6"/>
        <v>45268</v>
      </c>
      <c r="MK5" s="77">
        <f t="shared" si="6"/>
        <v>45269</v>
      </c>
      <c r="ML5" s="77">
        <f t="shared" si="6"/>
        <v>45270</v>
      </c>
      <c r="MM5" s="77">
        <f t="shared" si="6"/>
        <v>45271</v>
      </c>
      <c r="MN5" s="77">
        <f t="shared" si="6"/>
        <v>45272</v>
      </c>
      <c r="MO5" s="77">
        <f t="shared" si="6"/>
        <v>45273</v>
      </c>
      <c r="MP5" s="77">
        <f t="shared" si="6"/>
        <v>45274</v>
      </c>
      <c r="MQ5" s="77">
        <f t="shared" si="6"/>
        <v>45275</v>
      </c>
      <c r="MR5" s="77">
        <f t="shared" si="6"/>
        <v>45276</v>
      </c>
      <c r="MS5" s="77">
        <f t="shared" si="6"/>
        <v>45277</v>
      </c>
      <c r="MT5" s="77">
        <f t="shared" si="6"/>
        <v>45278</v>
      </c>
      <c r="MU5" s="77">
        <f t="shared" si="6"/>
        <v>45279</v>
      </c>
      <c r="MV5" s="77">
        <f t="shared" si="6"/>
        <v>45280</v>
      </c>
      <c r="MW5" s="77">
        <f t="shared" si="6"/>
        <v>45281</v>
      </c>
      <c r="MX5" s="77">
        <f t="shared" si="6"/>
        <v>45282</v>
      </c>
      <c r="MY5" s="77">
        <f t="shared" si="6"/>
        <v>45283</v>
      </c>
      <c r="MZ5" s="77">
        <f t="shared" si="6"/>
        <v>45284</v>
      </c>
      <c r="NA5" s="77">
        <f t="shared" si="6"/>
        <v>45285</v>
      </c>
      <c r="NB5" s="77">
        <f t="shared" si="6"/>
        <v>45286</v>
      </c>
      <c r="NC5" s="77">
        <f t="shared" si="6"/>
        <v>45287</v>
      </c>
      <c r="ND5" s="77">
        <f t="shared" si="6"/>
        <v>45288</v>
      </c>
      <c r="NE5" s="77">
        <f t="shared" si="6"/>
        <v>45289</v>
      </c>
      <c r="NF5" s="77">
        <f t="shared" si="6"/>
        <v>45290</v>
      </c>
      <c r="NG5" s="77">
        <f t="shared" si="6"/>
        <v>45291</v>
      </c>
      <c r="NH5" s="77">
        <f t="shared" si="6"/>
        <v>45292</v>
      </c>
    </row>
    <row r="6" spans="1:372" ht="12" customHeight="1" thickTop="1" x14ac:dyDescent="0.25">
      <c r="A6" s="33"/>
      <c r="B6" s="33"/>
      <c r="C6" s="33"/>
      <c r="D6" s="33"/>
      <c r="E6" s="33" t="s">
        <v>91</v>
      </c>
      <c r="F6" s="84" t="s">
        <v>68</v>
      </c>
      <c r="G6" s="33" t="s">
        <v>100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/>
      <c r="JC6" s="33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3"/>
      <c r="JO6" s="33"/>
      <c r="JP6" s="33"/>
      <c r="JQ6" s="33"/>
      <c r="JR6" s="33"/>
      <c r="JS6" s="33"/>
      <c r="JT6" s="33"/>
      <c r="JU6" s="33"/>
      <c r="JV6" s="33"/>
      <c r="JW6" s="33"/>
      <c r="JX6" s="33"/>
      <c r="JY6" s="33"/>
      <c r="JZ6" s="33"/>
      <c r="KA6" s="33"/>
      <c r="KB6" s="33"/>
      <c r="KC6" s="33"/>
      <c r="KD6" s="33"/>
      <c r="KE6" s="33"/>
      <c r="KF6" s="33"/>
      <c r="KG6" s="33"/>
      <c r="KH6" s="33"/>
      <c r="KI6" s="33"/>
      <c r="KJ6" s="33"/>
      <c r="KK6" s="33"/>
      <c r="KL6" s="33"/>
      <c r="KM6" s="33"/>
      <c r="KN6" s="33"/>
      <c r="KO6" s="33"/>
      <c r="KP6" s="33"/>
      <c r="KQ6" s="33"/>
      <c r="KR6" s="33"/>
      <c r="KS6" s="33"/>
      <c r="KT6" s="33"/>
      <c r="KU6" s="33"/>
      <c r="KV6" s="33"/>
      <c r="KW6" s="33"/>
      <c r="KX6" s="33"/>
      <c r="KY6" s="33"/>
      <c r="KZ6" s="33"/>
      <c r="LA6" s="33"/>
      <c r="LB6" s="33"/>
      <c r="LC6" s="33"/>
      <c r="LD6" s="33"/>
      <c r="LE6" s="33"/>
      <c r="LF6" s="33"/>
      <c r="LG6" s="33"/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3"/>
      <c r="LS6" s="33"/>
      <c r="LT6" s="33"/>
      <c r="LU6" s="33"/>
      <c r="LV6" s="33"/>
      <c r="LW6" s="33"/>
      <c r="LX6" s="33"/>
      <c r="LY6" s="33"/>
      <c r="LZ6" s="33"/>
      <c r="MA6" s="33"/>
      <c r="MB6" s="33"/>
      <c r="MC6" s="33"/>
      <c r="MD6" s="33"/>
      <c r="ME6" s="33"/>
      <c r="MF6" s="33"/>
      <c r="MG6" s="33"/>
      <c r="MH6" s="33"/>
      <c r="MI6" s="33"/>
      <c r="MJ6" s="33"/>
      <c r="MK6" s="33"/>
      <c r="ML6" s="33"/>
      <c r="MM6" s="33"/>
      <c r="MN6" s="33"/>
      <c r="MO6" s="33"/>
      <c r="MP6" s="33"/>
      <c r="MQ6" s="33"/>
      <c r="MR6" s="33"/>
      <c r="MS6" s="33"/>
      <c r="MT6" s="33"/>
      <c r="MU6" s="33"/>
      <c r="MV6" s="33"/>
      <c r="MW6" s="33"/>
      <c r="MX6" s="33"/>
      <c r="MY6" s="33"/>
      <c r="MZ6" s="33"/>
      <c r="NA6" s="33"/>
      <c r="NB6" s="33"/>
      <c r="NC6" s="33"/>
      <c r="ND6" s="33"/>
      <c r="NE6" s="33"/>
      <c r="NF6" s="33"/>
      <c r="NG6" s="33"/>
      <c r="NH6" s="33"/>
    </row>
    <row r="7" spans="1:372" ht="15.75" thickBot="1" x14ac:dyDescent="0.3">
      <c r="A7" s="29"/>
      <c r="B7" s="29"/>
      <c r="C7" s="29"/>
      <c r="D7" s="29"/>
      <c r="E7" s="29" t="s">
        <v>92</v>
      </c>
      <c r="F7" s="85" t="s">
        <v>108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9"/>
      <c r="DF7" s="29"/>
      <c r="DG7" s="29"/>
      <c r="DH7" s="29"/>
      <c r="DI7" s="29"/>
      <c r="DJ7" s="29"/>
      <c r="DK7" s="29"/>
      <c r="DL7" s="29"/>
      <c r="DM7" s="29"/>
      <c r="DN7" s="29"/>
      <c r="DO7" s="29"/>
      <c r="DP7" s="29"/>
      <c r="DQ7" s="29"/>
      <c r="DR7" s="29"/>
      <c r="DS7" s="29"/>
      <c r="DT7" s="29"/>
      <c r="DU7" s="29"/>
      <c r="DV7" s="29"/>
      <c r="DW7" s="29"/>
      <c r="DX7" s="29"/>
      <c r="DY7" s="29"/>
      <c r="DZ7" s="29"/>
      <c r="EA7" s="29"/>
      <c r="EB7" s="29"/>
      <c r="EC7" s="29"/>
      <c r="ED7" s="29"/>
      <c r="EE7" s="29"/>
      <c r="EF7" s="29"/>
      <c r="EG7" s="29"/>
      <c r="EH7" s="29"/>
      <c r="EI7" s="29"/>
      <c r="EJ7" s="29"/>
      <c r="EK7" s="29"/>
      <c r="EL7" s="29"/>
      <c r="EM7" s="29"/>
      <c r="EN7" s="29"/>
      <c r="EO7" s="29"/>
      <c r="EP7" s="29"/>
      <c r="EQ7" s="29"/>
      <c r="ER7" s="29"/>
      <c r="ES7" s="29"/>
      <c r="ET7" s="29"/>
      <c r="EU7" s="29"/>
      <c r="EV7" s="29"/>
      <c r="EW7" s="29"/>
      <c r="EX7" s="29"/>
      <c r="EY7" s="29"/>
      <c r="EZ7" s="29"/>
      <c r="FA7" s="29"/>
      <c r="FB7" s="29"/>
      <c r="FC7" s="29"/>
      <c r="FD7" s="29"/>
      <c r="FE7" s="29"/>
      <c r="FF7" s="29"/>
      <c r="FG7" s="29"/>
      <c r="FH7" s="29"/>
      <c r="FI7" s="29"/>
      <c r="FJ7" s="29"/>
      <c r="FK7" s="29"/>
      <c r="FL7" s="29"/>
      <c r="FM7" s="29"/>
      <c r="FN7" s="29"/>
      <c r="FO7" s="29"/>
      <c r="FP7" s="29"/>
      <c r="FQ7" s="29"/>
      <c r="FR7" s="29"/>
      <c r="FS7" s="29"/>
      <c r="FT7" s="29"/>
      <c r="FU7" s="29"/>
      <c r="FV7" s="29"/>
      <c r="FW7" s="29"/>
      <c r="FX7" s="29"/>
      <c r="FY7" s="29"/>
      <c r="FZ7" s="29"/>
      <c r="GA7" s="29"/>
      <c r="GB7" s="29"/>
      <c r="GC7" s="29"/>
      <c r="GD7" s="29"/>
      <c r="GE7" s="29"/>
      <c r="GF7" s="29"/>
      <c r="GG7" s="29"/>
      <c r="GH7" s="29"/>
      <c r="GI7" s="29"/>
      <c r="GJ7" s="29"/>
      <c r="GK7" s="29"/>
      <c r="GL7" s="29"/>
      <c r="GM7" s="29"/>
      <c r="GN7" s="29"/>
      <c r="GO7" s="29"/>
      <c r="GP7" s="29"/>
      <c r="GQ7" s="29"/>
      <c r="GR7" s="29"/>
      <c r="GS7" s="29"/>
      <c r="GT7" s="29"/>
      <c r="GU7" s="29"/>
      <c r="GV7" s="29"/>
      <c r="GW7" s="29"/>
      <c r="GX7" s="29"/>
      <c r="GY7" s="29"/>
      <c r="GZ7" s="29"/>
      <c r="HA7" s="29"/>
      <c r="HB7" s="29"/>
      <c r="HC7" s="29"/>
      <c r="HD7" s="29"/>
      <c r="HE7" s="29"/>
      <c r="HF7" s="29"/>
      <c r="HG7" s="29"/>
      <c r="HH7" s="29"/>
      <c r="HI7" s="29"/>
      <c r="HJ7" s="29"/>
      <c r="HK7" s="29"/>
      <c r="HL7" s="29"/>
      <c r="HM7" s="29"/>
      <c r="HN7" s="29"/>
      <c r="HO7" s="29"/>
      <c r="HP7" s="29"/>
      <c r="HQ7" s="29"/>
      <c r="HR7" s="29"/>
      <c r="HS7" s="29"/>
      <c r="HT7" s="29"/>
      <c r="HU7" s="29"/>
      <c r="HV7" s="29"/>
      <c r="HW7" s="29"/>
      <c r="HX7" s="29"/>
      <c r="HY7" s="29"/>
      <c r="HZ7" s="29"/>
      <c r="IA7" s="29"/>
      <c r="IB7" s="29"/>
      <c r="IC7" s="29"/>
      <c r="ID7" s="29"/>
      <c r="IE7" s="29"/>
      <c r="IF7" s="29"/>
      <c r="IG7" s="29"/>
      <c r="IH7" s="29"/>
      <c r="II7" s="29"/>
      <c r="IJ7" s="29"/>
      <c r="IK7" s="29"/>
      <c r="IL7" s="29"/>
      <c r="IM7" s="29"/>
      <c r="IN7" s="29"/>
      <c r="IO7" s="29"/>
      <c r="IP7" s="29"/>
      <c r="IQ7" s="29"/>
      <c r="IR7" s="29"/>
      <c r="IS7" s="29"/>
      <c r="IT7" s="29"/>
      <c r="IU7" s="29"/>
      <c r="IV7" s="29"/>
      <c r="IW7" s="29"/>
      <c r="IX7" s="29"/>
      <c r="IY7" s="29"/>
      <c r="IZ7" s="29"/>
      <c r="JA7" s="29"/>
      <c r="JB7" s="29"/>
      <c r="JC7" s="29"/>
      <c r="JD7" s="29"/>
      <c r="JE7" s="29"/>
      <c r="JF7" s="29"/>
      <c r="JG7" s="29"/>
      <c r="JH7" s="29"/>
      <c r="JI7" s="29"/>
      <c r="JJ7" s="29"/>
      <c r="JK7" s="29"/>
      <c r="JL7" s="29"/>
      <c r="JM7" s="29"/>
      <c r="JN7" s="29"/>
      <c r="JO7" s="29"/>
      <c r="JP7" s="29"/>
      <c r="JQ7" s="29"/>
      <c r="JR7" s="29"/>
      <c r="JS7" s="29"/>
      <c r="JT7" s="29"/>
      <c r="JU7" s="29"/>
      <c r="JV7" s="29"/>
      <c r="JW7" s="29"/>
      <c r="JX7" s="29"/>
      <c r="JY7" s="29"/>
      <c r="JZ7" s="29"/>
      <c r="KA7" s="29"/>
      <c r="KB7" s="29"/>
      <c r="KC7" s="29"/>
      <c r="KD7" s="29"/>
      <c r="KE7" s="29"/>
      <c r="KF7" s="29"/>
      <c r="KG7" s="29"/>
      <c r="KH7" s="29"/>
      <c r="KI7" s="29"/>
      <c r="KJ7" s="29"/>
      <c r="KK7" s="29"/>
      <c r="KL7" s="29"/>
      <c r="KM7" s="29"/>
      <c r="KN7" s="29"/>
      <c r="KO7" s="29"/>
      <c r="KP7" s="29"/>
      <c r="KQ7" s="29"/>
      <c r="KR7" s="29"/>
      <c r="KS7" s="29"/>
      <c r="KT7" s="29"/>
      <c r="KU7" s="29"/>
      <c r="KV7" s="29"/>
      <c r="KW7" s="29"/>
      <c r="KX7" s="29"/>
      <c r="KY7" s="29"/>
      <c r="KZ7" s="29"/>
      <c r="LA7" s="29"/>
      <c r="LB7" s="29"/>
      <c r="LC7" s="29"/>
      <c r="LD7" s="29"/>
      <c r="LE7" s="29"/>
      <c r="LF7" s="29"/>
      <c r="LG7" s="29"/>
      <c r="LH7" s="29"/>
      <c r="LI7" s="29"/>
      <c r="LJ7" s="29"/>
      <c r="LK7" s="29"/>
      <c r="LL7" s="29"/>
      <c r="LM7" s="29"/>
      <c r="LN7" s="29"/>
      <c r="LO7" s="29"/>
      <c r="LP7" s="29"/>
      <c r="LQ7" s="29"/>
      <c r="LR7" s="29"/>
      <c r="LS7" s="29"/>
      <c r="LT7" s="29"/>
      <c r="LU7" s="29"/>
      <c r="LV7" s="29"/>
      <c r="LW7" s="29"/>
      <c r="LX7" s="29"/>
      <c r="LY7" s="29"/>
      <c r="LZ7" s="29"/>
      <c r="MA7" s="29"/>
      <c r="MB7" s="29"/>
      <c r="MC7" s="29"/>
      <c r="MD7" s="29"/>
      <c r="ME7" s="29"/>
      <c r="MF7" s="29"/>
      <c r="MG7" s="29"/>
      <c r="MH7" s="29"/>
      <c r="MI7" s="29"/>
      <c r="MJ7" s="29"/>
      <c r="MK7" s="29"/>
      <c r="ML7" s="29"/>
      <c r="MM7" s="29"/>
      <c r="MN7" s="29"/>
      <c r="MO7" s="29"/>
      <c r="MP7" s="29"/>
      <c r="MQ7" s="29"/>
      <c r="MR7" s="29"/>
      <c r="MS7" s="29"/>
      <c r="MT7" s="29"/>
      <c r="MU7" s="29"/>
      <c r="MV7" s="29"/>
      <c r="MW7" s="29"/>
      <c r="MX7" s="29"/>
      <c r="MY7" s="29"/>
      <c r="MZ7" s="29"/>
      <c r="NA7" s="29"/>
      <c r="NB7" s="29"/>
      <c r="NC7" s="29"/>
      <c r="ND7" s="29"/>
      <c r="NE7" s="29"/>
      <c r="NF7" s="29"/>
      <c r="NG7" s="29"/>
      <c r="NH7" s="29"/>
    </row>
    <row r="8" spans="1:372" ht="15.75" thickTop="1" x14ac:dyDescent="0.25">
      <c r="A8" s="33"/>
      <c r="B8" s="33"/>
      <c r="C8" s="33"/>
      <c r="D8" s="33"/>
      <c r="E8" s="33" t="s">
        <v>91</v>
      </c>
      <c r="F8" s="84" t="s">
        <v>101</v>
      </c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/>
      <c r="JZ8" s="33"/>
      <c r="KA8" s="33"/>
      <c r="KB8" s="33"/>
      <c r="KC8" s="33"/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/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/>
      <c r="LG8" s="33"/>
      <c r="LH8" s="33"/>
      <c r="LI8" s="33"/>
      <c r="LJ8" s="33"/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/>
      <c r="MK8" s="33"/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3"/>
      <c r="NF8" s="33"/>
      <c r="NG8" s="33"/>
      <c r="NH8" s="33"/>
    </row>
    <row r="9" spans="1:372" ht="15.75" thickBot="1" x14ac:dyDescent="0.3">
      <c r="A9" s="29"/>
      <c r="B9" s="29"/>
      <c r="C9" s="29"/>
      <c r="D9" s="29"/>
      <c r="E9" s="29" t="s">
        <v>92</v>
      </c>
      <c r="F9" s="85" t="s">
        <v>69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  <c r="IW9" s="29"/>
      <c r="IX9" s="29"/>
      <c r="IY9" s="29"/>
      <c r="IZ9" s="29"/>
      <c r="JA9" s="29"/>
      <c r="JB9" s="29"/>
      <c r="JC9" s="29"/>
      <c r="JD9" s="29"/>
      <c r="JE9" s="29"/>
      <c r="JF9" s="29"/>
      <c r="JG9" s="29"/>
      <c r="JH9" s="29"/>
      <c r="JI9" s="29"/>
      <c r="JJ9" s="29"/>
      <c r="JK9" s="29"/>
      <c r="JL9" s="29"/>
      <c r="JM9" s="29"/>
      <c r="JN9" s="29"/>
      <c r="JO9" s="29"/>
      <c r="JP9" s="29"/>
      <c r="JQ9" s="29"/>
      <c r="JR9" s="29"/>
      <c r="JS9" s="29"/>
      <c r="JT9" s="29"/>
      <c r="JU9" s="29"/>
      <c r="JV9" s="29"/>
      <c r="JW9" s="29"/>
      <c r="JX9" s="29"/>
      <c r="JY9" s="29"/>
      <c r="JZ9" s="29"/>
      <c r="KA9" s="29"/>
      <c r="KB9" s="29"/>
      <c r="KC9" s="29"/>
      <c r="KD9" s="29"/>
      <c r="KE9" s="29"/>
      <c r="KF9" s="29"/>
      <c r="KG9" s="29"/>
      <c r="KH9" s="29"/>
      <c r="KI9" s="29"/>
      <c r="KJ9" s="29"/>
      <c r="KK9" s="29"/>
      <c r="KL9" s="29"/>
      <c r="KM9" s="29"/>
      <c r="KN9" s="29"/>
      <c r="KO9" s="29"/>
      <c r="KP9" s="29"/>
      <c r="KQ9" s="29"/>
      <c r="KR9" s="29"/>
      <c r="KS9" s="29"/>
      <c r="KT9" s="29"/>
      <c r="KU9" s="29"/>
      <c r="KV9" s="29"/>
      <c r="KW9" s="29"/>
      <c r="KX9" s="29"/>
      <c r="KY9" s="29"/>
      <c r="KZ9" s="29"/>
      <c r="LA9" s="29"/>
      <c r="LB9" s="29"/>
      <c r="LC9" s="29"/>
      <c r="LD9" s="29"/>
      <c r="LE9" s="29"/>
      <c r="LF9" s="29"/>
      <c r="LG9" s="29"/>
      <c r="LH9" s="29"/>
      <c r="LI9" s="29"/>
      <c r="LJ9" s="29"/>
      <c r="LK9" s="29"/>
      <c r="LL9" s="29"/>
      <c r="LM9" s="29"/>
      <c r="LN9" s="29"/>
      <c r="LO9" s="29"/>
      <c r="LP9" s="29"/>
      <c r="LQ9" s="29"/>
      <c r="LR9" s="29"/>
      <c r="LS9" s="29"/>
      <c r="LT9" s="29"/>
      <c r="LU9" s="29"/>
      <c r="LV9" s="29"/>
      <c r="LW9" s="29"/>
      <c r="LX9" s="29"/>
      <c r="LY9" s="29"/>
      <c r="LZ9" s="29"/>
      <c r="MA9" s="29"/>
      <c r="MB9" s="29"/>
      <c r="MC9" s="29"/>
      <c r="MD9" s="29"/>
      <c r="ME9" s="29"/>
      <c r="MF9" s="29"/>
      <c r="MG9" s="29"/>
      <c r="MH9" s="29"/>
      <c r="MI9" s="29"/>
      <c r="MJ9" s="29"/>
      <c r="MK9" s="29"/>
      <c r="ML9" s="29"/>
      <c r="MM9" s="29"/>
      <c r="MN9" s="29"/>
      <c r="MO9" s="29"/>
      <c r="MP9" s="29"/>
      <c r="MQ9" s="29"/>
      <c r="MR9" s="29"/>
      <c r="MS9" s="29"/>
      <c r="MT9" s="29"/>
      <c r="MU9" s="29"/>
      <c r="MV9" s="29"/>
      <c r="MW9" s="29"/>
      <c r="MX9" s="29"/>
      <c r="MY9" s="29"/>
      <c r="MZ9" s="29"/>
      <c r="NA9" s="29"/>
      <c r="NB9" s="29"/>
      <c r="NC9" s="29"/>
      <c r="ND9" s="29"/>
      <c r="NE9" s="29"/>
      <c r="NF9" s="29"/>
      <c r="NG9" s="29"/>
      <c r="NH9" s="29"/>
    </row>
    <row r="10" spans="1:372" ht="15.75" thickTop="1" x14ac:dyDescent="0.25">
      <c r="A10" s="33"/>
      <c r="B10" s="33"/>
      <c r="C10" s="33"/>
      <c r="D10" s="33"/>
      <c r="E10" s="33" t="s">
        <v>91</v>
      </c>
      <c r="F10" s="84" t="s">
        <v>70</v>
      </c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3"/>
      <c r="JQ10" s="33"/>
      <c r="JR10" s="33"/>
      <c r="JS10" s="33"/>
      <c r="JT10" s="33"/>
      <c r="JU10" s="33"/>
      <c r="JV10" s="33"/>
      <c r="JW10" s="33"/>
      <c r="JX10" s="33"/>
      <c r="JY10" s="33"/>
      <c r="JZ10" s="33"/>
      <c r="KA10" s="33"/>
      <c r="KB10" s="33"/>
      <c r="KC10" s="33"/>
      <c r="KD10" s="33"/>
      <c r="KE10" s="33"/>
      <c r="KF10" s="33"/>
      <c r="KG10" s="33"/>
      <c r="KH10" s="33"/>
      <c r="KI10" s="33"/>
      <c r="KJ10" s="33"/>
      <c r="KK10" s="33"/>
      <c r="KL10" s="33"/>
      <c r="KM10" s="33"/>
      <c r="KN10" s="33"/>
      <c r="KO10" s="33"/>
      <c r="KP10" s="33"/>
      <c r="KQ10" s="33"/>
      <c r="KR10" s="33"/>
      <c r="KS10" s="33"/>
      <c r="KT10" s="33"/>
      <c r="KU10" s="33"/>
      <c r="KV10" s="33"/>
      <c r="KW10" s="33"/>
      <c r="KX10" s="33"/>
      <c r="KY10" s="33"/>
      <c r="KZ10" s="33"/>
      <c r="LA10" s="33"/>
      <c r="LB10" s="33"/>
      <c r="LC10" s="33"/>
      <c r="LD10" s="33"/>
      <c r="LE10" s="33"/>
      <c r="LF10" s="33"/>
      <c r="LG10" s="33"/>
      <c r="LH10" s="33"/>
      <c r="LI10" s="33"/>
      <c r="LJ10" s="33"/>
      <c r="LK10" s="33"/>
      <c r="LL10" s="33"/>
      <c r="LM10" s="33"/>
      <c r="LN10" s="33"/>
      <c r="LO10" s="33"/>
      <c r="LP10" s="33"/>
      <c r="LQ10" s="33"/>
      <c r="LR10" s="33"/>
      <c r="LS10" s="33"/>
      <c r="LT10" s="33"/>
      <c r="LU10" s="33"/>
      <c r="LV10" s="33"/>
      <c r="LW10" s="33"/>
      <c r="LX10" s="33"/>
      <c r="LY10" s="33"/>
      <c r="LZ10" s="33"/>
      <c r="MA10" s="33"/>
      <c r="MB10" s="33"/>
      <c r="MC10" s="33"/>
      <c r="MD10" s="33"/>
      <c r="ME10" s="33"/>
      <c r="MF10" s="33"/>
      <c r="MG10" s="33"/>
      <c r="MH10" s="33"/>
      <c r="MI10" s="33"/>
      <c r="MJ10" s="33"/>
      <c r="MK10" s="33"/>
      <c r="ML10" s="33"/>
      <c r="MM10" s="33"/>
      <c r="MN10" s="33"/>
      <c r="MO10" s="33"/>
      <c r="MP10" s="33"/>
      <c r="MQ10" s="33"/>
      <c r="MR10" s="33"/>
      <c r="MS10" s="33"/>
      <c r="MT10" s="33"/>
      <c r="MU10" s="33"/>
      <c r="MV10" s="33"/>
      <c r="MW10" s="33"/>
      <c r="MX10" s="33"/>
      <c r="MY10" s="33"/>
      <c r="MZ10" s="33"/>
      <c r="NA10" s="33"/>
      <c r="NB10" s="33"/>
      <c r="NC10" s="33"/>
      <c r="ND10" s="33"/>
      <c r="NE10" s="33"/>
      <c r="NF10" s="33"/>
      <c r="NG10" s="33"/>
      <c r="NH10" s="33"/>
    </row>
    <row r="11" spans="1:372" ht="15.75" thickBot="1" x14ac:dyDescent="0.3">
      <c r="A11" s="29"/>
      <c r="B11" s="29"/>
      <c r="C11" s="29"/>
      <c r="D11" s="29"/>
      <c r="E11" s="29" t="s">
        <v>92</v>
      </c>
      <c r="F11" s="85" t="s">
        <v>71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  <c r="GA11" s="29"/>
      <c r="GB11" s="29"/>
      <c r="GC11" s="29"/>
      <c r="GD11" s="29"/>
      <c r="GE11" s="29"/>
      <c r="GF11" s="29"/>
      <c r="GG11" s="29"/>
      <c r="GH11" s="29"/>
      <c r="GI11" s="29"/>
      <c r="GJ11" s="29"/>
      <c r="GK11" s="29"/>
      <c r="GL11" s="29"/>
      <c r="GM11" s="29"/>
      <c r="GN11" s="29"/>
      <c r="GO11" s="29"/>
      <c r="GP11" s="29"/>
      <c r="GQ11" s="29"/>
      <c r="GR11" s="29"/>
      <c r="GS11" s="29"/>
      <c r="GT11" s="29"/>
      <c r="GU11" s="29"/>
      <c r="GV11" s="29"/>
      <c r="GW11" s="29"/>
      <c r="GX11" s="29"/>
      <c r="GY11" s="29"/>
      <c r="GZ11" s="29"/>
      <c r="HA11" s="29"/>
      <c r="HB11" s="29"/>
      <c r="HC11" s="29"/>
      <c r="HD11" s="29"/>
      <c r="HE11" s="29"/>
      <c r="HF11" s="29"/>
      <c r="HG11" s="29"/>
      <c r="HH11" s="29"/>
      <c r="HI11" s="29"/>
      <c r="HJ11" s="29"/>
      <c r="HK11" s="29"/>
      <c r="HL11" s="29"/>
      <c r="HM11" s="29"/>
      <c r="HN11" s="29"/>
      <c r="HO11" s="29"/>
      <c r="HP11" s="29"/>
      <c r="HQ11" s="29"/>
      <c r="HR11" s="29"/>
      <c r="HS11" s="29"/>
      <c r="HT11" s="29"/>
      <c r="HU11" s="29"/>
      <c r="HV11" s="29"/>
      <c r="HW11" s="29"/>
      <c r="HX11" s="29"/>
      <c r="HY11" s="29"/>
      <c r="HZ11" s="29"/>
      <c r="IA11" s="29"/>
      <c r="IB11" s="29"/>
      <c r="IC11" s="29"/>
      <c r="ID11" s="29"/>
      <c r="IE11" s="29"/>
      <c r="IF11" s="29"/>
      <c r="IG11" s="29"/>
      <c r="IH11" s="29"/>
      <c r="II11" s="29"/>
      <c r="IJ11" s="29"/>
      <c r="IK11" s="29"/>
      <c r="IL11" s="29"/>
      <c r="IM11" s="29"/>
      <c r="IN11" s="29"/>
      <c r="IO11" s="29"/>
      <c r="IP11" s="29"/>
      <c r="IQ11" s="29"/>
      <c r="IR11" s="29"/>
      <c r="IS11" s="29"/>
      <c r="IT11" s="29"/>
      <c r="IU11" s="29"/>
      <c r="IV11" s="29"/>
      <c r="IW11" s="29"/>
      <c r="IX11" s="29"/>
      <c r="IY11" s="29"/>
      <c r="IZ11" s="29"/>
      <c r="JA11" s="29"/>
      <c r="JB11" s="29"/>
      <c r="JC11" s="29"/>
      <c r="JD11" s="29"/>
      <c r="JE11" s="29"/>
      <c r="JF11" s="29"/>
      <c r="JG11" s="29"/>
      <c r="JH11" s="29"/>
      <c r="JI11" s="29"/>
      <c r="JJ11" s="29"/>
      <c r="JK11" s="29"/>
      <c r="JL11" s="29"/>
      <c r="JM11" s="29"/>
      <c r="JN11" s="29"/>
      <c r="JO11" s="29"/>
      <c r="JP11" s="29"/>
      <c r="JQ11" s="29"/>
      <c r="JR11" s="29"/>
      <c r="JS11" s="29"/>
      <c r="JT11" s="29"/>
      <c r="JU11" s="29"/>
      <c r="JV11" s="29"/>
      <c r="JW11" s="29"/>
      <c r="JX11" s="29"/>
      <c r="JY11" s="29"/>
      <c r="JZ11" s="29"/>
      <c r="KA11" s="29"/>
      <c r="KB11" s="29"/>
      <c r="KC11" s="29"/>
      <c r="KD11" s="29"/>
      <c r="KE11" s="29"/>
      <c r="KF11" s="29"/>
      <c r="KG11" s="29"/>
      <c r="KH11" s="29"/>
      <c r="KI11" s="29"/>
      <c r="KJ11" s="29"/>
      <c r="KK11" s="29"/>
      <c r="KL11" s="29"/>
      <c r="KM11" s="29"/>
      <c r="KN11" s="29"/>
      <c r="KO11" s="29"/>
      <c r="KP11" s="29"/>
      <c r="KQ11" s="29"/>
      <c r="KR11" s="29"/>
      <c r="KS11" s="29"/>
      <c r="KT11" s="29"/>
      <c r="KU11" s="29"/>
      <c r="KV11" s="29"/>
      <c r="KW11" s="29"/>
      <c r="KX11" s="29"/>
      <c r="KY11" s="29"/>
      <c r="KZ11" s="29"/>
      <c r="LA11" s="29"/>
      <c r="LB11" s="29"/>
      <c r="LC11" s="29"/>
      <c r="LD11" s="29"/>
      <c r="LE11" s="29"/>
      <c r="LF11" s="29"/>
      <c r="LG11" s="29"/>
      <c r="LH11" s="29"/>
      <c r="LI11" s="29"/>
      <c r="LJ11" s="29"/>
      <c r="LK11" s="29"/>
      <c r="LL11" s="29"/>
      <c r="LM11" s="29"/>
      <c r="LN11" s="29"/>
      <c r="LO11" s="29"/>
      <c r="LP11" s="29"/>
      <c r="LQ11" s="29"/>
      <c r="LR11" s="29"/>
      <c r="LS11" s="29"/>
      <c r="LT11" s="29"/>
      <c r="LU11" s="29"/>
      <c r="LV11" s="29"/>
      <c r="LW11" s="29"/>
      <c r="LX11" s="29"/>
      <c r="LY11" s="29"/>
      <c r="LZ11" s="29"/>
      <c r="MA11" s="29"/>
      <c r="MB11" s="29"/>
      <c r="MC11" s="29"/>
      <c r="MD11" s="29"/>
      <c r="ME11" s="29"/>
      <c r="MF11" s="29"/>
      <c r="MG11" s="29"/>
      <c r="MH11" s="29"/>
      <c r="MI11" s="29"/>
      <c r="MJ11" s="29"/>
      <c r="MK11" s="29"/>
      <c r="ML11" s="29"/>
      <c r="MM11" s="29"/>
      <c r="MN11" s="29"/>
      <c r="MO11" s="29"/>
      <c r="MP11" s="29"/>
      <c r="MQ11" s="29"/>
      <c r="MR11" s="29"/>
      <c r="MS11" s="29"/>
      <c r="MT11" s="29"/>
      <c r="MU11" s="29"/>
      <c r="MV11" s="29"/>
      <c r="MW11" s="29"/>
      <c r="MX11" s="29"/>
      <c r="MY11" s="29"/>
      <c r="MZ11" s="29"/>
      <c r="NA11" s="29"/>
      <c r="NB11" s="29"/>
      <c r="NC11" s="29"/>
      <c r="ND11" s="29"/>
      <c r="NE11" s="29"/>
      <c r="NF11" s="29"/>
      <c r="NG11" s="29"/>
      <c r="NH11" s="29"/>
    </row>
    <row r="12" spans="1:372" ht="15.75" thickTop="1" x14ac:dyDescent="0.25">
      <c r="A12" s="33"/>
      <c r="B12" s="33"/>
      <c r="C12" s="33"/>
      <c r="D12" s="33"/>
      <c r="E12" s="33" t="s">
        <v>91</v>
      </c>
      <c r="F12" s="84" t="s">
        <v>72</v>
      </c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3"/>
      <c r="DX12" s="33"/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3"/>
      <c r="FA12" s="33"/>
      <c r="FB12" s="33"/>
      <c r="FC12" s="33"/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3"/>
      <c r="GH12" s="33"/>
      <c r="GI12" s="33"/>
      <c r="GJ12" s="33"/>
      <c r="GK12" s="33"/>
      <c r="GL12" s="33"/>
      <c r="GM12" s="33"/>
      <c r="GN12" s="33"/>
      <c r="GO12" s="33"/>
      <c r="GP12" s="33"/>
      <c r="GQ12" s="33"/>
      <c r="GR12" s="33"/>
      <c r="GS12" s="33"/>
      <c r="GT12" s="33"/>
      <c r="GU12" s="33"/>
      <c r="GV12" s="33"/>
      <c r="GW12" s="33"/>
      <c r="GX12" s="33"/>
      <c r="GY12" s="33"/>
      <c r="GZ12" s="33"/>
      <c r="HA12" s="33"/>
      <c r="HB12" s="33"/>
      <c r="HC12" s="33"/>
      <c r="HD12" s="33"/>
      <c r="HE12" s="33"/>
      <c r="HF12" s="33"/>
      <c r="HG12" s="33"/>
      <c r="HH12" s="33"/>
      <c r="HI12" s="33"/>
      <c r="HJ12" s="33"/>
      <c r="HK12" s="33"/>
      <c r="HL12" s="33"/>
      <c r="HM12" s="33"/>
      <c r="HN12" s="33"/>
      <c r="HO12" s="33"/>
      <c r="HP12" s="33"/>
      <c r="HQ12" s="33"/>
      <c r="HR12" s="33"/>
      <c r="HS12" s="33"/>
      <c r="HT12" s="33"/>
      <c r="HU12" s="33"/>
      <c r="HV12" s="33"/>
      <c r="HW12" s="33"/>
      <c r="HX12" s="33"/>
      <c r="HY12" s="33"/>
      <c r="HZ12" s="33"/>
      <c r="IA12" s="33"/>
      <c r="IB12" s="33"/>
      <c r="IC12" s="33"/>
      <c r="ID12" s="33"/>
      <c r="IE12" s="33"/>
      <c r="IF12" s="33"/>
      <c r="IG12" s="33"/>
      <c r="IH12" s="33"/>
      <c r="II12" s="33"/>
      <c r="IJ12" s="33"/>
      <c r="IK12" s="33"/>
      <c r="IL12" s="33"/>
      <c r="IM12" s="33"/>
      <c r="IN12" s="33"/>
      <c r="IO12" s="33"/>
      <c r="IP12" s="33"/>
      <c r="IQ12" s="33"/>
      <c r="IR12" s="33"/>
      <c r="IS12" s="33"/>
      <c r="IT12" s="33"/>
      <c r="IU12" s="33"/>
      <c r="IV12" s="33"/>
      <c r="IW12" s="33"/>
      <c r="IX12" s="33"/>
      <c r="IY12" s="33"/>
      <c r="IZ12" s="33"/>
      <c r="JA12" s="33"/>
      <c r="JB12" s="33"/>
      <c r="JC12" s="33"/>
      <c r="JD12" s="33"/>
      <c r="JE12" s="33"/>
      <c r="JF12" s="33"/>
      <c r="JG12" s="33"/>
      <c r="JH12" s="33"/>
      <c r="JI12" s="33"/>
      <c r="JJ12" s="33"/>
      <c r="JK12" s="33"/>
      <c r="JL12" s="33"/>
      <c r="JM12" s="33"/>
      <c r="JN12" s="33"/>
      <c r="JO12" s="33"/>
      <c r="JP12" s="33"/>
      <c r="JQ12" s="33"/>
      <c r="JR12" s="33"/>
      <c r="JS12" s="33"/>
      <c r="JT12" s="33"/>
      <c r="JU12" s="33"/>
      <c r="JV12" s="33"/>
      <c r="JW12" s="33"/>
      <c r="JX12" s="33"/>
      <c r="JY12" s="33"/>
      <c r="JZ12" s="33"/>
      <c r="KA12" s="33"/>
      <c r="KB12" s="33"/>
      <c r="KC12" s="33"/>
      <c r="KD12" s="33"/>
      <c r="KE12" s="33"/>
      <c r="KF12" s="33"/>
      <c r="KG12" s="33"/>
      <c r="KH12" s="33"/>
      <c r="KI12" s="33"/>
      <c r="KJ12" s="33"/>
      <c r="KK12" s="33"/>
      <c r="KL12" s="33"/>
      <c r="KM12" s="33"/>
      <c r="KN12" s="33"/>
      <c r="KO12" s="33"/>
      <c r="KP12" s="33"/>
      <c r="KQ12" s="33"/>
      <c r="KR12" s="33"/>
      <c r="KS12" s="33"/>
      <c r="KT12" s="33"/>
      <c r="KU12" s="33"/>
      <c r="KV12" s="33"/>
      <c r="KW12" s="33"/>
      <c r="KX12" s="33"/>
      <c r="KY12" s="33"/>
      <c r="KZ12" s="33"/>
      <c r="LA12" s="33"/>
      <c r="LB12" s="33"/>
      <c r="LC12" s="33"/>
      <c r="LD12" s="33"/>
      <c r="LE12" s="33"/>
      <c r="LF12" s="33"/>
      <c r="LG12" s="33"/>
      <c r="LH12" s="33"/>
      <c r="LI12" s="33"/>
      <c r="LJ12" s="33"/>
      <c r="LK12" s="33"/>
      <c r="LL12" s="33"/>
      <c r="LM12" s="33"/>
      <c r="LN12" s="33"/>
      <c r="LO12" s="33"/>
      <c r="LP12" s="33"/>
      <c r="LQ12" s="33"/>
      <c r="LR12" s="33"/>
      <c r="LS12" s="33"/>
      <c r="LT12" s="33"/>
      <c r="LU12" s="33"/>
      <c r="LV12" s="33"/>
      <c r="LW12" s="33"/>
      <c r="LX12" s="33"/>
      <c r="LY12" s="33"/>
      <c r="LZ12" s="33"/>
      <c r="MA12" s="33"/>
      <c r="MB12" s="33"/>
      <c r="MC12" s="33"/>
      <c r="MD12" s="33"/>
      <c r="ME12" s="33"/>
      <c r="MF12" s="33"/>
      <c r="MG12" s="33"/>
      <c r="MH12" s="33"/>
      <c r="MI12" s="33"/>
      <c r="MJ12" s="33"/>
      <c r="MK12" s="33"/>
      <c r="ML12" s="33"/>
      <c r="MM12" s="33"/>
      <c r="MN12" s="33"/>
      <c r="MO12" s="33"/>
      <c r="MP12" s="33"/>
      <c r="MQ12" s="33"/>
      <c r="MR12" s="33"/>
      <c r="MS12" s="33"/>
      <c r="MT12" s="33"/>
      <c r="MU12" s="33"/>
      <c r="MV12" s="33"/>
      <c r="MW12" s="33"/>
      <c r="MX12" s="33"/>
      <c r="MY12" s="33"/>
      <c r="MZ12" s="33"/>
      <c r="NA12" s="33"/>
      <c r="NB12" s="33"/>
      <c r="NC12" s="33"/>
      <c r="ND12" s="33"/>
      <c r="NE12" s="33"/>
      <c r="NF12" s="33"/>
      <c r="NG12" s="33"/>
      <c r="NH12" s="33"/>
    </row>
    <row r="13" spans="1:372" ht="15.75" thickBot="1" x14ac:dyDescent="0.3">
      <c r="A13" s="29"/>
      <c r="B13" s="29"/>
      <c r="C13" s="29"/>
      <c r="D13" s="29"/>
      <c r="E13" s="29" t="s">
        <v>92</v>
      </c>
      <c r="F13" s="85" t="s">
        <v>73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29"/>
      <c r="JR13" s="29"/>
      <c r="JS13" s="29"/>
      <c r="JT13" s="29"/>
      <c r="JU13" s="29"/>
      <c r="JV13" s="29"/>
      <c r="JW13" s="29"/>
      <c r="JX13" s="29"/>
      <c r="JY13" s="29"/>
      <c r="JZ13" s="29"/>
      <c r="KA13" s="29"/>
      <c r="KB13" s="29"/>
      <c r="KC13" s="29"/>
      <c r="KD13" s="29"/>
      <c r="KE13" s="29"/>
      <c r="KF13" s="29"/>
      <c r="KG13" s="29"/>
      <c r="KH13" s="29"/>
      <c r="KI13" s="29"/>
      <c r="KJ13" s="29"/>
      <c r="KK13" s="29"/>
      <c r="KL13" s="29"/>
      <c r="KM13" s="29"/>
      <c r="KN13" s="29"/>
      <c r="KO13" s="29"/>
      <c r="KP13" s="29"/>
      <c r="KQ13" s="29"/>
      <c r="KR13" s="29"/>
      <c r="KS13" s="29"/>
      <c r="KT13" s="29"/>
      <c r="KU13" s="29"/>
      <c r="KV13" s="29"/>
      <c r="KW13" s="29"/>
      <c r="KX13" s="29"/>
      <c r="KY13" s="29"/>
      <c r="KZ13" s="29"/>
      <c r="LA13" s="29"/>
      <c r="LB13" s="29"/>
      <c r="LC13" s="29"/>
      <c r="LD13" s="29"/>
      <c r="LE13" s="29"/>
      <c r="LF13" s="29"/>
      <c r="LG13" s="29"/>
      <c r="LH13" s="29"/>
      <c r="LI13" s="29"/>
      <c r="LJ13" s="29"/>
      <c r="LK13" s="29"/>
      <c r="LL13" s="29"/>
      <c r="LM13" s="29"/>
      <c r="LN13" s="29"/>
      <c r="LO13" s="29"/>
      <c r="LP13" s="29"/>
      <c r="LQ13" s="29"/>
      <c r="LR13" s="29"/>
      <c r="LS13" s="29"/>
      <c r="LT13" s="29"/>
      <c r="LU13" s="29"/>
      <c r="LV13" s="29"/>
      <c r="LW13" s="29"/>
      <c r="LX13" s="29"/>
      <c r="LY13" s="29"/>
      <c r="LZ13" s="29"/>
      <c r="MA13" s="29"/>
      <c r="MB13" s="29"/>
      <c r="MC13" s="29"/>
      <c r="MD13" s="29"/>
      <c r="ME13" s="29"/>
      <c r="MF13" s="29"/>
      <c r="MG13" s="29"/>
      <c r="MH13" s="29"/>
      <c r="MI13" s="29"/>
      <c r="MJ13" s="29"/>
      <c r="MK13" s="29"/>
      <c r="ML13" s="29"/>
      <c r="MM13" s="29"/>
      <c r="MN13" s="29"/>
      <c r="MO13" s="29"/>
      <c r="MP13" s="29"/>
      <c r="MQ13" s="29"/>
      <c r="MR13" s="29"/>
      <c r="MS13" s="29"/>
      <c r="MT13" s="29"/>
      <c r="MU13" s="29"/>
      <c r="MV13" s="29"/>
      <c r="MW13" s="29"/>
      <c r="MX13" s="29"/>
      <c r="MY13" s="29"/>
      <c r="MZ13" s="29"/>
      <c r="NA13" s="29"/>
      <c r="NB13" s="29"/>
      <c r="NC13" s="29"/>
      <c r="ND13" s="29"/>
      <c r="NE13" s="29"/>
      <c r="NF13" s="29"/>
      <c r="NG13" s="29"/>
      <c r="NH13" s="29"/>
    </row>
    <row r="14" spans="1:372" ht="15.75" thickTop="1" x14ac:dyDescent="0.25">
      <c r="A14" s="33"/>
      <c r="B14" s="33"/>
      <c r="C14" s="33"/>
      <c r="D14" s="33"/>
      <c r="E14" s="33" t="s">
        <v>91</v>
      </c>
      <c r="F14" s="84" t="s">
        <v>74</v>
      </c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3"/>
      <c r="GI14" s="33"/>
      <c r="GJ14" s="33"/>
      <c r="GK14" s="33"/>
      <c r="GL14" s="33"/>
      <c r="GM14" s="33"/>
      <c r="GN14" s="33"/>
      <c r="GO14" s="33"/>
      <c r="GP14" s="33"/>
      <c r="GQ14" s="33"/>
      <c r="GR14" s="33"/>
      <c r="GS14" s="33"/>
      <c r="GT14" s="33"/>
      <c r="GU14" s="33"/>
      <c r="GV14" s="33"/>
      <c r="GW14" s="33"/>
      <c r="GX14" s="33"/>
      <c r="GY14" s="33"/>
      <c r="GZ14" s="33"/>
      <c r="HA14" s="33"/>
      <c r="HB14" s="33"/>
      <c r="HC14" s="33"/>
      <c r="HD14" s="33"/>
      <c r="HE14" s="33"/>
      <c r="HF14" s="33"/>
      <c r="HG14" s="33"/>
      <c r="HH14" s="33"/>
      <c r="HI14" s="33"/>
      <c r="HJ14" s="33"/>
      <c r="HK14" s="33"/>
      <c r="HL14" s="33"/>
      <c r="HM14" s="33"/>
      <c r="HN14" s="33"/>
      <c r="HO14" s="33"/>
      <c r="HP14" s="33"/>
      <c r="HQ14" s="33"/>
      <c r="HR14" s="33"/>
      <c r="HS14" s="33"/>
      <c r="HT14" s="33"/>
      <c r="HU14" s="33"/>
      <c r="HV14" s="33"/>
      <c r="HW14" s="33"/>
      <c r="HX14" s="33"/>
      <c r="HY14" s="33"/>
      <c r="HZ14" s="33"/>
      <c r="IA14" s="33"/>
      <c r="IB14" s="33"/>
      <c r="IC14" s="33"/>
      <c r="ID14" s="33"/>
      <c r="IE14" s="33"/>
      <c r="IF14" s="33"/>
      <c r="IG14" s="33"/>
      <c r="IH14" s="33"/>
      <c r="II14" s="33"/>
      <c r="IJ14" s="33"/>
      <c r="IK14" s="33"/>
      <c r="IL14" s="33"/>
      <c r="IM14" s="33"/>
      <c r="IN14" s="33"/>
      <c r="IO14" s="33"/>
      <c r="IP14" s="33"/>
      <c r="IQ14" s="33"/>
      <c r="IR14" s="33"/>
      <c r="IS14" s="33"/>
      <c r="IT14" s="33"/>
      <c r="IU14" s="33"/>
      <c r="IV14" s="33"/>
      <c r="IW14" s="33"/>
      <c r="IX14" s="33"/>
      <c r="IY14" s="33"/>
      <c r="IZ14" s="33"/>
      <c r="JA14" s="33"/>
      <c r="JB14" s="33"/>
      <c r="JC14" s="33"/>
      <c r="JD14" s="33"/>
      <c r="JE14" s="33"/>
      <c r="JF14" s="33"/>
      <c r="JG14" s="33"/>
      <c r="JH14" s="33"/>
      <c r="JI14" s="33"/>
      <c r="JJ14" s="33"/>
      <c r="JK14" s="33"/>
      <c r="JL14" s="33"/>
      <c r="JM14" s="33"/>
      <c r="JN14" s="33"/>
      <c r="JO14" s="33"/>
      <c r="JP14" s="33"/>
      <c r="JQ14" s="33"/>
      <c r="JR14" s="33"/>
      <c r="JS14" s="33"/>
      <c r="JT14" s="33"/>
      <c r="JU14" s="33"/>
      <c r="JV14" s="33"/>
      <c r="JW14" s="33"/>
      <c r="JX14" s="33"/>
      <c r="JY14" s="33"/>
      <c r="JZ14" s="33"/>
      <c r="KA14" s="33"/>
      <c r="KB14" s="33"/>
      <c r="KC14" s="33"/>
      <c r="KD14" s="33"/>
      <c r="KE14" s="33"/>
      <c r="KF14" s="33"/>
      <c r="KG14" s="33"/>
      <c r="KH14" s="33"/>
      <c r="KI14" s="33"/>
      <c r="KJ14" s="33"/>
      <c r="KK14" s="33"/>
      <c r="KL14" s="33"/>
      <c r="KM14" s="33"/>
      <c r="KN14" s="33"/>
      <c r="KO14" s="33"/>
      <c r="KP14" s="33"/>
      <c r="KQ14" s="33"/>
      <c r="KR14" s="33"/>
      <c r="KS14" s="33"/>
      <c r="KT14" s="33"/>
      <c r="KU14" s="33"/>
      <c r="KV14" s="33"/>
      <c r="KW14" s="33"/>
      <c r="KX14" s="33"/>
      <c r="KY14" s="33"/>
      <c r="KZ14" s="33"/>
      <c r="LA14" s="33"/>
      <c r="LB14" s="33"/>
      <c r="LC14" s="33"/>
      <c r="LD14" s="33"/>
      <c r="LE14" s="33"/>
      <c r="LF14" s="33"/>
      <c r="LG14" s="33"/>
      <c r="LH14" s="33"/>
      <c r="LI14" s="33"/>
      <c r="LJ14" s="33"/>
      <c r="LK14" s="33"/>
      <c r="LL14" s="33"/>
      <c r="LM14" s="33"/>
      <c r="LN14" s="33"/>
      <c r="LO14" s="33"/>
      <c r="LP14" s="33"/>
      <c r="LQ14" s="33"/>
      <c r="LR14" s="33"/>
      <c r="LS14" s="33"/>
      <c r="LT14" s="33"/>
      <c r="LU14" s="33"/>
      <c r="LV14" s="33"/>
      <c r="LW14" s="33"/>
      <c r="LX14" s="33"/>
      <c r="LY14" s="33"/>
      <c r="LZ14" s="33"/>
      <c r="MA14" s="33"/>
      <c r="MB14" s="33"/>
      <c r="MC14" s="33"/>
      <c r="MD14" s="33"/>
      <c r="ME14" s="33"/>
      <c r="MF14" s="33"/>
      <c r="MG14" s="33"/>
      <c r="MH14" s="33"/>
      <c r="MI14" s="33"/>
      <c r="MJ14" s="33"/>
      <c r="MK14" s="33"/>
      <c r="ML14" s="33"/>
      <c r="MM14" s="33"/>
      <c r="MN14" s="33"/>
      <c r="MO14" s="33"/>
      <c r="MP14" s="33"/>
      <c r="MQ14" s="33"/>
      <c r="MR14" s="33"/>
      <c r="MS14" s="33"/>
      <c r="MT14" s="33"/>
      <c r="MU14" s="33"/>
      <c r="MV14" s="33"/>
      <c r="MW14" s="33"/>
      <c r="MX14" s="33"/>
      <c r="MY14" s="33"/>
      <c r="MZ14" s="33"/>
      <c r="NA14" s="33"/>
      <c r="NB14" s="33"/>
      <c r="NC14" s="33"/>
      <c r="ND14" s="33"/>
      <c r="NE14" s="33"/>
      <c r="NF14" s="33"/>
      <c r="NG14" s="33"/>
      <c r="NH14" s="33"/>
    </row>
    <row r="15" spans="1:372" ht="15.75" thickBot="1" x14ac:dyDescent="0.3">
      <c r="A15" s="29"/>
      <c r="B15" s="29"/>
      <c r="C15" s="29"/>
      <c r="D15" s="29"/>
      <c r="E15" s="29" t="s">
        <v>92</v>
      </c>
      <c r="F15" s="85" t="s">
        <v>75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  <c r="IW15" s="29"/>
      <c r="IX15" s="29"/>
      <c r="IY15" s="29"/>
      <c r="IZ15" s="29"/>
      <c r="JA15" s="29"/>
      <c r="JB15" s="29"/>
      <c r="JC15" s="29"/>
      <c r="JD15" s="29"/>
      <c r="JE15" s="29"/>
      <c r="JF15" s="29"/>
      <c r="JG15" s="29"/>
      <c r="JH15" s="29"/>
      <c r="JI15" s="29"/>
      <c r="JJ15" s="29"/>
      <c r="JK15" s="29"/>
      <c r="JL15" s="29"/>
      <c r="JM15" s="29"/>
      <c r="JN15" s="29"/>
      <c r="JO15" s="29"/>
      <c r="JP15" s="29"/>
      <c r="JQ15" s="29"/>
      <c r="JR15" s="29"/>
      <c r="JS15" s="29"/>
      <c r="JT15" s="29"/>
      <c r="JU15" s="29"/>
      <c r="JV15" s="29"/>
      <c r="JW15" s="29"/>
      <c r="JX15" s="29"/>
      <c r="JY15" s="29"/>
      <c r="JZ15" s="29"/>
      <c r="KA15" s="29"/>
      <c r="KB15" s="29"/>
      <c r="KC15" s="29"/>
      <c r="KD15" s="29"/>
      <c r="KE15" s="29"/>
      <c r="KF15" s="29"/>
      <c r="KG15" s="29"/>
      <c r="KH15" s="29"/>
      <c r="KI15" s="29"/>
      <c r="KJ15" s="29"/>
      <c r="KK15" s="29"/>
      <c r="KL15" s="29"/>
      <c r="KM15" s="29"/>
      <c r="KN15" s="29"/>
      <c r="KO15" s="29"/>
      <c r="KP15" s="29"/>
      <c r="KQ15" s="29"/>
      <c r="KR15" s="29"/>
      <c r="KS15" s="29"/>
      <c r="KT15" s="29"/>
      <c r="KU15" s="29"/>
      <c r="KV15" s="29"/>
      <c r="KW15" s="29"/>
      <c r="KX15" s="29"/>
      <c r="KY15" s="29"/>
      <c r="KZ15" s="29"/>
      <c r="LA15" s="29"/>
      <c r="LB15" s="29"/>
      <c r="LC15" s="29"/>
      <c r="LD15" s="29"/>
      <c r="LE15" s="29"/>
      <c r="LF15" s="29"/>
      <c r="LG15" s="29"/>
      <c r="LH15" s="29"/>
      <c r="LI15" s="29"/>
      <c r="LJ15" s="29"/>
      <c r="LK15" s="29"/>
      <c r="LL15" s="29"/>
      <c r="LM15" s="29"/>
      <c r="LN15" s="29"/>
      <c r="LO15" s="29"/>
      <c r="LP15" s="29"/>
      <c r="LQ15" s="29"/>
      <c r="LR15" s="29"/>
      <c r="LS15" s="29"/>
      <c r="LT15" s="29"/>
      <c r="LU15" s="29"/>
      <c r="LV15" s="29"/>
      <c r="LW15" s="29"/>
      <c r="LX15" s="29"/>
      <c r="LY15" s="29"/>
      <c r="LZ15" s="29"/>
      <c r="MA15" s="29"/>
      <c r="MB15" s="29"/>
      <c r="MC15" s="29"/>
      <c r="MD15" s="29"/>
      <c r="ME15" s="29"/>
      <c r="MF15" s="29"/>
      <c r="MG15" s="29"/>
      <c r="MH15" s="29"/>
      <c r="MI15" s="29"/>
      <c r="MJ15" s="29"/>
      <c r="MK15" s="29"/>
      <c r="ML15" s="29"/>
      <c r="MM15" s="29"/>
      <c r="MN15" s="29"/>
      <c r="MO15" s="29"/>
      <c r="MP15" s="29"/>
      <c r="MQ15" s="29"/>
      <c r="MR15" s="29"/>
      <c r="MS15" s="29"/>
      <c r="MT15" s="29"/>
      <c r="MU15" s="29"/>
      <c r="MV15" s="29"/>
      <c r="MW15" s="29"/>
      <c r="MX15" s="29"/>
      <c r="MY15" s="29"/>
      <c r="MZ15" s="29"/>
      <c r="NA15" s="29"/>
      <c r="NB15" s="29"/>
      <c r="NC15" s="29"/>
      <c r="ND15" s="29"/>
      <c r="NE15" s="29"/>
      <c r="NF15" s="29"/>
      <c r="NG15" s="29"/>
      <c r="NH15" s="29"/>
    </row>
    <row r="16" spans="1:372" ht="15.75" thickTop="1" x14ac:dyDescent="0.25">
      <c r="A16" s="33"/>
      <c r="B16" s="33"/>
      <c r="C16" s="33"/>
      <c r="D16" s="33"/>
      <c r="E16" s="33" t="s">
        <v>91</v>
      </c>
      <c r="F16" s="84" t="s">
        <v>76</v>
      </c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33"/>
      <c r="IR16" s="33"/>
      <c r="IS16" s="33"/>
      <c r="IT16" s="33"/>
      <c r="IU16" s="33"/>
      <c r="IV16" s="33"/>
      <c r="IW16" s="33"/>
      <c r="IX16" s="33"/>
      <c r="IY16" s="33"/>
      <c r="IZ16" s="33"/>
      <c r="JA16" s="33"/>
      <c r="JB16" s="33"/>
      <c r="JC16" s="33"/>
      <c r="JD16" s="33"/>
      <c r="JE16" s="33"/>
      <c r="JF16" s="33"/>
      <c r="JG16" s="33"/>
      <c r="JH16" s="33"/>
      <c r="JI16" s="33"/>
      <c r="JJ16" s="33"/>
      <c r="JK16" s="33"/>
      <c r="JL16" s="33"/>
      <c r="JM16" s="33"/>
      <c r="JN16" s="33"/>
      <c r="JO16" s="33"/>
      <c r="JP16" s="33"/>
      <c r="JQ16" s="33"/>
      <c r="JR16" s="33"/>
      <c r="JS16" s="33"/>
      <c r="JT16" s="33"/>
      <c r="JU16" s="33"/>
      <c r="JV16" s="33"/>
      <c r="JW16" s="33"/>
      <c r="JX16" s="33"/>
      <c r="JY16" s="33"/>
      <c r="JZ16" s="33"/>
      <c r="KA16" s="33"/>
      <c r="KB16" s="33"/>
      <c r="KC16" s="33"/>
      <c r="KD16" s="33"/>
      <c r="KE16" s="33"/>
      <c r="KF16" s="33"/>
      <c r="KG16" s="33"/>
      <c r="KH16" s="33"/>
      <c r="KI16" s="33"/>
      <c r="KJ16" s="33"/>
      <c r="KK16" s="33"/>
      <c r="KL16" s="33"/>
      <c r="KM16" s="33"/>
      <c r="KN16" s="33"/>
      <c r="KO16" s="33"/>
      <c r="KP16" s="33"/>
      <c r="KQ16" s="33"/>
      <c r="KR16" s="33"/>
      <c r="KS16" s="33"/>
      <c r="KT16" s="33"/>
      <c r="KU16" s="33"/>
      <c r="KV16" s="33"/>
      <c r="KW16" s="33"/>
      <c r="KX16" s="33"/>
      <c r="KY16" s="33"/>
      <c r="KZ16" s="33"/>
      <c r="LA16" s="33"/>
      <c r="LB16" s="33"/>
      <c r="LC16" s="33"/>
      <c r="LD16" s="33"/>
      <c r="LE16" s="33"/>
      <c r="LF16" s="33"/>
      <c r="LG16" s="33"/>
      <c r="LH16" s="33"/>
      <c r="LI16" s="33"/>
      <c r="LJ16" s="33"/>
      <c r="LK16" s="33"/>
      <c r="LL16" s="33"/>
      <c r="LM16" s="33"/>
      <c r="LN16" s="33"/>
      <c r="LO16" s="33"/>
      <c r="LP16" s="33"/>
      <c r="LQ16" s="33"/>
      <c r="LR16" s="33"/>
      <c r="LS16" s="33"/>
      <c r="LT16" s="33"/>
      <c r="LU16" s="33"/>
      <c r="LV16" s="33"/>
      <c r="LW16" s="33"/>
      <c r="LX16" s="33"/>
      <c r="LY16" s="33"/>
      <c r="LZ16" s="33"/>
      <c r="MA16" s="33"/>
      <c r="MB16" s="33"/>
      <c r="MC16" s="33"/>
      <c r="MD16" s="33"/>
      <c r="ME16" s="33"/>
      <c r="MF16" s="33"/>
      <c r="MG16" s="33"/>
      <c r="MH16" s="33"/>
      <c r="MI16" s="33"/>
      <c r="MJ16" s="33"/>
      <c r="MK16" s="33"/>
      <c r="ML16" s="33"/>
      <c r="MM16" s="33"/>
      <c r="MN16" s="33"/>
      <c r="MO16" s="33"/>
      <c r="MP16" s="33"/>
      <c r="MQ16" s="33"/>
      <c r="MR16" s="33"/>
      <c r="MS16" s="33"/>
      <c r="MT16" s="33"/>
      <c r="MU16" s="33"/>
      <c r="MV16" s="33"/>
      <c r="MW16" s="33"/>
      <c r="MX16" s="33"/>
      <c r="MY16" s="33"/>
      <c r="MZ16" s="33"/>
      <c r="NA16" s="33"/>
      <c r="NB16" s="33"/>
      <c r="NC16" s="33"/>
      <c r="ND16" s="33"/>
      <c r="NE16" s="33"/>
      <c r="NF16" s="33"/>
      <c r="NG16" s="33"/>
      <c r="NH16" s="33"/>
    </row>
    <row r="17" spans="1:372" ht="15.75" thickBot="1" x14ac:dyDescent="0.3">
      <c r="A17" s="29"/>
      <c r="B17" s="29"/>
      <c r="C17" s="29"/>
      <c r="D17" s="29"/>
      <c r="E17" s="29" t="s">
        <v>92</v>
      </c>
      <c r="F17" s="85" t="s">
        <v>77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  <c r="GA17" s="29"/>
      <c r="GB17" s="29"/>
      <c r="GC17" s="29"/>
      <c r="GD17" s="29"/>
      <c r="GE17" s="29"/>
      <c r="GF17" s="29"/>
      <c r="GG17" s="29"/>
      <c r="GH17" s="29"/>
      <c r="GI17" s="29"/>
      <c r="GJ17" s="29"/>
      <c r="GK17" s="29"/>
      <c r="GL17" s="29"/>
      <c r="GM17" s="29"/>
      <c r="GN17" s="29"/>
      <c r="GO17" s="29"/>
      <c r="GP17" s="29"/>
      <c r="GQ17" s="29"/>
      <c r="GR17" s="29"/>
      <c r="GS17" s="29"/>
      <c r="GT17" s="29"/>
      <c r="GU17" s="29"/>
      <c r="GV17" s="29"/>
      <c r="GW17" s="29"/>
      <c r="GX17" s="29"/>
      <c r="GY17" s="29"/>
      <c r="GZ17" s="29"/>
      <c r="HA17" s="29"/>
      <c r="HB17" s="29"/>
      <c r="HC17" s="29"/>
      <c r="HD17" s="29"/>
      <c r="HE17" s="29"/>
      <c r="HF17" s="29"/>
      <c r="HG17" s="29"/>
      <c r="HH17" s="29"/>
      <c r="HI17" s="29"/>
      <c r="HJ17" s="29"/>
      <c r="HK17" s="29"/>
      <c r="HL17" s="29"/>
      <c r="HM17" s="29"/>
      <c r="HN17" s="29"/>
      <c r="HO17" s="29"/>
      <c r="HP17" s="29"/>
      <c r="HQ17" s="29"/>
      <c r="HR17" s="29"/>
      <c r="HS17" s="29"/>
      <c r="HT17" s="29"/>
      <c r="HU17" s="29"/>
      <c r="HV17" s="29"/>
      <c r="HW17" s="29"/>
      <c r="HX17" s="29"/>
      <c r="HY17" s="29"/>
      <c r="HZ17" s="29"/>
      <c r="IA17" s="29"/>
      <c r="IB17" s="29"/>
      <c r="IC17" s="29"/>
      <c r="ID17" s="29"/>
      <c r="IE17" s="29"/>
      <c r="IF17" s="29"/>
      <c r="IG17" s="29"/>
      <c r="IH17" s="29"/>
      <c r="II17" s="29"/>
      <c r="IJ17" s="29"/>
      <c r="IK17" s="29"/>
      <c r="IL17" s="29"/>
      <c r="IM17" s="29"/>
      <c r="IN17" s="29"/>
      <c r="IO17" s="29"/>
      <c r="IP17" s="29"/>
      <c r="IQ17" s="29"/>
      <c r="IR17" s="29"/>
      <c r="IS17" s="29"/>
      <c r="IT17" s="29"/>
      <c r="IU17" s="29"/>
      <c r="IV17" s="29"/>
      <c r="IW17" s="29"/>
      <c r="IX17" s="29"/>
      <c r="IY17" s="29"/>
      <c r="IZ17" s="29"/>
      <c r="JA17" s="29"/>
      <c r="JB17" s="29"/>
      <c r="JC17" s="29"/>
      <c r="JD17" s="29"/>
      <c r="JE17" s="29"/>
      <c r="JF17" s="29"/>
      <c r="JG17" s="29"/>
      <c r="JH17" s="29"/>
      <c r="JI17" s="29"/>
      <c r="JJ17" s="29"/>
      <c r="JK17" s="29"/>
      <c r="JL17" s="29"/>
      <c r="JM17" s="29"/>
      <c r="JN17" s="29"/>
      <c r="JO17" s="29"/>
      <c r="JP17" s="29"/>
      <c r="JQ17" s="29"/>
      <c r="JR17" s="29"/>
      <c r="JS17" s="29"/>
      <c r="JT17" s="29"/>
      <c r="JU17" s="29"/>
      <c r="JV17" s="29"/>
      <c r="JW17" s="29"/>
      <c r="JX17" s="29"/>
      <c r="JY17" s="29"/>
      <c r="JZ17" s="29"/>
      <c r="KA17" s="29"/>
      <c r="KB17" s="29"/>
      <c r="KC17" s="29"/>
      <c r="KD17" s="29"/>
      <c r="KE17" s="29"/>
      <c r="KF17" s="29"/>
      <c r="KG17" s="29"/>
      <c r="KH17" s="29"/>
      <c r="KI17" s="29"/>
      <c r="KJ17" s="29"/>
      <c r="KK17" s="29"/>
      <c r="KL17" s="29"/>
      <c r="KM17" s="29"/>
      <c r="KN17" s="29"/>
      <c r="KO17" s="29"/>
      <c r="KP17" s="29"/>
      <c r="KQ17" s="29"/>
      <c r="KR17" s="29"/>
      <c r="KS17" s="29"/>
      <c r="KT17" s="29"/>
      <c r="KU17" s="29"/>
      <c r="KV17" s="29"/>
      <c r="KW17" s="29"/>
      <c r="KX17" s="29"/>
      <c r="KY17" s="29"/>
      <c r="KZ17" s="29"/>
      <c r="LA17" s="29"/>
      <c r="LB17" s="29"/>
      <c r="LC17" s="29"/>
      <c r="LD17" s="29"/>
      <c r="LE17" s="29"/>
      <c r="LF17" s="29"/>
      <c r="LG17" s="29"/>
      <c r="LH17" s="29"/>
      <c r="LI17" s="29"/>
      <c r="LJ17" s="29"/>
      <c r="LK17" s="29"/>
      <c r="LL17" s="29"/>
      <c r="LM17" s="29"/>
      <c r="LN17" s="29"/>
      <c r="LO17" s="29"/>
      <c r="LP17" s="29"/>
      <c r="LQ17" s="29"/>
      <c r="LR17" s="29"/>
      <c r="LS17" s="29"/>
      <c r="LT17" s="29"/>
      <c r="LU17" s="29"/>
      <c r="LV17" s="29"/>
      <c r="LW17" s="29"/>
      <c r="LX17" s="29"/>
      <c r="LY17" s="29"/>
      <c r="LZ17" s="29"/>
      <c r="MA17" s="29"/>
      <c r="MB17" s="29"/>
      <c r="MC17" s="29"/>
      <c r="MD17" s="29"/>
      <c r="ME17" s="29"/>
      <c r="MF17" s="29"/>
      <c r="MG17" s="29"/>
      <c r="MH17" s="29"/>
      <c r="MI17" s="29"/>
      <c r="MJ17" s="29"/>
      <c r="MK17" s="29"/>
      <c r="ML17" s="29"/>
      <c r="MM17" s="29"/>
      <c r="MN17" s="29"/>
      <c r="MO17" s="29"/>
      <c r="MP17" s="29"/>
      <c r="MQ17" s="29"/>
      <c r="MR17" s="29"/>
      <c r="MS17" s="29"/>
      <c r="MT17" s="29"/>
      <c r="MU17" s="29"/>
      <c r="MV17" s="29"/>
      <c r="MW17" s="29"/>
      <c r="MX17" s="29"/>
      <c r="MY17" s="29"/>
      <c r="MZ17" s="29"/>
      <c r="NA17" s="29"/>
      <c r="NB17" s="29"/>
      <c r="NC17" s="29"/>
      <c r="ND17" s="29"/>
      <c r="NE17" s="29"/>
      <c r="NF17" s="29"/>
      <c r="NG17" s="29"/>
      <c r="NH17" s="29"/>
    </row>
    <row r="18" spans="1:372" ht="15.75" thickTop="1" x14ac:dyDescent="0.25">
      <c r="A18" s="33"/>
      <c r="B18" s="33"/>
      <c r="C18" s="33"/>
      <c r="D18" s="33"/>
      <c r="E18" s="33" t="s">
        <v>91</v>
      </c>
      <c r="F18" s="84" t="s">
        <v>78</v>
      </c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33"/>
      <c r="IR18" s="33"/>
      <c r="IS18" s="33"/>
      <c r="IT18" s="33"/>
      <c r="IU18" s="33"/>
      <c r="IV18" s="33"/>
      <c r="IW18" s="33"/>
      <c r="IX18" s="33"/>
      <c r="IY18" s="33"/>
      <c r="IZ18" s="33"/>
      <c r="JA18" s="33"/>
      <c r="JB18" s="33"/>
      <c r="JC18" s="33"/>
      <c r="JD18" s="33"/>
      <c r="JE18" s="33"/>
      <c r="JF18" s="33"/>
      <c r="JG18" s="33"/>
      <c r="JH18" s="33"/>
      <c r="JI18" s="33"/>
      <c r="JJ18" s="33"/>
      <c r="JK18" s="33"/>
      <c r="JL18" s="33"/>
      <c r="JM18" s="33"/>
      <c r="JN18" s="33"/>
      <c r="JO18" s="33"/>
      <c r="JP18" s="33"/>
      <c r="JQ18" s="33"/>
      <c r="JR18" s="33"/>
      <c r="JS18" s="33"/>
      <c r="JT18" s="33"/>
      <c r="JU18" s="33"/>
      <c r="JV18" s="33"/>
      <c r="JW18" s="33"/>
      <c r="JX18" s="33"/>
      <c r="JY18" s="33"/>
      <c r="JZ18" s="33"/>
      <c r="KA18" s="33"/>
      <c r="KB18" s="33"/>
      <c r="KC18" s="33"/>
      <c r="KD18" s="33"/>
      <c r="KE18" s="33"/>
      <c r="KF18" s="33"/>
      <c r="KG18" s="33"/>
      <c r="KH18" s="33"/>
      <c r="KI18" s="33"/>
      <c r="KJ18" s="33"/>
      <c r="KK18" s="33"/>
      <c r="KL18" s="33"/>
      <c r="KM18" s="33"/>
      <c r="KN18" s="33"/>
      <c r="KO18" s="33"/>
      <c r="KP18" s="33"/>
      <c r="KQ18" s="33"/>
      <c r="KR18" s="33"/>
      <c r="KS18" s="33"/>
      <c r="KT18" s="33"/>
      <c r="KU18" s="33"/>
      <c r="KV18" s="33"/>
      <c r="KW18" s="33"/>
      <c r="KX18" s="33"/>
      <c r="KY18" s="33"/>
      <c r="KZ18" s="33"/>
      <c r="LA18" s="33"/>
      <c r="LB18" s="33"/>
      <c r="LC18" s="33"/>
      <c r="LD18" s="33"/>
      <c r="LE18" s="33"/>
      <c r="LF18" s="33"/>
      <c r="LG18" s="33"/>
      <c r="LH18" s="33"/>
      <c r="LI18" s="33"/>
      <c r="LJ18" s="33"/>
      <c r="LK18" s="33"/>
      <c r="LL18" s="33"/>
      <c r="LM18" s="33"/>
      <c r="LN18" s="33"/>
      <c r="LO18" s="33"/>
      <c r="LP18" s="33"/>
      <c r="LQ18" s="33"/>
      <c r="LR18" s="33"/>
      <c r="LS18" s="33"/>
      <c r="LT18" s="33"/>
      <c r="LU18" s="33"/>
      <c r="LV18" s="33"/>
      <c r="LW18" s="33"/>
      <c r="LX18" s="33"/>
      <c r="LY18" s="33"/>
      <c r="LZ18" s="33"/>
      <c r="MA18" s="33"/>
      <c r="MB18" s="33"/>
      <c r="MC18" s="33"/>
      <c r="MD18" s="33"/>
      <c r="ME18" s="33"/>
      <c r="MF18" s="33"/>
      <c r="MG18" s="33"/>
      <c r="MH18" s="33"/>
      <c r="MI18" s="33"/>
      <c r="MJ18" s="33"/>
      <c r="MK18" s="33"/>
      <c r="ML18" s="33"/>
      <c r="MM18" s="33"/>
      <c r="MN18" s="33"/>
      <c r="MO18" s="33"/>
      <c r="MP18" s="33"/>
      <c r="MQ18" s="33"/>
      <c r="MR18" s="33"/>
      <c r="MS18" s="33"/>
      <c r="MT18" s="33"/>
      <c r="MU18" s="33"/>
      <c r="MV18" s="33"/>
      <c r="MW18" s="33"/>
      <c r="MX18" s="33"/>
      <c r="MY18" s="33"/>
      <c r="MZ18" s="33"/>
      <c r="NA18" s="33"/>
      <c r="NB18" s="33"/>
      <c r="NC18" s="33"/>
      <c r="ND18" s="33"/>
      <c r="NE18" s="33"/>
      <c r="NF18" s="33"/>
      <c r="NG18" s="33"/>
      <c r="NH18" s="33"/>
    </row>
    <row r="19" spans="1:372" ht="15.75" thickBot="1" x14ac:dyDescent="0.3">
      <c r="A19" s="29"/>
      <c r="B19" s="29"/>
      <c r="C19" s="29"/>
      <c r="D19" s="29"/>
      <c r="E19" s="29" t="s">
        <v>92</v>
      </c>
      <c r="F19" s="85" t="s">
        <v>79</v>
      </c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29"/>
      <c r="JR19" s="29"/>
      <c r="JS19" s="29"/>
      <c r="JT19" s="29"/>
      <c r="JU19" s="29"/>
      <c r="JV19" s="29"/>
      <c r="JW19" s="29"/>
      <c r="JX19" s="29"/>
      <c r="JY19" s="29"/>
      <c r="JZ19" s="29"/>
      <c r="KA19" s="29"/>
      <c r="KB19" s="29"/>
      <c r="KC19" s="29"/>
      <c r="KD19" s="29"/>
      <c r="KE19" s="29"/>
      <c r="KF19" s="29"/>
      <c r="KG19" s="29"/>
      <c r="KH19" s="29"/>
      <c r="KI19" s="29"/>
      <c r="KJ19" s="29"/>
      <c r="KK19" s="29"/>
      <c r="KL19" s="29"/>
      <c r="KM19" s="29"/>
      <c r="KN19" s="29"/>
      <c r="KO19" s="29"/>
      <c r="KP19" s="29"/>
      <c r="KQ19" s="29"/>
      <c r="KR19" s="29"/>
      <c r="KS19" s="29"/>
      <c r="KT19" s="29"/>
      <c r="KU19" s="29"/>
      <c r="KV19" s="29"/>
      <c r="KW19" s="29"/>
      <c r="KX19" s="29"/>
      <c r="KY19" s="29"/>
      <c r="KZ19" s="29"/>
      <c r="LA19" s="29"/>
      <c r="LB19" s="29"/>
      <c r="LC19" s="29"/>
      <c r="LD19" s="29"/>
      <c r="LE19" s="29"/>
      <c r="LF19" s="29"/>
      <c r="LG19" s="29"/>
      <c r="LH19" s="29"/>
      <c r="LI19" s="29"/>
      <c r="LJ19" s="29"/>
      <c r="LK19" s="29"/>
      <c r="LL19" s="29"/>
      <c r="LM19" s="29"/>
      <c r="LN19" s="29"/>
      <c r="LO19" s="29"/>
      <c r="LP19" s="29"/>
      <c r="LQ19" s="29"/>
      <c r="LR19" s="29"/>
      <c r="LS19" s="29"/>
      <c r="LT19" s="29"/>
      <c r="LU19" s="29"/>
      <c r="LV19" s="29"/>
      <c r="LW19" s="29"/>
      <c r="LX19" s="29"/>
      <c r="LY19" s="29"/>
      <c r="LZ19" s="29"/>
      <c r="MA19" s="29"/>
      <c r="MB19" s="29"/>
      <c r="MC19" s="29"/>
      <c r="MD19" s="29"/>
      <c r="ME19" s="29"/>
      <c r="MF19" s="29"/>
      <c r="MG19" s="29"/>
      <c r="MH19" s="29"/>
      <c r="MI19" s="29"/>
      <c r="MJ19" s="29"/>
      <c r="MK19" s="29"/>
      <c r="ML19" s="29"/>
      <c r="MM19" s="29"/>
      <c r="MN19" s="29"/>
      <c r="MO19" s="29"/>
      <c r="MP19" s="29"/>
      <c r="MQ19" s="29"/>
      <c r="MR19" s="29"/>
      <c r="MS19" s="29"/>
      <c r="MT19" s="29"/>
      <c r="MU19" s="29"/>
      <c r="MV19" s="29"/>
      <c r="MW19" s="29"/>
      <c r="MX19" s="29"/>
      <c r="MY19" s="29"/>
      <c r="MZ19" s="29"/>
      <c r="NA19" s="29"/>
      <c r="NB19" s="29"/>
      <c r="NC19" s="29"/>
      <c r="ND19" s="29"/>
      <c r="NE19" s="29"/>
      <c r="NF19" s="29"/>
      <c r="NG19" s="29"/>
      <c r="NH19" s="29"/>
    </row>
    <row r="20" spans="1:372" ht="15.75" thickTop="1" x14ac:dyDescent="0.25">
      <c r="A20" s="33"/>
      <c r="B20" s="33"/>
      <c r="C20" s="33"/>
      <c r="D20" s="33"/>
      <c r="E20" s="33" t="s">
        <v>91</v>
      </c>
      <c r="F20" s="84" t="s">
        <v>84</v>
      </c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3"/>
      <c r="JC20" s="33"/>
      <c r="JD20" s="33"/>
      <c r="JE20" s="33"/>
      <c r="JF20" s="33"/>
      <c r="JG20" s="33"/>
      <c r="JH20" s="33"/>
      <c r="JI20" s="33"/>
      <c r="JJ20" s="33"/>
      <c r="JK20" s="33"/>
      <c r="JL20" s="33"/>
      <c r="JM20" s="33"/>
      <c r="JN20" s="33"/>
      <c r="JO20" s="33"/>
      <c r="JP20" s="33"/>
      <c r="JQ20" s="33"/>
      <c r="JR20" s="33"/>
      <c r="JS20" s="33"/>
      <c r="JT20" s="33"/>
      <c r="JU20" s="33"/>
      <c r="JV20" s="33"/>
      <c r="JW20" s="33"/>
      <c r="JX20" s="33"/>
      <c r="JY20" s="33"/>
      <c r="JZ20" s="33"/>
      <c r="KA20" s="33"/>
      <c r="KB20" s="33"/>
      <c r="KC20" s="33"/>
      <c r="KD20" s="33"/>
      <c r="KE20" s="33"/>
      <c r="KF20" s="33"/>
      <c r="KG20" s="33"/>
      <c r="KH20" s="33"/>
      <c r="KI20" s="33"/>
      <c r="KJ20" s="33"/>
      <c r="KK20" s="33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3"/>
      <c r="LA20" s="33"/>
      <c r="LB20" s="33"/>
      <c r="LC20" s="33"/>
      <c r="LD20" s="33"/>
      <c r="LE20" s="33"/>
      <c r="LF20" s="33"/>
      <c r="LG20" s="33"/>
      <c r="LH20" s="33"/>
      <c r="LI20" s="33"/>
      <c r="LJ20" s="33"/>
      <c r="LK20" s="33"/>
      <c r="LL20" s="33"/>
      <c r="LM20" s="33"/>
      <c r="LN20" s="33"/>
      <c r="LO20" s="33"/>
      <c r="LP20" s="33"/>
      <c r="LQ20" s="33"/>
      <c r="LR20" s="33"/>
      <c r="LS20" s="33"/>
      <c r="LT20" s="33"/>
      <c r="LU20" s="33"/>
      <c r="LV20" s="33"/>
      <c r="LW20" s="33"/>
      <c r="LX20" s="33"/>
      <c r="LY20" s="33"/>
      <c r="LZ20" s="33"/>
      <c r="MA20" s="33"/>
      <c r="MB20" s="33"/>
      <c r="MC20" s="33"/>
      <c r="MD20" s="33"/>
      <c r="ME20" s="33"/>
      <c r="MF20" s="33"/>
      <c r="MG20" s="33"/>
      <c r="MH20" s="33"/>
      <c r="MI20" s="33"/>
      <c r="MJ20" s="33"/>
      <c r="MK20" s="33"/>
      <c r="ML20" s="33"/>
      <c r="MM20" s="33"/>
      <c r="MN20" s="33"/>
      <c r="MO20" s="33"/>
      <c r="MP20" s="33"/>
      <c r="MQ20" s="33"/>
      <c r="MR20" s="33"/>
      <c r="MS20" s="33"/>
      <c r="MT20" s="33"/>
      <c r="MU20" s="33"/>
      <c r="MV20" s="33"/>
      <c r="MW20" s="33"/>
      <c r="MX20" s="33"/>
      <c r="MY20" s="33"/>
      <c r="MZ20" s="33"/>
      <c r="NA20" s="33"/>
      <c r="NB20" s="33"/>
      <c r="NC20" s="33"/>
      <c r="ND20" s="33"/>
      <c r="NE20" s="33"/>
      <c r="NF20" s="33"/>
      <c r="NG20" s="33"/>
      <c r="NH20" s="33"/>
    </row>
    <row r="21" spans="1:372" ht="15.75" thickBot="1" x14ac:dyDescent="0.3">
      <c r="A21" s="29"/>
      <c r="B21" s="29"/>
      <c r="C21" s="29"/>
      <c r="D21" s="29"/>
      <c r="E21" s="29" t="s">
        <v>92</v>
      </c>
      <c r="F21" s="85" t="s">
        <v>88</v>
      </c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  <c r="IW21" s="29"/>
      <c r="IX21" s="29"/>
      <c r="IY21" s="29"/>
      <c r="IZ21" s="29"/>
      <c r="JA21" s="29"/>
      <c r="JB21" s="29"/>
      <c r="JC21" s="29"/>
      <c r="JD21" s="29"/>
      <c r="JE21" s="29"/>
      <c r="JF21" s="29"/>
      <c r="JG21" s="29"/>
      <c r="JH21" s="29"/>
      <c r="JI21" s="29"/>
      <c r="JJ21" s="29"/>
      <c r="JK21" s="29"/>
      <c r="JL21" s="29"/>
      <c r="JM21" s="29"/>
      <c r="JN21" s="29"/>
      <c r="JO21" s="29"/>
      <c r="JP21" s="29"/>
      <c r="JQ21" s="29"/>
      <c r="JR21" s="29"/>
      <c r="JS21" s="29"/>
      <c r="JT21" s="29"/>
      <c r="JU21" s="29"/>
      <c r="JV21" s="29"/>
      <c r="JW21" s="29"/>
      <c r="JX21" s="29"/>
      <c r="JY21" s="29"/>
      <c r="JZ21" s="29"/>
      <c r="KA21" s="29"/>
      <c r="KB21" s="29"/>
      <c r="KC21" s="29"/>
      <c r="KD21" s="29"/>
      <c r="KE21" s="29"/>
      <c r="KF21" s="29"/>
      <c r="KG21" s="29"/>
      <c r="KH21" s="29"/>
      <c r="KI21" s="29"/>
      <c r="KJ21" s="29"/>
      <c r="KK21" s="29"/>
      <c r="KL21" s="29"/>
      <c r="KM21" s="29"/>
      <c r="KN21" s="29"/>
      <c r="KO21" s="29"/>
      <c r="KP21" s="29"/>
      <c r="KQ21" s="29"/>
      <c r="KR21" s="29"/>
      <c r="KS21" s="29"/>
      <c r="KT21" s="29"/>
      <c r="KU21" s="29"/>
      <c r="KV21" s="29"/>
      <c r="KW21" s="29"/>
      <c r="KX21" s="29"/>
      <c r="KY21" s="29"/>
      <c r="KZ21" s="29"/>
      <c r="LA21" s="29"/>
      <c r="LB21" s="29"/>
      <c r="LC21" s="29"/>
      <c r="LD21" s="29"/>
      <c r="LE21" s="29"/>
      <c r="LF21" s="29"/>
      <c r="LG21" s="29"/>
      <c r="LH21" s="29"/>
      <c r="LI21" s="29"/>
      <c r="LJ21" s="29"/>
      <c r="LK21" s="29"/>
      <c r="LL21" s="29"/>
      <c r="LM21" s="29"/>
      <c r="LN21" s="29"/>
      <c r="LO21" s="29"/>
      <c r="LP21" s="29"/>
      <c r="LQ21" s="29"/>
      <c r="LR21" s="29"/>
      <c r="LS21" s="29"/>
      <c r="LT21" s="29"/>
      <c r="LU21" s="29"/>
      <c r="LV21" s="29"/>
      <c r="LW21" s="29"/>
      <c r="LX21" s="29"/>
      <c r="LY21" s="29"/>
      <c r="LZ21" s="29"/>
      <c r="MA21" s="29"/>
      <c r="MB21" s="29"/>
      <c r="MC21" s="29"/>
      <c r="MD21" s="29"/>
      <c r="ME21" s="29"/>
      <c r="MF21" s="29"/>
      <c r="MG21" s="29"/>
      <c r="MH21" s="29"/>
      <c r="MI21" s="29"/>
      <c r="MJ21" s="29"/>
      <c r="MK21" s="29"/>
      <c r="ML21" s="29"/>
      <c r="MM21" s="29"/>
      <c r="MN21" s="29"/>
      <c r="MO21" s="29"/>
      <c r="MP21" s="29"/>
      <c r="MQ21" s="29"/>
      <c r="MR21" s="29"/>
      <c r="MS21" s="29"/>
      <c r="MT21" s="29"/>
      <c r="MU21" s="29"/>
      <c r="MV21" s="29"/>
      <c r="MW21" s="29"/>
      <c r="MX21" s="29"/>
      <c r="MY21" s="29"/>
      <c r="MZ21" s="29"/>
      <c r="NA21" s="29"/>
      <c r="NB21" s="29"/>
      <c r="NC21" s="29"/>
      <c r="ND21" s="29"/>
      <c r="NE21" s="29"/>
      <c r="NF21" s="29"/>
      <c r="NG21" s="29"/>
      <c r="NH21" s="29"/>
    </row>
    <row r="22" spans="1:372" ht="15.75" thickTop="1" x14ac:dyDescent="0.25"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/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/>
      <c r="MK22" s="33"/>
      <c r="ML22" s="33"/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</row>
  </sheetData>
  <mergeCells count="12">
    <mergeCell ref="MQ4:MS4"/>
    <mergeCell ref="T4:V4"/>
    <mergeCell ref="AY4:BA4"/>
    <mergeCell ref="CB4:CD4"/>
    <mergeCell ref="DG4:DI4"/>
    <mergeCell ref="EK4:EM4"/>
    <mergeCell ref="FP4:FR4"/>
    <mergeCell ref="GT4:GV4"/>
    <mergeCell ref="HY4:IA4"/>
    <mergeCell ref="JD4:JF4"/>
    <mergeCell ref="KH4:KJ4"/>
    <mergeCell ref="LM4:LO4"/>
  </mergeCells>
  <dataValidations count="1">
    <dataValidation type="list" allowBlank="1" showInputMessage="1" showErrorMessage="1" sqref="F4">
      <formula1>l_mois</formula1>
    </dataValidation>
  </dataValidations>
  <pageMargins left="0.7" right="0.7" top="0.75" bottom="0.75" header="0.3" footer="0.3"/>
  <pageSetup paperSize="9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C5" sqref="C4:C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7"/>
  <sheetViews>
    <sheetView zoomScale="115" zoomScaleNormal="115" workbookViewId="0">
      <selection activeCell="D6" sqref="D6"/>
    </sheetView>
  </sheetViews>
  <sheetFormatPr baseColWidth="10" defaultRowHeight="15" x14ac:dyDescent="0.25"/>
  <cols>
    <col min="5" max="5" width="6.140625" bestFit="1" customWidth="1"/>
    <col min="7" max="7" width="6.28515625" bestFit="1" customWidth="1"/>
    <col min="11" max="11" width="30.28515625" style="4" customWidth="1"/>
    <col min="14" max="14" width="25.42578125" style="5" bestFit="1" customWidth="1"/>
    <col min="17" max="17" width="13.28515625" bestFit="1" customWidth="1"/>
    <col min="19" max="19" width="13.7109375" customWidth="1"/>
  </cols>
  <sheetData>
    <row r="1" spans="1:19" x14ac:dyDescent="0.25">
      <c r="E1" s="92"/>
      <c r="F1" s="92"/>
      <c r="G1" s="92"/>
      <c r="K1" s="91" t="s">
        <v>52</v>
      </c>
      <c r="L1" s="91"/>
    </row>
    <row r="2" spans="1:19" x14ac:dyDescent="0.25">
      <c r="K2"/>
    </row>
    <row r="3" spans="1:19" x14ac:dyDescent="0.25">
      <c r="A3" s="6" t="s">
        <v>0</v>
      </c>
      <c r="B3" s="88">
        <v>2023</v>
      </c>
      <c r="E3" s="7" t="s">
        <v>17</v>
      </c>
      <c r="F3" s="7" t="s">
        <v>15</v>
      </c>
      <c r="G3" s="7" t="s">
        <v>17</v>
      </c>
      <c r="I3" s="6" t="s">
        <v>14</v>
      </c>
      <c r="K3" s="7" t="s">
        <v>16</v>
      </c>
      <c r="L3" s="7" t="s">
        <v>17</v>
      </c>
      <c r="N3" s="8" t="s">
        <v>43</v>
      </c>
      <c r="O3" s="7" t="s">
        <v>20</v>
      </c>
      <c r="Q3" s="8" t="s">
        <v>54</v>
      </c>
      <c r="S3" s="8" t="s">
        <v>19</v>
      </c>
    </row>
    <row r="4" spans="1:19" ht="30" x14ac:dyDescent="0.25">
      <c r="A4" s="6" t="s">
        <v>1</v>
      </c>
      <c r="B4" s="88" t="s">
        <v>3</v>
      </c>
      <c r="E4" s="22">
        <v>1</v>
      </c>
      <c r="F4" s="22" t="s">
        <v>3</v>
      </c>
      <c r="G4" s="22">
        <v>1</v>
      </c>
      <c r="I4" s="22">
        <v>2023</v>
      </c>
      <c r="K4" s="23" t="s">
        <v>37</v>
      </c>
      <c r="L4" s="17" t="s">
        <v>36</v>
      </c>
      <c r="N4" s="24">
        <f xml:space="preserve"> DATE($B$3,1,1)</f>
        <v>44927</v>
      </c>
      <c r="O4" s="23" t="s">
        <v>21</v>
      </c>
      <c r="Q4" s="24" t="s">
        <v>55</v>
      </c>
      <c r="S4" s="24" t="s">
        <v>48</v>
      </c>
    </row>
    <row r="5" spans="1:19" ht="30" x14ac:dyDescent="0.25">
      <c r="E5" s="22">
        <v>2</v>
      </c>
      <c r="F5" s="22" t="s">
        <v>2</v>
      </c>
      <c r="G5" s="22">
        <v>2</v>
      </c>
      <c r="K5" s="23" t="s">
        <v>39</v>
      </c>
      <c r="L5" s="20" t="s">
        <v>31</v>
      </c>
      <c r="N5" s="24">
        <f xml:space="preserve"> FLOOR(DAY(MINUTE($B$3/38)/2+56)&amp;"/5/"&amp;$B$3,7)-34</f>
        <v>45025</v>
      </c>
      <c r="O5" s="23" t="s">
        <v>82</v>
      </c>
      <c r="Q5" s="24" t="s">
        <v>56</v>
      </c>
      <c r="S5" s="24" t="s">
        <v>32</v>
      </c>
    </row>
    <row r="6" spans="1:19" ht="28.5" customHeight="1" x14ac:dyDescent="0.25">
      <c r="A6" s="6" t="s">
        <v>104</v>
      </c>
      <c r="E6" s="22">
        <v>3</v>
      </c>
      <c r="F6" s="22" t="s">
        <v>4</v>
      </c>
      <c r="G6" s="22">
        <v>3</v>
      </c>
      <c r="K6" s="23" t="s">
        <v>38</v>
      </c>
      <c r="L6" s="16" t="s">
        <v>93</v>
      </c>
      <c r="N6" s="24">
        <f>N5+1</f>
        <v>45026</v>
      </c>
      <c r="O6" s="23" t="s">
        <v>83</v>
      </c>
      <c r="Q6" s="24" t="s">
        <v>57</v>
      </c>
      <c r="S6" s="24" t="s">
        <v>49</v>
      </c>
    </row>
    <row r="7" spans="1:19" ht="30" x14ac:dyDescent="0.25">
      <c r="A7" s="22" t="s">
        <v>91</v>
      </c>
      <c r="E7" s="22">
        <v>4</v>
      </c>
      <c r="F7" s="22" t="s">
        <v>5</v>
      </c>
      <c r="G7" s="22">
        <v>4</v>
      </c>
      <c r="K7" s="23" t="s">
        <v>64</v>
      </c>
      <c r="L7" s="15" t="s">
        <v>34</v>
      </c>
      <c r="N7" s="24">
        <f xml:space="preserve"> DATE($B$3,5,1)</f>
        <v>45047</v>
      </c>
      <c r="O7" s="23" t="s">
        <v>22</v>
      </c>
      <c r="Q7" s="24" t="s">
        <v>58</v>
      </c>
      <c r="S7" s="24" t="s">
        <v>105</v>
      </c>
    </row>
    <row r="8" spans="1:19" ht="45" x14ac:dyDescent="0.25">
      <c r="A8" s="22" t="s">
        <v>92</v>
      </c>
      <c r="E8" s="22">
        <v>5</v>
      </c>
      <c r="F8" s="22" t="s">
        <v>6</v>
      </c>
      <c r="G8" s="22">
        <v>5</v>
      </c>
      <c r="K8" s="23" t="s">
        <v>18</v>
      </c>
      <c r="L8" s="21" t="s">
        <v>94</v>
      </c>
      <c r="N8" s="24">
        <f xml:space="preserve"> DATE($B$3,5,8)</f>
        <v>45054</v>
      </c>
      <c r="O8" s="23" t="s">
        <v>23</v>
      </c>
      <c r="Q8" s="24" t="s">
        <v>59</v>
      </c>
      <c r="S8" s="24" t="s">
        <v>109</v>
      </c>
    </row>
    <row r="9" spans="1:19" ht="30" x14ac:dyDescent="0.25">
      <c r="E9" s="22">
        <v>6</v>
      </c>
      <c r="F9" s="22" t="s">
        <v>7</v>
      </c>
      <c r="G9" s="22">
        <v>6</v>
      </c>
      <c r="K9" s="23" t="s">
        <v>40</v>
      </c>
      <c r="L9" s="18" t="s">
        <v>95</v>
      </c>
      <c r="N9" s="24">
        <f>N5+39</f>
        <v>45064</v>
      </c>
      <c r="O9" s="23" t="s">
        <v>44</v>
      </c>
      <c r="Q9" s="24" t="s">
        <v>60</v>
      </c>
      <c r="S9" s="24" t="s">
        <v>110</v>
      </c>
    </row>
    <row r="10" spans="1:19" ht="30" x14ac:dyDescent="0.25">
      <c r="E10" s="22">
        <v>7</v>
      </c>
      <c r="F10" s="22" t="s">
        <v>8</v>
      </c>
      <c r="G10" s="22">
        <v>7</v>
      </c>
      <c r="K10" s="23" t="s">
        <v>41</v>
      </c>
      <c r="L10" s="19" t="s">
        <v>42</v>
      </c>
      <c r="N10" s="24">
        <f>N5+49</f>
        <v>45074</v>
      </c>
      <c r="O10" s="23" t="s">
        <v>24</v>
      </c>
      <c r="Q10" s="24" t="s">
        <v>61</v>
      </c>
      <c r="S10" s="24" t="s">
        <v>111</v>
      </c>
    </row>
    <row r="11" spans="1:19" ht="30" x14ac:dyDescent="0.25">
      <c r="E11" s="22">
        <v>8</v>
      </c>
      <c r="F11" s="22" t="s">
        <v>9</v>
      </c>
      <c r="G11" s="22">
        <v>8</v>
      </c>
      <c r="K11" s="23" t="s">
        <v>65</v>
      </c>
      <c r="L11" s="64" t="s">
        <v>66</v>
      </c>
      <c r="N11" s="24">
        <f>N5+50</f>
        <v>45075</v>
      </c>
      <c r="O11" s="23" t="s">
        <v>25</v>
      </c>
      <c r="Q11" s="24" t="s">
        <v>53</v>
      </c>
      <c r="R11" s="56"/>
      <c r="S11" s="24" t="s">
        <v>112</v>
      </c>
    </row>
    <row r="12" spans="1:19" ht="30" x14ac:dyDescent="0.25">
      <c r="E12" s="22">
        <v>9</v>
      </c>
      <c r="F12" s="22" t="s">
        <v>10</v>
      </c>
      <c r="G12" s="22">
        <v>9</v>
      </c>
      <c r="K12" s="23" t="s">
        <v>98</v>
      </c>
      <c r="L12" s="23" t="s">
        <v>96</v>
      </c>
      <c r="N12" s="24">
        <f xml:space="preserve"> DATE($B$3,7,14)</f>
        <v>45121</v>
      </c>
      <c r="O12" s="23" t="s">
        <v>26</v>
      </c>
      <c r="Q12" s="56"/>
      <c r="R12" s="56"/>
      <c r="S12" s="24" t="s">
        <v>113</v>
      </c>
    </row>
    <row r="13" spans="1:19" ht="30" x14ac:dyDescent="0.25">
      <c r="E13" s="22">
        <v>10</v>
      </c>
      <c r="F13" s="22" t="s">
        <v>11</v>
      </c>
      <c r="G13" s="22">
        <v>10</v>
      </c>
      <c r="K13" s="23" t="s">
        <v>99</v>
      </c>
      <c r="L13" s="23" t="s">
        <v>97</v>
      </c>
      <c r="N13" s="24">
        <f>DATE($B$3,8,15)</f>
        <v>45153</v>
      </c>
      <c r="O13" s="23" t="s">
        <v>27</v>
      </c>
      <c r="S13" s="24" t="s">
        <v>114</v>
      </c>
    </row>
    <row r="14" spans="1:19" ht="30" x14ac:dyDescent="0.25">
      <c r="E14" s="22">
        <v>11</v>
      </c>
      <c r="F14" s="22" t="s">
        <v>12</v>
      </c>
      <c r="G14" s="22">
        <v>11</v>
      </c>
      <c r="N14" s="24">
        <f>DATE($B$3,11,1)</f>
        <v>45231</v>
      </c>
      <c r="O14" s="23" t="s">
        <v>28</v>
      </c>
      <c r="S14" s="24" t="s">
        <v>115</v>
      </c>
    </row>
    <row r="15" spans="1:19" ht="30" x14ac:dyDescent="0.25">
      <c r="E15" s="22">
        <v>12</v>
      </c>
      <c r="F15" s="22" t="s">
        <v>13</v>
      </c>
      <c r="G15" s="22">
        <v>12</v>
      </c>
      <c r="N15" s="24">
        <f>DATE($B$3,11,11)</f>
        <v>45241</v>
      </c>
      <c r="O15" s="23" t="s">
        <v>29</v>
      </c>
      <c r="S15" s="24" t="s">
        <v>116</v>
      </c>
    </row>
    <row r="16" spans="1:19" ht="30" x14ac:dyDescent="0.25">
      <c r="N16" s="24">
        <f>DATE($B$3,12,25)</f>
        <v>45285</v>
      </c>
      <c r="O16" s="23" t="s">
        <v>30</v>
      </c>
      <c r="S16" s="24" t="s">
        <v>117</v>
      </c>
    </row>
    <row r="17" spans="19:19" ht="30" x14ac:dyDescent="0.25">
      <c r="S17" s="24" t="s">
        <v>118</v>
      </c>
    </row>
    <row r="18" spans="19:19" ht="30" x14ac:dyDescent="0.25">
      <c r="S18" s="24" t="s">
        <v>119</v>
      </c>
    </row>
    <row r="19" spans="19:19" ht="30" x14ac:dyDescent="0.25">
      <c r="S19" s="24" t="s">
        <v>120</v>
      </c>
    </row>
    <row r="20" spans="19:19" ht="30" x14ac:dyDescent="0.25">
      <c r="S20" s="24" t="s">
        <v>121</v>
      </c>
    </row>
    <row r="21" spans="19:19" ht="30" x14ac:dyDescent="0.25">
      <c r="S21" s="24" t="s">
        <v>122</v>
      </c>
    </row>
    <row r="22" spans="19:19" ht="30" x14ac:dyDescent="0.25">
      <c r="S22" s="24" t="s">
        <v>123</v>
      </c>
    </row>
    <row r="23" spans="19:19" ht="30" x14ac:dyDescent="0.25">
      <c r="S23" s="24" t="s">
        <v>124</v>
      </c>
    </row>
    <row r="24" spans="19:19" ht="30" x14ac:dyDescent="0.25">
      <c r="S24" s="24" t="s">
        <v>107</v>
      </c>
    </row>
    <row r="25" spans="19:19" ht="30" x14ac:dyDescent="0.25">
      <c r="S25" s="24" t="s">
        <v>125</v>
      </c>
    </row>
    <row r="26" spans="19:19" ht="30" x14ac:dyDescent="0.25">
      <c r="S26" s="24" t="s">
        <v>126</v>
      </c>
    </row>
    <row r="27" spans="19:19" x14ac:dyDescent="0.25">
      <c r="S27" s="24" t="s">
        <v>127</v>
      </c>
    </row>
    <row r="28" spans="19:19" ht="30" x14ac:dyDescent="0.25">
      <c r="S28" s="24" t="s">
        <v>128</v>
      </c>
    </row>
    <row r="29" spans="19:19" ht="30" x14ac:dyDescent="0.25">
      <c r="S29" s="24" t="s">
        <v>129</v>
      </c>
    </row>
    <row r="30" spans="19:19" ht="30" x14ac:dyDescent="0.25">
      <c r="S30" s="24" t="s">
        <v>130</v>
      </c>
    </row>
    <row r="31" spans="19:19" ht="45" x14ac:dyDescent="0.25">
      <c r="S31" s="24" t="s">
        <v>131</v>
      </c>
    </row>
    <row r="32" spans="19:19" ht="30" x14ac:dyDescent="0.25">
      <c r="S32" s="24" t="s">
        <v>132</v>
      </c>
    </row>
    <row r="33" spans="19:19" ht="30" x14ac:dyDescent="0.25">
      <c r="S33" s="24" t="s">
        <v>133</v>
      </c>
    </row>
    <row r="34" spans="19:19" ht="30" x14ac:dyDescent="0.25">
      <c r="S34" s="24" t="s">
        <v>134</v>
      </c>
    </row>
    <row r="35" spans="19:19" x14ac:dyDescent="0.25">
      <c r="S35" s="24" t="s">
        <v>135</v>
      </c>
    </row>
    <row r="36" spans="19:19" ht="30" x14ac:dyDescent="0.25">
      <c r="S36" s="24" t="s">
        <v>136</v>
      </c>
    </row>
    <row r="37" spans="19:19" x14ac:dyDescent="0.25">
      <c r="S37" s="24" t="s">
        <v>137</v>
      </c>
    </row>
    <row r="38" spans="19:19" ht="30" x14ac:dyDescent="0.25">
      <c r="S38" s="24" t="s">
        <v>138</v>
      </c>
    </row>
    <row r="39" spans="19:19" ht="30" x14ac:dyDescent="0.25">
      <c r="S39" s="24" t="s">
        <v>139</v>
      </c>
    </row>
    <row r="40" spans="19:19" ht="30" x14ac:dyDescent="0.25">
      <c r="S40" s="24" t="s">
        <v>140</v>
      </c>
    </row>
    <row r="41" spans="19:19" ht="30" x14ac:dyDescent="0.25">
      <c r="S41" s="24" t="s">
        <v>141</v>
      </c>
    </row>
    <row r="42" spans="19:19" ht="30" x14ac:dyDescent="0.25">
      <c r="S42" s="24" t="s">
        <v>142</v>
      </c>
    </row>
    <row r="43" spans="19:19" ht="45" x14ac:dyDescent="0.25">
      <c r="S43" s="24" t="s">
        <v>143</v>
      </c>
    </row>
    <row r="44" spans="19:19" ht="30" x14ac:dyDescent="0.25">
      <c r="S44" s="24" t="s">
        <v>144</v>
      </c>
    </row>
    <row r="45" spans="19:19" ht="30" x14ac:dyDescent="0.25">
      <c r="S45" s="24" t="s">
        <v>145</v>
      </c>
    </row>
    <row r="46" spans="19:19" ht="30" x14ac:dyDescent="0.25">
      <c r="S46" s="24" t="s">
        <v>146</v>
      </c>
    </row>
    <row r="47" spans="19:19" ht="30" x14ac:dyDescent="0.25">
      <c r="S47" s="24" t="s">
        <v>147</v>
      </c>
    </row>
    <row r="48" spans="19:19" ht="30" x14ac:dyDescent="0.25">
      <c r="S48" s="24" t="s">
        <v>148</v>
      </c>
    </row>
    <row r="49" spans="19:19" ht="30" x14ac:dyDescent="0.25">
      <c r="S49" s="24" t="s">
        <v>149</v>
      </c>
    </row>
    <row r="50" spans="19:19" ht="30" x14ac:dyDescent="0.25">
      <c r="S50" s="24" t="s">
        <v>150</v>
      </c>
    </row>
    <row r="51" spans="19:19" ht="30" x14ac:dyDescent="0.25">
      <c r="S51" s="24" t="s">
        <v>151</v>
      </c>
    </row>
    <row r="52" spans="19:19" ht="30" x14ac:dyDescent="0.25">
      <c r="S52" s="24" t="s">
        <v>152</v>
      </c>
    </row>
    <row r="53" spans="19:19" x14ac:dyDescent="0.25">
      <c r="S53" s="24" t="s">
        <v>153</v>
      </c>
    </row>
    <row r="54" spans="19:19" ht="30" x14ac:dyDescent="0.25">
      <c r="S54" s="24" t="s">
        <v>154</v>
      </c>
    </row>
    <row r="55" spans="19:19" ht="30" x14ac:dyDescent="0.25">
      <c r="S55" s="24" t="s">
        <v>155</v>
      </c>
    </row>
    <row r="56" spans="19:19" ht="30" x14ac:dyDescent="0.25">
      <c r="S56" s="24" t="s">
        <v>156</v>
      </c>
    </row>
    <row r="57" spans="19:19" ht="30" x14ac:dyDescent="0.25">
      <c r="S57" s="24" t="s">
        <v>157</v>
      </c>
    </row>
    <row r="58" spans="19:19" ht="30" x14ac:dyDescent="0.25">
      <c r="S58" s="24" t="s">
        <v>106</v>
      </c>
    </row>
    <row r="59" spans="19:19" ht="30" x14ac:dyDescent="0.25">
      <c r="S59" s="24" t="s">
        <v>158</v>
      </c>
    </row>
    <row r="60" spans="19:19" ht="30" x14ac:dyDescent="0.25">
      <c r="S60" s="24" t="s">
        <v>159</v>
      </c>
    </row>
    <row r="61" spans="19:19" ht="30" x14ac:dyDescent="0.25">
      <c r="S61" s="24" t="s">
        <v>160</v>
      </c>
    </row>
    <row r="62" spans="19:19" ht="30" x14ac:dyDescent="0.25">
      <c r="S62" s="24" t="s">
        <v>161</v>
      </c>
    </row>
    <row r="63" spans="19:19" ht="30" x14ac:dyDescent="0.25">
      <c r="S63" s="24" t="s">
        <v>162</v>
      </c>
    </row>
    <row r="64" spans="19:19" ht="30" x14ac:dyDescent="0.25">
      <c r="S64" s="24" t="s">
        <v>163</v>
      </c>
    </row>
    <row r="65" spans="19:19" ht="30" x14ac:dyDescent="0.25">
      <c r="S65" s="24" t="s">
        <v>164</v>
      </c>
    </row>
    <row r="66" spans="19:19" ht="30" x14ac:dyDescent="0.25">
      <c r="S66" s="24" t="s">
        <v>165</v>
      </c>
    </row>
    <row r="67" spans="19:19" ht="45" x14ac:dyDescent="0.25">
      <c r="S67" s="24" t="s">
        <v>166</v>
      </c>
    </row>
  </sheetData>
  <mergeCells count="2">
    <mergeCell ref="K1:L1"/>
    <mergeCell ref="E1:G1"/>
  </mergeCells>
  <conditionalFormatting sqref="L4:L13">
    <cfRule type="endsWith" dxfId="10" priority="3" operator="endsWith" text="FE">
      <formula>RIGHT(L4,LEN("FE"))="FE"</formula>
    </cfRule>
    <cfRule type="beginsWith" dxfId="9" priority="4" operator="beginsWith" text="&quot;FI&quot;">
      <formula>LEFT(L4,LEN("""FI"""))="""FI"""</formula>
    </cfRule>
    <cfRule type="beginsWith" dxfId="8" priority="5" operator="beginsWith" text="D">
      <formula>LEFT(L4,LEN("D"))="D"</formula>
    </cfRule>
    <cfRule type="beginsWith" dxfId="7" priority="6" operator="beginsWith" text="T">
      <formula>LEFT(L4,LEN("T"))="T"</formula>
    </cfRule>
    <cfRule type="beginsWith" dxfId="6" priority="7" operator="beginsWith" text="C">
      <formula>LEFT(L4,LEN("C"))="C"</formula>
    </cfRule>
    <cfRule type="beginsWith" dxfId="5" priority="8" operator="beginsWith" text="S">
      <formula>LEFT(L4,LEN("S"))="S"</formula>
    </cfRule>
    <cfRule type="beginsWith" dxfId="4" priority="9" operator="beginsWith" text="&quot;MT&quot;">
      <formula>LEFT(L4,LEN("""MT"""))="""MT"""</formula>
    </cfRule>
    <cfRule type="beginsWith" dxfId="3" priority="10" operator="beginsWith" text="RI">
      <formula>LEFT(L4,LEN("RI"))="RI"</formula>
    </cfRule>
    <cfRule type="endsWith" dxfId="2" priority="11" operator="endsWith" text="RE">
      <formula>RIGHT(L4,LEN("RE"))="RE"</formula>
    </cfRule>
    <cfRule type="beginsWith" dxfId="1" priority="12" operator="beginsWith" text="A">
      <formula>LEFT(L4,LEN("A"))="A"</formula>
    </cfRule>
  </conditionalFormatting>
  <dataValidations count="2">
    <dataValidation type="list" allowBlank="1" showInputMessage="1" showErrorMessage="1" sqref="B4:D4">
      <formula1>$F$4:$F$15</formula1>
    </dataValidation>
    <dataValidation type="list" allowBlank="1" showInputMessage="1" showErrorMessage="1" sqref="B3:D3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6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  <x14:conditionalFormatting xmlns:xm="http://schemas.microsoft.com/office/excel/2006/main">
          <x14:cfRule type="expression" priority="28" id="{0A89004D-74E7-4576-88AD-885A38CEB7DB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M12:R46 K14:L40 G11:H46 J11:J46 I5:I35 G8:P10 M11:P11 R8:R11 T8:AK46</xm:sqref>
        </x14:conditionalFormatting>
        <x14:conditionalFormatting xmlns:xm="http://schemas.microsoft.com/office/excel/2006/main">
          <x14:cfRule type="expression" priority="23" id="{6806C0E3-A77D-420A-A368-B05DC6190D43}">
            <xm:f>IFERROR(VLOOKUP('Caldendrier final'!$J$6,$N$3:$O$16,1,FALSE),0)</xm:f>
            <x14:dxf/>
          </x14:cfRule>
          <xm:sqref>M12:R46 K14:L40 G11:H46 J11:J46 I5:I35 G8:P10 M11:P11 R8:R11 T8:AJ46</xm:sqref>
        </x14:conditionalFormatting>
        <x14:conditionalFormatting xmlns:xm="http://schemas.microsoft.com/office/excel/2006/main">
          <x14:cfRule type="expression" priority="22" id="{7742DAD9-6891-4A8C-B14A-F4D3A52E424C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21" id="{899EAB7D-16AD-44C0-B678-B896201677BC}">
            <xm:f>IFERROR(VLOOKUP('Caldendrier final'!$J$6,$N$3:$O$16,1,FALSE),0)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4" id="{409F003B-B35B-4A51-9F3F-66414A405193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K12:L13</xm:sqref>
        </x14:conditionalFormatting>
        <x14:conditionalFormatting xmlns:xm="http://schemas.microsoft.com/office/excel/2006/main">
          <x14:cfRule type="expression" priority="13" id="{D534B027-8E0D-4683-A91F-AC2474473F30}">
            <xm:f>IFERROR(VLOOKUP('Caldendrier final'!$J$6,$N$3:$O$16,1,FALSE),0)</xm:f>
            <x14:dxf/>
          </x14:cfRule>
          <xm:sqref>K12:L13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H123"/>
  <sheetViews>
    <sheetView workbookViewId="0">
      <selection activeCell="M8" sqref="M8"/>
    </sheetView>
  </sheetViews>
  <sheetFormatPr baseColWidth="10" defaultRowHeight="15" x14ac:dyDescent="0.25"/>
  <cols>
    <col min="2" max="2" width="15" bestFit="1" customWidth="1"/>
    <col min="3" max="3" width="22.42578125" bestFit="1" customWidth="1"/>
    <col min="7" max="7" width="19.7109375" style="80" bestFit="1" customWidth="1"/>
    <col min="8" max="8" width="17.85546875" customWidth="1"/>
  </cols>
  <sheetData>
    <row r="2" spans="1:8" ht="15.75" x14ac:dyDescent="0.25">
      <c r="B2" s="50" t="s">
        <v>0</v>
      </c>
      <c r="C2" s="41">
        <f>YEAR(C4)</f>
        <v>2023</v>
      </c>
      <c r="F2" s="11" t="s">
        <v>45</v>
      </c>
      <c r="G2" s="78" t="s">
        <v>102</v>
      </c>
      <c r="H2" s="79" t="s">
        <v>103</v>
      </c>
    </row>
    <row r="3" spans="1:8" ht="15.75" x14ac:dyDescent="0.25">
      <c r="B3" s="51" t="s">
        <v>1</v>
      </c>
      <c r="C3" s="86">
        <f>MONTH(C4)</f>
        <v>1</v>
      </c>
      <c r="F3" s="14">
        <v>1</v>
      </c>
      <c r="G3" s="80" t="s">
        <v>48</v>
      </c>
      <c r="H3" s="87"/>
    </row>
    <row r="4" spans="1:8" ht="15.75" x14ac:dyDescent="0.25">
      <c r="B4" s="51" t="s">
        <v>33</v>
      </c>
      <c r="C4" s="81">
        <v>44928</v>
      </c>
      <c r="F4" s="14">
        <v>1</v>
      </c>
      <c r="H4" s="87" t="e">
        <f t="array" ref="H4">INDEX('[1]Caldendrier final'!$E$6:$H$132,MATCH([1]Feuil1!$F4,('[1]Caldendrier final'!$G$6:$G$132=[1]Feuil1!$C$5)*('[1]Caldendrier final'!$E$6:$E$132=[1]Feuil1!$G4),0),3)</f>
        <v>#N/A</v>
      </c>
    </row>
    <row r="5" spans="1:8" ht="15.75" x14ac:dyDescent="0.25">
      <c r="B5" s="52" t="s">
        <v>104</v>
      </c>
      <c r="C5" s="83" t="s">
        <v>91</v>
      </c>
      <c r="F5" s="14">
        <v>3</v>
      </c>
      <c r="H5" s="87" t="e">
        <f t="array" ref="H5">INDEX('[1]Caldendrier final'!$E$6:$H$132,MATCH([1]Feuil1!$F5,('[1]Caldendrier final'!$G$6:$G$132=[1]Feuil1!$C$5)*('[1]Caldendrier final'!$E$6:$E$132=[1]Feuil1!$G5),0),3)</f>
        <v>#N/A</v>
      </c>
    </row>
    <row r="6" spans="1:8" x14ac:dyDescent="0.25">
      <c r="F6" s="14">
        <v>4</v>
      </c>
      <c r="H6" s="87" t="e">
        <f t="array" ref="H6">INDEX('[1]Caldendrier final'!$E$6:$H$132,MATCH([1]Feuil1!$F6,('[1]Caldendrier final'!$G$6:$G$132=[1]Feuil1!$C$5)*('[1]Caldendrier final'!$E$6:$E$132=[1]Feuil1!$G6),0),3)</f>
        <v>#N/A</v>
      </c>
    </row>
    <row r="7" spans="1:8" x14ac:dyDescent="0.25">
      <c r="A7" s="82"/>
      <c r="F7" s="14">
        <v>5</v>
      </c>
      <c r="H7" s="87" t="e">
        <f t="array" ref="H7">INDEX('[1]Caldendrier final'!$E$6:$H$132,MATCH([1]Feuil1!$F7,('[1]Caldendrier final'!$G$6:$G$132=[1]Feuil1!$C$5)*('[1]Caldendrier final'!$E$6:$E$132=[1]Feuil1!$G7),0),3)</f>
        <v>#N/A</v>
      </c>
    </row>
    <row r="8" spans="1:8" x14ac:dyDescent="0.25">
      <c r="A8" s="82"/>
      <c r="F8" s="14">
        <v>6</v>
      </c>
      <c r="H8" s="87" t="e">
        <f t="array" ref="H8">INDEX('[1]Caldendrier final'!$E$6:$H$132,MATCH([1]Feuil1!$F8,('[1]Caldendrier final'!$G$6:$G$132=[1]Feuil1!$C$5)*('[1]Caldendrier final'!$E$6:$E$132=[1]Feuil1!$G8),0),3)</f>
        <v>#N/A</v>
      </c>
    </row>
    <row r="9" spans="1:8" x14ac:dyDescent="0.25">
      <c r="A9" s="82"/>
      <c r="F9" s="14">
        <v>7</v>
      </c>
      <c r="H9" s="87" t="e">
        <f t="array" ref="H9">INDEX('[1]Caldendrier final'!$E$6:$H$132,MATCH([1]Feuil1!$F9,('[1]Caldendrier final'!$G$6:$G$132=[1]Feuil1!$C$5)*('[1]Caldendrier final'!$E$6:$E$132=[1]Feuil1!$G9),0),3)</f>
        <v>#N/A</v>
      </c>
    </row>
    <row r="10" spans="1:8" x14ac:dyDescent="0.25">
      <c r="A10" s="82"/>
      <c r="F10" s="14">
        <v>8</v>
      </c>
      <c r="H10" s="87" t="e">
        <f t="array" ref="H10">INDEX('[1]Caldendrier final'!$E$6:$H$132,MATCH([1]Feuil1!$F10,('[1]Caldendrier final'!$G$6:$G$132=[1]Feuil1!$C$5)*('[1]Caldendrier final'!$E$6:$E$132=[1]Feuil1!$G10),0),3)</f>
        <v>#N/A</v>
      </c>
    </row>
    <row r="11" spans="1:8" x14ac:dyDescent="0.25">
      <c r="A11" s="82"/>
      <c r="F11" s="14">
        <v>9</v>
      </c>
      <c r="H11" s="87" t="e">
        <f t="array" ref="H11">INDEX('[1]Caldendrier final'!$E$6:$H$132,MATCH([1]Feuil1!$F11,('[1]Caldendrier final'!$G$6:$G$132=[1]Feuil1!$C$5)*('[1]Caldendrier final'!$E$6:$E$132=[1]Feuil1!$G11),0),3)</f>
        <v>#N/A</v>
      </c>
    </row>
    <row r="12" spans="1:8" x14ac:dyDescent="0.25">
      <c r="A12" s="82"/>
      <c r="F12" s="14">
        <v>10</v>
      </c>
      <c r="H12" s="87" t="e">
        <f t="array" ref="H12">INDEX('[1]Caldendrier final'!$E$6:$H$132,MATCH([1]Feuil1!$F12,('[1]Caldendrier final'!$G$6:$G$132=[1]Feuil1!$C$5)*('[1]Caldendrier final'!$E$6:$E$132=[1]Feuil1!$G12),0),3)</f>
        <v>#N/A</v>
      </c>
    </row>
    <row r="13" spans="1:8" x14ac:dyDescent="0.25">
      <c r="A13" s="82"/>
      <c r="F13" s="14">
        <v>11</v>
      </c>
      <c r="H13" s="87" t="e">
        <f t="array" ref="H13">INDEX('[1]Caldendrier final'!$E$6:$H$132,MATCH([1]Feuil1!$F13,('[1]Caldendrier final'!$G$6:$G$132=[1]Feuil1!$C$5)*('[1]Caldendrier final'!$E$6:$E$132=[1]Feuil1!$G13),0),3)</f>
        <v>#N/A</v>
      </c>
    </row>
    <row r="14" spans="1:8" x14ac:dyDescent="0.25">
      <c r="A14" s="82"/>
      <c r="F14" s="14">
        <v>12</v>
      </c>
      <c r="H14" s="87" t="e">
        <f t="array" ref="H14">INDEX('[1]Caldendrier final'!$E$6:$H$132,MATCH([1]Feuil1!$F14,('[1]Caldendrier final'!$G$6:$G$132=[1]Feuil1!$C$5)*('[1]Caldendrier final'!$E$6:$E$132=[1]Feuil1!$G14),0),3)</f>
        <v>#N/A</v>
      </c>
    </row>
    <row r="15" spans="1:8" x14ac:dyDescent="0.25">
      <c r="A15" s="82"/>
      <c r="F15" s="14">
        <v>13</v>
      </c>
      <c r="H15" s="87" t="e">
        <f t="array" ref="H15">INDEX('[1]Caldendrier final'!$E$6:$H$132,MATCH([1]Feuil1!$F15,('[1]Caldendrier final'!$G$6:$G$132=[1]Feuil1!$C$5)*('[1]Caldendrier final'!$E$6:$E$132=[1]Feuil1!$G15),0),3)</f>
        <v>#N/A</v>
      </c>
    </row>
    <row r="16" spans="1:8" x14ac:dyDescent="0.25">
      <c r="A16" s="82"/>
      <c r="F16" s="14">
        <v>14</v>
      </c>
      <c r="H16" s="87" t="e">
        <f t="array" ref="H16">INDEX('[1]Caldendrier final'!$E$6:$H$132,MATCH([1]Feuil1!$F16,('[1]Caldendrier final'!$G$6:$G$132=[1]Feuil1!$C$5)*('[1]Caldendrier final'!$E$6:$E$132=[1]Feuil1!$G16),0),3)</f>
        <v>#N/A</v>
      </c>
    </row>
    <row r="17" spans="1:8" x14ac:dyDescent="0.25">
      <c r="A17" s="82"/>
      <c r="F17" s="14">
        <v>15</v>
      </c>
      <c r="H17" s="87" t="e">
        <f t="array" ref="H17">INDEX('[1]Caldendrier final'!$E$6:$H$132,MATCH([1]Feuil1!$F17,('[1]Caldendrier final'!$G$6:$G$132=[1]Feuil1!$C$5)*('[1]Caldendrier final'!$E$6:$E$132=[1]Feuil1!$G17),0),3)</f>
        <v>#N/A</v>
      </c>
    </row>
    <row r="18" spans="1:8" x14ac:dyDescent="0.25">
      <c r="A18" s="82"/>
      <c r="F18" s="14">
        <v>16</v>
      </c>
      <c r="H18" s="87" t="e">
        <f t="array" ref="H18">INDEX('[1]Caldendrier final'!$E$6:$H$132,MATCH([1]Feuil1!$F18,('[1]Caldendrier final'!$G$6:$G$132=[1]Feuil1!$C$5)*('[1]Caldendrier final'!$E$6:$E$132=[1]Feuil1!$G18),0),3)</f>
        <v>#N/A</v>
      </c>
    </row>
    <row r="19" spans="1:8" x14ac:dyDescent="0.25">
      <c r="A19" s="82"/>
      <c r="F19" s="14">
        <v>17</v>
      </c>
      <c r="H19" s="87" t="e">
        <f t="array" ref="H19">INDEX('[1]Caldendrier final'!$E$6:$H$132,MATCH([1]Feuil1!$F19,('[1]Caldendrier final'!$E$6:$E$132=[1]Feuil1!$G19)*('[1]Caldendrier final'!$F$6:$F$132=[1]Feuil1!$C$5),0),3)</f>
        <v>#N/A</v>
      </c>
    </row>
    <row r="20" spans="1:8" x14ac:dyDescent="0.25">
      <c r="A20" s="82"/>
      <c r="F20" s="14">
        <v>18</v>
      </c>
      <c r="H20" s="87" t="e">
        <f t="array" ref="H20">INDEX('[1]Caldendrier final'!$E$6:$H$132,MATCH([1]Feuil1!$F20,('[1]Caldendrier final'!$E$6:$E$132=[1]Feuil1!$G20)*('[1]Caldendrier final'!$F$6:$F$132=[1]Feuil1!$C$5),0),3)</f>
        <v>#N/A</v>
      </c>
    </row>
    <row r="21" spans="1:8" x14ac:dyDescent="0.25">
      <c r="A21" s="82"/>
      <c r="F21" s="14">
        <v>19</v>
      </c>
      <c r="H21" s="87" t="e">
        <f t="array" ref="H21">INDEX('[1]Caldendrier final'!$E$6:$H$132,MATCH([1]Feuil1!$F21,('[1]Caldendrier final'!$E$6:$E$132=[1]Feuil1!$G21)*('[1]Caldendrier final'!$F$6:$F$132=[1]Feuil1!$C$5),0),3)</f>
        <v>#N/A</v>
      </c>
    </row>
    <row r="22" spans="1:8" x14ac:dyDescent="0.25">
      <c r="A22" s="82"/>
      <c r="F22" s="14">
        <v>20</v>
      </c>
    </row>
    <row r="23" spans="1:8" x14ac:dyDescent="0.25">
      <c r="A23" s="82"/>
      <c r="F23" s="14">
        <v>21</v>
      </c>
    </row>
    <row r="24" spans="1:8" x14ac:dyDescent="0.25">
      <c r="A24" s="82"/>
      <c r="F24" s="14">
        <v>22</v>
      </c>
    </row>
    <row r="25" spans="1:8" x14ac:dyDescent="0.25">
      <c r="A25" s="82"/>
      <c r="F25" s="14">
        <v>23</v>
      </c>
    </row>
    <row r="26" spans="1:8" x14ac:dyDescent="0.25">
      <c r="F26" s="14">
        <v>24</v>
      </c>
    </row>
    <row r="27" spans="1:8" x14ac:dyDescent="0.25">
      <c r="F27" s="14">
        <v>25</v>
      </c>
    </row>
    <row r="28" spans="1:8" x14ac:dyDescent="0.25">
      <c r="F28" s="14">
        <v>26</v>
      </c>
    </row>
    <row r="29" spans="1:8" x14ac:dyDescent="0.25">
      <c r="F29" s="14">
        <v>27</v>
      </c>
    </row>
    <row r="30" spans="1:8" x14ac:dyDescent="0.25">
      <c r="F30" s="14">
        <v>28</v>
      </c>
    </row>
    <row r="31" spans="1:8" x14ac:dyDescent="0.25">
      <c r="F31" s="14">
        <v>29</v>
      </c>
    </row>
    <row r="32" spans="1:8" x14ac:dyDescent="0.25">
      <c r="F32" s="14">
        <v>30</v>
      </c>
    </row>
    <row r="33" spans="6:6" x14ac:dyDescent="0.25">
      <c r="F33" s="14">
        <v>31</v>
      </c>
    </row>
    <row r="34" spans="6:6" x14ac:dyDescent="0.25">
      <c r="F34" s="14">
        <v>32</v>
      </c>
    </row>
    <row r="35" spans="6:6" x14ac:dyDescent="0.25">
      <c r="F35" s="14">
        <v>33</v>
      </c>
    </row>
    <row r="36" spans="6:6" x14ac:dyDescent="0.25">
      <c r="F36" s="14">
        <v>34</v>
      </c>
    </row>
    <row r="37" spans="6:6" x14ac:dyDescent="0.25">
      <c r="F37" s="14">
        <v>35</v>
      </c>
    </row>
    <row r="38" spans="6:6" x14ac:dyDescent="0.25">
      <c r="F38" s="14">
        <v>36</v>
      </c>
    </row>
    <row r="39" spans="6:6" x14ac:dyDescent="0.25">
      <c r="F39" s="14">
        <v>37</v>
      </c>
    </row>
    <row r="40" spans="6:6" x14ac:dyDescent="0.25">
      <c r="F40" s="14">
        <v>38</v>
      </c>
    </row>
    <row r="41" spans="6:6" x14ac:dyDescent="0.25">
      <c r="F41" s="14">
        <v>39</v>
      </c>
    </row>
    <row r="42" spans="6:6" x14ac:dyDescent="0.25">
      <c r="F42" s="14">
        <v>40</v>
      </c>
    </row>
    <row r="43" spans="6:6" x14ac:dyDescent="0.25">
      <c r="F43" s="14">
        <v>41</v>
      </c>
    </row>
    <row r="44" spans="6:6" x14ac:dyDescent="0.25">
      <c r="F44" s="14">
        <v>42</v>
      </c>
    </row>
    <row r="45" spans="6:6" x14ac:dyDescent="0.25">
      <c r="F45" s="14">
        <v>43</v>
      </c>
    </row>
    <row r="46" spans="6:6" x14ac:dyDescent="0.25">
      <c r="F46" s="14">
        <v>44</v>
      </c>
    </row>
    <row r="47" spans="6:6" x14ac:dyDescent="0.25">
      <c r="F47" s="14">
        <v>45</v>
      </c>
    </row>
    <row r="48" spans="6:6" x14ac:dyDescent="0.25">
      <c r="F48" s="14">
        <v>46</v>
      </c>
    </row>
    <row r="49" spans="6:6" x14ac:dyDescent="0.25">
      <c r="F49" s="14">
        <v>47</v>
      </c>
    </row>
    <row r="50" spans="6:6" x14ac:dyDescent="0.25">
      <c r="F50" s="14">
        <v>48</v>
      </c>
    </row>
    <row r="51" spans="6:6" x14ac:dyDescent="0.25">
      <c r="F51" s="14">
        <v>49</v>
      </c>
    </row>
    <row r="52" spans="6:6" x14ac:dyDescent="0.25">
      <c r="F52" s="14">
        <v>50</v>
      </c>
    </row>
    <row r="53" spans="6:6" x14ac:dyDescent="0.25">
      <c r="F53" s="14">
        <v>51</v>
      </c>
    </row>
    <row r="54" spans="6:6" x14ac:dyDescent="0.25">
      <c r="F54" s="14">
        <v>52</v>
      </c>
    </row>
    <row r="55" spans="6:6" x14ac:dyDescent="0.25">
      <c r="F55" s="14">
        <v>53</v>
      </c>
    </row>
    <row r="56" spans="6:6" x14ac:dyDescent="0.25">
      <c r="F56" s="14">
        <v>54</v>
      </c>
    </row>
    <row r="57" spans="6:6" x14ac:dyDescent="0.25">
      <c r="F57" s="14">
        <v>55</v>
      </c>
    </row>
    <row r="58" spans="6:6" x14ac:dyDescent="0.25">
      <c r="F58" s="14">
        <v>56</v>
      </c>
    </row>
    <row r="59" spans="6:6" x14ac:dyDescent="0.25">
      <c r="F59" s="14">
        <v>57</v>
      </c>
    </row>
    <row r="60" spans="6:6" x14ac:dyDescent="0.25">
      <c r="F60" s="14">
        <v>58</v>
      </c>
    </row>
    <row r="61" spans="6:6" x14ac:dyDescent="0.25">
      <c r="F61" s="14">
        <v>59</v>
      </c>
    </row>
    <row r="62" spans="6:6" x14ac:dyDescent="0.25">
      <c r="F62" s="14">
        <v>60</v>
      </c>
    </row>
    <row r="63" spans="6:6" x14ac:dyDescent="0.25">
      <c r="F63" s="14">
        <v>61</v>
      </c>
    </row>
    <row r="64" spans="6:6" x14ac:dyDescent="0.25">
      <c r="F64" s="14">
        <v>62</v>
      </c>
    </row>
    <row r="65" spans="6:6" x14ac:dyDescent="0.25">
      <c r="F65" s="14">
        <v>63</v>
      </c>
    </row>
    <row r="66" spans="6:6" x14ac:dyDescent="0.25">
      <c r="F66" s="14">
        <v>64</v>
      </c>
    </row>
    <row r="67" spans="6:6" x14ac:dyDescent="0.25">
      <c r="F67" s="14">
        <v>65</v>
      </c>
    </row>
    <row r="68" spans="6:6" x14ac:dyDescent="0.25">
      <c r="F68" s="14">
        <v>66</v>
      </c>
    </row>
    <row r="69" spans="6:6" x14ac:dyDescent="0.25">
      <c r="F69" s="14">
        <v>67</v>
      </c>
    </row>
    <row r="70" spans="6:6" x14ac:dyDescent="0.25">
      <c r="F70" s="14">
        <v>68</v>
      </c>
    </row>
    <row r="71" spans="6:6" x14ac:dyDescent="0.25">
      <c r="F71" s="14">
        <v>69</v>
      </c>
    </row>
    <row r="72" spans="6:6" x14ac:dyDescent="0.25">
      <c r="F72" s="14">
        <v>70</v>
      </c>
    </row>
    <row r="73" spans="6:6" x14ac:dyDescent="0.25">
      <c r="F73" s="14">
        <v>71</v>
      </c>
    </row>
    <row r="74" spans="6:6" x14ac:dyDescent="0.25">
      <c r="F74" s="14">
        <v>72</v>
      </c>
    </row>
    <row r="75" spans="6:6" x14ac:dyDescent="0.25">
      <c r="F75" s="14">
        <v>73</v>
      </c>
    </row>
    <row r="76" spans="6:6" x14ac:dyDescent="0.25">
      <c r="F76" s="14">
        <v>74</v>
      </c>
    </row>
    <row r="77" spans="6:6" x14ac:dyDescent="0.25">
      <c r="F77" s="14">
        <v>75</v>
      </c>
    </row>
    <row r="78" spans="6:6" x14ac:dyDescent="0.25">
      <c r="F78" s="14">
        <v>76</v>
      </c>
    </row>
    <row r="79" spans="6:6" x14ac:dyDescent="0.25">
      <c r="F79" s="14">
        <v>77</v>
      </c>
    </row>
    <row r="80" spans="6:6" x14ac:dyDescent="0.25">
      <c r="F80" s="14">
        <v>78</v>
      </c>
    </row>
    <row r="81" spans="6:6" x14ac:dyDescent="0.25">
      <c r="F81" s="14">
        <v>79</v>
      </c>
    </row>
    <row r="82" spans="6:6" x14ac:dyDescent="0.25">
      <c r="F82" s="14">
        <v>80</v>
      </c>
    </row>
    <row r="83" spans="6:6" x14ac:dyDescent="0.25">
      <c r="F83" s="14">
        <v>81</v>
      </c>
    </row>
    <row r="84" spans="6:6" x14ac:dyDescent="0.25">
      <c r="F84" s="14">
        <v>82</v>
      </c>
    </row>
    <row r="85" spans="6:6" x14ac:dyDescent="0.25">
      <c r="F85" s="14">
        <v>83</v>
      </c>
    </row>
    <row r="86" spans="6:6" x14ac:dyDescent="0.25">
      <c r="F86" s="14">
        <v>84</v>
      </c>
    </row>
    <row r="87" spans="6:6" x14ac:dyDescent="0.25">
      <c r="F87" s="14">
        <v>85</v>
      </c>
    </row>
    <row r="88" spans="6:6" x14ac:dyDescent="0.25">
      <c r="F88" s="14">
        <v>86</v>
      </c>
    </row>
    <row r="89" spans="6:6" x14ac:dyDescent="0.25">
      <c r="F89" s="14">
        <v>87</v>
      </c>
    </row>
    <row r="90" spans="6:6" x14ac:dyDescent="0.25">
      <c r="F90" s="14">
        <v>88</v>
      </c>
    </row>
    <row r="91" spans="6:6" x14ac:dyDescent="0.25">
      <c r="F91" s="14">
        <v>89</v>
      </c>
    </row>
    <row r="92" spans="6:6" x14ac:dyDescent="0.25">
      <c r="F92" s="14">
        <v>90</v>
      </c>
    </row>
    <row r="93" spans="6:6" x14ac:dyDescent="0.25">
      <c r="F93" s="14">
        <v>91</v>
      </c>
    </row>
    <row r="94" spans="6:6" x14ac:dyDescent="0.25">
      <c r="F94" s="14">
        <v>92</v>
      </c>
    </row>
    <row r="95" spans="6:6" x14ac:dyDescent="0.25">
      <c r="F95" s="14">
        <v>93</v>
      </c>
    </row>
    <row r="96" spans="6:6" x14ac:dyDescent="0.25">
      <c r="F96" s="14">
        <v>94</v>
      </c>
    </row>
    <row r="97" spans="6:6" x14ac:dyDescent="0.25">
      <c r="F97" s="14">
        <v>95</v>
      </c>
    </row>
    <row r="98" spans="6:6" x14ac:dyDescent="0.25">
      <c r="F98" s="14">
        <v>96</v>
      </c>
    </row>
    <row r="99" spans="6:6" x14ac:dyDescent="0.25">
      <c r="F99" s="14">
        <v>97</v>
      </c>
    </row>
    <row r="100" spans="6:6" x14ac:dyDescent="0.25">
      <c r="F100" s="14">
        <v>98</v>
      </c>
    </row>
    <row r="101" spans="6:6" x14ac:dyDescent="0.25">
      <c r="F101" s="14">
        <v>99</v>
      </c>
    </row>
    <row r="102" spans="6:6" x14ac:dyDescent="0.25">
      <c r="F102" s="14">
        <v>100</v>
      </c>
    </row>
    <row r="103" spans="6:6" x14ac:dyDescent="0.25">
      <c r="F103" s="14">
        <v>101</v>
      </c>
    </row>
    <row r="104" spans="6:6" x14ac:dyDescent="0.25">
      <c r="F104" s="14">
        <v>102</v>
      </c>
    </row>
    <row r="105" spans="6:6" x14ac:dyDescent="0.25">
      <c r="F105" s="14">
        <v>103</v>
      </c>
    </row>
    <row r="106" spans="6:6" x14ac:dyDescent="0.25">
      <c r="F106" s="14">
        <v>104</v>
      </c>
    </row>
    <row r="107" spans="6:6" x14ac:dyDescent="0.25">
      <c r="F107" s="14">
        <v>105</v>
      </c>
    </row>
    <row r="108" spans="6:6" x14ac:dyDescent="0.25">
      <c r="F108" s="14">
        <v>106</v>
      </c>
    </row>
    <row r="109" spans="6:6" x14ac:dyDescent="0.25">
      <c r="F109" s="14">
        <v>107</v>
      </c>
    </row>
    <row r="110" spans="6:6" x14ac:dyDescent="0.25">
      <c r="F110" s="14">
        <v>108</v>
      </c>
    </row>
    <row r="111" spans="6:6" x14ac:dyDescent="0.25">
      <c r="F111" s="14">
        <v>109</v>
      </c>
    </row>
    <row r="112" spans="6:6" x14ac:dyDescent="0.25">
      <c r="F112" s="14">
        <v>110</v>
      </c>
    </row>
    <row r="113" spans="6:6" x14ac:dyDescent="0.25">
      <c r="F113" s="14">
        <v>111</v>
      </c>
    </row>
    <row r="114" spans="6:6" x14ac:dyDescent="0.25">
      <c r="F114" s="14">
        <v>112</v>
      </c>
    </row>
    <row r="115" spans="6:6" x14ac:dyDescent="0.25">
      <c r="F115" s="14">
        <v>113</v>
      </c>
    </row>
    <row r="116" spans="6:6" x14ac:dyDescent="0.25">
      <c r="F116" s="14">
        <v>114</v>
      </c>
    </row>
    <row r="117" spans="6:6" x14ac:dyDescent="0.25">
      <c r="F117" s="14">
        <v>115</v>
      </c>
    </row>
    <row r="118" spans="6:6" x14ac:dyDescent="0.25">
      <c r="F118" s="14">
        <v>116</v>
      </c>
    </row>
    <row r="119" spans="6:6" x14ac:dyDescent="0.25">
      <c r="F119" s="14">
        <v>117</v>
      </c>
    </row>
    <row r="120" spans="6:6" x14ac:dyDescent="0.25">
      <c r="F120" s="14">
        <v>118</v>
      </c>
    </row>
    <row r="121" spans="6:6" x14ac:dyDescent="0.25">
      <c r="F121" s="14">
        <v>119</v>
      </c>
    </row>
    <row r="122" spans="6:6" x14ac:dyDescent="0.25">
      <c r="F122" s="14">
        <v>120</v>
      </c>
    </row>
    <row r="123" spans="6:6" x14ac:dyDescent="0.25">
      <c r="F123" s="14">
        <v>121</v>
      </c>
    </row>
  </sheetData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ERREUR DE SAISIE" error="L'agent saisi n'est pas identifié. _x000a_Merci de vérifier votre saisie ou de contacter le support.">
          <x14:formula1>
            <xm:f>Sources!$S$4:$S68</xm:f>
          </x14:formula1>
          <xm:sqref>G4:G1048576</xm:sqref>
        </x14:dataValidation>
        <x14:dataValidation type="list" allowBlank="1" showInputMessage="1" showErrorMessage="1">
          <x14:formula1>
            <xm:f>Sources!$A$7:$A$8</xm:f>
          </x14:formula1>
          <xm:sqref>C5</xm:sqref>
        </x14:dataValidation>
        <x14:dataValidation type="list" errorStyle="warning" showInputMessage="1" showErrorMessage="1" errorTitle="ERREUR DE SAISIE" error="L'agent saisi n'est pas identifié. _x000a_Merci de vérifier votre saisie ou de contacter le support.">
          <x14:formula1>
            <xm:f>Sources!$S$4:$S67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Caldendrier final</vt:lpstr>
      <vt:lpstr>2023</vt:lpstr>
      <vt:lpstr>MACRO </vt:lpstr>
      <vt:lpstr>Sources</vt:lpstr>
      <vt:lpstr>Feuil1</vt:lpstr>
      <vt:lpstr>CA</vt:lpstr>
      <vt:lpstr>Sources!Fériés</vt:lpstr>
      <vt:lpstr>Fériés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ALPE Jade</cp:lastModifiedBy>
  <cp:lastPrinted>2017-12-02T08:35:18Z</cp:lastPrinted>
  <dcterms:created xsi:type="dcterms:W3CDTF">2017-12-01T15:01:31Z</dcterms:created>
  <dcterms:modified xsi:type="dcterms:W3CDTF">2023-03-21T09:44:50Z</dcterms:modified>
</cp:coreProperties>
</file>