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ylfo\EP\gabriel turcotte\"/>
    </mc:Choice>
  </mc:AlternateContent>
  <xr:revisionPtr revIDLastSave="0" documentId="13_ncr:1_{63E1CCC9-C9FB-43E8-8DB1-A0807CE07997}" xr6:coauthVersionLast="47" xr6:coauthVersionMax="47" xr10:uidLastSave="{00000000-0000-0000-0000-000000000000}"/>
  <bookViews>
    <workbookView xWindow="-120" yWindow="-120" windowWidth="29040" windowHeight="15720" activeTab="2" xr2:uid="{2CDCC8B0-60DE-4B3F-9B39-9A2CF2FD6C31}"/>
  </bookViews>
  <sheets>
    <sheet name="Travaux" sheetId="4" r:id="rId1"/>
    <sheet name="Risque" sheetId="3" r:id="rId2"/>
    <sheet name="Échantillon" sheetId="2" r:id="rId3"/>
    <sheet name="Calculs" sheetId="5" r:id="rId4"/>
  </sheets>
  <externalReferences>
    <externalReference r:id="rId5"/>
  </externalReferences>
  <definedNames>
    <definedName name="ech" localSheetId="1">[1]Échantillon!$A$2:$A$80</definedName>
    <definedName name="ech" localSheetId="0">[1]Échantillon!$A$2:$A$80</definedName>
    <definedName name="ech">Échantillon!$A$2:$A$78</definedName>
    <definedName name="echprix">[1]Feuil2!$P$2:$P$80</definedName>
    <definedName name="echQte" localSheetId="1">[1]Échantillon!$B$2:$B$80</definedName>
    <definedName name="echQte" localSheetId="0">[1]Échantillon!$B$2:$B$80</definedName>
    <definedName name="echQte">Échantillon!$B$2:$B$78</definedName>
    <definedName name="echtotal">[1]Feuil2!$Q$2:$Q$81</definedName>
    <definedName name="for">[1]Forage!$D$2:$D$56</definedName>
    <definedName name="forhr">[1]Forage!$G$2:$G$56</definedName>
    <definedName name="forprix">[1]Forage!$J$2:$J$56</definedName>
    <definedName name="forQTE">[1]Forage!$F$2:$F$56</definedName>
    <definedName name="forTOTAL">[1]Forage!$K$2:$K$57</definedName>
    <definedName name="machinerie">[1]Travaux!$K$2:$K$10</definedName>
    <definedName name="prof_des_échantillons">[1]Données!$H$2:$H$130</definedName>
    <definedName name="Profondeur">[1]Travaux!$L$2:$L$10</definedName>
    <definedName name="programme">'[1]Plan d''échantillonage'!$A$7:$G$26</definedName>
    <definedName name="rap">'[1]Rapport et gestion'!$A$2:$A$16</definedName>
    <definedName name="rapprix">'[1]Rapport et gestion'!$F$2:$F$16</definedName>
    <definedName name="rapQTE">'[1]Rapport et gestion'!$C$2:$C$16</definedName>
    <definedName name="raptotal">'[1]Rapport et gestion'!$G$2:$G$16</definedName>
    <definedName name="res_2">[1]Résumé!$A$1:$E$138</definedName>
    <definedName name="res_3">[1]Résumé!$F$1:$J$70</definedName>
    <definedName name="résumé_des_couts">[1]Résumé!$F$24:$F$29</definedName>
    <definedName name="résumé_des_coutstotal">[1]Résumé!$J$24:$J$30</definedName>
    <definedName name="Revêtment_du_forage">[1]Travaux!$J$3:$J$10</definedName>
    <definedName name="Risque" localSheetId="0">[1]Risque!$A$3:$A$183</definedName>
    <definedName name="Risque">Risque!$A$3:$A$168</definedName>
    <definedName name="risque_environnementaux">[1]Données!$I$2:$I$43</definedName>
    <definedName name="risque_liste">'[1]Plan d''échantillonage'!$B$33:$B$52</definedName>
    <definedName name="TYPE">[1]Données!$G$2:$G$30</definedName>
    <definedName name="type_de_chantier">[1]Données!$A$2:$A$30</definedName>
    <definedName name="Type_de_forage">[1]Travaux!$I$2:$I$10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5" l="1" a="1"/>
  <c r="D5" i="5"/>
  <c r="D6" i="5" a="1"/>
  <c r="D6" i="5" s="1"/>
  <c r="B6" i="5" s="1"/>
  <c r="D5" i="2" s="1"/>
  <c r="D7" i="5" a="1"/>
  <c r="D7" i="5" s="1"/>
  <c r="B7" i="5" s="1"/>
  <c r="D6" i="2" s="1"/>
  <c r="D8" i="5" a="1"/>
  <c r="D8" i="5"/>
  <c r="D9" i="5" a="1"/>
  <c r="D9" i="5" s="1"/>
  <c r="B9" i="5" s="1"/>
  <c r="D8" i="2" s="1"/>
  <c r="D10" i="5" a="1"/>
  <c r="D10" i="5" s="1"/>
  <c r="B10" i="5" s="1"/>
  <c r="D9" i="2" s="1"/>
  <c r="D11" i="5" a="1"/>
  <c r="D11" i="5"/>
  <c r="D12" i="5" a="1"/>
  <c r="D12" i="5" s="1"/>
  <c r="B12" i="5" s="1"/>
  <c r="D11" i="2" s="1"/>
  <c r="D13" i="5" a="1"/>
  <c r="D13" i="5" s="1"/>
  <c r="B13" i="5" s="1"/>
  <c r="D12" i="2" s="1"/>
  <c r="D14" i="5" a="1"/>
  <c r="D14" i="5"/>
  <c r="D15" i="5" a="1"/>
  <c r="D15" i="5" s="1"/>
  <c r="B15" i="5" s="1"/>
  <c r="D14" i="2" s="1"/>
  <c r="D16" i="5" a="1"/>
  <c r="D16" i="5" s="1"/>
  <c r="B16" i="5" s="1"/>
  <c r="D15" i="2" s="1"/>
  <c r="D17" i="5" a="1"/>
  <c r="D17" i="5"/>
  <c r="D18" i="5" a="1"/>
  <c r="D18" i="5" s="1"/>
  <c r="B18" i="5" s="1"/>
  <c r="D17" i="2" s="1"/>
  <c r="D19" i="5" a="1"/>
  <c r="D19" i="5" s="1"/>
  <c r="B19" i="5" s="1"/>
  <c r="D18" i="2" s="1"/>
  <c r="D20" i="5" a="1"/>
  <c r="D20" i="5" s="1"/>
  <c r="B20" i="5" s="1"/>
  <c r="D19" i="2" s="1"/>
  <c r="D21" i="5" a="1"/>
  <c r="D21" i="5" s="1"/>
  <c r="B21" i="5" s="1"/>
  <c r="D20" i="2" s="1"/>
  <c r="D22" i="5" a="1"/>
  <c r="D22" i="5" s="1"/>
  <c r="B22" i="5" s="1"/>
  <c r="D21" i="2" s="1"/>
  <c r="D23" i="5" a="1"/>
  <c r="D23" i="5" s="1"/>
  <c r="B23" i="5" s="1"/>
  <c r="D22" i="2" s="1"/>
  <c r="D24" i="5" a="1"/>
  <c r="D24" i="5" s="1"/>
  <c r="B24" i="5" s="1"/>
  <c r="D23" i="2" s="1"/>
  <c r="D25" i="5" a="1"/>
  <c r="D25" i="5" s="1"/>
  <c r="B25" i="5" s="1"/>
  <c r="D24" i="2" s="1"/>
  <c r="D26" i="5" a="1"/>
  <c r="D26" i="5"/>
  <c r="D27" i="5" a="1"/>
  <c r="D27" i="5" s="1"/>
  <c r="B27" i="5" s="1"/>
  <c r="D26" i="2" s="1"/>
  <c r="D28" i="5" a="1"/>
  <c r="D28" i="5" s="1"/>
  <c r="B28" i="5" s="1"/>
  <c r="D27" i="2" s="1"/>
  <c r="D29" i="5" a="1"/>
  <c r="D29" i="5"/>
  <c r="D30" i="5" a="1"/>
  <c r="D30" i="5" s="1"/>
  <c r="B30" i="5" s="1"/>
  <c r="D29" i="2" s="1"/>
  <c r="D31" i="5" a="1"/>
  <c r="D31" i="5" s="1"/>
  <c r="B31" i="5" s="1"/>
  <c r="D30" i="2" s="1"/>
  <c r="D32" i="5" a="1"/>
  <c r="D32" i="5"/>
  <c r="D33" i="5" a="1"/>
  <c r="D33" i="5" s="1"/>
  <c r="B33" i="5" s="1"/>
  <c r="D32" i="2" s="1"/>
  <c r="D34" i="5" a="1"/>
  <c r="D34" i="5" s="1"/>
  <c r="B34" i="5" s="1"/>
  <c r="D33" i="2" s="1"/>
  <c r="D35" i="5" a="1"/>
  <c r="D35" i="5"/>
  <c r="D36" i="5" a="1"/>
  <c r="D36" i="5" s="1"/>
  <c r="B36" i="5" s="1"/>
  <c r="D35" i="2" s="1"/>
  <c r="D37" i="5" a="1"/>
  <c r="D37" i="5" s="1"/>
  <c r="B37" i="5" s="1"/>
  <c r="D36" i="2" s="1"/>
  <c r="D38" i="5" a="1"/>
  <c r="D38" i="5" s="1"/>
  <c r="B38" i="5" s="1"/>
  <c r="D37" i="2" s="1"/>
  <c r="D39" i="5" a="1"/>
  <c r="D39" i="5" s="1"/>
  <c r="B39" i="5" s="1"/>
  <c r="D38" i="2" s="1"/>
  <c r="D40" i="5" a="1"/>
  <c r="D40" i="5" s="1"/>
  <c r="B40" i="5" s="1"/>
  <c r="D39" i="2" s="1"/>
  <c r="D41" i="5" a="1"/>
  <c r="D41" i="5"/>
  <c r="D42" i="5" a="1"/>
  <c r="D42" i="5" s="1"/>
  <c r="B42" i="5" s="1"/>
  <c r="D41" i="2" s="1"/>
  <c r="D43" i="5" a="1"/>
  <c r="D43" i="5" s="1"/>
  <c r="B43" i="5" s="1"/>
  <c r="D42" i="2" s="1"/>
  <c r="D44" i="5" a="1"/>
  <c r="D44" i="5" s="1"/>
  <c r="B44" i="5" s="1"/>
  <c r="D43" i="2" s="1"/>
  <c r="D45" i="5" a="1"/>
  <c r="D45" i="5" s="1"/>
  <c r="B45" i="5" s="1"/>
  <c r="D44" i="2" s="1"/>
  <c r="D46" i="5" a="1"/>
  <c r="D46" i="5" s="1"/>
  <c r="B46" i="5" s="1"/>
  <c r="D45" i="2" s="1"/>
  <c r="D47" i="5" a="1"/>
  <c r="D47" i="5" s="1"/>
  <c r="B47" i="5" s="1"/>
  <c r="D46" i="2" s="1"/>
  <c r="D48" i="5" a="1"/>
  <c r="D48" i="5" s="1"/>
  <c r="B48" i="5" s="1"/>
  <c r="D47" i="2" s="1"/>
  <c r="D49" i="5" a="1"/>
  <c r="D49" i="5" s="1"/>
  <c r="B49" i="5" s="1"/>
  <c r="D48" i="2" s="1"/>
  <c r="D50" i="5" a="1"/>
  <c r="D50" i="5" s="1"/>
  <c r="B50" i="5" s="1"/>
  <c r="D49" i="2" s="1"/>
  <c r="D51" i="5" a="1"/>
  <c r="D51" i="5" s="1"/>
  <c r="B51" i="5" s="1"/>
  <c r="D50" i="2" s="1"/>
  <c r="D52" i="5" a="1"/>
  <c r="D52" i="5" s="1"/>
  <c r="B52" i="5" s="1"/>
  <c r="D51" i="2" s="1"/>
  <c r="B5" i="5"/>
  <c r="D4" i="2" s="1"/>
  <c r="B8" i="5"/>
  <c r="D7" i="2" s="1"/>
  <c r="B11" i="5"/>
  <c r="D10" i="2" s="1"/>
  <c r="B14" i="5"/>
  <c r="D13" i="2" s="1"/>
  <c r="B17" i="5"/>
  <c r="D16" i="2" s="1"/>
  <c r="B26" i="5"/>
  <c r="D25" i="2" s="1"/>
  <c r="B29" i="5"/>
  <c r="D28" i="2" s="1"/>
  <c r="B32" i="5"/>
  <c r="D31" i="2" s="1"/>
  <c r="B35" i="5"/>
  <c r="D34" i="2" s="1"/>
  <c r="B41" i="5"/>
  <c r="D40" i="2" s="1"/>
  <c r="L5" i="5" a="1"/>
  <c r="L5" i="5" s="1"/>
  <c r="L7" i="5" a="1"/>
  <c r="L7" i="5" s="1"/>
  <c r="E10" i="5" a="1"/>
  <c r="E10" i="5" s="1"/>
  <c r="G12" i="5" a="1"/>
  <c r="G12" i="5" s="1"/>
  <c r="I13" i="5" a="1"/>
  <c r="I13" i="5" s="1"/>
  <c r="K15" i="5" a="1"/>
  <c r="K15" i="5" s="1"/>
  <c r="H19" i="5" a="1"/>
  <c r="H19" i="5" s="1"/>
  <c r="M21" i="5" a="1"/>
  <c r="M21" i="5" s="1"/>
  <c r="M25" i="5" a="1"/>
  <c r="M25" i="5" s="1"/>
  <c r="G27" i="5" a="1"/>
  <c r="G27" i="5" s="1"/>
  <c r="M29" i="5" a="1"/>
  <c r="M29" i="5" s="1"/>
  <c r="G31" i="5" a="1"/>
  <c r="G31" i="5" s="1"/>
  <c r="M33" i="5" a="1"/>
  <c r="M33" i="5" s="1"/>
  <c r="M37" i="5" a="1"/>
  <c r="M37" i="5" s="1"/>
  <c r="G39" i="5" a="1"/>
  <c r="G39" i="5" s="1"/>
  <c r="M41" i="5" a="1"/>
  <c r="M41" i="5" s="1"/>
  <c r="G43" i="5" a="1"/>
  <c r="G43" i="5" s="1"/>
  <c r="M45" i="5" a="1"/>
  <c r="M45" i="5" s="1"/>
  <c r="M49" i="5" a="1"/>
  <c r="M49" i="5" s="1"/>
  <c r="G51" i="5" a="1"/>
  <c r="G51" i="5" s="1"/>
  <c r="E52" i="5" a="1"/>
  <c r="E52" i="5" s="1"/>
  <c r="G3" i="5"/>
  <c r="I3" i="5"/>
  <c r="K3" i="5"/>
  <c r="M3" i="5"/>
  <c r="F3" i="5"/>
  <c r="H3" i="5"/>
  <c r="J3" i="5"/>
  <c r="L3" i="5"/>
  <c r="E3" i="5"/>
  <c r="D3" i="5"/>
  <c r="M2" i="5"/>
  <c r="M15" i="5" s="1" a="1"/>
  <c r="M15" i="5" s="1"/>
  <c r="H2" i="5"/>
  <c r="H11" i="5" s="1" a="1"/>
  <c r="H11" i="5" s="1"/>
  <c r="A52" i="5"/>
  <c r="C52" i="5" s="1"/>
  <c r="L2" i="5"/>
  <c r="L14" i="5" s="1" a="1"/>
  <c r="L14" i="5" s="1"/>
  <c r="K2" i="5"/>
  <c r="K13" i="5" s="1" a="1"/>
  <c r="K13" i="5" s="1"/>
  <c r="J2" i="5"/>
  <c r="J13" i="5" s="1" a="1"/>
  <c r="J13" i="5" s="1"/>
  <c r="I2" i="5"/>
  <c r="I12" i="5" s="1" a="1"/>
  <c r="I12" i="5" s="1"/>
  <c r="G2" i="5"/>
  <c r="G18" i="5" s="1" a="1"/>
  <c r="G18" i="5" s="1"/>
  <c r="F2" i="5"/>
  <c r="F22" i="5" s="1" a="1"/>
  <c r="F22" i="5" s="1"/>
  <c r="E2" i="5"/>
  <c r="E5" i="5" s="1" a="1"/>
  <c r="E5" i="5" s="1"/>
  <c r="D2" i="5"/>
  <c r="A5" i="5"/>
  <c r="C5" i="5" s="1"/>
  <c r="A6" i="5"/>
  <c r="C6" i="5" s="1"/>
  <c r="A7" i="5"/>
  <c r="C7" i="5" s="1"/>
  <c r="A8" i="5"/>
  <c r="C8" i="5" s="1"/>
  <c r="A9" i="5"/>
  <c r="C9" i="5" s="1"/>
  <c r="A10" i="5"/>
  <c r="C10" i="5" s="1"/>
  <c r="A11" i="5"/>
  <c r="C11" i="5" s="1"/>
  <c r="F11" i="5" s="1" a="1"/>
  <c r="F11" i="5" s="1"/>
  <c r="A12" i="5"/>
  <c r="C12" i="5" s="1"/>
  <c r="A13" i="5"/>
  <c r="C13" i="5" s="1"/>
  <c r="A14" i="5"/>
  <c r="C14" i="5" s="1"/>
  <c r="A15" i="5"/>
  <c r="C15" i="5" s="1"/>
  <c r="A16" i="5"/>
  <c r="C16" i="5" s="1"/>
  <c r="A17" i="5"/>
  <c r="C17" i="5" s="1"/>
  <c r="A18" i="5"/>
  <c r="C18" i="5" s="1"/>
  <c r="E18" i="5" s="1" a="1"/>
  <c r="E18" i="5" s="1"/>
  <c r="A19" i="5"/>
  <c r="C19" i="5" s="1"/>
  <c r="A20" i="5"/>
  <c r="C20" i="5" s="1"/>
  <c r="A21" i="5"/>
  <c r="C21" i="5" s="1"/>
  <c r="A22" i="5"/>
  <c r="C22" i="5" s="1"/>
  <c r="A23" i="5"/>
  <c r="C23" i="5" s="1"/>
  <c r="A24" i="5"/>
  <c r="C24" i="5" s="1"/>
  <c r="A25" i="5"/>
  <c r="C25" i="5" s="1"/>
  <c r="A26" i="5"/>
  <c r="C26" i="5" s="1"/>
  <c r="A27" i="5"/>
  <c r="C27" i="5" s="1"/>
  <c r="A28" i="5"/>
  <c r="C28" i="5" s="1"/>
  <c r="A29" i="5"/>
  <c r="C29" i="5" s="1"/>
  <c r="A30" i="5"/>
  <c r="C30" i="5" s="1"/>
  <c r="A31" i="5"/>
  <c r="C31" i="5" s="1"/>
  <c r="A32" i="5"/>
  <c r="C32" i="5" s="1"/>
  <c r="E32" i="5" s="1" a="1"/>
  <c r="E32" i="5" s="1"/>
  <c r="A33" i="5"/>
  <c r="C33" i="5" s="1"/>
  <c r="A34" i="5"/>
  <c r="C34" i="5" s="1"/>
  <c r="A35" i="5"/>
  <c r="C35" i="5" s="1"/>
  <c r="G35" i="5" s="1" a="1"/>
  <c r="G35" i="5" s="1"/>
  <c r="A36" i="5"/>
  <c r="C36" i="5" s="1"/>
  <c r="E36" i="5" s="1" a="1"/>
  <c r="E36" i="5" s="1"/>
  <c r="A37" i="5"/>
  <c r="C37" i="5" s="1"/>
  <c r="H37" i="5" s="1" a="1"/>
  <c r="H37" i="5" s="1"/>
  <c r="A38" i="5"/>
  <c r="C38" i="5" s="1"/>
  <c r="K38" i="5" s="1" a="1"/>
  <c r="K38" i="5" s="1"/>
  <c r="A39" i="5"/>
  <c r="C39" i="5" s="1"/>
  <c r="A40" i="5"/>
  <c r="C40" i="5" s="1"/>
  <c r="E40" i="5" s="1" a="1"/>
  <c r="E40" i="5" s="1"/>
  <c r="A41" i="5"/>
  <c r="C41" i="5" s="1"/>
  <c r="H41" i="5" s="1" a="1"/>
  <c r="H41" i="5" s="1"/>
  <c r="A42" i="5"/>
  <c r="C42" i="5" s="1"/>
  <c r="K42" i="5" s="1" a="1"/>
  <c r="K42" i="5" s="1"/>
  <c r="A43" i="5"/>
  <c r="C43" i="5" s="1"/>
  <c r="A44" i="5"/>
  <c r="C44" i="5" s="1"/>
  <c r="E44" i="5" s="1" a="1"/>
  <c r="E44" i="5" s="1"/>
  <c r="A45" i="5"/>
  <c r="C45" i="5" s="1"/>
  <c r="A46" i="5"/>
  <c r="C46" i="5" s="1"/>
  <c r="K46" i="5" s="1" a="1"/>
  <c r="K46" i="5" s="1"/>
  <c r="A47" i="5"/>
  <c r="C47" i="5" s="1"/>
  <c r="G47" i="5" s="1" a="1"/>
  <c r="G47" i="5" s="1"/>
  <c r="A48" i="5"/>
  <c r="C48" i="5" s="1"/>
  <c r="E48" i="5" s="1" a="1"/>
  <c r="E48" i="5" s="1"/>
  <c r="A49" i="5"/>
  <c r="C49" i="5" s="1"/>
  <c r="H49" i="5" s="1" a="1"/>
  <c r="H49" i="5" s="1"/>
  <c r="A50" i="5"/>
  <c r="C50" i="5" s="1"/>
  <c r="K50" i="5" s="1" a="1"/>
  <c r="K50" i="5" s="1"/>
  <c r="A51" i="5"/>
  <c r="C51" i="5" s="1"/>
  <c r="C13" i="4"/>
  <c r="J28" i="5" l="1" a="1"/>
  <c r="J28" i="5" s="1"/>
  <c r="K52" i="5" a="1"/>
  <c r="K52" i="5" s="1"/>
  <c r="H51" i="5" a="1"/>
  <c r="H51" i="5" s="1"/>
  <c r="E50" i="5" a="1"/>
  <c r="E50" i="5" s="1"/>
  <c r="K48" i="5" a="1"/>
  <c r="K48" i="5" s="1"/>
  <c r="H47" i="5" a="1"/>
  <c r="H47" i="5" s="1"/>
  <c r="E46" i="5" a="1"/>
  <c r="E46" i="5" s="1"/>
  <c r="K44" i="5" a="1"/>
  <c r="K44" i="5" s="1"/>
  <c r="H43" i="5" a="1"/>
  <c r="H43" i="5" s="1"/>
  <c r="E42" i="5" a="1"/>
  <c r="E42" i="5" s="1"/>
  <c r="K40" i="5" a="1"/>
  <c r="K40" i="5" s="1"/>
  <c r="H39" i="5" a="1"/>
  <c r="H39" i="5" s="1"/>
  <c r="E38" i="5" a="1"/>
  <c r="E38" i="5" s="1"/>
  <c r="K36" i="5" a="1"/>
  <c r="K36" i="5" s="1"/>
  <c r="H35" i="5" a="1"/>
  <c r="H35" i="5" s="1"/>
  <c r="E34" i="5" a="1"/>
  <c r="E34" i="5" s="1"/>
  <c r="K32" i="5" a="1"/>
  <c r="K32" i="5" s="1"/>
  <c r="H31" i="5" a="1"/>
  <c r="H31" i="5" s="1"/>
  <c r="E30" i="5" a="1"/>
  <c r="E30" i="5" s="1"/>
  <c r="K28" i="5" a="1"/>
  <c r="K28" i="5" s="1"/>
  <c r="H27" i="5" a="1"/>
  <c r="H27" i="5" s="1"/>
  <c r="E26" i="5" a="1"/>
  <c r="E26" i="5" s="1"/>
  <c r="K24" i="5" a="1"/>
  <c r="K24" i="5" s="1"/>
  <c r="H23" i="5" a="1"/>
  <c r="H23" i="5" s="1"/>
  <c r="E22" i="5" a="1"/>
  <c r="E22" i="5" s="1"/>
  <c r="K20" i="5" a="1"/>
  <c r="K20" i="5" s="1"/>
  <c r="I19" i="5" a="1"/>
  <c r="I19" i="5" s="1"/>
  <c r="F18" i="5" a="1"/>
  <c r="F18" i="5" s="1"/>
  <c r="M16" i="5" a="1"/>
  <c r="M16" i="5" s="1"/>
  <c r="L15" i="5" a="1"/>
  <c r="L15" i="5" s="1"/>
  <c r="K14" i="5" a="1"/>
  <c r="K14" i="5" s="1"/>
  <c r="H12" i="5" a="1"/>
  <c r="H12" i="5" s="1"/>
  <c r="G11" i="5" a="1"/>
  <c r="G11" i="5" s="1"/>
  <c r="F10" i="5" a="1"/>
  <c r="F10" i="5" s="1"/>
  <c r="M8" i="5" a="1"/>
  <c r="M8" i="5" s="1"/>
  <c r="M7" i="5" a="1"/>
  <c r="M7" i="5" s="1"/>
  <c r="M6" i="5" a="1"/>
  <c r="M6" i="5" s="1"/>
  <c r="M5" i="5" a="1"/>
  <c r="M5" i="5" s="1"/>
  <c r="I52" i="5" a="1"/>
  <c r="I52" i="5" s="1"/>
  <c r="F51" i="5" a="1"/>
  <c r="F51" i="5" s="1"/>
  <c r="L49" i="5" a="1"/>
  <c r="L49" i="5" s="1"/>
  <c r="I48" i="5" a="1"/>
  <c r="I48" i="5" s="1"/>
  <c r="F47" i="5" a="1"/>
  <c r="F47" i="5" s="1"/>
  <c r="L45" i="5" a="1"/>
  <c r="L45" i="5" s="1"/>
  <c r="I44" i="5" a="1"/>
  <c r="I44" i="5" s="1"/>
  <c r="F43" i="5" a="1"/>
  <c r="F43" i="5" s="1"/>
  <c r="L41" i="5" a="1"/>
  <c r="L41" i="5" s="1"/>
  <c r="I40" i="5" a="1"/>
  <c r="I40" i="5" s="1"/>
  <c r="F39" i="5" a="1"/>
  <c r="F39" i="5" s="1"/>
  <c r="L37" i="5" a="1"/>
  <c r="L37" i="5" s="1"/>
  <c r="I36" i="5" a="1"/>
  <c r="I36" i="5" s="1"/>
  <c r="F35" i="5" a="1"/>
  <c r="F35" i="5" s="1"/>
  <c r="L33" i="5" a="1"/>
  <c r="L33" i="5" s="1"/>
  <c r="I32" i="5" a="1"/>
  <c r="I32" i="5" s="1"/>
  <c r="F31" i="5" a="1"/>
  <c r="F31" i="5" s="1"/>
  <c r="L29" i="5" a="1"/>
  <c r="L29" i="5" s="1"/>
  <c r="I28" i="5" a="1"/>
  <c r="I28" i="5" s="1"/>
  <c r="F27" i="5" a="1"/>
  <c r="F27" i="5" s="1"/>
  <c r="L25" i="5" a="1"/>
  <c r="L25" i="5" s="1"/>
  <c r="I24" i="5" a="1"/>
  <c r="I24" i="5" s="1"/>
  <c r="F23" i="5" a="1"/>
  <c r="F23" i="5" s="1"/>
  <c r="L21" i="5" a="1"/>
  <c r="L21" i="5" s="1"/>
  <c r="I20" i="5" a="1"/>
  <c r="I20" i="5" s="1"/>
  <c r="G19" i="5" a="1"/>
  <c r="G19" i="5" s="1"/>
  <c r="M17" i="5" a="1"/>
  <c r="M17" i="5" s="1"/>
  <c r="L16" i="5" a="1"/>
  <c r="L16" i="5" s="1"/>
  <c r="J15" i="5" a="1"/>
  <c r="J15" i="5" s="1"/>
  <c r="I14" i="5" a="1"/>
  <c r="I14" i="5" s="1"/>
  <c r="H13" i="5" a="1"/>
  <c r="H13" i="5" s="1"/>
  <c r="E11" i="5" a="1"/>
  <c r="E11" i="5" s="1"/>
  <c r="M9" i="5" a="1"/>
  <c r="M9" i="5" s="1"/>
  <c r="L8" i="5" a="1"/>
  <c r="L8" i="5" s="1"/>
  <c r="L6" i="5" a="1"/>
  <c r="L6" i="5" s="1"/>
  <c r="H52" i="5" a="1"/>
  <c r="H52" i="5" s="1"/>
  <c r="E51" i="5" a="1"/>
  <c r="E51" i="5" s="1"/>
  <c r="K49" i="5" a="1"/>
  <c r="K49" i="5" s="1"/>
  <c r="H48" i="5" a="1"/>
  <c r="H48" i="5" s="1"/>
  <c r="E47" i="5" a="1"/>
  <c r="E47" i="5" s="1"/>
  <c r="K45" i="5" a="1"/>
  <c r="K45" i="5" s="1"/>
  <c r="H44" i="5" a="1"/>
  <c r="H44" i="5" s="1"/>
  <c r="E43" i="5" a="1"/>
  <c r="E43" i="5" s="1"/>
  <c r="K41" i="5" a="1"/>
  <c r="K41" i="5" s="1"/>
  <c r="H40" i="5" a="1"/>
  <c r="H40" i="5" s="1"/>
  <c r="E39" i="5" a="1"/>
  <c r="E39" i="5" s="1"/>
  <c r="K37" i="5" a="1"/>
  <c r="K37" i="5" s="1"/>
  <c r="H36" i="5" a="1"/>
  <c r="H36" i="5" s="1"/>
  <c r="E35" i="5" a="1"/>
  <c r="E35" i="5" s="1"/>
  <c r="K33" i="5" a="1"/>
  <c r="K33" i="5" s="1"/>
  <c r="H32" i="5" a="1"/>
  <c r="H32" i="5" s="1"/>
  <c r="E31" i="5" a="1"/>
  <c r="E31" i="5" s="1"/>
  <c r="K29" i="5" a="1"/>
  <c r="K29" i="5" s="1"/>
  <c r="H28" i="5" a="1"/>
  <c r="H28" i="5" s="1"/>
  <c r="E27" i="5" a="1"/>
  <c r="E27" i="5" s="1"/>
  <c r="K25" i="5" a="1"/>
  <c r="K25" i="5" s="1"/>
  <c r="H24" i="5" a="1"/>
  <c r="H24" i="5" s="1"/>
  <c r="E23" i="5" a="1"/>
  <c r="E23" i="5" s="1"/>
  <c r="K21" i="5" a="1"/>
  <c r="K21" i="5" s="1"/>
  <c r="H20" i="5" a="1"/>
  <c r="H20" i="5" s="1"/>
  <c r="F19" i="5" a="1"/>
  <c r="F19" i="5" s="1"/>
  <c r="L17" i="5" a="1"/>
  <c r="L17" i="5" s="1"/>
  <c r="K16" i="5" a="1"/>
  <c r="K16" i="5" s="1"/>
  <c r="H14" i="5" a="1"/>
  <c r="H14" i="5" s="1"/>
  <c r="G13" i="5" a="1"/>
  <c r="G13" i="5" s="1"/>
  <c r="F12" i="5" a="1"/>
  <c r="F12" i="5" s="1"/>
  <c r="M10" i="5" a="1"/>
  <c r="M10" i="5" s="1"/>
  <c r="L9" i="5" a="1"/>
  <c r="L9" i="5" s="1"/>
  <c r="K8" i="5" a="1"/>
  <c r="K8" i="5" s="1"/>
  <c r="K7" i="5" a="1"/>
  <c r="K7" i="5" s="1"/>
  <c r="K6" i="5" a="1"/>
  <c r="K6" i="5" s="1"/>
  <c r="K5" i="5" a="1"/>
  <c r="K5" i="5" s="1"/>
  <c r="G52" i="5" a="1"/>
  <c r="G52" i="5" s="1"/>
  <c r="M50" i="5" a="1"/>
  <c r="M50" i="5" s="1"/>
  <c r="J49" i="5" a="1"/>
  <c r="J49" i="5" s="1"/>
  <c r="G48" i="5" a="1"/>
  <c r="G48" i="5" s="1"/>
  <c r="M46" i="5" a="1"/>
  <c r="M46" i="5" s="1"/>
  <c r="J45" i="5" a="1"/>
  <c r="J45" i="5" s="1"/>
  <c r="G44" i="5" a="1"/>
  <c r="G44" i="5" s="1"/>
  <c r="M42" i="5" a="1"/>
  <c r="M42" i="5" s="1"/>
  <c r="J41" i="5" a="1"/>
  <c r="J41" i="5" s="1"/>
  <c r="G40" i="5" a="1"/>
  <c r="G40" i="5" s="1"/>
  <c r="M38" i="5" a="1"/>
  <c r="M38" i="5" s="1"/>
  <c r="J37" i="5" a="1"/>
  <c r="J37" i="5" s="1"/>
  <c r="G36" i="5" a="1"/>
  <c r="G36" i="5" s="1"/>
  <c r="M34" i="5" a="1"/>
  <c r="M34" i="5" s="1"/>
  <c r="J33" i="5" a="1"/>
  <c r="J33" i="5" s="1"/>
  <c r="G32" i="5" a="1"/>
  <c r="G32" i="5" s="1"/>
  <c r="M30" i="5" a="1"/>
  <c r="M30" i="5" s="1"/>
  <c r="J29" i="5" a="1"/>
  <c r="J29" i="5" s="1"/>
  <c r="G28" i="5" a="1"/>
  <c r="G28" i="5" s="1"/>
  <c r="M26" i="5" a="1"/>
  <c r="M26" i="5" s="1"/>
  <c r="J25" i="5" a="1"/>
  <c r="J25" i="5" s="1"/>
  <c r="G24" i="5" a="1"/>
  <c r="G24" i="5" s="1"/>
  <c r="M22" i="5" a="1"/>
  <c r="M22" i="5" s="1"/>
  <c r="J21" i="5" a="1"/>
  <c r="J21" i="5" s="1"/>
  <c r="G20" i="5" a="1"/>
  <c r="G20" i="5" s="1"/>
  <c r="E19" i="5" a="1"/>
  <c r="E19" i="5" s="1"/>
  <c r="K17" i="5" a="1"/>
  <c r="K17" i="5" s="1"/>
  <c r="J16" i="5" a="1"/>
  <c r="J16" i="5" s="1"/>
  <c r="I15" i="5" a="1"/>
  <c r="I15" i="5" s="1"/>
  <c r="G14" i="5" a="1"/>
  <c r="G14" i="5" s="1"/>
  <c r="F13" i="5" a="1"/>
  <c r="F13" i="5" s="1"/>
  <c r="E12" i="5" a="1"/>
  <c r="E12" i="5" s="1"/>
  <c r="K9" i="5" a="1"/>
  <c r="K9" i="5" s="1"/>
  <c r="J8" i="5" a="1"/>
  <c r="J8" i="5" s="1"/>
  <c r="J7" i="5" a="1"/>
  <c r="J7" i="5" s="1"/>
  <c r="J6" i="5" a="1"/>
  <c r="J6" i="5" s="1"/>
  <c r="J5" i="5" a="1"/>
  <c r="J5" i="5" s="1"/>
  <c r="G23" i="5" a="1"/>
  <c r="G23" i="5" s="1"/>
  <c r="F52" i="5" a="1"/>
  <c r="F52" i="5" s="1"/>
  <c r="L50" i="5" a="1"/>
  <c r="L50" i="5" s="1"/>
  <c r="I49" i="5" a="1"/>
  <c r="I49" i="5" s="1"/>
  <c r="F48" i="5" a="1"/>
  <c r="F48" i="5" s="1"/>
  <c r="L46" i="5" a="1"/>
  <c r="L46" i="5" s="1"/>
  <c r="I45" i="5" a="1"/>
  <c r="I45" i="5" s="1"/>
  <c r="F44" i="5" a="1"/>
  <c r="F44" i="5" s="1"/>
  <c r="L42" i="5" a="1"/>
  <c r="L42" i="5" s="1"/>
  <c r="I41" i="5" a="1"/>
  <c r="I41" i="5" s="1"/>
  <c r="F40" i="5" a="1"/>
  <c r="F40" i="5" s="1"/>
  <c r="L38" i="5" a="1"/>
  <c r="L38" i="5" s="1"/>
  <c r="I37" i="5" a="1"/>
  <c r="I37" i="5" s="1"/>
  <c r="F36" i="5" a="1"/>
  <c r="F36" i="5" s="1"/>
  <c r="L34" i="5" a="1"/>
  <c r="L34" i="5" s="1"/>
  <c r="I33" i="5" a="1"/>
  <c r="I33" i="5" s="1"/>
  <c r="F32" i="5" a="1"/>
  <c r="F32" i="5" s="1"/>
  <c r="L30" i="5" a="1"/>
  <c r="L30" i="5" s="1"/>
  <c r="I29" i="5" a="1"/>
  <c r="I29" i="5" s="1"/>
  <c r="F28" i="5" a="1"/>
  <c r="F28" i="5" s="1"/>
  <c r="L26" i="5" a="1"/>
  <c r="L26" i="5" s="1"/>
  <c r="I25" i="5" a="1"/>
  <c r="I25" i="5" s="1"/>
  <c r="F24" i="5" a="1"/>
  <c r="F24" i="5" s="1"/>
  <c r="L22" i="5" a="1"/>
  <c r="L22" i="5" s="1"/>
  <c r="I21" i="5" a="1"/>
  <c r="I21" i="5" s="1"/>
  <c r="F20" i="5" a="1"/>
  <c r="F20" i="5" s="1"/>
  <c r="M18" i="5" a="1"/>
  <c r="M18" i="5" s="1"/>
  <c r="J17" i="5" a="1"/>
  <c r="J17" i="5" s="1"/>
  <c r="I16" i="5" a="1"/>
  <c r="I16" i="5" s="1"/>
  <c r="H15" i="5" a="1"/>
  <c r="H15" i="5" s="1"/>
  <c r="E13" i="5" a="1"/>
  <c r="E13" i="5" s="1"/>
  <c r="M11" i="5" a="1"/>
  <c r="M11" i="5" s="1"/>
  <c r="L10" i="5" a="1"/>
  <c r="L10" i="5" s="1"/>
  <c r="J9" i="5" a="1"/>
  <c r="J9" i="5" s="1"/>
  <c r="I8" i="5" a="1"/>
  <c r="I8" i="5" s="1"/>
  <c r="I6" i="5" a="1"/>
  <c r="I6" i="5" s="1"/>
  <c r="J40" i="5" a="1"/>
  <c r="J40" i="5" s="1"/>
  <c r="H45" i="5" a="1"/>
  <c r="H45" i="5" s="1"/>
  <c r="K34" i="5" a="1"/>
  <c r="K34" i="5" s="1"/>
  <c r="H33" i="5" a="1"/>
  <c r="H33" i="5" s="1"/>
  <c r="K30" i="5" a="1"/>
  <c r="K30" i="5" s="1"/>
  <c r="H29" i="5" a="1"/>
  <c r="H29" i="5" s="1"/>
  <c r="E28" i="5" a="1"/>
  <c r="E28" i="5" s="1"/>
  <c r="K26" i="5" a="1"/>
  <c r="K26" i="5" s="1"/>
  <c r="H25" i="5" a="1"/>
  <c r="H25" i="5" s="1"/>
  <c r="E24" i="5" a="1"/>
  <c r="E24" i="5" s="1"/>
  <c r="K22" i="5" a="1"/>
  <c r="K22" i="5" s="1"/>
  <c r="H21" i="5" a="1"/>
  <c r="H21" i="5" s="1"/>
  <c r="E20" i="5" a="1"/>
  <c r="E20" i="5" s="1"/>
  <c r="L18" i="5" a="1"/>
  <c r="L18" i="5" s="1"/>
  <c r="H16" i="5" a="1"/>
  <c r="H16" i="5" s="1"/>
  <c r="G15" i="5" a="1"/>
  <c r="G15" i="5" s="1"/>
  <c r="F14" i="5" a="1"/>
  <c r="F14" i="5" s="1"/>
  <c r="M12" i="5" a="1"/>
  <c r="M12" i="5" s="1"/>
  <c r="L11" i="5" a="1"/>
  <c r="L11" i="5" s="1"/>
  <c r="K10" i="5" a="1"/>
  <c r="K10" i="5" s="1"/>
  <c r="I7" i="5" a="1"/>
  <c r="I7" i="5" s="1"/>
  <c r="I5" i="5" a="1"/>
  <c r="I5" i="5" s="1"/>
  <c r="M51" i="5" a="1"/>
  <c r="M51" i="5" s="1"/>
  <c r="J50" i="5" a="1"/>
  <c r="J50" i="5" s="1"/>
  <c r="G49" i="5" a="1"/>
  <c r="G49" i="5" s="1"/>
  <c r="M47" i="5" a="1"/>
  <c r="M47" i="5" s="1"/>
  <c r="J46" i="5" a="1"/>
  <c r="J46" i="5" s="1"/>
  <c r="G45" i="5" a="1"/>
  <c r="G45" i="5" s="1"/>
  <c r="M43" i="5" a="1"/>
  <c r="M43" i="5" s="1"/>
  <c r="J42" i="5" a="1"/>
  <c r="J42" i="5" s="1"/>
  <c r="G41" i="5" a="1"/>
  <c r="G41" i="5" s="1"/>
  <c r="M39" i="5" a="1"/>
  <c r="M39" i="5" s="1"/>
  <c r="J38" i="5" a="1"/>
  <c r="J38" i="5" s="1"/>
  <c r="G37" i="5" a="1"/>
  <c r="G37" i="5" s="1"/>
  <c r="M35" i="5" a="1"/>
  <c r="M35" i="5" s="1"/>
  <c r="J34" i="5" a="1"/>
  <c r="J34" i="5" s="1"/>
  <c r="G33" i="5" a="1"/>
  <c r="G33" i="5" s="1"/>
  <c r="M31" i="5" a="1"/>
  <c r="M31" i="5" s="1"/>
  <c r="J30" i="5" a="1"/>
  <c r="J30" i="5" s="1"/>
  <c r="G29" i="5" a="1"/>
  <c r="G29" i="5" s="1"/>
  <c r="M27" i="5" a="1"/>
  <c r="M27" i="5" s="1"/>
  <c r="J26" i="5" a="1"/>
  <c r="J26" i="5" s="1"/>
  <c r="G25" i="5" a="1"/>
  <c r="G25" i="5" s="1"/>
  <c r="M23" i="5" a="1"/>
  <c r="M23" i="5" s="1"/>
  <c r="J22" i="5" a="1"/>
  <c r="J22" i="5" s="1"/>
  <c r="G21" i="5" a="1"/>
  <c r="G21" i="5" s="1"/>
  <c r="M19" i="5" a="1"/>
  <c r="M19" i="5" s="1"/>
  <c r="K18" i="5" a="1"/>
  <c r="K18" i="5" s="1"/>
  <c r="I17" i="5" a="1"/>
  <c r="I17" i="5" s="1"/>
  <c r="G16" i="5" a="1"/>
  <c r="G16" i="5" s="1"/>
  <c r="F15" i="5" a="1"/>
  <c r="F15" i="5" s="1"/>
  <c r="E14" i="5" a="1"/>
  <c r="E14" i="5" s="1"/>
  <c r="K11" i="5" a="1"/>
  <c r="K11" i="5" s="1"/>
  <c r="J10" i="5" a="1"/>
  <c r="J10" i="5" s="1"/>
  <c r="I9" i="5" a="1"/>
  <c r="I9" i="5" s="1"/>
  <c r="H8" i="5" a="1"/>
  <c r="H8" i="5" s="1"/>
  <c r="H7" i="5" a="1"/>
  <c r="H7" i="5" s="1"/>
  <c r="H6" i="5" a="1"/>
  <c r="H6" i="5" s="1"/>
  <c r="H5" i="5" a="1"/>
  <c r="H5" i="5" s="1"/>
  <c r="J48" i="5" a="1"/>
  <c r="J48" i="5" s="1"/>
  <c r="J44" i="5" a="1"/>
  <c r="J44" i="5" s="1"/>
  <c r="J32" i="5" a="1"/>
  <c r="J32" i="5" s="1"/>
  <c r="J24" i="5" a="1"/>
  <c r="J24" i="5" s="1"/>
  <c r="L51" i="5" a="1"/>
  <c r="L51" i="5" s="1"/>
  <c r="I50" i="5" a="1"/>
  <c r="I50" i="5" s="1"/>
  <c r="F49" i="5" a="1"/>
  <c r="F49" i="5" s="1"/>
  <c r="L47" i="5" a="1"/>
  <c r="L47" i="5" s="1"/>
  <c r="I46" i="5" a="1"/>
  <c r="I46" i="5" s="1"/>
  <c r="F45" i="5" a="1"/>
  <c r="F45" i="5" s="1"/>
  <c r="L43" i="5" a="1"/>
  <c r="L43" i="5" s="1"/>
  <c r="I42" i="5" a="1"/>
  <c r="I42" i="5" s="1"/>
  <c r="F41" i="5" a="1"/>
  <c r="F41" i="5" s="1"/>
  <c r="L39" i="5" a="1"/>
  <c r="L39" i="5" s="1"/>
  <c r="I38" i="5" a="1"/>
  <c r="I38" i="5" s="1"/>
  <c r="F37" i="5" a="1"/>
  <c r="F37" i="5" s="1"/>
  <c r="L35" i="5" a="1"/>
  <c r="L35" i="5" s="1"/>
  <c r="I34" i="5" a="1"/>
  <c r="I34" i="5" s="1"/>
  <c r="F33" i="5" a="1"/>
  <c r="F33" i="5" s="1"/>
  <c r="L31" i="5" a="1"/>
  <c r="L31" i="5" s="1"/>
  <c r="I30" i="5" a="1"/>
  <c r="I30" i="5" s="1"/>
  <c r="F29" i="5" a="1"/>
  <c r="F29" i="5" s="1"/>
  <c r="L27" i="5" a="1"/>
  <c r="L27" i="5" s="1"/>
  <c r="I26" i="5" a="1"/>
  <c r="I26" i="5" s="1"/>
  <c r="F25" i="5" a="1"/>
  <c r="F25" i="5" s="1"/>
  <c r="L23" i="5" a="1"/>
  <c r="L23" i="5" s="1"/>
  <c r="I22" i="5" a="1"/>
  <c r="I22" i="5" s="1"/>
  <c r="F21" i="5" a="1"/>
  <c r="F21" i="5" s="1"/>
  <c r="L19" i="5" a="1"/>
  <c r="L19" i="5" s="1"/>
  <c r="J18" i="5" a="1"/>
  <c r="J18" i="5" s="1"/>
  <c r="H17" i="5" a="1"/>
  <c r="H17" i="5" s="1"/>
  <c r="E15" i="5" a="1"/>
  <c r="E15" i="5" s="1"/>
  <c r="M13" i="5" a="1"/>
  <c r="M13" i="5" s="1"/>
  <c r="L12" i="5" a="1"/>
  <c r="L12" i="5" s="1"/>
  <c r="J11" i="5" a="1"/>
  <c r="J11" i="5" s="1"/>
  <c r="I10" i="5" a="1"/>
  <c r="I10" i="5" s="1"/>
  <c r="H9" i="5" a="1"/>
  <c r="H9" i="5" s="1"/>
  <c r="G8" i="5" a="1"/>
  <c r="G8" i="5" s="1"/>
  <c r="G7" i="5" a="1"/>
  <c r="G7" i="5" s="1"/>
  <c r="G6" i="5" a="1"/>
  <c r="G6" i="5" s="1"/>
  <c r="G5" i="5" a="1"/>
  <c r="G5" i="5" s="1"/>
  <c r="J52" i="5" a="1"/>
  <c r="J52" i="5" s="1"/>
  <c r="J20" i="5" a="1"/>
  <c r="J20" i="5" s="1"/>
  <c r="K51" i="5" a="1"/>
  <c r="K51" i="5" s="1"/>
  <c r="H50" i="5" a="1"/>
  <c r="H50" i="5" s="1"/>
  <c r="E49" i="5" a="1"/>
  <c r="E49" i="5" s="1"/>
  <c r="K47" i="5" a="1"/>
  <c r="K47" i="5" s="1"/>
  <c r="H46" i="5" a="1"/>
  <c r="H46" i="5" s="1"/>
  <c r="E45" i="5" a="1"/>
  <c r="E45" i="5" s="1"/>
  <c r="K43" i="5" a="1"/>
  <c r="K43" i="5" s="1"/>
  <c r="H42" i="5" a="1"/>
  <c r="H42" i="5" s="1"/>
  <c r="E41" i="5" a="1"/>
  <c r="E41" i="5" s="1"/>
  <c r="K39" i="5" a="1"/>
  <c r="K39" i="5" s="1"/>
  <c r="H38" i="5" a="1"/>
  <c r="H38" i="5" s="1"/>
  <c r="E37" i="5" a="1"/>
  <c r="E37" i="5" s="1"/>
  <c r="K35" i="5" a="1"/>
  <c r="K35" i="5" s="1"/>
  <c r="H34" i="5" a="1"/>
  <c r="H34" i="5" s="1"/>
  <c r="E33" i="5" a="1"/>
  <c r="E33" i="5" s="1"/>
  <c r="K31" i="5" a="1"/>
  <c r="K31" i="5" s="1"/>
  <c r="H30" i="5" a="1"/>
  <c r="H30" i="5" s="1"/>
  <c r="E29" i="5" a="1"/>
  <c r="E29" i="5" s="1"/>
  <c r="K27" i="5" a="1"/>
  <c r="K27" i="5" s="1"/>
  <c r="H26" i="5" a="1"/>
  <c r="H26" i="5" s="1"/>
  <c r="E25" i="5" a="1"/>
  <c r="E25" i="5" s="1"/>
  <c r="K23" i="5" a="1"/>
  <c r="K23" i="5" s="1"/>
  <c r="H22" i="5" a="1"/>
  <c r="H22" i="5" s="1"/>
  <c r="E21" i="5" a="1"/>
  <c r="E21" i="5" s="1"/>
  <c r="K19" i="5" a="1"/>
  <c r="K19" i="5" s="1"/>
  <c r="I18" i="5" a="1"/>
  <c r="I18" i="5" s="1"/>
  <c r="G17" i="5" a="1"/>
  <c r="G17" i="5" s="1"/>
  <c r="F16" i="5" a="1"/>
  <c r="F16" i="5" s="1"/>
  <c r="M14" i="5" a="1"/>
  <c r="M14" i="5" s="1"/>
  <c r="L13" i="5" a="1"/>
  <c r="L13" i="5" s="1"/>
  <c r="K12" i="5" a="1"/>
  <c r="K12" i="5" s="1"/>
  <c r="H10" i="5" a="1"/>
  <c r="H10" i="5" s="1"/>
  <c r="G9" i="5" a="1"/>
  <c r="G9" i="5" s="1"/>
  <c r="F7" i="5" a="1"/>
  <c r="F7" i="5" s="1"/>
  <c r="F5" i="5" a="1"/>
  <c r="F5" i="5" s="1"/>
  <c r="J14" i="5" a="1"/>
  <c r="J14" i="5" s="1"/>
  <c r="M52" i="5" a="1"/>
  <c r="M52" i="5" s="1"/>
  <c r="J51" i="5" a="1"/>
  <c r="J51" i="5" s="1"/>
  <c r="G50" i="5" a="1"/>
  <c r="G50" i="5" s="1"/>
  <c r="M48" i="5" a="1"/>
  <c r="M48" i="5" s="1"/>
  <c r="J47" i="5" a="1"/>
  <c r="J47" i="5" s="1"/>
  <c r="G46" i="5" a="1"/>
  <c r="G46" i="5" s="1"/>
  <c r="M44" i="5" a="1"/>
  <c r="M44" i="5" s="1"/>
  <c r="J43" i="5" a="1"/>
  <c r="J43" i="5" s="1"/>
  <c r="G42" i="5" a="1"/>
  <c r="G42" i="5" s="1"/>
  <c r="M40" i="5" a="1"/>
  <c r="M40" i="5" s="1"/>
  <c r="J39" i="5" a="1"/>
  <c r="J39" i="5" s="1"/>
  <c r="G38" i="5" a="1"/>
  <c r="G38" i="5" s="1"/>
  <c r="M36" i="5" a="1"/>
  <c r="M36" i="5" s="1"/>
  <c r="J35" i="5" a="1"/>
  <c r="J35" i="5" s="1"/>
  <c r="G34" i="5" a="1"/>
  <c r="G34" i="5" s="1"/>
  <c r="M32" i="5" a="1"/>
  <c r="M32" i="5" s="1"/>
  <c r="J31" i="5" a="1"/>
  <c r="J31" i="5" s="1"/>
  <c r="G30" i="5" a="1"/>
  <c r="G30" i="5" s="1"/>
  <c r="M28" i="5" a="1"/>
  <c r="M28" i="5" s="1"/>
  <c r="J27" i="5" a="1"/>
  <c r="J27" i="5" s="1"/>
  <c r="G26" i="5" a="1"/>
  <c r="G26" i="5" s="1"/>
  <c r="M24" i="5" a="1"/>
  <c r="M24" i="5" s="1"/>
  <c r="J23" i="5" a="1"/>
  <c r="J23" i="5" s="1"/>
  <c r="G22" i="5" a="1"/>
  <c r="G22" i="5" s="1"/>
  <c r="M20" i="5" a="1"/>
  <c r="M20" i="5" s="1"/>
  <c r="J19" i="5" a="1"/>
  <c r="J19" i="5" s="1"/>
  <c r="H18" i="5" a="1"/>
  <c r="H18" i="5" s="1"/>
  <c r="F17" i="5" a="1"/>
  <c r="F17" i="5" s="1"/>
  <c r="E16" i="5" a="1"/>
  <c r="E16" i="5" s="1"/>
  <c r="J12" i="5" a="1"/>
  <c r="J12" i="5" s="1"/>
  <c r="I11" i="5" a="1"/>
  <c r="I11" i="5" s="1"/>
  <c r="G10" i="5" a="1"/>
  <c r="G10" i="5" s="1"/>
  <c r="F9" i="5" a="1"/>
  <c r="F9" i="5" s="1"/>
  <c r="F8" i="5" a="1"/>
  <c r="F8" i="5" s="1"/>
  <c r="F6" i="5" a="1"/>
  <c r="F6" i="5" s="1"/>
  <c r="J36" i="5" a="1"/>
  <c r="J36" i="5" s="1"/>
  <c r="L52" i="5" a="1"/>
  <c r="L52" i="5" s="1"/>
  <c r="I51" i="5" a="1"/>
  <c r="I51" i="5" s="1"/>
  <c r="F50" i="5" a="1"/>
  <c r="F50" i="5" s="1"/>
  <c r="L48" i="5" a="1"/>
  <c r="L48" i="5" s="1"/>
  <c r="I47" i="5" a="1"/>
  <c r="I47" i="5" s="1"/>
  <c r="F46" i="5" a="1"/>
  <c r="F46" i="5" s="1"/>
  <c r="L44" i="5" a="1"/>
  <c r="L44" i="5" s="1"/>
  <c r="I43" i="5" a="1"/>
  <c r="I43" i="5" s="1"/>
  <c r="F42" i="5" a="1"/>
  <c r="F42" i="5" s="1"/>
  <c r="L40" i="5" a="1"/>
  <c r="L40" i="5" s="1"/>
  <c r="I39" i="5" a="1"/>
  <c r="I39" i="5" s="1"/>
  <c r="F38" i="5" a="1"/>
  <c r="F38" i="5" s="1"/>
  <c r="L36" i="5" a="1"/>
  <c r="L36" i="5" s="1"/>
  <c r="I35" i="5" a="1"/>
  <c r="I35" i="5" s="1"/>
  <c r="F34" i="5" a="1"/>
  <c r="F34" i="5" s="1"/>
  <c r="L32" i="5" a="1"/>
  <c r="L32" i="5" s="1"/>
  <c r="I31" i="5" a="1"/>
  <c r="I31" i="5" s="1"/>
  <c r="F30" i="5" a="1"/>
  <c r="F30" i="5" s="1"/>
  <c r="L28" i="5" a="1"/>
  <c r="L28" i="5" s="1"/>
  <c r="I27" i="5" a="1"/>
  <c r="I27" i="5" s="1"/>
  <c r="F26" i="5" a="1"/>
  <c r="F26" i="5" s="1"/>
  <c r="L24" i="5" a="1"/>
  <c r="L24" i="5" s="1"/>
  <c r="I23" i="5" a="1"/>
  <c r="I23" i="5" s="1"/>
  <c r="L20" i="5" a="1"/>
  <c r="L20" i="5" s="1"/>
  <c r="E17" i="5" a="1"/>
  <c r="E17" i="5" s="1"/>
  <c r="E9" i="5" a="1"/>
  <c r="E9" i="5" s="1"/>
  <c r="E8" i="5" a="1"/>
  <c r="E8" i="5" s="1"/>
  <c r="E7" i="5" a="1"/>
  <c r="E7" i="5" s="1"/>
  <c r="E6" i="5" a="1"/>
  <c r="E6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<sst xmlns="http://schemas.openxmlformats.org/spreadsheetml/2006/main" count="863" uniqueCount="227">
  <si>
    <t>Analyse chimique des échantillons</t>
  </si>
  <si>
    <t>Paramètre d'analyse</t>
  </si>
  <si>
    <t>Qte</t>
  </si>
  <si>
    <t>Analyses fréquemment demandées</t>
  </si>
  <si>
    <t>Entérocoques</t>
  </si>
  <si>
    <t>Azote ammoniacal</t>
  </si>
  <si>
    <t>Azote Kjeldahl</t>
  </si>
  <si>
    <t>Conductivité</t>
  </si>
  <si>
    <t>Cyanures totaux</t>
  </si>
  <si>
    <t>Fluorures disponibles</t>
  </si>
  <si>
    <t>Soufre</t>
  </si>
  <si>
    <t>BTEX</t>
  </si>
  <si>
    <t>BPC aroclor</t>
  </si>
  <si>
    <t>Oxygène dissous</t>
  </si>
  <si>
    <t>Chlore total</t>
  </si>
  <si>
    <t>Pesticides glyphosates</t>
  </si>
  <si>
    <t>Glycols</t>
  </si>
  <si>
    <t>Chrome hexavalent</t>
  </si>
  <si>
    <t>RMD- Lixiviation + analyse</t>
  </si>
  <si>
    <t>Amiante (granulométrie et MLP-IRSST-244)</t>
  </si>
  <si>
    <t>Information des données des risques</t>
  </si>
  <si>
    <t>Risque associés / échantillon</t>
  </si>
  <si>
    <t>Métaux</t>
  </si>
  <si>
    <t>C10C50</t>
  </si>
  <si>
    <t>HAP</t>
  </si>
  <si>
    <t>COV-HAM-HAC</t>
  </si>
  <si>
    <t>C-Phélonique</t>
  </si>
  <si>
    <t>Coli-phéco</t>
  </si>
  <si>
    <t>bromur-chlorure-fluorure-nitrate-sulfate</t>
  </si>
  <si>
    <t>Azote ammoniacal eau</t>
  </si>
  <si>
    <t>Azote Kjeldahl eau</t>
  </si>
  <si>
    <t>dureté eau</t>
  </si>
  <si>
    <t>PH</t>
  </si>
  <si>
    <t>Phtalate eau</t>
  </si>
  <si>
    <t>Phtalate</t>
  </si>
  <si>
    <t>C10C50 eau</t>
  </si>
  <si>
    <t>HAP eau</t>
  </si>
  <si>
    <t>HAM</t>
  </si>
  <si>
    <t>BPC</t>
  </si>
  <si>
    <t>Dioxine-furane</t>
  </si>
  <si>
    <t>HAC</t>
  </si>
  <si>
    <t>Phénol</t>
  </si>
  <si>
    <t>Phosphore</t>
  </si>
  <si>
    <t>Lixiviation TLCP 1312</t>
  </si>
  <si>
    <t>Amiante</t>
  </si>
  <si>
    <t>Présence d'une station service a moins de 300 mêtre du site</t>
  </si>
  <si>
    <t>X</t>
  </si>
  <si>
    <t>Présence de réservoirs (essence ou mazout) souterrains</t>
  </si>
  <si>
    <t>Présence d'un réservoir de diesel</t>
  </si>
  <si>
    <t>Présence réservoir de mazout</t>
  </si>
  <si>
    <t>Tuyau de remplissage mazout</t>
  </si>
  <si>
    <t>Présence de taches au sol</t>
  </si>
  <si>
    <t>Présence d'un puit de mécanique</t>
  </si>
  <si>
    <t>Présence d'un élévateur a  voiture hydraulique</t>
  </si>
  <si>
    <t>Présence de remblais de source ou qualité inconnu</t>
  </si>
  <si>
    <t>Présence de terrains potentiellement contaminé a proxcimité du site</t>
  </si>
  <si>
    <t>Utilisation d'outillage hydraulique lié avec l'activité du site</t>
  </si>
  <si>
    <t>Utitlisation de produit dangereux lié avec l'activité du site</t>
  </si>
  <si>
    <t>Présence de produits dangereux sur le site</t>
  </si>
  <si>
    <t>Présence de produits dangereux sur un site voisin</t>
  </si>
  <si>
    <t>Présence d'une voie ferré a moins de 50m du site</t>
  </si>
  <si>
    <t>Présence d'un réservoir de produit chimique sur le site</t>
  </si>
  <si>
    <t>Présence d'un réservoir de produit chimique sur un site voisin</t>
  </si>
  <si>
    <t>Présence de fosses ou fissures dans le béton</t>
  </si>
  <si>
    <t>Présence de matière potentiellement contaminé sur le site</t>
  </si>
  <si>
    <t>Déversements d’hydrocarbures dans le passé</t>
  </si>
  <si>
    <t>Déversements produits chimiques dans le passé</t>
  </si>
  <si>
    <t>Atelier de peinture sur le site</t>
  </si>
  <si>
    <t>Atelier de peinture sur site voisin</t>
  </si>
  <si>
    <t>Présence d'une cheminé de chauffage</t>
  </si>
  <si>
    <t>Stationnement de véhicules et/ou de machinerie sur un site voisin</t>
  </si>
  <si>
    <t>Stationnement de véhicules et/ou de machinerie sur le site</t>
  </si>
  <si>
    <t>Ancien batiment a potentiel contaminant sur le site</t>
  </si>
  <si>
    <t>Ancien batiment a potentiel contaminant sur un site voisin</t>
  </si>
  <si>
    <t>Batiment incendier sur le site</t>
  </si>
  <si>
    <t>Batiment incendier sur un site voisin</t>
  </si>
  <si>
    <t>Gestion inconnue de débris de démolition</t>
  </si>
  <si>
    <t>Présence d'un terrain contaminé a proximité du site</t>
  </si>
  <si>
    <t>Présence déchets dangereux sur le site</t>
  </si>
  <si>
    <t>Présence déchets dangereux sur un site voisin</t>
  </si>
  <si>
    <t>Fosse septique connecter au drain de plancher</t>
  </si>
  <si>
    <t>Acivité d'imprimerie sur le site</t>
  </si>
  <si>
    <t>Activité d'usinage sur le site</t>
  </si>
  <si>
    <t>Activité d'une scierie sur le site</t>
  </si>
  <si>
    <t>Présence d'une scierie sur un site voisin</t>
  </si>
  <si>
    <t>Dupplicata</t>
  </si>
  <si>
    <t>Extraction de pétrole et de gaz</t>
  </si>
  <si>
    <t>Extraction de minerais de fer</t>
  </si>
  <si>
    <t>Extraction de minerais d'or et d'argent</t>
  </si>
  <si>
    <t>21223 Extraction de minerais de cuivre, de nickel, de plomb et de zinc</t>
  </si>
  <si>
    <t>Extraction d'autres minerais métalliques</t>
  </si>
  <si>
    <t>Extraction de minerais d'amiante</t>
  </si>
  <si>
    <t xml:space="preserve">Distribution d'électricité </t>
  </si>
  <si>
    <t>Usines de non-tissés</t>
  </si>
  <si>
    <t>Finissage de textiles et de tissus et revêten</t>
  </si>
  <si>
    <t>Usines de tapis et de carpettes</t>
  </si>
  <si>
    <t>Tannage et finissage du cuir et de peaux</t>
  </si>
  <si>
    <t>Scierie, sauf les usines de bardeaux et de bardeaux de fente</t>
  </si>
  <si>
    <t>Préservation du bois</t>
  </si>
  <si>
    <t>Fabrication de placage, de contreplaqués et de produits en bois reconstitué</t>
  </si>
  <si>
    <t>Usines de pâte à papier</t>
  </si>
  <si>
    <t>Usines de papier, sauf le papier journal</t>
  </si>
  <si>
    <t>Usines de carton</t>
  </si>
  <si>
    <t>Raffineries de pétrole</t>
  </si>
  <si>
    <t>Fabrication de produits du pétrole et du charbon</t>
  </si>
  <si>
    <t>Fabrication de produits pétrochimiques</t>
  </si>
  <si>
    <t>Fabrication de gaz industriels</t>
  </si>
  <si>
    <t>Fabrication de teintures et de pigments synthétiques</t>
  </si>
  <si>
    <t>Fabrication d'autres produits chimiques inorganiques de base</t>
  </si>
  <si>
    <t>Fabrication d'autres produits chimiques organiques de base</t>
  </si>
  <si>
    <t>Fabrication de résines et de caoutchouc synthétique</t>
  </si>
  <si>
    <t>Fabrication de pesticides, d'engrais et d'autres produits chimiques agricoles</t>
  </si>
  <si>
    <t>Fabrication de peintures et de revêtements et d'adhésifs</t>
  </si>
  <si>
    <t>Fabrication d'encres d'imprimeries</t>
  </si>
  <si>
    <t>Fabrication d'explosifs</t>
  </si>
  <si>
    <t>Fabrication de tous les autres produits chimique divers</t>
  </si>
  <si>
    <t>Fabrication de produits en plastique</t>
  </si>
  <si>
    <t>Fabrication de produits en caoutchouc</t>
  </si>
  <si>
    <t>Sidérurgie</t>
  </si>
  <si>
    <t>Fabrication de produits en acier à partir d'acier acheté</t>
  </si>
  <si>
    <t>Production et transformation d'alumine et d'aluminium</t>
  </si>
  <si>
    <t>Production et transformation de métaux non ferreux, sauf l'aluminium</t>
  </si>
  <si>
    <t>Fonderies de fer</t>
  </si>
  <si>
    <t>Fonderies d'acier</t>
  </si>
  <si>
    <t>Fonderies de métaux non ferreux</t>
  </si>
  <si>
    <t>Forgeage et estampage</t>
  </si>
  <si>
    <t>Fabrication de produits d'architecture et d'éléments de charpentes métalliques</t>
  </si>
  <si>
    <t>Fabrication de chaudières, de réservoirs et de contenants d'expédition</t>
  </si>
  <si>
    <t>Fabrication de ressorts et de produits en fil métallique</t>
  </si>
  <si>
    <t>Ateliers d'usinage</t>
  </si>
  <si>
    <t>Revêtement, gravure, traitement thermique et activités analogues</t>
  </si>
  <si>
    <t>Fabrication d'autres produits métalliques</t>
  </si>
  <si>
    <t>Fabrication de turbines et de groupes turbogénérateurs</t>
  </si>
  <si>
    <t>Fabrication de matériel électrique</t>
  </si>
  <si>
    <t>Fabrication de matériel et composant électrique(sauf pile et batterie)</t>
  </si>
  <si>
    <t>Fabrication de batteries et de piles</t>
  </si>
  <si>
    <t>Fabrication de véhicules automobiles</t>
  </si>
  <si>
    <t>Fabrication de produits aérospatiaux et de leurs pièces</t>
  </si>
  <si>
    <t>Fabrication de matériaux ferroviaires roulants</t>
  </si>
  <si>
    <t>Construction et réparation de navires</t>
  </si>
  <si>
    <t xml:space="preserve">Grossistes - distributeurs de produits pétroliers </t>
  </si>
  <si>
    <t>Grossistes - distributeurs de pièces et d'accessoires d'occasion pour automobiles</t>
  </si>
  <si>
    <t>Grossistes - distributeurs de métaux recyclables</t>
  </si>
  <si>
    <t>Grossistes - distributeurs de produits chimique et autres fournitures agricoles</t>
  </si>
  <si>
    <t>Grossistes - distributeurs de produits chimiques et de produits analogues, sauf les produits chimiques agricoles</t>
  </si>
  <si>
    <t>Stations-service</t>
  </si>
  <si>
    <t>Transport du pétrole brut par oléoduc</t>
  </si>
  <si>
    <t>Autres services de transports par pipeline</t>
  </si>
  <si>
    <t>Activités de soutien au transport aérien</t>
  </si>
  <si>
    <t>Activités de soutien au transport feroviaire</t>
  </si>
  <si>
    <t>Activités de soutien au transport par eau</t>
  </si>
  <si>
    <t>Centres de traitement fixes de sols contaminés ou de matières dangereuses</t>
  </si>
  <si>
    <t>Centre de transfert de sols contaminés de matières dangereuses ou de matières résiduelles industrielles non dangereuses non assimilables à des matières résiduelles urbaines</t>
  </si>
  <si>
    <t>Dépôts définitifs de sols contaminés, de matières dangereuses ou de matières résiduelles industrielles non dangereuses non assimilables à des matières résiduelles urbaines</t>
  </si>
  <si>
    <t>Dépôts de neige usée</t>
  </si>
  <si>
    <t>Type de forage</t>
  </si>
  <si>
    <t>Revêtment du forage</t>
  </si>
  <si>
    <t>machineire</t>
  </si>
  <si>
    <t>Profondeur</t>
  </si>
  <si>
    <t>Forage manuel</t>
  </si>
  <si>
    <t>Naturel</t>
  </si>
  <si>
    <t>Foreuse Manuel (dewalt)</t>
  </si>
  <si>
    <t>&lt; 5'</t>
  </si>
  <si>
    <t>Forage mécanique</t>
  </si>
  <si>
    <t>Asphalte</t>
  </si>
  <si>
    <t>Foreuse 540 (ENVIROSOL)</t>
  </si>
  <si>
    <t>8'</t>
  </si>
  <si>
    <t>Tranché (excavatrice)</t>
  </si>
  <si>
    <t>Béton</t>
  </si>
  <si>
    <t>Foreuse GT8</t>
  </si>
  <si>
    <t>10'</t>
  </si>
  <si>
    <t>Puit d'observation</t>
  </si>
  <si>
    <t>Béton avec chauffage</t>
  </si>
  <si>
    <t>Foreuse CME55</t>
  </si>
  <si>
    <t>14'</t>
  </si>
  <si>
    <t>Mobilisation</t>
  </si>
  <si>
    <t>Type</t>
  </si>
  <si>
    <t>KM(+50km)</t>
  </si>
  <si>
    <t>Roc</t>
  </si>
  <si>
    <t>Foreuse GEO 7822</t>
  </si>
  <si>
    <t>16'</t>
  </si>
  <si>
    <t>Technicien</t>
  </si>
  <si>
    <t>Excavatrice</t>
  </si>
  <si>
    <t>18'</t>
  </si>
  <si>
    <t>Équipe de forage</t>
  </si>
  <si>
    <t>20'</t>
  </si>
  <si>
    <t>Équipe milieu naturel</t>
  </si>
  <si>
    <t>&gt;20'</t>
  </si>
  <si>
    <t>Chargé de projet</t>
  </si>
  <si>
    <t>Travaux</t>
  </si>
  <si>
    <t>#</t>
  </si>
  <si>
    <t>Machinerie</t>
  </si>
  <si>
    <t>Forage</t>
  </si>
  <si>
    <t>Qte ''forage et puit''</t>
  </si>
  <si>
    <t>Prise d'échantillons</t>
  </si>
  <si>
    <t>Régulier</t>
  </si>
  <si>
    <t>MELCC</t>
  </si>
  <si>
    <t>F-01</t>
  </si>
  <si>
    <t>F-02</t>
  </si>
  <si>
    <t>Risque #1</t>
  </si>
  <si>
    <t># échantillons par risque #1</t>
  </si>
  <si>
    <t>Risque#2</t>
  </si>
  <si>
    <t># échantillons par risque #2</t>
  </si>
  <si>
    <t>Matières en suspension (MES) eau</t>
  </si>
  <si>
    <t>Phosphore Total Trace eau</t>
  </si>
  <si>
    <t>Phosphores totaux eau</t>
  </si>
  <si>
    <t>Chrome hexavalent eau</t>
  </si>
  <si>
    <t>bromur-chlorure-fluorure-nitrate-sulfate eau</t>
  </si>
  <si>
    <t>Sulfures eau</t>
  </si>
  <si>
    <t>Toxicité des truites concentration multiple eau</t>
  </si>
  <si>
    <t>Toxicité des daphnies eau</t>
  </si>
  <si>
    <t> Cyanures totaux eau</t>
  </si>
  <si>
    <t>T1 / R1</t>
  </si>
  <si>
    <t>T1 / R2</t>
  </si>
  <si>
    <t>T2 / R1</t>
  </si>
  <si>
    <t>T2 / R2</t>
  </si>
  <si>
    <t>T3 / R1</t>
  </si>
  <si>
    <t>T3 / R2</t>
  </si>
  <si>
    <t>T4 / R1</t>
  </si>
  <si>
    <t>T4 / R2</t>
  </si>
  <si>
    <t>T5 / R1</t>
  </si>
  <si>
    <t>T5 / R2</t>
  </si>
  <si>
    <t>Type d'échantillon</t>
  </si>
  <si>
    <t>Total des échantillons</t>
  </si>
  <si>
    <r>
      <t>- Lignes des risques [</t>
    </r>
    <r>
      <rPr>
        <b/>
        <sz val="11"/>
        <color rgb="FF0070C0"/>
        <rFont val="Aptos Narrow"/>
        <family val="2"/>
        <scheme val="minor"/>
      </rPr>
      <t>T</t>
    </r>
    <r>
      <rPr>
        <b/>
        <sz val="11"/>
        <color theme="1"/>
        <rFont val="Aptos Narrow"/>
        <family val="2"/>
        <scheme val="minor"/>
      </rPr>
      <t>ravaux] #1 et #2 dans [</t>
    </r>
    <r>
      <rPr>
        <b/>
        <sz val="11"/>
        <color rgb="FF0070C0"/>
        <rFont val="Aptos Narrow"/>
        <family val="2"/>
        <scheme val="minor"/>
      </rPr>
      <t>R</t>
    </r>
    <r>
      <rPr>
        <b/>
        <sz val="11"/>
        <color theme="1"/>
        <rFont val="Aptos Narrow"/>
        <family val="2"/>
        <scheme val="minor"/>
      </rPr>
      <t>isque]
- Nbre d'échantillons par risque</t>
    </r>
  </si>
  <si>
    <t>Col E / R</t>
  </si>
  <si>
    <r>
      <t>Colonne [</t>
    </r>
    <r>
      <rPr>
        <b/>
        <sz val="11"/>
        <color rgb="FF0070C0"/>
        <rFont val="Aptos Narrow"/>
        <family val="2"/>
        <scheme val="minor"/>
      </rPr>
      <t>É</t>
    </r>
    <r>
      <rPr>
        <b/>
        <sz val="11"/>
        <color theme="1"/>
        <rFont val="Aptos Narrow"/>
        <family val="2"/>
        <scheme val="minor"/>
      </rPr>
      <t>chantillon] / [</t>
    </r>
    <r>
      <rPr>
        <b/>
        <sz val="11"/>
        <color rgb="FF0070C0"/>
        <rFont val="Aptos Narrow"/>
        <family val="2"/>
        <scheme val="minor"/>
      </rPr>
      <t>R</t>
    </r>
    <r>
      <rPr>
        <b/>
        <sz val="11"/>
        <color theme="1"/>
        <rFont val="Aptos Narrow"/>
        <family val="2"/>
        <scheme val="minor"/>
      </rPr>
      <t>isque]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</si>
</sst>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  <numFmt numFmtId="167" formatCode="0;0;;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rgb="FF000000"/>
      <name val="Calibri"/>
      <family val="2"/>
    </font>
    <font>
      <sz val="8"/>
      <color theme="0"/>
      <name val="Aptos Narrow"/>
      <family val="2"/>
      <scheme val="minor"/>
    </font>
    <font>
      <sz val="8"/>
      <color theme="4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4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70C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</borders>
  <cellStyleXfs count="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79">
    <xf numFmtId="0" fontId="0" fillId="0" borderId="0" xfId="0"/>
    <xf numFmtId="0" fontId="3" fillId="0" borderId="0" xfId="1"/>
    <xf numFmtId="0" fontId="7" fillId="0" borderId="0" xfId="1" applyFont="1" applyAlignment="1">
      <alignment horizontal="center" vertical="center"/>
    </xf>
    <xf numFmtId="164" fontId="7" fillId="0" borderId="0" xfId="2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9" fontId="7" fillId="0" borderId="0" xfId="3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164" fontId="8" fillId="0" borderId="0" xfId="2" applyFont="1" applyFill="1" applyBorder="1" applyAlignment="1">
      <alignment vertical="center"/>
    </xf>
    <xf numFmtId="0" fontId="8" fillId="0" borderId="0" xfId="1" applyFont="1" applyAlignment="1" applyProtection="1">
      <alignment horizontal="center" vertical="center"/>
      <protection locked="0"/>
    </xf>
    <xf numFmtId="49" fontId="8" fillId="0" borderId="0" xfId="1" applyNumberFormat="1" applyFont="1" applyAlignment="1">
      <alignment vertical="center"/>
    </xf>
    <xf numFmtId="9" fontId="8" fillId="0" borderId="0" xfId="3" applyFont="1" applyFill="1" applyBorder="1" applyAlignment="1">
      <alignment vertical="center"/>
    </xf>
    <xf numFmtId="165" fontId="8" fillId="0" borderId="0" xfId="1" applyNumberFormat="1" applyFont="1" applyAlignment="1">
      <alignment horizontal="center" vertical="center"/>
    </xf>
    <xf numFmtId="164" fontId="8" fillId="0" borderId="0" xfId="1" applyNumberFormat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8" fillId="0" borderId="0" xfId="1" applyFont="1" applyAlignment="1">
      <alignment wrapText="1"/>
    </xf>
    <xf numFmtId="0" fontId="8" fillId="0" borderId="0" xfId="1" applyFont="1"/>
    <xf numFmtId="164" fontId="8" fillId="0" borderId="0" xfId="2" applyFont="1" applyFill="1" applyBorder="1"/>
    <xf numFmtId="0" fontId="8" fillId="0" borderId="0" xfId="1" applyFont="1" applyAlignment="1">
      <alignment horizontal="right" vertical="center"/>
    </xf>
    <xf numFmtId="164" fontId="8" fillId="0" borderId="0" xfId="2" applyFont="1" applyFill="1" applyBorder="1" applyAlignment="1" applyProtection="1">
      <alignment vertical="center"/>
    </xf>
    <xf numFmtId="0" fontId="7" fillId="0" borderId="0" xfId="1" applyFont="1" applyAlignment="1">
      <alignment vertical="center"/>
    </xf>
    <xf numFmtId="165" fontId="8" fillId="0" borderId="0" xfId="2" applyNumberFormat="1" applyFont="1" applyFill="1" applyBorder="1" applyAlignment="1">
      <alignment horizontal="center" vertical="center"/>
    </xf>
    <xf numFmtId="164" fontId="8" fillId="0" borderId="0" xfId="1" applyNumberFormat="1" applyFont="1" applyAlignment="1">
      <alignment vertical="center"/>
    </xf>
    <xf numFmtId="49" fontId="3" fillId="0" borderId="0" xfId="1" applyNumberFormat="1"/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textRotation="90"/>
    </xf>
    <xf numFmtId="0" fontId="11" fillId="0" borderId="0" xfId="1" applyFont="1" applyAlignment="1">
      <alignment horizontal="center" vertical="center" textRotation="90"/>
    </xf>
    <xf numFmtId="0" fontId="8" fillId="2" borderId="0" xfId="1" applyFont="1" applyFill="1"/>
    <xf numFmtId="0" fontId="8" fillId="2" borderId="0" xfId="1" applyFont="1" applyFill="1" applyAlignment="1">
      <alignment vertical="center" wrapText="1"/>
    </xf>
    <xf numFmtId="0" fontId="8" fillId="2" borderId="0" xfId="1" applyFont="1" applyFill="1" applyAlignment="1">
      <alignment vertical="center"/>
    </xf>
    <xf numFmtId="0" fontId="3" fillId="2" borderId="0" xfId="1" applyFill="1"/>
    <xf numFmtId="0" fontId="12" fillId="0" borderId="0" xfId="4" applyFont="1" applyAlignment="1">
      <alignment vertical="center"/>
    </xf>
    <xf numFmtId="0" fontId="2" fillId="0" borderId="2" xfId="4" applyFont="1" applyBorder="1" applyAlignment="1">
      <alignment vertical="center"/>
    </xf>
    <xf numFmtId="0" fontId="1" fillId="0" borderId="0" xfId="4" applyAlignment="1">
      <alignment vertical="center"/>
    </xf>
    <xf numFmtId="0" fontId="1" fillId="3" borderId="0" xfId="4" applyFill="1" applyAlignment="1">
      <alignment vertical="center"/>
    </xf>
    <xf numFmtId="0" fontId="1" fillId="3" borderId="0" xfId="4" applyFill="1" applyAlignment="1">
      <alignment horizontal="center" vertical="center"/>
    </xf>
    <xf numFmtId="0" fontId="13" fillId="0" borderId="0" xfId="4" applyFont="1" applyAlignment="1">
      <alignment vertical="center"/>
    </xf>
    <xf numFmtId="0" fontId="12" fillId="0" borderId="2" xfId="4" applyFont="1" applyBorder="1" applyAlignment="1">
      <alignment vertical="center"/>
    </xf>
    <xf numFmtId="0" fontId="1" fillId="0" borderId="0" xfId="4"/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1" fillId="0" borderId="0" xfId="4" applyAlignment="1">
      <alignment horizontal="center" vertical="center"/>
    </xf>
    <xf numFmtId="0" fontId="8" fillId="4" borderId="0" xfId="1" applyFont="1" applyFill="1"/>
    <xf numFmtId="0" fontId="7" fillId="4" borderId="0" xfId="1" applyFont="1" applyFill="1" applyAlignment="1">
      <alignment horizontal="center" vertical="center"/>
    </xf>
    <xf numFmtId="0" fontId="8" fillId="4" borderId="0" xfId="1" applyFont="1" applyFill="1" applyAlignment="1">
      <alignment horizontal="left" vertical="center" wrapText="1"/>
    </xf>
    <xf numFmtId="3" fontId="12" fillId="0" borderId="2" xfId="4" applyNumberFormat="1" applyFont="1" applyBorder="1" applyAlignment="1">
      <alignment horizontal="center" vertical="center"/>
    </xf>
    <xf numFmtId="0" fontId="12" fillId="5" borderId="2" xfId="4" applyFont="1" applyFill="1" applyBorder="1" applyAlignment="1">
      <alignment vertical="center"/>
    </xf>
    <xf numFmtId="3" fontId="12" fillId="5" borderId="2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7" fillId="0" borderId="1" xfId="1" applyNumberFormat="1" applyFont="1" applyBorder="1" applyAlignment="1">
      <alignment vertical="center" wrapText="1" shrinkToFit="1"/>
    </xf>
    <xf numFmtId="0" fontId="8" fillId="0" borderId="2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>
      <alignment vertical="center" wrapText="1"/>
    </xf>
    <xf numFmtId="0" fontId="8" fillId="0" borderId="1" xfId="1" applyFont="1" applyBorder="1" applyAlignment="1">
      <alignment wrapText="1"/>
    </xf>
    <xf numFmtId="0" fontId="7" fillId="0" borderId="1" xfId="1" applyFont="1" applyBorder="1" applyAlignment="1">
      <alignment vertical="center" wrapText="1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>
      <alignment horizontal="center" vertical="center"/>
    </xf>
    <xf numFmtId="0" fontId="10" fillId="0" borderId="0" xfId="1" applyFont="1"/>
    <xf numFmtId="0" fontId="8" fillId="6" borderId="2" xfId="1" applyFont="1" applyFill="1" applyBorder="1" applyAlignment="1" applyProtection="1">
      <alignment horizontal="center" vertical="center"/>
      <protection locked="0"/>
    </xf>
    <xf numFmtId="0" fontId="7" fillId="0" borderId="5" xfId="1" applyFont="1" applyBorder="1" applyAlignment="1">
      <alignment horizontal="left" vertical="center"/>
    </xf>
    <xf numFmtId="0" fontId="15" fillId="0" borderId="5" xfId="1" applyFont="1" applyBorder="1" applyAlignment="1">
      <alignment horizontal="left" vertical="center"/>
    </xf>
    <xf numFmtId="0" fontId="11" fillId="7" borderId="0" xfId="1" applyFont="1" applyFill="1" applyAlignment="1">
      <alignment horizontal="center" vertical="center" textRotation="90"/>
    </xf>
    <xf numFmtId="0" fontId="15" fillId="7" borderId="5" xfId="1" applyFont="1" applyFill="1" applyBorder="1" applyAlignment="1">
      <alignment horizontal="left" vertical="center"/>
    </xf>
    <xf numFmtId="0" fontId="5" fillId="0" borderId="0" xfId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 indent="4"/>
    </xf>
    <xf numFmtId="49" fontId="0" fillId="0" borderId="0" xfId="0" applyNumberFormat="1" applyFont="1"/>
    <xf numFmtId="0" fontId="0" fillId="0" borderId="0" xfId="0" applyNumberFormat="1" applyFont="1"/>
    <xf numFmtId="0" fontId="0" fillId="0" borderId="0" xfId="0" applyFont="1" applyAlignment="1">
      <alignment horizontal="center"/>
    </xf>
    <xf numFmtId="0" fontId="0" fillId="0" borderId="0" xfId="0" applyFont="1"/>
    <xf numFmtId="167" fontId="8" fillId="0" borderId="2" xfId="1" applyNumberFormat="1" applyFont="1" applyBorder="1" applyAlignment="1">
      <alignment horizontal="center" vertical="center"/>
    </xf>
    <xf numFmtId="167" fontId="8" fillId="6" borderId="2" xfId="1" applyNumberFormat="1" applyFont="1" applyFill="1" applyBorder="1" applyAlignment="1">
      <alignment horizontal="center" vertical="center"/>
    </xf>
    <xf numFmtId="0" fontId="0" fillId="8" borderId="0" xfId="1" applyFont="1" applyFill="1"/>
    <xf numFmtId="0" fontId="2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0" fontId="16" fillId="8" borderId="0" xfId="0" applyFont="1" applyFill="1" applyAlignment="1">
      <alignment horizontal="center" vertical="center" wrapText="1"/>
    </xf>
    <xf numFmtId="3" fontId="2" fillId="9" borderId="0" xfId="0" applyNumberFormat="1" applyFont="1" applyFill="1" applyAlignment="1">
      <alignment horizontal="center" vertical="center"/>
    </xf>
  </cellXfs>
  <cellStyles count="5">
    <cellStyle name="Monétaire 2" xfId="2" xr:uid="{657F1BD1-2173-431C-8DDA-DC9C4395C401}"/>
    <cellStyle name="Normal" xfId="0" builtinId="0"/>
    <cellStyle name="Normal 2" xfId="1" xr:uid="{F8BDCA22-B3EC-4A02-B6BC-C9FA4559BE31}"/>
    <cellStyle name="Normal 3" xfId="4" xr:uid="{0E5208C7-FD5F-4DE6-98D6-A9F949333F41}"/>
    <cellStyle name="Pourcentage 2" xfId="3" xr:uid="{70707E04-E389-4CB9-B02B-3BFF9A2F764C}"/>
  </cellStyles>
  <dxfs count="66"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ptos Narrow"/>
        <family val="2"/>
        <scheme val="minor"/>
      </font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general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nvirosol1.sharepoint.com/sites/familleEnvirosol/Documents%20partages/5-Administration/3-%20Templates/Gestion%20de%20chantier/phase%202/Estimation%20phase%20II%20-%20template%20avec%20risque.xlsx" TargetMode="External"/><Relationship Id="rId1" Type="http://schemas.openxmlformats.org/officeDocument/2006/relationships/externalLinkPath" Target="https://envirosol1.sharepoint.com/sites/familleEnvirosol/Documents%20partages/5-Administration/3-%20Templates/Gestion%20de%20chantier/phase%202/Estimation%20phase%20II%20-%20template%20avec%20ris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ravaux"/>
      <sheetName val="Risque"/>
      <sheetName val="Échantillon"/>
      <sheetName val="Feuil2"/>
      <sheetName val="Info client"/>
      <sheetName val="Forage"/>
      <sheetName val="Rapport et gestion"/>
      <sheetName val="Résumé"/>
      <sheetName val="Prog - analytique"/>
      <sheetName val="Plan d'échantillonage"/>
      <sheetName val="Prog de forage"/>
      <sheetName val="Rapport"/>
      <sheetName val="Données"/>
      <sheetName val="Tableau d'entente"/>
      <sheetName val="merge info"/>
    </sheetNames>
    <sheetDataSet>
      <sheetData sheetId="0">
        <row r="2">
          <cell r="I2" t="str">
            <v>Forage manuel</v>
          </cell>
          <cell r="K2" t="str">
            <v>Foreuse Manuel (dewalt)</v>
          </cell>
          <cell r="L2" t="str">
            <v>&lt; 5'</v>
          </cell>
        </row>
        <row r="3">
          <cell r="I3" t="str">
            <v>Forage mécanique</v>
          </cell>
          <cell r="J3" t="str">
            <v>Asphalte</v>
          </cell>
          <cell r="K3" t="str">
            <v>Foreuse 540 (ENVIROSOL)</v>
          </cell>
          <cell r="L3" t="str">
            <v>8'</v>
          </cell>
        </row>
        <row r="4">
          <cell r="I4" t="str">
            <v>Tranché (excavatrice)</v>
          </cell>
          <cell r="J4" t="str">
            <v>Béton</v>
          </cell>
          <cell r="K4" t="str">
            <v>Foreuse GT8</v>
          </cell>
          <cell r="L4" t="str">
            <v>10'</v>
          </cell>
        </row>
        <row r="5">
          <cell r="I5" t="str">
            <v>Puit d'observation</v>
          </cell>
          <cell r="J5" t="str">
            <v>Béton avec chauffage</v>
          </cell>
          <cell r="K5" t="str">
            <v>Foreuse CME55</v>
          </cell>
          <cell r="L5" t="str">
            <v>14'</v>
          </cell>
        </row>
        <row r="6">
          <cell r="J6" t="str">
            <v>Roc</v>
          </cell>
          <cell r="K6" t="str">
            <v>Foreuse GEO 7822</v>
          </cell>
          <cell r="L6" t="str">
            <v>16'</v>
          </cell>
        </row>
        <row r="7">
          <cell r="K7" t="str">
            <v>Excavatrice</v>
          </cell>
          <cell r="L7" t="str">
            <v>18'</v>
          </cell>
        </row>
        <row r="8">
          <cell r="L8" t="str">
            <v>20'</v>
          </cell>
        </row>
        <row r="9">
          <cell r="L9" t="str">
            <v>&gt;20'</v>
          </cell>
        </row>
      </sheetData>
      <sheetData sheetId="1">
        <row r="3">
          <cell r="A3" t="str">
            <v>Présence d'une station service a moins de 300 mêtre du site</v>
          </cell>
        </row>
        <row r="4">
          <cell r="A4" t="str">
            <v>Présence de réservoirs (essence ou mazout) souterrains</v>
          </cell>
        </row>
        <row r="5">
          <cell r="A5" t="str">
            <v>Présence d'un réservoir de diesel</v>
          </cell>
        </row>
        <row r="6">
          <cell r="A6" t="str">
            <v>Présence réservoir de mazout</v>
          </cell>
        </row>
        <row r="7">
          <cell r="A7" t="str">
            <v>Tuyau de remplissage mazout</v>
          </cell>
        </row>
        <row r="8">
          <cell r="A8" t="str">
            <v>Présence de taches au sol</v>
          </cell>
        </row>
        <row r="9">
          <cell r="A9" t="str">
            <v>Présence d'un puit de mécanique</v>
          </cell>
        </row>
        <row r="10">
          <cell r="A10" t="str">
            <v>Présence d'un élévateur a  voiture hydraulique</v>
          </cell>
        </row>
        <row r="11">
          <cell r="A11" t="str">
            <v>Présence de remblais de source ou qualité inconnu</v>
          </cell>
        </row>
        <row r="12">
          <cell r="A12" t="str">
            <v>Présence de terrains potentiellement contaminé a proxcimité du site</v>
          </cell>
        </row>
        <row r="13">
          <cell r="A13" t="str">
            <v>Utilisation d'outillage hydraulique lié avec l'activité du site</v>
          </cell>
        </row>
        <row r="14">
          <cell r="A14" t="str">
            <v>Utitlisation de produit dangereux lié avec l'activité du site</v>
          </cell>
        </row>
        <row r="15">
          <cell r="A15" t="str">
            <v>Présence de produits dangereux sur le site</v>
          </cell>
        </row>
        <row r="16">
          <cell r="A16" t="str">
            <v>Présence de produits dangereux sur un site voisin</v>
          </cell>
        </row>
        <row r="17">
          <cell r="A17" t="str">
            <v>Présence d'une voie ferré a moins de 50m du site</v>
          </cell>
        </row>
        <row r="18">
          <cell r="A18" t="str">
            <v>Présence d'un réservoir de produit chimique sur le site</v>
          </cell>
        </row>
        <row r="19">
          <cell r="A19" t="str">
            <v>Présence d'un réservoir de produit chimique sur un site voisin</v>
          </cell>
        </row>
        <row r="20">
          <cell r="A20" t="str">
            <v>Présence de fosses ou fissures dans le béton</v>
          </cell>
        </row>
        <row r="21">
          <cell r="A21" t="str">
            <v>Présence de matière potentiellement contaminé sur le site</v>
          </cell>
        </row>
        <row r="22">
          <cell r="A22" t="str">
            <v>Déversements d’hydrocarbures dans le passé</v>
          </cell>
        </row>
        <row r="23">
          <cell r="A23" t="str">
            <v>Déversements produits chimiques dans le passé</v>
          </cell>
        </row>
        <row r="25">
          <cell r="A25" t="str">
            <v>Atelier de peinture sur le site</v>
          </cell>
        </row>
        <row r="26">
          <cell r="A26" t="str">
            <v>Atelier de peinture sur site voisin</v>
          </cell>
        </row>
        <row r="27">
          <cell r="A27" t="str">
            <v>Présence d'une cheminé de chauffage</v>
          </cell>
        </row>
        <row r="28">
          <cell r="A28" t="str">
            <v>Stationnement de véhicules et/ou de machinerie sur un site voisin</v>
          </cell>
        </row>
        <row r="29">
          <cell r="A29" t="str">
            <v>Stationnement de véhicules et/ou de machinerie sur le site</v>
          </cell>
        </row>
        <row r="30">
          <cell r="A30" t="str">
            <v>Ancien batiment a potentiel contaminant sur le site</v>
          </cell>
        </row>
        <row r="31">
          <cell r="A31" t="str">
            <v>Ancien batiment a potentiel contaminant sur un site voisin</v>
          </cell>
        </row>
        <row r="32">
          <cell r="A32" t="str">
            <v>Batiment incendier sur le site</v>
          </cell>
        </row>
        <row r="33">
          <cell r="A33" t="str">
            <v>Batiment incendier sur un site voisin</v>
          </cell>
        </row>
        <row r="34">
          <cell r="A34" t="str">
            <v>Gestion inconnue de débris de démolition</v>
          </cell>
        </row>
        <row r="35">
          <cell r="A35" t="str">
            <v>Présence d'un terrain contaminé a proximité du site</v>
          </cell>
        </row>
        <row r="36">
          <cell r="A36" t="str">
            <v>Présence déchets dangereux sur le site</v>
          </cell>
        </row>
        <row r="37">
          <cell r="A37" t="str">
            <v>Présence déchets dangereux sur un site voisin</v>
          </cell>
        </row>
        <row r="38">
          <cell r="A38" t="str">
            <v>Fosse septique connecter au drain de plancher</v>
          </cell>
        </row>
        <row r="39">
          <cell r="A39" t="str">
            <v>Acivité d'imprimerie sur le site</v>
          </cell>
        </row>
        <row r="40">
          <cell r="A40" t="str">
            <v>Activité d'usinage sur le site</v>
          </cell>
        </row>
        <row r="41">
          <cell r="A41" t="str">
            <v>Activité d'une scierie sur le site</v>
          </cell>
        </row>
        <row r="42">
          <cell r="A42" t="str">
            <v>Présence d'une scierie sur un site voisin</v>
          </cell>
        </row>
        <row r="57">
          <cell r="A57" t="str">
            <v>Dupplicata</v>
          </cell>
        </row>
        <row r="58">
          <cell r="A58" t="str">
            <v>Extraction de pétrole et de gaz</v>
          </cell>
        </row>
        <row r="59">
          <cell r="A59" t="str">
            <v>Extraction de minerais de fer</v>
          </cell>
        </row>
        <row r="60">
          <cell r="A60" t="str">
            <v>Extraction de minerais d'or et d'argent</v>
          </cell>
        </row>
        <row r="61">
          <cell r="A61" t="str">
            <v>21223 Extraction de minerais de cuivre, de nickel, de plomb et de zinc</v>
          </cell>
        </row>
        <row r="62">
          <cell r="A62" t="str">
            <v>Extraction d'autres minerais métalliques</v>
          </cell>
        </row>
        <row r="63">
          <cell r="A63" t="str">
            <v>Extraction de minerais d'amiante</v>
          </cell>
        </row>
        <row r="64">
          <cell r="A64" t="str">
            <v xml:space="preserve">Distribution d'électricité </v>
          </cell>
        </row>
        <row r="65">
          <cell r="A65" t="str">
            <v>Usines de non-tissés</v>
          </cell>
        </row>
        <row r="66">
          <cell r="A66" t="str">
            <v>Finissage de textiles et de tissus et revêten</v>
          </cell>
        </row>
        <row r="67">
          <cell r="A67" t="str">
            <v>Usines de tapis et de carpettes</v>
          </cell>
        </row>
        <row r="68">
          <cell r="A68" t="str">
            <v>Tannage et finissage du cuir et de peaux</v>
          </cell>
        </row>
        <row r="69">
          <cell r="A69" t="str">
            <v>Scierie, sauf les usines de bardeaux et de bardeaux de fente</v>
          </cell>
        </row>
        <row r="70">
          <cell r="A70" t="str">
            <v>Préservation du bois</v>
          </cell>
        </row>
        <row r="71">
          <cell r="A71" t="str">
            <v>Fabrication de placage, de contreplaqués et de produits en bois reconstitué</v>
          </cell>
        </row>
        <row r="72">
          <cell r="A72" t="str">
            <v>Usines de pâte à papier</v>
          </cell>
        </row>
        <row r="73">
          <cell r="A73" t="str">
            <v>Usines de papier, sauf le papier journal</v>
          </cell>
        </row>
        <row r="74">
          <cell r="A74" t="str">
            <v>Usines de carton</v>
          </cell>
        </row>
        <row r="75">
          <cell r="A75" t="str">
            <v>Raffineries de pétrole</v>
          </cell>
        </row>
        <row r="76">
          <cell r="A76" t="str">
            <v>Fabrication de produits du pétrole et du charbon</v>
          </cell>
        </row>
        <row r="77">
          <cell r="A77" t="str">
            <v>Fabrication de produits pétrochimiques</v>
          </cell>
        </row>
        <row r="78">
          <cell r="A78" t="str">
            <v>Fabrication de gaz industriels</v>
          </cell>
        </row>
        <row r="79">
          <cell r="A79" t="str">
            <v>Fabrication de teintures et de pigments synthétiques</v>
          </cell>
        </row>
        <row r="80">
          <cell r="A80" t="str">
            <v>Fabrication d'autres produits chimiques inorganiques de base</v>
          </cell>
        </row>
        <row r="81">
          <cell r="A81" t="str">
            <v>Fabrication d'autres produits chimiques organiques de base</v>
          </cell>
        </row>
        <row r="82">
          <cell r="A82" t="str">
            <v>Fabrication de résines et de caoutchouc synthétique</v>
          </cell>
        </row>
        <row r="83">
          <cell r="A83" t="str">
            <v>Fabrication de pesticides, d'engrais et d'autres produits chimiques agricoles</v>
          </cell>
        </row>
        <row r="84">
          <cell r="A84" t="str">
            <v>Fabrication de peintures et de revêtements et d'adhésifs</v>
          </cell>
        </row>
        <row r="85">
          <cell r="A85" t="str">
            <v>Fabrication d'encres d'imprimeries</v>
          </cell>
        </row>
        <row r="86">
          <cell r="A86" t="str">
            <v>Fabrication d'explosifs</v>
          </cell>
        </row>
        <row r="87">
          <cell r="A87" t="str">
            <v>Fabrication de tous les autres produits chimique divers</v>
          </cell>
        </row>
        <row r="88">
          <cell r="A88" t="str">
            <v>Fabrication de produits en plastique</v>
          </cell>
        </row>
        <row r="89">
          <cell r="A89" t="str">
            <v>Fabrication de produits en caoutchouc</v>
          </cell>
        </row>
        <row r="90">
          <cell r="A90" t="str">
            <v>Sidérurgie</v>
          </cell>
        </row>
        <row r="91">
          <cell r="A91" t="str">
            <v>Fabrication de produits en acier à partir d'acier acheté</v>
          </cell>
        </row>
        <row r="92">
          <cell r="A92" t="str">
            <v>Production et transformation d'alumine et d'aluminium</v>
          </cell>
        </row>
        <row r="93">
          <cell r="A93" t="str">
            <v>Production et transformation de métaux non ferreux, sauf l'aluminium</v>
          </cell>
        </row>
        <row r="94">
          <cell r="A94" t="str">
            <v>Fonderies de fer</v>
          </cell>
        </row>
        <row r="95">
          <cell r="A95" t="str">
            <v>Fonderies d'acier</v>
          </cell>
        </row>
        <row r="96">
          <cell r="A96" t="str">
            <v>Fonderies de métaux non ferreux</v>
          </cell>
        </row>
        <row r="97">
          <cell r="A97" t="str">
            <v>Forgeage et estampage</v>
          </cell>
        </row>
        <row r="98">
          <cell r="A98" t="str">
            <v>Fabrication de produits d'architecture et d'éléments de charpentes métalliques</v>
          </cell>
        </row>
        <row r="99">
          <cell r="A99" t="str">
            <v>Fabrication de chaudières, de réservoirs et de contenants d'expédition</v>
          </cell>
        </row>
        <row r="100">
          <cell r="A100" t="str">
            <v>Fabrication de ressorts et de produits en fil métallique</v>
          </cell>
        </row>
        <row r="101">
          <cell r="A101" t="str">
            <v>Ateliers d'usinage</v>
          </cell>
        </row>
        <row r="102">
          <cell r="A102" t="str">
            <v>Revêtement, gravure, traitement thermique et activités analogues</v>
          </cell>
        </row>
        <row r="103">
          <cell r="A103" t="str">
            <v>Fabrication d'autres produits métalliques</v>
          </cell>
        </row>
        <row r="104">
          <cell r="A104" t="str">
            <v>Fabrication de turbines et de groupes turbogénérateurs</v>
          </cell>
        </row>
        <row r="105">
          <cell r="A105" t="str">
            <v>Fabrication de matériel électrique</v>
          </cell>
        </row>
        <row r="106">
          <cell r="A106" t="str">
            <v>Fabrication de matériel et composant électrique(sauf pile et batterie)</v>
          </cell>
        </row>
        <row r="107">
          <cell r="A107" t="str">
            <v>Fabrication de batteries et de piles</v>
          </cell>
        </row>
        <row r="108">
          <cell r="A108" t="str">
            <v>Fabrication de véhicules automobiles</v>
          </cell>
        </row>
        <row r="109">
          <cell r="A109" t="str">
            <v>Fabrication de produits aérospatiaux et de leurs pièces</v>
          </cell>
        </row>
        <row r="110">
          <cell r="A110" t="str">
            <v>Fabrication de matériaux ferroviaires roulants</v>
          </cell>
        </row>
        <row r="111">
          <cell r="A111" t="str">
            <v>Construction et réparation de navires</v>
          </cell>
        </row>
        <row r="112">
          <cell r="A112" t="str">
            <v xml:space="preserve">Grossistes - distributeurs de produits pétroliers </v>
          </cell>
        </row>
        <row r="113">
          <cell r="A113" t="str">
            <v>Grossistes - distributeurs de pièces et d'accessoires d'occasion pour automobiles</v>
          </cell>
        </row>
        <row r="114">
          <cell r="A114" t="str">
            <v>Grossistes - distributeurs de métaux recyclables</v>
          </cell>
        </row>
        <row r="115">
          <cell r="A115" t="str">
            <v>Grossistes - distributeurs de produits chimique et autres fournitures agricoles</v>
          </cell>
        </row>
        <row r="116">
          <cell r="A116" t="str">
            <v>Grossistes - distributeurs de produits chimiques et de produits analogues, sauf les produits chimiques agricoles</v>
          </cell>
        </row>
        <row r="117">
          <cell r="A117" t="str">
            <v>Stations-service</v>
          </cell>
        </row>
        <row r="118">
          <cell r="A118" t="str">
            <v>Transport du pétrole brut par oléoduc</v>
          </cell>
        </row>
        <row r="119">
          <cell r="A119" t="str">
            <v>Autres services de transports par pipeline</v>
          </cell>
        </row>
        <row r="120">
          <cell r="A120" t="str">
            <v>Activités de soutien au transport aérien</v>
          </cell>
        </row>
        <row r="121">
          <cell r="A121" t="str">
            <v>Activités de soutien au transport feroviaire</v>
          </cell>
        </row>
        <row r="122">
          <cell r="A122" t="str">
            <v>Activités de soutien au transport par eau</v>
          </cell>
        </row>
        <row r="123">
          <cell r="A123" t="str">
            <v>Centres de traitement fixes de sols contaminés ou de matières dangereuses</v>
          </cell>
        </row>
        <row r="124">
          <cell r="A124" t="str">
            <v>Centre de transfert de sols contaminés de matières dangereuses ou de matières résiduelles industrielles non dangereuses non assimilables à des matières résiduelles urbaines</v>
          </cell>
        </row>
        <row r="125">
          <cell r="A125" t="str">
            <v>Dépôts définitifs de sols contaminés, de matières dangereuses ou de matières résiduelles industrielles non dangereuses non assimilables à des matières résiduelles urbaines</v>
          </cell>
        </row>
        <row r="126">
          <cell r="A126" t="str">
            <v>Dépôts de neige usée</v>
          </cell>
        </row>
      </sheetData>
      <sheetData sheetId="2">
        <row r="2">
          <cell r="A2" t="str">
            <v>Paramètre d'analyse</v>
          </cell>
          <cell r="B2" t="str">
            <v>Qte</v>
          </cell>
        </row>
        <row r="3">
          <cell r="A3" t="str">
            <v>Analyses fréquemment demandées</v>
          </cell>
        </row>
        <row r="4">
          <cell r="A4" t="str">
            <v>9 à 17 métaux</v>
          </cell>
          <cell r="B4">
            <v>12</v>
          </cell>
        </row>
        <row r="5">
          <cell r="A5" t="str">
            <v>Hydrocarbures pétroliers C10-C50</v>
          </cell>
          <cell r="B5">
            <v>12</v>
          </cell>
        </row>
        <row r="6">
          <cell r="A6" t="str">
            <v>Hydrocarbures aromatiques polycycliques</v>
          </cell>
          <cell r="B6">
            <v>10</v>
          </cell>
        </row>
        <row r="7">
          <cell r="A7" t="str">
            <v>Composés organiques volatils (COV)-HAM+HAC</v>
          </cell>
          <cell r="B7">
            <v>4</v>
          </cell>
        </row>
        <row r="8">
          <cell r="A8" t="str">
            <v>Composés phénoliques- GC-MS</v>
          </cell>
        </row>
        <row r="9">
          <cell r="A9" t="str">
            <v>Dénombrement coliformes totaux/Escherichia coli</v>
          </cell>
        </row>
        <row r="10">
          <cell r="A10" t="str">
            <v>Entérocoques</v>
          </cell>
        </row>
        <row r="11">
          <cell r="A11" t="str">
            <v>Chimie</v>
          </cell>
        </row>
        <row r="12">
          <cell r="A12" t="str">
            <v>1 métal</v>
          </cell>
        </row>
        <row r="13">
          <cell r="A13" t="str">
            <v>2 à 3 métaux</v>
          </cell>
        </row>
        <row r="14">
          <cell r="A14" t="str">
            <v>4 à 8 métaux</v>
          </cell>
        </row>
        <row r="15">
          <cell r="A15" t="str">
            <v>Anions par anion (Br-bromures, Cl-chlorures, F-fluorures, NO2-NO3-
nitrites et nitrates, NO2-nitrites, NO3- nitrates, SO4-sulfates)</v>
          </cell>
        </row>
        <row r="16">
          <cell r="A16" t="str">
            <v>Anions par anion (Br-bromures, Cl-chlorures, F-fluorures, NO2-NO3-
nitrites et nitrates, NO2-nitrites, NO3- nitrates, SO4-sulfates)</v>
          </cell>
        </row>
        <row r="17">
          <cell r="A17" t="str">
            <v>Azote ammoniacal</v>
          </cell>
        </row>
        <row r="18">
          <cell r="A18" t="str">
            <v>Azote ammoniacal</v>
          </cell>
        </row>
        <row r="19">
          <cell r="A19" t="str">
            <v>Azote Kjeldahl</v>
          </cell>
        </row>
        <row r="20">
          <cell r="A20" t="str">
            <v>Azote Kjeldahl</v>
          </cell>
        </row>
        <row r="21">
          <cell r="A21" t="str">
            <v>Demande biochimique en oxygène totale- 5 jours</v>
          </cell>
        </row>
        <row r="22">
          <cell r="A22" t="str">
            <v>Demande chimique en oxygène</v>
          </cell>
        </row>
        <row r="23">
          <cell r="A23" t="str">
            <v>Dureté par calcul (analyses du calcium et magnésium en sus)</v>
          </cell>
        </row>
        <row r="24">
          <cell r="A24" t="str">
            <v>Conductivité</v>
          </cell>
        </row>
        <row r="25">
          <cell r="A25" t="str">
            <v>Cyanures totaux</v>
          </cell>
        </row>
        <row r="26">
          <cell r="A26" t="str">
            <v>Fluorures disponibles</v>
          </cell>
        </row>
        <row r="27">
          <cell r="A27" t="str">
            <v>Matières en suspension (MES)</v>
          </cell>
        </row>
        <row r="28">
          <cell r="A28" t="str">
            <v>pH</v>
          </cell>
        </row>
        <row r="29">
          <cell r="A29" t="str">
            <v>Phosphore Total Trace</v>
          </cell>
        </row>
        <row r="30">
          <cell r="A30" t="str">
            <v>Phosphores totaux</v>
          </cell>
        </row>
        <row r="31">
          <cell r="A31" t="str">
            <v>n-butyl, phtalate de benzyle et n-butyle, phtalate de bis (2-</v>
          </cell>
          <cell r="B31">
            <v>1</v>
          </cell>
        </row>
        <row r="32">
          <cell r="A32" t="str">
            <v>éthylhexyle), phtalate de di-n-octyl</v>
          </cell>
        </row>
        <row r="33">
          <cell r="A33" t="str">
            <v>Solides dissous</v>
          </cell>
        </row>
        <row r="34">
          <cell r="A34" t="str">
            <v>Soufre</v>
          </cell>
          <cell r="B34">
            <v>3</v>
          </cell>
        </row>
        <row r="35">
          <cell r="A35" t="str">
            <v>Sulfures totaux</v>
          </cell>
        </row>
        <row r="36">
          <cell r="A36" t="str">
            <v>Hydrocarbures pétroliers C10-C50</v>
          </cell>
        </row>
        <row r="37">
          <cell r="A37" t="str">
            <v>Interprétation hydrocarbures pétroliers C10-C50</v>
          </cell>
        </row>
        <row r="38">
          <cell r="A38" t="str">
            <v>Hydrocarbures aromatiques polycycliques</v>
          </cell>
        </row>
        <row r="39">
          <cell r="A39" t="str">
            <v>BTEX</v>
          </cell>
        </row>
        <row r="40">
          <cell r="A40" t="str">
            <v>Hydrocarbures aromatiques monocycliques-HAM</v>
          </cell>
        </row>
        <row r="41">
          <cell r="A41" t="str">
            <v>Biphényles polychlorés (BPC) - Congénères</v>
          </cell>
        </row>
        <row r="42">
          <cell r="A42" t="str">
            <v>BPC aroclor</v>
          </cell>
        </row>
        <row r="43">
          <cell r="A43" t="str">
            <v>Dioxines et furanes haute résolution (Eurofins Lancaster)</v>
          </cell>
        </row>
        <row r="44">
          <cell r="A44" t="str">
            <v>Oxygène dissous</v>
          </cell>
        </row>
        <row r="45">
          <cell r="A45" t="str">
            <v>Chlore total</v>
          </cell>
        </row>
        <row r="46">
          <cell r="A46" t="str">
            <v>Toxicité des truites concentration multiple</v>
          </cell>
        </row>
        <row r="47">
          <cell r="A47" t="str">
            <v>Toxicité des daphnies</v>
          </cell>
        </row>
        <row r="48">
          <cell r="A48" t="str">
            <v>Pesticides glyphosates</v>
          </cell>
        </row>
        <row r="49">
          <cell r="A49" t="str">
            <v>Hydrocarbures aliphatiques chlorés-HAC</v>
          </cell>
        </row>
        <row r="50">
          <cell r="A50" t="str">
            <v>Glycols</v>
          </cell>
        </row>
        <row r="51">
          <cell r="A51" t="str">
            <v>Chrome hexavalent</v>
          </cell>
        </row>
        <row r="52">
          <cell r="A52" t="str">
            <v>Chrome hexavalent</v>
          </cell>
        </row>
        <row r="53">
          <cell r="A53" t="str">
            <v>Couleur vraie ou apparente</v>
          </cell>
        </row>
        <row r="54">
          <cell r="A54" t="str">
            <v> Couleur dilué 1/5    </v>
          </cell>
        </row>
        <row r="55">
          <cell r="A55" t="str">
            <v> Cyanures totaux     </v>
          </cell>
        </row>
        <row r="56">
          <cell r="A56" t="str">
            <v> Huiles et graisses totales</v>
          </cell>
        </row>
        <row r="57">
          <cell r="A57" t="str">
            <v> Huiles et graisses minérales</v>
          </cell>
        </row>
        <row r="58">
          <cell r="A58" t="str">
            <v> Huiles et graisses totales et minérales</v>
          </cell>
        </row>
        <row r="59">
          <cell r="A59" t="str">
            <v>Phénols totaux par colorimétrie</v>
          </cell>
        </row>
        <row r="60">
          <cell r="A60" t="str">
            <v>Phosphores totaux</v>
          </cell>
          <cell r="B60">
            <v>1</v>
          </cell>
        </row>
        <row r="61">
          <cell r="A61" t="str">
            <v>Lixiviation TLCP 1311</v>
          </cell>
        </row>
        <row r="62">
          <cell r="A62" t="str">
            <v>RMD- Lixiviation + analyse</v>
          </cell>
        </row>
        <row r="63">
          <cell r="A63" t="str">
            <v>Amiante (frais de gestion de contenant ne s'applique pas)</v>
          </cell>
        </row>
        <row r="64">
          <cell r="A64" t="str">
            <v>Amiante- MLP (IRSST-244)</v>
          </cell>
        </row>
        <row r="65">
          <cell r="A65" t="str">
            <v>Amiante- MLP (IRSST-244)</v>
          </cell>
        </row>
        <row r="66">
          <cell r="A66" t="str">
            <v>Amiante (granulométrie et MLP-IRSST-244)</v>
          </cell>
        </row>
        <row r="67">
          <cell r="A67" t="str">
            <v>Broyage standard</v>
          </cell>
        </row>
        <row r="68">
          <cell r="A68" t="str">
            <v>Pulvérisation</v>
          </cell>
        </row>
        <row r="69">
          <cell r="A69" t="str">
            <v>Kit d'échantillonage des COV + seringue</v>
          </cell>
        </row>
        <row r="70">
          <cell r="A70" t="str">
            <v>Congélation d'échantillon</v>
          </cell>
        </row>
        <row r="71">
          <cell r="A71" t="str">
            <v>Test d'eau Micro Bio, pour vente immobilliere</v>
          </cell>
        </row>
        <row r="72">
          <cell r="A72" t="str">
            <v>Arsenic</v>
          </cell>
        </row>
        <row r="73">
          <cell r="A73" t="str">
            <v>Surcharge de traitement accélérer</v>
          </cell>
        </row>
        <row r="74">
          <cell r="A74" t="str">
            <v>Même jour</v>
          </cell>
        </row>
        <row r="75">
          <cell r="A75" t="str">
            <v>24 heures</v>
          </cell>
        </row>
        <row r="76">
          <cell r="A76" t="str">
            <v>48 heures</v>
          </cell>
        </row>
        <row r="77">
          <cell r="A77" t="str">
            <v>72 heures</v>
          </cell>
        </row>
        <row r="78">
          <cell r="A78" t="str">
            <v>Disposition</v>
          </cell>
          <cell r="B78">
            <v>12</v>
          </cell>
        </row>
        <row r="79">
          <cell r="A79" t="str">
            <v>Duplicata</v>
          </cell>
          <cell r="B79">
            <v>2</v>
          </cell>
        </row>
        <row r="80">
          <cell r="A80" t="str">
            <v>livraison des échantillons au laboratoire</v>
          </cell>
          <cell r="B80">
            <v>12</v>
          </cell>
        </row>
      </sheetData>
      <sheetData sheetId="3">
        <row r="2">
          <cell r="P2" t="str">
            <v>$/unitaire</v>
          </cell>
          <cell r="Q2" t="str">
            <v>TOTAL</v>
          </cell>
        </row>
        <row r="4">
          <cell r="P4">
            <v>80</v>
          </cell>
          <cell r="Q4">
            <v>960</v>
          </cell>
        </row>
        <row r="5">
          <cell r="P5">
            <v>89</v>
          </cell>
          <cell r="Q5">
            <v>1068</v>
          </cell>
        </row>
        <row r="6">
          <cell r="P6">
            <v>136</v>
          </cell>
          <cell r="Q6">
            <v>1360</v>
          </cell>
        </row>
        <row r="7">
          <cell r="P7">
            <v>136</v>
          </cell>
          <cell r="Q7">
            <v>544</v>
          </cell>
        </row>
        <row r="8">
          <cell r="P8">
            <v>166</v>
          </cell>
          <cell r="Q8">
            <v>0</v>
          </cell>
        </row>
        <row r="9">
          <cell r="P9">
            <v>43</v>
          </cell>
          <cell r="Q9">
            <v>0</v>
          </cell>
        </row>
        <row r="10">
          <cell r="P10">
            <v>29</v>
          </cell>
          <cell r="Q10">
            <v>0</v>
          </cell>
        </row>
        <row r="12">
          <cell r="P12">
            <v>55</v>
          </cell>
          <cell r="Q12">
            <v>0</v>
          </cell>
        </row>
        <row r="13">
          <cell r="P13">
            <v>66</v>
          </cell>
          <cell r="Q13">
            <v>0</v>
          </cell>
        </row>
        <row r="14">
          <cell r="P14">
            <v>73</v>
          </cell>
          <cell r="Q14">
            <v>0</v>
          </cell>
        </row>
        <row r="15">
          <cell r="P15">
            <v>40</v>
          </cell>
          <cell r="Q15">
            <v>0</v>
          </cell>
        </row>
        <row r="16">
          <cell r="P16">
            <v>51</v>
          </cell>
          <cell r="Q16">
            <v>0</v>
          </cell>
        </row>
        <row r="17">
          <cell r="P17">
            <v>43</v>
          </cell>
          <cell r="Q17">
            <v>0</v>
          </cell>
        </row>
        <row r="18">
          <cell r="P18">
            <v>58</v>
          </cell>
          <cell r="Q18">
            <v>0</v>
          </cell>
        </row>
        <row r="19">
          <cell r="P19">
            <v>43</v>
          </cell>
          <cell r="Q19">
            <v>0</v>
          </cell>
        </row>
        <row r="20">
          <cell r="P20">
            <v>58</v>
          </cell>
          <cell r="Q20">
            <v>0</v>
          </cell>
        </row>
        <row r="21">
          <cell r="P21">
            <v>38</v>
          </cell>
          <cell r="Q21">
            <v>0</v>
          </cell>
        </row>
        <row r="22">
          <cell r="P22">
            <v>38</v>
          </cell>
          <cell r="Q22">
            <v>0</v>
          </cell>
        </row>
        <row r="23">
          <cell r="P23">
            <v>30</v>
          </cell>
          <cell r="Q23">
            <v>0</v>
          </cell>
        </row>
        <row r="24">
          <cell r="P24">
            <v>46</v>
          </cell>
          <cell r="Q24">
            <v>0</v>
          </cell>
        </row>
        <row r="25">
          <cell r="P25">
            <v>43</v>
          </cell>
          <cell r="Q25">
            <v>0</v>
          </cell>
        </row>
        <row r="26">
          <cell r="P26">
            <v>50</v>
          </cell>
          <cell r="Q26">
            <v>0</v>
          </cell>
        </row>
        <row r="27">
          <cell r="P27">
            <v>29</v>
          </cell>
          <cell r="Q27">
            <v>0</v>
          </cell>
        </row>
        <row r="28">
          <cell r="P28">
            <v>22</v>
          </cell>
          <cell r="Q28">
            <v>0</v>
          </cell>
        </row>
        <row r="29">
          <cell r="P29">
            <v>81</v>
          </cell>
          <cell r="Q29">
            <v>0</v>
          </cell>
        </row>
        <row r="30">
          <cell r="P30">
            <v>58</v>
          </cell>
          <cell r="Q30">
            <v>0</v>
          </cell>
        </row>
        <row r="31">
          <cell r="P31">
            <v>361.35</v>
          </cell>
          <cell r="Q31">
            <v>361.35</v>
          </cell>
        </row>
        <row r="32">
          <cell r="P32">
            <v>0</v>
          </cell>
          <cell r="Q32">
            <v>0</v>
          </cell>
        </row>
        <row r="33">
          <cell r="P33">
            <v>46</v>
          </cell>
          <cell r="Q33">
            <v>0</v>
          </cell>
        </row>
        <row r="34">
          <cell r="P34">
            <v>89</v>
          </cell>
          <cell r="Q34">
            <v>267</v>
          </cell>
        </row>
        <row r="35">
          <cell r="P35">
            <v>53</v>
          </cell>
          <cell r="Q35">
            <v>0</v>
          </cell>
        </row>
        <row r="36">
          <cell r="P36">
            <v>105</v>
          </cell>
          <cell r="Q36">
            <v>0</v>
          </cell>
        </row>
        <row r="37">
          <cell r="P37">
            <v>42</v>
          </cell>
          <cell r="Q37">
            <v>0</v>
          </cell>
        </row>
        <row r="38">
          <cell r="P38">
            <v>155</v>
          </cell>
          <cell r="Q38">
            <v>0</v>
          </cell>
        </row>
        <row r="39">
          <cell r="P39">
            <v>105</v>
          </cell>
          <cell r="Q39">
            <v>0</v>
          </cell>
        </row>
        <row r="40">
          <cell r="P40">
            <v>105</v>
          </cell>
          <cell r="Q40">
            <v>0</v>
          </cell>
        </row>
        <row r="41">
          <cell r="P41">
            <v>248.2</v>
          </cell>
          <cell r="Q41">
            <v>0</v>
          </cell>
        </row>
        <row r="42">
          <cell r="P42">
            <v>163.80000000000001</v>
          </cell>
          <cell r="Q42">
            <v>0</v>
          </cell>
        </row>
        <row r="43">
          <cell r="P43">
            <v>2304</v>
          </cell>
          <cell r="Q43">
            <v>0</v>
          </cell>
        </row>
        <row r="44">
          <cell r="P44">
            <v>33</v>
          </cell>
          <cell r="Q44">
            <v>0</v>
          </cell>
        </row>
        <row r="45">
          <cell r="P45">
            <v>25</v>
          </cell>
          <cell r="Q45">
            <v>0</v>
          </cell>
        </row>
        <row r="46">
          <cell r="P46">
            <v>950</v>
          </cell>
          <cell r="Q46">
            <v>0</v>
          </cell>
        </row>
        <row r="47">
          <cell r="P47">
            <v>550</v>
          </cell>
          <cell r="Q47">
            <v>0</v>
          </cell>
        </row>
        <row r="48">
          <cell r="P48">
            <v>347</v>
          </cell>
          <cell r="Q48">
            <v>0</v>
          </cell>
        </row>
        <row r="49">
          <cell r="P49">
            <v>124</v>
          </cell>
          <cell r="Q49">
            <v>0</v>
          </cell>
        </row>
        <row r="50">
          <cell r="P50">
            <v>198</v>
          </cell>
          <cell r="Q50">
            <v>0</v>
          </cell>
        </row>
        <row r="51">
          <cell r="P51">
            <v>103</v>
          </cell>
          <cell r="Q51">
            <v>0</v>
          </cell>
        </row>
        <row r="52">
          <cell r="P52">
            <v>139</v>
          </cell>
          <cell r="Q52">
            <v>0</v>
          </cell>
        </row>
        <row r="53">
          <cell r="P53">
            <v>38</v>
          </cell>
          <cell r="Q53">
            <v>0</v>
          </cell>
        </row>
        <row r="54">
          <cell r="P54">
            <v>43</v>
          </cell>
          <cell r="Q54">
            <v>0</v>
          </cell>
        </row>
        <row r="55">
          <cell r="P55">
            <v>58</v>
          </cell>
          <cell r="Q55">
            <v>0</v>
          </cell>
        </row>
        <row r="56">
          <cell r="P56">
            <v>135</v>
          </cell>
          <cell r="Q56">
            <v>0</v>
          </cell>
        </row>
        <row r="57">
          <cell r="P57">
            <v>164</v>
          </cell>
          <cell r="Q57">
            <v>0</v>
          </cell>
        </row>
        <row r="58">
          <cell r="P58">
            <v>185</v>
          </cell>
          <cell r="Q58">
            <v>0</v>
          </cell>
        </row>
        <row r="59">
          <cell r="P59">
            <v>71</v>
          </cell>
          <cell r="Q59">
            <v>0</v>
          </cell>
        </row>
        <row r="60">
          <cell r="P60">
            <v>58</v>
          </cell>
          <cell r="Q60">
            <v>58</v>
          </cell>
        </row>
        <row r="61">
          <cell r="P61">
            <v>100</v>
          </cell>
          <cell r="Q61">
            <v>0</v>
          </cell>
        </row>
        <row r="62">
          <cell r="P62">
            <v>300</v>
          </cell>
          <cell r="Q62">
            <v>0</v>
          </cell>
        </row>
        <row r="63">
          <cell r="P63">
            <v>0</v>
          </cell>
          <cell r="Q63">
            <v>0</v>
          </cell>
        </row>
        <row r="64">
          <cell r="P64">
            <v>82.5</v>
          </cell>
          <cell r="Q64">
            <v>0</v>
          </cell>
        </row>
        <row r="65">
          <cell r="P65">
            <v>179.8</v>
          </cell>
          <cell r="Q65">
            <v>0</v>
          </cell>
        </row>
        <row r="66">
          <cell r="P66">
            <v>279</v>
          </cell>
          <cell r="Q66">
            <v>0</v>
          </cell>
        </row>
        <row r="67">
          <cell r="P67">
            <v>123</v>
          </cell>
          <cell r="Q67">
            <v>0</v>
          </cell>
        </row>
        <row r="68">
          <cell r="P68">
            <v>114</v>
          </cell>
          <cell r="Q68">
            <v>0</v>
          </cell>
        </row>
        <row r="69">
          <cell r="P69">
            <v>13</v>
          </cell>
          <cell r="Q69">
            <v>0</v>
          </cell>
        </row>
        <row r="70">
          <cell r="P70">
            <v>26</v>
          </cell>
          <cell r="Q70">
            <v>0</v>
          </cell>
        </row>
        <row r="71">
          <cell r="P71">
            <v>85.2</v>
          </cell>
          <cell r="Q71">
            <v>0</v>
          </cell>
        </row>
        <row r="72">
          <cell r="P72">
            <v>45</v>
          </cell>
          <cell r="Q72">
            <v>0</v>
          </cell>
        </row>
        <row r="74">
          <cell r="Q74">
            <v>0</v>
          </cell>
        </row>
        <row r="75">
          <cell r="Q75">
            <v>0</v>
          </cell>
        </row>
        <row r="76">
          <cell r="Q76">
            <v>0</v>
          </cell>
        </row>
        <row r="77">
          <cell r="Q77">
            <v>0</v>
          </cell>
        </row>
        <row r="78">
          <cell r="P78">
            <v>16</v>
          </cell>
          <cell r="Q78">
            <v>192</v>
          </cell>
        </row>
        <row r="79">
          <cell r="P79">
            <v>0</v>
          </cell>
          <cell r="Q79">
            <v>0</v>
          </cell>
        </row>
        <row r="80">
          <cell r="P80">
            <v>11.5</v>
          </cell>
          <cell r="Q80">
            <v>138</v>
          </cell>
        </row>
        <row r="81">
          <cell r="Q81">
            <v>4948.3500000000004</v>
          </cell>
        </row>
      </sheetData>
      <sheetData sheetId="4"/>
      <sheetData sheetId="5">
        <row r="2">
          <cell r="D2" t="str">
            <v>Maind'œuvre forage</v>
          </cell>
          <cell r="F2" t="str">
            <v>Qte</v>
          </cell>
          <cell r="G2" t="str">
            <v>.</v>
          </cell>
          <cell r="J2" t="str">
            <v>$/unitaire</v>
          </cell>
          <cell r="K2" t="str">
            <v>TOTAL</v>
          </cell>
        </row>
        <row r="3">
          <cell r="D3" t="str">
            <v>Mobilisation main d'œuvre (50KM)</v>
          </cell>
          <cell r="G3" t="str">
            <v>Km</v>
          </cell>
          <cell r="J3">
            <v>150</v>
          </cell>
          <cell r="K3">
            <v>0</v>
          </cell>
        </row>
        <row r="4">
          <cell r="D4" t="str">
            <v>kilométrage</v>
          </cell>
          <cell r="G4" t="str">
            <v>Ch</v>
          </cell>
          <cell r="J4">
            <v>0.89999999999999991</v>
          </cell>
          <cell r="K4">
            <v>0</v>
          </cell>
        </row>
        <row r="5">
          <cell r="D5" t="str">
            <v>Temps technicien</v>
          </cell>
          <cell r="F5">
            <v>0</v>
          </cell>
          <cell r="G5" t="str">
            <v>Hr</v>
          </cell>
          <cell r="J5">
            <v>121.5</v>
          </cell>
          <cell r="K5">
            <v>0</v>
          </cell>
        </row>
        <row r="6">
          <cell r="D6" t="str">
            <v>Temps tech prélèvement des puits</v>
          </cell>
          <cell r="G6" t="str">
            <v>Hr</v>
          </cell>
          <cell r="J6">
            <v>165</v>
          </cell>
          <cell r="K6">
            <v>0</v>
          </cell>
        </row>
        <row r="7">
          <cell r="D7" t="str">
            <v>Chargé de projet</v>
          </cell>
          <cell r="F7">
            <v>0</v>
          </cell>
          <cell r="G7" t="str">
            <v>Hr</v>
          </cell>
          <cell r="J7">
            <v>195</v>
          </cell>
          <cell r="K7">
            <v>0</v>
          </cell>
        </row>
        <row r="8">
          <cell r="D8" t="str">
            <v>Machinerie de forage</v>
          </cell>
          <cell r="G8" t="str">
            <v>.</v>
          </cell>
          <cell r="J8" t="str">
            <v>.</v>
          </cell>
          <cell r="K8" t="str">
            <v>.</v>
          </cell>
        </row>
        <row r="9">
          <cell r="D9" t="str">
            <v>Mobilisation (50KM)</v>
          </cell>
          <cell r="F9">
            <v>1</v>
          </cell>
          <cell r="G9" t="str">
            <v>Ch</v>
          </cell>
          <cell r="J9">
            <v>375</v>
          </cell>
          <cell r="K9">
            <v>375</v>
          </cell>
        </row>
        <row r="10">
          <cell r="D10" t="str">
            <v xml:space="preserve">Kilometre supplémentaire </v>
          </cell>
          <cell r="G10" t="str">
            <v>Km</v>
          </cell>
          <cell r="J10">
            <v>4</v>
          </cell>
          <cell r="K10">
            <v>0</v>
          </cell>
        </row>
        <row r="11">
          <cell r="D11" t="str">
            <v>Foreuse Manuel (dewalt)</v>
          </cell>
          <cell r="F11">
            <v>0</v>
          </cell>
          <cell r="G11" t="str">
            <v>Hr</v>
          </cell>
          <cell r="J11">
            <v>166.75</v>
          </cell>
          <cell r="K11">
            <v>0</v>
          </cell>
        </row>
        <row r="12">
          <cell r="D12" t="str">
            <v>Foreuse 540 (ENVIROSOL)</v>
          </cell>
          <cell r="F12">
            <v>0</v>
          </cell>
          <cell r="G12" t="str">
            <v>Hr</v>
          </cell>
          <cell r="J12">
            <v>224.25</v>
          </cell>
          <cell r="K12">
            <v>0</v>
          </cell>
        </row>
        <row r="13">
          <cell r="D13" t="str">
            <v>Foreuse GT8</v>
          </cell>
          <cell r="G13" t="str">
            <v>Hr</v>
          </cell>
          <cell r="J13">
            <v>304.75</v>
          </cell>
          <cell r="K13">
            <v>0</v>
          </cell>
        </row>
        <row r="14">
          <cell r="D14" t="str">
            <v>Foreuse GT8 (hiver)</v>
          </cell>
          <cell r="G14" t="str">
            <v>Hr</v>
          </cell>
          <cell r="J14">
            <v>339.25</v>
          </cell>
          <cell r="K14">
            <v>0</v>
          </cell>
        </row>
        <row r="15">
          <cell r="D15" t="str">
            <v>Foreuse CME55</v>
          </cell>
          <cell r="G15" t="str">
            <v>Hr</v>
          </cell>
          <cell r="J15">
            <v>304.75</v>
          </cell>
          <cell r="K15">
            <v>0</v>
          </cell>
        </row>
        <row r="16">
          <cell r="D16" t="str">
            <v>Foreuse CME55 (hiver)</v>
          </cell>
          <cell r="G16" t="str">
            <v>Hr</v>
          </cell>
          <cell r="J16">
            <v>339.25</v>
          </cell>
          <cell r="K16">
            <v>0</v>
          </cell>
        </row>
        <row r="17">
          <cell r="D17" t="str">
            <v>Foreuse GEO 7822</v>
          </cell>
          <cell r="G17" t="str">
            <v>Hr</v>
          </cell>
          <cell r="J17">
            <v>287.5</v>
          </cell>
          <cell r="K17">
            <v>0</v>
          </cell>
        </row>
        <row r="18">
          <cell r="D18" t="str">
            <v>Foreuse GEO 7822 (hiver)</v>
          </cell>
          <cell r="G18" t="str">
            <v>Hr</v>
          </cell>
          <cell r="J18">
            <v>322</v>
          </cell>
          <cell r="K18">
            <v>0</v>
          </cell>
        </row>
        <row r="19">
          <cell r="D19" t="str">
            <v>Options de travaux de forage</v>
          </cell>
          <cell r="G19" t="str">
            <v>.</v>
          </cell>
          <cell r="J19" t="str">
            <v>.</v>
          </cell>
          <cell r="K19" t="str">
            <v>.</v>
          </cell>
        </row>
        <row r="20">
          <cell r="D20" t="str">
            <v>Frais hivernal</v>
          </cell>
          <cell r="G20" t="str">
            <v>Hr</v>
          </cell>
          <cell r="J20">
            <v>19.5</v>
          </cell>
          <cell r="K20">
            <v>0</v>
          </cell>
        </row>
        <row r="21">
          <cell r="D21" t="str">
            <v>Liner Géoprobe ( 1 pour 4 pieds)</v>
          </cell>
          <cell r="F21">
            <v>0</v>
          </cell>
          <cell r="G21" t="str">
            <v>Ch</v>
          </cell>
          <cell r="J21">
            <v>16.675000000000001</v>
          </cell>
          <cell r="K21">
            <v>0</v>
          </cell>
        </row>
        <row r="22">
          <cell r="D22" t="str">
            <v>Sable fin (sac)</v>
          </cell>
          <cell r="F22">
            <v>5</v>
          </cell>
          <cell r="G22" t="str">
            <v>Ch</v>
          </cell>
          <cell r="J22">
            <v>16.100000000000001</v>
          </cell>
          <cell r="K22">
            <v>80.5</v>
          </cell>
        </row>
        <row r="23">
          <cell r="D23" t="str">
            <v>Sable (sac)</v>
          </cell>
          <cell r="G23" t="str">
            <v>Ch</v>
          </cell>
          <cell r="J23">
            <v>23</v>
          </cell>
          <cell r="K23">
            <v>0</v>
          </cell>
        </row>
        <row r="24">
          <cell r="D24" t="str">
            <v>Alsphate froide (sac)</v>
          </cell>
          <cell r="G24" t="str">
            <v>Ch</v>
          </cell>
          <cell r="J24">
            <v>32.200000000000003</v>
          </cell>
          <cell r="K24">
            <v>0</v>
          </cell>
        </row>
        <row r="25">
          <cell r="D25" t="str">
            <v>Silice (2 sacs au mêtre)</v>
          </cell>
          <cell r="G25" t="str">
            <v>Ch</v>
          </cell>
          <cell r="J25">
            <v>17.25</v>
          </cell>
          <cell r="K25">
            <v>0</v>
          </cell>
        </row>
        <row r="26">
          <cell r="D26" t="str">
            <v>Béton (sac)</v>
          </cell>
          <cell r="F26">
            <v>2</v>
          </cell>
          <cell r="G26" t="str">
            <v>Ch</v>
          </cell>
          <cell r="J26">
            <v>28.75</v>
          </cell>
          <cell r="K26">
            <v>57.5</v>
          </cell>
        </row>
        <row r="27">
          <cell r="D27" t="str">
            <v>Carottage de béton</v>
          </cell>
          <cell r="F27">
            <v>3</v>
          </cell>
          <cell r="G27" t="str">
            <v>Ch</v>
          </cell>
          <cell r="J27">
            <v>63.25</v>
          </cell>
          <cell r="K27">
            <v>189.75</v>
          </cell>
        </row>
        <row r="28">
          <cell r="G28" t="str">
            <v>Ch</v>
          </cell>
          <cell r="J28">
            <v>0</v>
          </cell>
          <cell r="K28">
            <v>0</v>
          </cell>
        </row>
        <row r="29">
          <cell r="D29" t="str">
            <v>excavatrice</v>
          </cell>
          <cell r="F29">
            <v>0</v>
          </cell>
          <cell r="G29" t="str">
            <v>Ch</v>
          </cell>
          <cell r="J29">
            <v>155.25</v>
          </cell>
          <cell r="K29">
            <v>0</v>
          </cell>
        </row>
        <row r="30">
          <cell r="G30" t="str">
            <v>Ch</v>
          </cell>
          <cell r="J30">
            <v>0</v>
          </cell>
          <cell r="K30">
            <v>0</v>
          </cell>
        </row>
        <row r="31">
          <cell r="G31" t="str">
            <v>Ch</v>
          </cell>
          <cell r="J31">
            <v>0</v>
          </cell>
          <cell r="K31">
            <v>0</v>
          </cell>
        </row>
        <row r="32">
          <cell r="G32" t="str">
            <v>Ch</v>
          </cell>
          <cell r="J32">
            <v>0</v>
          </cell>
          <cell r="K32">
            <v>0</v>
          </cell>
        </row>
        <row r="33">
          <cell r="D33" t="str">
            <v>Puit d'observation</v>
          </cell>
          <cell r="J33">
            <v>0</v>
          </cell>
        </row>
        <row r="34">
          <cell r="D34" t="str">
            <v>Liner</v>
          </cell>
          <cell r="G34" t="str">
            <v>Ch</v>
          </cell>
          <cell r="J34">
            <v>20.7</v>
          </cell>
          <cell r="K34">
            <v>0</v>
          </cell>
        </row>
        <row r="35">
          <cell r="D35" t="str">
            <v>Crepine 1 ''</v>
          </cell>
          <cell r="G35" t="str">
            <v>Ch</v>
          </cell>
          <cell r="J35">
            <v>2.875</v>
          </cell>
          <cell r="K35">
            <v>0</v>
          </cell>
        </row>
        <row r="36">
          <cell r="D36" t="str">
            <v>Crepine 2" (pieds linéaire)</v>
          </cell>
          <cell r="G36" t="str">
            <v>Ch</v>
          </cell>
          <cell r="J36">
            <v>7.59</v>
          </cell>
          <cell r="K36">
            <v>0</v>
          </cell>
        </row>
        <row r="37">
          <cell r="D37" t="str">
            <v>PVC 1" (pieds linéaire)</v>
          </cell>
          <cell r="G37" t="str">
            <v>Ch</v>
          </cell>
          <cell r="J37">
            <v>3.45</v>
          </cell>
          <cell r="K37">
            <v>0</v>
          </cell>
        </row>
        <row r="38">
          <cell r="D38" t="str">
            <v>PVC 2" (pieds linéaire)</v>
          </cell>
          <cell r="G38" t="str">
            <v>Ch</v>
          </cell>
          <cell r="J38">
            <v>6.2100000000000009</v>
          </cell>
          <cell r="K38">
            <v>0</v>
          </cell>
        </row>
        <row r="39">
          <cell r="D39" t="str">
            <v>Bouchon Liner</v>
          </cell>
          <cell r="G39" t="str">
            <v>Ch</v>
          </cell>
          <cell r="J39">
            <v>4.0250000000000004</v>
          </cell>
          <cell r="K39">
            <v>0</v>
          </cell>
        </row>
        <row r="40">
          <cell r="D40" t="str">
            <v>Bouchon de fond visé</v>
          </cell>
          <cell r="G40" t="str">
            <v>Ch</v>
          </cell>
          <cell r="J40">
            <v>17.25</v>
          </cell>
          <cell r="K40">
            <v>0</v>
          </cell>
        </row>
        <row r="41">
          <cell r="D41" t="str">
            <v>Bouchon cadnassable 2"</v>
          </cell>
          <cell r="G41" t="str">
            <v>Ch</v>
          </cell>
          <cell r="J41">
            <v>32.200000000000003</v>
          </cell>
          <cell r="K41">
            <v>0</v>
          </cell>
        </row>
        <row r="42">
          <cell r="D42" t="str">
            <v>Bentonite</v>
          </cell>
          <cell r="G42" t="str">
            <v>Ch</v>
          </cell>
          <cell r="J42">
            <v>34.5</v>
          </cell>
          <cell r="K42">
            <v>0</v>
          </cell>
        </row>
        <row r="43">
          <cell r="D43" t="str">
            <v>Boite service 6''</v>
          </cell>
          <cell r="G43" t="str">
            <v>Ch</v>
          </cell>
          <cell r="J43">
            <v>155.25</v>
          </cell>
          <cell r="K43">
            <v>0</v>
          </cell>
        </row>
        <row r="44">
          <cell r="D44" t="str">
            <v>Carottage de béton</v>
          </cell>
          <cell r="G44" t="str">
            <v>Ch</v>
          </cell>
          <cell r="J44">
            <v>16.100000000000001</v>
          </cell>
          <cell r="K44">
            <v>0</v>
          </cell>
        </row>
        <row r="45">
          <cell r="D45" t="str">
            <v>Sable fin (sac)</v>
          </cell>
          <cell r="G45" t="str">
            <v>Ch</v>
          </cell>
          <cell r="J45">
            <v>23</v>
          </cell>
          <cell r="K45">
            <v>0</v>
          </cell>
        </row>
        <row r="46">
          <cell r="D46" t="str">
            <v>Sable (sac)</v>
          </cell>
          <cell r="G46" t="str">
            <v>Ch</v>
          </cell>
          <cell r="J46">
            <v>32.200000000000003</v>
          </cell>
          <cell r="K46">
            <v>0</v>
          </cell>
        </row>
        <row r="47">
          <cell r="D47" t="str">
            <v>Alsphate froide (sac)</v>
          </cell>
          <cell r="G47" t="str">
            <v>Ch</v>
          </cell>
          <cell r="J47">
            <v>17.25</v>
          </cell>
          <cell r="K47">
            <v>0</v>
          </cell>
        </row>
        <row r="48">
          <cell r="D48" t="str">
            <v>Silice (2 sacs au mêtre)</v>
          </cell>
          <cell r="G48" t="str">
            <v>Ch</v>
          </cell>
          <cell r="J48">
            <v>28.75</v>
          </cell>
          <cell r="K48">
            <v>0</v>
          </cell>
        </row>
        <row r="49">
          <cell r="D49" t="str">
            <v>Béton (sac)</v>
          </cell>
          <cell r="G49" t="str">
            <v>Ch</v>
          </cell>
          <cell r="J49">
            <v>31.05</v>
          </cell>
          <cell r="K49">
            <v>0</v>
          </cell>
        </row>
        <row r="50">
          <cell r="D50" t="str">
            <v>Garde hors sol</v>
          </cell>
          <cell r="G50" t="str">
            <v>Ch</v>
          </cell>
          <cell r="J50">
            <v>188.6</v>
          </cell>
          <cell r="K50">
            <v>0</v>
          </cell>
        </row>
        <row r="51">
          <cell r="D51" t="str">
            <v>Mélangeur a ciment</v>
          </cell>
          <cell r="G51" t="str">
            <v>Jr</v>
          </cell>
          <cell r="J51">
            <v>57.5</v>
          </cell>
          <cell r="K51">
            <v>0</v>
          </cell>
        </row>
        <row r="52">
          <cell r="G52" t="str">
            <v>Ch</v>
          </cell>
          <cell r="J52">
            <v>0</v>
          </cell>
          <cell r="K52">
            <v>0</v>
          </cell>
        </row>
        <row r="53">
          <cell r="G53" t="str">
            <v>.</v>
          </cell>
          <cell r="J53">
            <v>0</v>
          </cell>
          <cell r="K53">
            <v>0</v>
          </cell>
        </row>
        <row r="54">
          <cell r="G54" t="str">
            <v>.</v>
          </cell>
          <cell r="J54">
            <v>0</v>
          </cell>
          <cell r="K54">
            <v>0</v>
          </cell>
        </row>
        <row r="55">
          <cell r="G55" t="str">
            <v>.</v>
          </cell>
          <cell r="J55">
            <v>0</v>
          </cell>
          <cell r="K55">
            <v>0</v>
          </cell>
        </row>
        <row r="56">
          <cell r="G56" t="str">
            <v>.</v>
          </cell>
          <cell r="J56">
            <v>0</v>
          </cell>
          <cell r="K56">
            <v>0</v>
          </cell>
        </row>
        <row r="57">
          <cell r="K57">
            <v>702.75</v>
          </cell>
        </row>
      </sheetData>
      <sheetData sheetId="6">
        <row r="2">
          <cell r="A2" t="str">
            <v>ITEM</v>
          </cell>
          <cell r="C2" t="str">
            <v>Qte</v>
          </cell>
          <cell r="F2" t="str">
            <v>Prix / unitaire</v>
          </cell>
          <cell r="G2" t="str">
            <v>TOTAL</v>
          </cell>
        </row>
        <row r="3">
          <cell r="A3" t="str">
            <v>Rapport PHASE  1</v>
          </cell>
          <cell r="F3">
            <v>1895.2280000000001</v>
          </cell>
          <cell r="G3">
            <v>0</v>
          </cell>
        </row>
        <row r="4">
          <cell r="A4" t="str">
            <v>Rapport PHASE  1 (prix commercial)</v>
          </cell>
          <cell r="F4">
            <v>1775.442</v>
          </cell>
          <cell r="G4">
            <v>0</v>
          </cell>
        </row>
        <row r="5">
          <cell r="A5" t="str">
            <v>Mise a jour phase 1 envirosol</v>
          </cell>
          <cell r="F5">
            <v>1674.5</v>
          </cell>
          <cell r="G5">
            <v>0</v>
          </cell>
        </row>
        <row r="6">
          <cell r="A6" t="str">
            <v>Mise a jour phase 1 compétition</v>
          </cell>
          <cell r="F6">
            <v>1773.8000000000002</v>
          </cell>
          <cell r="G6">
            <v>0</v>
          </cell>
        </row>
        <row r="7">
          <cell r="A7" t="str">
            <v>Rapport PHASE II et III</v>
          </cell>
          <cell r="C7">
            <v>1</v>
          </cell>
          <cell r="F7">
            <v>1200.73</v>
          </cell>
          <cell r="G7">
            <v>1200.73</v>
          </cell>
        </row>
        <row r="8">
          <cell r="A8" t="str">
            <v>Rapport Réhabilitation</v>
          </cell>
          <cell r="F8">
            <v>2000.6599999999999</v>
          </cell>
          <cell r="G8">
            <v>0</v>
          </cell>
        </row>
        <row r="9">
          <cell r="A9" t="str">
            <v>Rédaction Lettre</v>
          </cell>
          <cell r="F9">
            <v>400</v>
          </cell>
          <cell r="G9">
            <v>0</v>
          </cell>
        </row>
        <row r="10">
          <cell r="A10" t="str">
            <v>Analyse de résultat d'échantillons</v>
          </cell>
          <cell r="F10">
            <v>87.5</v>
          </cell>
          <cell r="G10">
            <v>0</v>
          </cell>
        </row>
        <row r="11">
          <cell r="A11" t="str">
            <v>Plan</v>
          </cell>
          <cell r="C11">
            <v>1</v>
          </cell>
          <cell r="F11">
            <v>130</v>
          </cell>
          <cell r="G11">
            <v>130</v>
          </cell>
        </row>
        <row r="12">
          <cell r="A12" t="str">
            <v>Temps / Biologiste</v>
          </cell>
          <cell r="F12">
            <v>180</v>
          </cell>
          <cell r="G12">
            <v>0</v>
          </cell>
        </row>
        <row r="13">
          <cell r="A13" t="str">
            <v>Temps / administration</v>
          </cell>
          <cell r="F13">
            <v>100</v>
          </cell>
          <cell r="G13">
            <v>0</v>
          </cell>
        </row>
        <row r="14">
          <cell r="F14">
            <v>0</v>
          </cell>
          <cell r="G14">
            <v>0</v>
          </cell>
        </row>
        <row r="15">
          <cell r="F15">
            <v>0</v>
          </cell>
          <cell r="G15">
            <v>0</v>
          </cell>
        </row>
        <row r="16">
          <cell r="A16" t="str">
            <v>Assurance</v>
          </cell>
          <cell r="C16">
            <v>1</v>
          </cell>
          <cell r="F16">
            <v>200</v>
          </cell>
          <cell r="G16">
            <v>200</v>
          </cell>
        </row>
      </sheetData>
      <sheetData sheetId="7">
        <row r="1">
          <cell r="A1" t="str">
            <v>Forage</v>
          </cell>
          <cell r="F1" t="str">
            <v>Rapport et gestion</v>
          </cell>
        </row>
        <row r="2">
          <cell r="A2" t="str">
            <v>Maind'œuvre forage</v>
          </cell>
          <cell r="B2" t="str">
            <v>Qte</v>
          </cell>
          <cell r="C2" t="str">
            <v>$/unitaire</v>
          </cell>
          <cell r="D2" t="str">
            <v>.</v>
          </cell>
          <cell r="E2" t="str">
            <v>TOTAL</v>
          </cell>
          <cell r="F2" t="str">
            <v>ITEM</v>
          </cell>
          <cell r="G2" t="str">
            <v>Qte</v>
          </cell>
          <cell r="H2" t="str">
            <v>Prix / unitaire</v>
          </cell>
          <cell r="J2" t="str">
            <v>TOTAL</v>
          </cell>
        </row>
        <row r="3">
          <cell r="A3" t="str">
            <v>Mobilisation main d'œuvre (50KM)</v>
          </cell>
          <cell r="B3">
            <v>0</v>
          </cell>
          <cell r="C3">
            <v>150</v>
          </cell>
          <cell r="D3" t="str">
            <v>Km</v>
          </cell>
          <cell r="E3">
            <v>0</v>
          </cell>
          <cell r="F3" t="str">
            <v>Rapport PHASE  1</v>
          </cell>
          <cell r="G3">
            <v>0</v>
          </cell>
          <cell r="H3">
            <v>1895.2280000000001</v>
          </cell>
          <cell r="I3" t="str">
            <v>Ch</v>
          </cell>
          <cell r="J3">
            <v>0</v>
          </cell>
        </row>
        <row r="4">
          <cell r="A4" t="str">
            <v>kilométrage</v>
          </cell>
          <cell r="B4">
            <v>0</v>
          </cell>
          <cell r="C4">
            <v>0.89999999999999991</v>
          </cell>
          <cell r="D4" t="str">
            <v>Ch</v>
          </cell>
          <cell r="E4">
            <v>0</v>
          </cell>
          <cell r="F4" t="str">
            <v>Rapport PHASE  1 (prix commercial)</v>
          </cell>
          <cell r="G4">
            <v>0</v>
          </cell>
          <cell r="H4">
            <v>1775.442</v>
          </cell>
          <cell r="I4" t="str">
            <v>Ch</v>
          </cell>
          <cell r="J4">
            <v>0</v>
          </cell>
        </row>
        <row r="5">
          <cell r="A5" t="str">
            <v>Temps technicien</v>
          </cell>
          <cell r="B5">
            <v>0</v>
          </cell>
          <cell r="C5">
            <v>121.5</v>
          </cell>
          <cell r="D5" t="str">
            <v>Hr</v>
          </cell>
          <cell r="E5">
            <v>0</v>
          </cell>
          <cell r="F5" t="str">
            <v>Mise a jour phase 1 envirosol</v>
          </cell>
          <cell r="G5">
            <v>0</v>
          </cell>
          <cell r="H5">
            <v>1674.5</v>
          </cell>
          <cell r="I5" t="str">
            <v>Ch</v>
          </cell>
          <cell r="J5">
            <v>0</v>
          </cell>
        </row>
        <row r="6">
          <cell r="A6" t="str">
            <v>Temps tech prélèvement des puits</v>
          </cell>
          <cell r="B6">
            <v>0</v>
          </cell>
          <cell r="C6">
            <v>165</v>
          </cell>
          <cell r="D6" t="str">
            <v>Hr</v>
          </cell>
          <cell r="E6">
            <v>0</v>
          </cell>
          <cell r="F6" t="str">
            <v>Mise a jour phase 1 compétition</v>
          </cell>
          <cell r="G6">
            <v>0</v>
          </cell>
          <cell r="H6">
            <v>1773.8000000000002</v>
          </cell>
          <cell r="I6" t="str">
            <v>Ch</v>
          </cell>
          <cell r="J6">
            <v>0</v>
          </cell>
        </row>
        <row r="7">
          <cell r="A7" t="str">
            <v>Chargé de projet</v>
          </cell>
          <cell r="B7">
            <v>0</v>
          </cell>
          <cell r="C7">
            <v>195</v>
          </cell>
          <cell r="D7" t="str">
            <v>Hr</v>
          </cell>
          <cell r="E7">
            <v>0</v>
          </cell>
          <cell r="F7" t="str">
            <v>Rapport PHASE II et III</v>
          </cell>
          <cell r="G7">
            <v>1</v>
          </cell>
          <cell r="H7">
            <v>1200.73</v>
          </cell>
          <cell r="I7" t="str">
            <v>Ch</v>
          </cell>
          <cell r="J7">
            <v>1200.73</v>
          </cell>
        </row>
        <row r="8">
          <cell r="A8" t="str">
            <v>Machinerie de forage</v>
          </cell>
          <cell r="B8">
            <v>0</v>
          </cell>
          <cell r="C8" t="str">
            <v>.</v>
          </cell>
          <cell r="D8" t="str">
            <v>.</v>
          </cell>
          <cell r="E8" t="str">
            <v>.</v>
          </cell>
          <cell r="F8" t="str">
            <v>Rapport Réhabilitation</v>
          </cell>
          <cell r="G8">
            <v>0</v>
          </cell>
          <cell r="H8">
            <v>2000.6599999999999</v>
          </cell>
          <cell r="I8" t="str">
            <v>Ch</v>
          </cell>
          <cell r="J8">
            <v>0</v>
          </cell>
        </row>
        <row r="9">
          <cell r="A9" t="str">
            <v>Mobilisation (50KM)</v>
          </cell>
          <cell r="B9">
            <v>1</v>
          </cell>
          <cell r="C9">
            <v>375</v>
          </cell>
          <cell r="D9" t="str">
            <v>Ch</v>
          </cell>
          <cell r="E9">
            <v>375</v>
          </cell>
          <cell r="F9" t="str">
            <v>Rédaction Lettre</v>
          </cell>
          <cell r="G9">
            <v>0</v>
          </cell>
          <cell r="H9">
            <v>400</v>
          </cell>
          <cell r="I9" t="str">
            <v>Ch</v>
          </cell>
          <cell r="J9">
            <v>0</v>
          </cell>
        </row>
        <row r="10">
          <cell r="A10" t="str">
            <v xml:space="preserve">Kilometre supplémentaire </v>
          </cell>
          <cell r="B10">
            <v>0</v>
          </cell>
          <cell r="C10">
            <v>4</v>
          </cell>
          <cell r="D10" t="str">
            <v>Km</v>
          </cell>
          <cell r="E10">
            <v>0</v>
          </cell>
          <cell r="F10" t="str">
            <v>Analyse de résultat d'échantillons</v>
          </cell>
          <cell r="G10">
            <v>0</v>
          </cell>
          <cell r="H10">
            <v>87.5</v>
          </cell>
          <cell r="I10" t="str">
            <v>Ch</v>
          </cell>
          <cell r="J10">
            <v>0</v>
          </cell>
        </row>
        <row r="11">
          <cell r="A11" t="str">
            <v>Foreuse Manuel (dewalt)</v>
          </cell>
          <cell r="B11">
            <v>0</v>
          </cell>
          <cell r="C11">
            <v>166.75</v>
          </cell>
          <cell r="D11" t="str">
            <v>Hr</v>
          </cell>
          <cell r="E11">
            <v>0</v>
          </cell>
          <cell r="F11" t="str">
            <v>Plan</v>
          </cell>
          <cell r="G11">
            <v>1</v>
          </cell>
          <cell r="H11">
            <v>130</v>
          </cell>
          <cell r="I11" t="str">
            <v>Ch</v>
          </cell>
          <cell r="J11">
            <v>130</v>
          </cell>
        </row>
        <row r="12">
          <cell r="A12" t="str">
            <v>Foreuse 540 (ENVIROSOL)</v>
          </cell>
          <cell r="B12">
            <v>0</v>
          </cell>
          <cell r="C12">
            <v>224.25</v>
          </cell>
          <cell r="D12" t="str">
            <v>Hr</v>
          </cell>
          <cell r="E12">
            <v>0</v>
          </cell>
          <cell r="F12" t="str">
            <v>Temps / Biologiste</v>
          </cell>
          <cell r="G12">
            <v>0</v>
          </cell>
          <cell r="H12">
            <v>180</v>
          </cell>
          <cell r="I12" t="str">
            <v>Hr</v>
          </cell>
          <cell r="J12">
            <v>0</v>
          </cell>
        </row>
        <row r="13">
          <cell r="A13" t="str">
            <v>Foreuse GT8</v>
          </cell>
          <cell r="B13">
            <v>0</v>
          </cell>
          <cell r="C13">
            <v>304.75</v>
          </cell>
          <cell r="D13" t="str">
            <v>Hr</v>
          </cell>
          <cell r="E13">
            <v>0</v>
          </cell>
          <cell r="F13" t="str">
            <v>Temps / administration</v>
          </cell>
          <cell r="G13">
            <v>0</v>
          </cell>
          <cell r="H13">
            <v>100</v>
          </cell>
          <cell r="I13" t="str">
            <v>Hr</v>
          </cell>
          <cell r="J13">
            <v>0</v>
          </cell>
        </row>
        <row r="14">
          <cell r="A14" t="str">
            <v>Foreuse GT8 (hiver)</v>
          </cell>
          <cell r="B14">
            <v>0</v>
          </cell>
          <cell r="C14">
            <v>339.25</v>
          </cell>
          <cell r="D14" t="str">
            <v>Hr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J14">
            <v>0</v>
          </cell>
        </row>
        <row r="15">
          <cell r="A15" t="str">
            <v>Foreuse CME55</v>
          </cell>
          <cell r="B15">
            <v>0</v>
          </cell>
          <cell r="C15">
            <v>304.75</v>
          </cell>
          <cell r="D15" t="str">
            <v>Hr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J15">
            <v>0</v>
          </cell>
        </row>
        <row r="16">
          <cell r="A16" t="str">
            <v>Foreuse CME55 (hiver)</v>
          </cell>
          <cell r="B16">
            <v>0</v>
          </cell>
          <cell r="C16">
            <v>339.25</v>
          </cell>
          <cell r="D16" t="str">
            <v>Hr</v>
          </cell>
          <cell r="E16">
            <v>0</v>
          </cell>
          <cell r="F16" t="str">
            <v>Assurance</v>
          </cell>
          <cell r="G16">
            <v>1</v>
          </cell>
          <cell r="H16">
            <v>200</v>
          </cell>
          <cell r="I16" t="str">
            <v>Hr</v>
          </cell>
          <cell r="J16">
            <v>200</v>
          </cell>
        </row>
        <row r="17">
          <cell r="A17" t="str">
            <v>Foreuse GEO 7822</v>
          </cell>
          <cell r="B17">
            <v>0</v>
          </cell>
          <cell r="C17">
            <v>287.5</v>
          </cell>
          <cell r="D17" t="str">
            <v>Hr</v>
          </cell>
          <cell r="E17">
            <v>0</v>
          </cell>
          <cell r="I17" t="str">
            <v>Km</v>
          </cell>
        </row>
        <row r="18">
          <cell r="A18" t="str">
            <v>Foreuse GEO 7822 (hiver)</v>
          </cell>
          <cell r="B18">
            <v>0</v>
          </cell>
          <cell r="C18">
            <v>322</v>
          </cell>
          <cell r="D18" t="str">
            <v>Hr</v>
          </cell>
          <cell r="E18">
            <v>0</v>
          </cell>
          <cell r="I18" t="str">
            <v>Ch</v>
          </cell>
        </row>
        <row r="19">
          <cell r="A19" t="str">
            <v>Options de travaux de forage</v>
          </cell>
          <cell r="B19">
            <v>0</v>
          </cell>
          <cell r="C19" t="str">
            <v>.</v>
          </cell>
          <cell r="D19" t="str">
            <v>.</v>
          </cell>
          <cell r="E19" t="str">
            <v>.</v>
          </cell>
          <cell r="I19" t="str">
            <v>Ch</v>
          </cell>
        </row>
        <row r="20">
          <cell r="A20" t="str">
            <v>Frais hivernal</v>
          </cell>
          <cell r="B20">
            <v>0</v>
          </cell>
          <cell r="C20">
            <v>19.5</v>
          </cell>
          <cell r="D20" t="str">
            <v>Hr</v>
          </cell>
          <cell r="E20">
            <v>0</v>
          </cell>
        </row>
        <row r="21">
          <cell r="A21" t="str">
            <v>Liner Géoprobe ( 1 pour 4 pieds)</v>
          </cell>
          <cell r="B21">
            <v>0</v>
          </cell>
          <cell r="C21">
            <v>16.675000000000001</v>
          </cell>
          <cell r="D21" t="str">
            <v>Ch</v>
          </cell>
          <cell r="E21">
            <v>0</v>
          </cell>
          <cell r="J21">
            <v>1530.73</v>
          </cell>
        </row>
        <row r="22">
          <cell r="A22" t="str">
            <v>Sable fin (sac)</v>
          </cell>
          <cell r="B22">
            <v>5</v>
          </cell>
          <cell r="C22">
            <v>16.100000000000001</v>
          </cell>
          <cell r="D22" t="str">
            <v>Ch</v>
          </cell>
          <cell r="E22">
            <v>80.5</v>
          </cell>
          <cell r="F22" t="str">
            <v>Résumé des couts</v>
          </cell>
        </row>
        <row r="23">
          <cell r="A23" t="str">
            <v>Sable (sac)</v>
          </cell>
          <cell r="B23">
            <v>0</v>
          </cell>
          <cell r="C23">
            <v>23</v>
          </cell>
          <cell r="D23" t="str">
            <v>Ch</v>
          </cell>
          <cell r="E23">
            <v>0</v>
          </cell>
        </row>
        <row r="24">
          <cell r="A24" t="str">
            <v>Alsphate froide (sac)</v>
          </cell>
          <cell r="B24">
            <v>0</v>
          </cell>
          <cell r="C24">
            <v>32.200000000000003</v>
          </cell>
          <cell r="D24" t="str">
            <v>Ch</v>
          </cell>
          <cell r="E24">
            <v>0</v>
          </cell>
          <cell r="F24" t="str">
            <v>Excavation</v>
          </cell>
        </row>
        <row r="25">
          <cell r="A25" t="str">
            <v>Silice (2 sacs au mêtre)</v>
          </cell>
          <cell r="B25">
            <v>0</v>
          </cell>
          <cell r="C25">
            <v>17.25</v>
          </cell>
          <cell r="D25" t="str">
            <v>Ch</v>
          </cell>
          <cell r="E25">
            <v>0</v>
          </cell>
          <cell r="F25" t="str">
            <v>Transport et gestion des sols</v>
          </cell>
        </row>
        <row r="26">
          <cell r="A26" t="str">
            <v>Béton (sac)</v>
          </cell>
          <cell r="B26">
            <v>2</v>
          </cell>
          <cell r="C26">
            <v>28.75</v>
          </cell>
          <cell r="D26" t="str">
            <v>Ch</v>
          </cell>
          <cell r="E26">
            <v>57.5</v>
          </cell>
          <cell r="F26" t="str">
            <v>Remblais</v>
          </cell>
        </row>
        <row r="27">
          <cell r="A27" t="str">
            <v>Carottage de béton</v>
          </cell>
          <cell r="B27">
            <v>3</v>
          </cell>
          <cell r="C27">
            <v>63.25</v>
          </cell>
          <cell r="D27" t="str">
            <v>Ch</v>
          </cell>
          <cell r="E27">
            <v>189.75</v>
          </cell>
          <cell r="F27" t="str">
            <v>Forage</v>
          </cell>
          <cell r="J27">
            <v>702.75</v>
          </cell>
        </row>
        <row r="28">
          <cell r="A28">
            <v>0</v>
          </cell>
          <cell r="B28">
            <v>0</v>
          </cell>
          <cell r="C28">
            <v>0</v>
          </cell>
          <cell r="D28" t="str">
            <v>Ch</v>
          </cell>
          <cell r="E28">
            <v>0</v>
          </cell>
          <cell r="F28" t="str">
            <v>Analyse chimique des échantillons</v>
          </cell>
          <cell r="J28">
            <v>4948.3500000000004</v>
          </cell>
        </row>
        <row r="29">
          <cell r="A29" t="str">
            <v>excavatrice</v>
          </cell>
          <cell r="B29">
            <v>0</v>
          </cell>
          <cell r="C29">
            <v>155.25</v>
          </cell>
          <cell r="D29" t="str">
            <v>Ch</v>
          </cell>
          <cell r="E29">
            <v>0</v>
          </cell>
          <cell r="F29" t="str">
            <v>Frais de gestion et rapport</v>
          </cell>
          <cell r="J29">
            <v>1530.73</v>
          </cell>
        </row>
        <row r="30">
          <cell r="A30">
            <v>0</v>
          </cell>
          <cell r="B30">
            <v>0</v>
          </cell>
          <cell r="C30">
            <v>0</v>
          </cell>
          <cell r="D30" t="str">
            <v>Ch</v>
          </cell>
          <cell r="E30">
            <v>0</v>
          </cell>
          <cell r="J30">
            <v>7181.83</v>
          </cell>
        </row>
        <row r="31">
          <cell r="A31">
            <v>0</v>
          </cell>
          <cell r="B31">
            <v>0</v>
          </cell>
          <cell r="C31">
            <v>0</v>
          </cell>
          <cell r="D31" t="str">
            <v>Ch</v>
          </cell>
          <cell r="E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 t="str">
            <v>Ch</v>
          </cell>
          <cell r="E32">
            <v>0</v>
          </cell>
        </row>
        <row r="33">
          <cell r="A33" t="str">
            <v>Puit d'observation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A34" t="str">
            <v>Liner</v>
          </cell>
          <cell r="B34">
            <v>0</v>
          </cell>
          <cell r="C34">
            <v>20.7</v>
          </cell>
          <cell r="D34" t="str">
            <v>Ch</v>
          </cell>
          <cell r="E34">
            <v>0</v>
          </cell>
        </row>
        <row r="35">
          <cell r="A35" t="str">
            <v>Crepine 1 ''</v>
          </cell>
          <cell r="B35">
            <v>0</v>
          </cell>
          <cell r="C35">
            <v>2.875</v>
          </cell>
          <cell r="D35" t="str">
            <v>Ch</v>
          </cell>
          <cell r="E35">
            <v>0</v>
          </cell>
        </row>
        <row r="36">
          <cell r="A36" t="str">
            <v>Crepine 2" (pieds linéaire)</v>
          </cell>
          <cell r="B36">
            <v>0</v>
          </cell>
          <cell r="C36">
            <v>7.59</v>
          </cell>
          <cell r="D36" t="str">
            <v>Ch</v>
          </cell>
          <cell r="E36">
            <v>0</v>
          </cell>
        </row>
        <row r="37">
          <cell r="A37" t="str">
            <v>PVC 1" (pieds linéaire)</v>
          </cell>
          <cell r="B37">
            <v>0</v>
          </cell>
          <cell r="C37">
            <v>3.45</v>
          </cell>
          <cell r="D37" t="str">
            <v>Ch</v>
          </cell>
          <cell r="E37">
            <v>0</v>
          </cell>
        </row>
        <row r="38">
          <cell r="A38" t="str">
            <v>PVC 2" (pieds linéaire)</v>
          </cell>
          <cell r="B38">
            <v>0</v>
          </cell>
          <cell r="C38">
            <v>6.2100000000000009</v>
          </cell>
          <cell r="D38" t="str">
            <v>Ch</v>
          </cell>
          <cell r="E38">
            <v>0</v>
          </cell>
        </row>
        <row r="39">
          <cell r="A39" t="str">
            <v>Bouchon Liner</v>
          </cell>
          <cell r="B39">
            <v>0</v>
          </cell>
          <cell r="C39">
            <v>4.0250000000000004</v>
          </cell>
          <cell r="D39" t="str">
            <v>Ch</v>
          </cell>
          <cell r="E39">
            <v>0</v>
          </cell>
        </row>
        <row r="40">
          <cell r="A40" t="str">
            <v>Bouchon de fond visé</v>
          </cell>
          <cell r="B40">
            <v>0</v>
          </cell>
          <cell r="C40">
            <v>17.25</v>
          </cell>
          <cell r="D40" t="str">
            <v>Ch</v>
          </cell>
          <cell r="E40">
            <v>0</v>
          </cell>
        </row>
        <row r="41">
          <cell r="A41" t="str">
            <v>Bouchon cadnassable 2"</v>
          </cell>
          <cell r="B41">
            <v>0</v>
          </cell>
          <cell r="C41">
            <v>32.200000000000003</v>
          </cell>
          <cell r="D41" t="str">
            <v>Ch</v>
          </cell>
          <cell r="E41">
            <v>0</v>
          </cell>
        </row>
        <row r="42">
          <cell r="A42" t="str">
            <v>Bentonite</v>
          </cell>
          <cell r="B42">
            <v>0</v>
          </cell>
          <cell r="C42">
            <v>34.5</v>
          </cell>
          <cell r="D42" t="str">
            <v>Ch</v>
          </cell>
          <cell r="E42">
            <v>0</v>
          </cell>
        </row>
        <row r="43">
          <cell r="A43" t="str">
            <v>Boite service 6''</v>
          </cell>
          <cell r="B43">
            <v>0</v>
          </cell>
          <cell r="C43">
            <v>155.25</v>
          </cell>
          <cell r="D43" t="str">
            <v>Ch</v>
          </cell>
          <cell r="E43">
            <v>0</v>
          </cell>
        </row>
        <row r="44">
          <cell r="A44" t="str">
            <v>Carottage de béton</v>
          </cell>
          <cell r="B44">
            <v>0</v>
          </cell>
          <cell r="C44">
            <v>16.100000000000001</v>
          </cell>
          <cell r="D44" t="str">
            <v>Ch</v>
          </cell>
          <cell r="E44">
            <v>0</v>
          </cell>
        </row>
        <row r="45">
          <cell r="A45" t="str">
            <v>Sable fin (sac)</v>
          </cell>
          <cell r="B45">
            <v>0</v>
          </cell>
          <cell r="C45">
            <v>23</v>
          </cell>
          <cell r="D45" t="str">
            <v>Ch</v>
          </cell>
          <cell r="E45">
            <v>0</v>
          </cell>
        </row>
        <row r="46">
          <cell r="A46" t="str">
            <v>Sable (sac)</v>
          </cell>
          <cell r="B46">
            <v>0</v>
          </cell>
          <cell r="C46">
            <v>32.200000000000003</v>
          </cell>
          <cell r="D46" t="str">
            <v>Ch</v>
          </cell>
          <cell r="E46">
            <v>0</v>
          </cell>
        </row>
        <row r="47">
          <cell r="A47" t="str">
            <v>Alsphate froide (sac)</v>
          </cell>
          <cell r="B47">
            <v>0</v>
          </cell>
          <cell r="C47">
            <v>17.25</v>
          </cell>
          <cell r="D47" t="str">
            <v>Ch</v>
          </cell>
          <cell r="E47">
            <v>0</v>
          </cell>
        </row>
        <row r="48">
          <cell r="A48" t="str">
            <v>Silice (2 sacs au mêtre)</v>
          </cell>
          <cell r="B48">
            <v>0</v>
          </cell>
          <cell r="C48">
            <v>28.75</v>
          </cell>
          <cell r="D48" t="str">
            <v>Ch</v>
          </cell>
          <cell r="E48">
            <v>0</v>
          </cell>
        </row>
        <row r="49">
          <cell r="A49" t="str">
            <v>Béton (sac)</v>
          </cell>
          <cell r="B49">
            <v>0</v>
          </cell>
          <cell r="C49">
            <v>31.05</v>
          </cell>
          <cell r="D49" t="str">
            <v>Ch</v>
          </cell>
          <cell r="E49">
            <v>0</v>
          </cell>
        </row>
        <row r="50">
          <cell r="A50" t="str">
            <v>Garde hors sol</v>
          </cell>
          <cell r="B50">
            <v>0</v>
          </cell>
          <cell r="C50">
            <v>188.6</v>
          </cell>
          <cell r="D50" t="str">
            <v>Ch</v>
          </cell>
          <cell r="E50">
            <v>0</v>
          </cell>
        </row>
        <row r="51">
          <cell r="A51" t="str">
            <v>Mélangeur a ciment</v>
          </cell>
          <cell r="B51">
            <v>0</v>
          </cell>
          <cell r="C51">
            <v>57.5</v>
          </cell>
          <cell r="D51" t="str">
            <v>Jr</v>
          </cell>
          <cell r="E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 t="str">
            <v>Ch</v>
          </cell>
          <cell r="E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 t="str">
            <v>.</v>
          </cell>
          <cell r="E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 t="str">
            <v>.</v>
          </cell>
          <cell r="E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 t="str">
            <v>.</v>
          </cell>
          <cell r="E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 t="str">
            <v>.</v>
          </cell>
          <cell r="E56">
            <v>0</v>
          </cell>
        </row>
        <row r="57">
          <cell r="A57" t="str">
            <v>Analyse chimique des écnatillons</v>
          </cell>
          <cell r="E57">
            <v>702.75</v>
          </cell>
        </row>
        <row r="58">
          <cell r="A58" t="str">
            <v>Paramètre d'analyse</v>
          </cell>
          <cell r="B58" t="str">
            <v>Qte</v>
          </cell>
          <cell r="C58" t="str">
            <v>$/unitaire</v>
          </cell>
          <cell r="E58" t="str">
            <v>TOTAL</v>
          </cell>
        </row>
        <row r="59">
          <cell r="A59" t="str">
            <v>Analyses fréquemment demandées</v>
          </cell>
          <cell r="B59">
            <v>0</v>
          </cell>
          <cell r="C59">
            <v>0</v>
          </cell>
          <cell r="D59" t="str">
            <v>Ch</v>
          </cell>
          <cell r="E59">
            <v>0</v>
          </cell>
        </row>
        <row r="60">
          <cell r="A60" t="str">
            <v>9 à 17 métaux</v>
          </cell>
          <cell r="B60">
            <v>12</v>
          </cell>
          <cell r="C60">
            <v>80</v>
          </cell>
          <cell r="D60" t="str">
            <v>Ch</v>
          </cell>
          <cell r="E60">
            <v>960</v>
          </cell>
        </row>
        <row r="61">
          <cell r="A61" t="str">
            <v>Hydrocarbures pétroliers C10-C50</v>
          </cell>
          <cell r="B61">
            <v>12</v>
          </cell>
          <cell r="C61">
            <v>89</v>
          </cell>
          <cell r="D61" t="str">
            <v>Ch</v>
          </cell>
          <cell r="E61">
            <v>1068</v>
          </cell>
        </row>
        <row r="62">
          <cell r="A62" t="str">
            <v>Hydrocarbures aromatiques polycycliques</v>
          </cell>
          <cell r="B62">
            <v>10</v>
          </cell>
          <cell r="C62">
            <v>136</v>
          </cell>
          <cell r="D62" t="str">
            <v>Ch</v>
          </cell>
          <cell r="E62">
            <v>1360</v>
          </cell>
        </row>
        <row r="63">
          <cell r="A63" t="str">
            <v>Composés organiques volatils (COV)-HAM+HAC</v>
          </cell>
          <cell r="B63">
            <v>4</v>
          </cell>
          <cell r="C63">
            <v>136</v>
          </cell>
          <cell r="D63" t="str">
            <v>Ch</v>
          </cell>
          <cell r="E63">
            <v>544</v>
          </cell>
        </row>
        <row r="64">
          <cell r="A64" t="str">
            <v>Composés phénoliques- GC-MS</v>
          </cell>
          <cell r="B64">
            <v>0</v>
          </cell>
          <cell r="C64">
            <v>166</v>
          </cell>
          <cell r="D64" t="str">
            <v>Ch</v>
          </cell>
          <cell r="E64">
            <v>0</v>
          </cell>
        </row>
        <row r="65">
          <cell r="A65" t="str">
            <v>Dénombrement coliformes totaux/Escherichia coli</v>
          </cell>
          <cell r="B65">
            <v>0</v>
          </cell>
          <cell r="C65">
            <v>43</v>
          </cell>
          <cell r="D65" t="str">
            <v>Ch</v>
          </cell>
          <cell r="E65">
            <v>0</v>
          </cell>
        </row>
        <row r="66">
          <cell r="A66" t="str">
            <v>Entérocoques</v>
          </cell>
          <cell r="B66">
            <v>0</v>
          </cell>
          <cell r="C66">
            <v>29</v>
          </cell>
          <cell r="D66" t="str">
            <v>Ch</v>
          </cell>
          <cell r="E66">
            <v>0</v>
          </cell>
        </row>
        <row r="67">
          <cell r="A67" t="str">
            <v>Chimie</v>
          </cell>
          <cell r="B67">
            <v>0</v>
          </cell>
          <cell r="C67">
            <v>0</v>
          </cell>
          <cell r="D67" t="str">
            <v>Ch</v>
          </cell>
          <cell r="E67">
            <v>0</v>
          </cell>
        </row>
        <row r="68">
          <cell r="A68" t="str">
            <v>1 métal</v>
          </cell>
          <cell r="B68">
            <v>0</v>
          </cell>
          <cell r="C68">
            <v>55</v>
          </cell>
          <cell r="D68" t="str">
            <v>Ch</v>
          </cell>
          <cell r="E68">
            <v>0</v>
          </cell>
        </row>
        <row r="69">
          <cell r="A69" t="str">
            <v>2 à 3 métaux</v>
          </cell>
          <cell r="B69">
            <v>0</v>
          </cell>
          <cell r="C69">
            <v>66</v>
          </cell>
          <cell r="D69" t="str">
            <v>Ch</v>
          </cell>
          <cell r="E69">
            <v>0</v>
          </cell>
        </row>
        <row r="70">
          <cell r="A70" t="str">
            <v>4 à 8 métaux</v>
          </cell>
          <cell r="B70">
            <v>0</v>
          </cell>
          <cell r="C70">
            <v>73</v>
          </cell>
          <cell r="D70" t="str">
            <v>Ch</v>
          </cell>
          <cell r="E70">
            <v>0</v>
          </cell>
        </row>
        <row r="71">
          <cell r="A71" t="str">
            <v>Anions par anion (Br-bromures, Cl-chlorures, F-fluorures, NO2-NO3-
nitrites et nitrates, NO2-nitrites, NO3- nitrates, SO4-sulfates)</v>
          </cell>
          <cell r="B71">
            <v>0</v>
          </cell>
          <cell r="C71">
            <v>40</v>
          </cell>
          <cell r="D71" t="str">
            <v>Ch</v>
          </cell>
          <cell r="E71">
            <v>0</v>
          </cell>
        </row>
        <row r="72">
          <cell r="A72" t="str">
            <v>Anions par anion (Br-bromures, Cl-chlorures, F-fluorures, NO2-NO3-
nitrites et nitrates, NO2-nitrites, NO3- nitrates, SO4-sulfates)</v>
          </cell>
          <cell r="B72">
            <v>0</v>
          </cell>
          <cell r="C72">
            <v>51</v>
          </cell>
          <cell r="D72" t="str">
            <v>Ch</v>
          </cell>
          <cell r="E72">
            <v>0</v>
          </cell>
        </row>
        <row r="73">
          <cell r="A73" t="str">
            <v>Azote ammoniacal</v>
          </cell>
          <cell r="B73">
            <v>0</v>
          </cell>
          <cell r="C73">
            <v>43</v>
          </cell>
          <cell r="D73" t="str">
            <v>Ch</v>
          </cell>
          <cell r="E73">
            <v>0</v>
          </cell>
        </row>
        <row r="74">
          <cell r="A74" t="str">
            <v>Azote ammoniacal</v>
          </cell>
          <cell r="B74">
            <v>0</v>
          </cell>
          <cell r="C74">
            <v>58</v>
          </cell>
          <cell r="D74" t="str">
            <v>Ch</v>
          </cell>
          <cell r="E74">
            <v>0</v>
          </cell>
        </row>
        <row r="75">
          <cell r="A75" t="str">
            <v>Azote Kjeldahl</v>
          </cell>
          <cell r="B75">
            <v>0</v>
          </cell>
          <cell r="C75">
            <v>43</v>
          </cell>
          <cell r="D75" t="str">
            <v>Ch</v>
          </cell>
          <cell r="E75">
            <v>0</v>
          </cell>
        </row>
        <row r="76">
          <cell r="A76" t="str">
            <v>Azote Kjeldahl</v>
          </cell>
          <cell r="B76">
            <v>0</v>
          </cell>
          <cell r="C76">
            <v>58</v>
          </cell>
          <cell r="D76" t="str">
            <v>Ch</v>
          </cell>
          <cell r="E76">
            <v>0</v>
          </cell>
        </row>
        <row r="77">
          <cell r="A77" t="str">
            <v>Demande biochimique en oxygène totale- 5 jours</v>
          </cell>
          <cell r="B77">
            <v>0</v>
          </cell>
          <cell r="C77">
            <v>38</v>
          </cell>
          <cell r="D77" t="str">
            <v>Ch</v>
          </cell>
          <cell r="E77">
            <v>0</v>
          </cell>
        </row>
        <row r="78">
          <cell r="A78" t="str">
            <v>Demande chimique en oxygène</v>
          </cell>
          <cell r="B78">
            <v>0</v>
          </cell>
          <cell r="C78">
            <v>38</v>
          </cell>
          <cell r="D78" t="str">
            <v>Ch</v>
          </cell>
          <cell r="E78">
            <v>0</v>
          </cell>
        </row>
        <row r="79">
          <cell r="A79" t="str">
            <v>Dureté par calcul (analyses du calcium et magnésium en sus)</v>
          </cell>
          <cell r="B79">
            <v>0</v>
          </cell>
          <cell r="C79">
            <v>30</v>
          </cell>
          <cell r="D79" t="str">
            <v>Ch</v>
          </cell>
          <cell r="E79">
            <v>0</v>
          </cell>
        </row>
        <row r="80">
          <cell r="A80" t="str">
            <v>Conductivité</v>
          </cell>
          <cell r="B80">
            <v>0</v>
          </cell>
          <cell r="C80">
            <v>46</v>
          </cell>
          <cell r="D80" t="str">
            <v>Ch</v>
          </cell>
          <cell r="E80">
            <v>0</v>
          </cell>
        </row>
        <row r="81">
          <cell r="A81" t="str">
            <v>Cyanures totaux</v>
          </cell>
          <cell r="B81">
            <v>0</v>
          </cell>
          <cell r="C81">
            <v>43</v>
          </cell>
          <cell r="D81" t="str">
            <v>Ch</v>
          </cell>
          <cell r="E81">
            <v>0</v>
          </cell>
        </row>
        <row r="82">
          <cell r="A82" t="str">
            <v>Fluorures disponibles</v>
          </cell>
          <cell r="B82">
            <v>0</v>
          </cell>
          <cell r="C82">
            <v>50</v>
          </cell>
          <cell r="D82" t="str">
            <v>Ch</v>
          </cell>
          <cell r="E82">
            <v>0</v>
          </cell>
        </row>
        <row r="83">
          <cell r="A83" t="str">
            <v>Matières en suspension (MES)</v>
          </cell>
          <cell r="B83">
            <v>0</v>
          </cell>
          <cell r="C83">
            <v>29</v>
          </cell>
          <cell r="D83" t="str">
            <v>Ch</v>
          </cell>
          <cell r="E83">
            <v>0</v>
          </cell>
        </row>
        <row r="84">
          <cell r="A84" t="str">
            <v>pH</v>
          </cell>
          <cell r="B84">
            <v>0</v>
          </cell>
          <cell r="C84">
            <v>22</v>
          </cell>
          <cell r="D84" t="str">
            <v>Ch</v>
          </cell>
          <cell r="E84">
            <v>0</v>
          </cell>
        </row>
        <row r="85">
          <cell r="A85" t="str">
            <v>Phosphore Total Trace</v>
          </cell>
          <cell r="B85">
            <v>0</v>
          </cell>
          <cell r="C85">
            <v>81</v>
          </cell>
          <cell r="D85" t="str">
            <v>Ch</v>
          </cell>
          <cell r="E85">
            <v>0</v>
          </cell>
        </row>
        <row r="86">
          <cell r="A86" t="str">
            <v>Phosphores totaux</v>
          </cell>
          <cell r="B86">
            <v>0</v>
          </cell>
          <cell r="C86">
            <v>58</v>
          </cell>
          <cell r="D86" t="str">
            <v>Ch</v>
          </cell>
          <cell r="E86">
            <v>0</v>
          </cell>
        </row>
        <row r="87">
          <cell r="A87" t="str">
            <v>n-butyl, phtalate de benzyle et n-butyle, phtalate de bis (2-</v>
          </cell>
          <cell r="B87">
            <v>1</v>
          </cell>
          <cell r="C87">
            <v>361.35</v>
          </cell>
          <cell r="D87" t="str">
            <v>Ch</v>
          </cell>
          <cell r="E87">
            <v>361.35</v>
          </cell>
        </row>
        <row r="88">
          <cell r="A88" t="str">
            <v>éthylhexyle), phtalate de di-n-octyl</v>
          </cell>
          <cell r="B88">
            <v>0</v>
          </cell>
          <cell r="C88">
            <v>0</v>
          </cell>
          <cell r="D88" t="str">
            <v>Ch</v>
          </cell>
          <cell r="E88">
            <v>0</v>
          </cell>
        </row>
        <row r="89">
          <cell r="A89" t="str">
            <v>Solides dissous</v>
          </cell>
          <cell r="B89">
            <v>0</v>
          </cell>
          <cell r="C89">
            <v>46</v>
          </cell>
          <cell r="D89" t="str">
            <v>Ch</v>
          </cell>
          <cell r="E89">
            <v>0</v>
          </cell>
        </row>
        <row r="90">
          <cell r="A90" t="str">
            <v>Soufre</v>
          </cell>
          <cell r="B90">
            <v>3</v>
          </cell>
          <cell r="C90">
            <v>89</v>
          </cell>
          <cell r="D90" t="str">
            <v>Ch</v>
          </cell>
          <cell r="E90">
            <v>267</v>
          </cell>
        </row>
        <row r="91">
          <cell r="A91" t="str">
            <v>Sulfures totaux</v>
          </cell>
          <cell r="B91">
            <v>0</v>
          </cell>
          <cell r="C91">
            <v>53</v>
          </cell>
          <cell r="D91" t="str">
            <v>Ch</v>
          </cell>
          <cell r="E91">
            <v>0</v>
          </cell>
        </row>
        <row r="92">
          <cell r="A92" t="str">
            <v>Hydrocarbures pétroliers C10-C50</v>
          </cell>
          <cell r="B92">
            <v>0</v>
          </cell>
          <cell r="C92">
            <v>105</v>
          </cell>
          <cell r="D92" t="str">
            <v>Ch</v>
          </cell>
          <cell r="E92">
            <v>0</v>
          </cell>
        </row>
        <row r="93">
          <cell r="A93" t="str">
            <v>Interprétation hydrocarbures pétroliers C10-C50</v>
          </cell>
          <cell r="B93">
            <v>0</v>
          </cell>
          <cell r="C93">
            <v>42</v>
          </cell>
          <cell r="D93" t="str">
            <v>Ch</v>
          </cell>
          <cell r="E93">
            <v>0</v>
          </cell>
        </row>
        <row r="94">
          <cell r="A94" t="str">
            <v>Hydrocarbures aromatiques polycycliques</v>
          </cell>
          <cell r="B94">
            <v>0</v>
          </cell>
          <cell r="C94">
            <v>155</v>
          </cell>
          <cell r="D94" t="str">
            <v>Ch</v>
          </cell>
          <cell r="E94">
            <v>0</v>
          </cell>
        </row>
        <row r="95">
          <cell r="A95" t="str">
            <v>BTEX</v>
          </cell>
          <cell r="B95">
            <v>0</v>
          </cell>
          <cell r="C95">
            <v>105</v>
          </cell>
          <cell r="D95" t="str">
            <v>Ch</v>
          </cell>
          <cell r="E95">
            <v>0</v>
          </cell>
        </row>
        <row r="96">
          <cell r="A96" t="str">
            <v>Hydrocarbures aromatiques monocycliques-HAM</v>
          </cell>
          <cell r="B96">
            <v>0</v>
          </cell>
          <cell r="C96">
            <v>105</v>
          </cell>
          <cell r="D96" t="str">
            <v>Ch</v>
          </cell>
          <cell r="E96">
            <v>0</v>
          </cell>
        </row>
        <row r="97">
          <cell r="A97" t="str">
            <v>Biphényles polychlorés (BPC) - Congénères</v>
          </cell>
          <cell r="B97">
            <v>0</v>
          </cell>
          <cell r="C97">
            <v>248.2</v>
          </cell>
          <cell r="D97" t="str">
            <v>Ch</v>
          </cell>
          <cell r="E97">
            <v>0</v>
          </cell>
        </row>
        <row r="98">
          <cell r="A98" t="str">
            <v>BPC aroclor</v>
          </cell>
          <cell r="B98">
            <v>0</v>
          </cell>
          <cell r="C98">
            <v>163.80000000000001</v>
          </cell>
          <cell r="D98" t="str">
            <v>Ch</v>
          </cell>
          <cell r="E98">
            <v>0</v>
          </cell>
        </row>
        <row r="99">
          <cell r="A99" t="str">
            <v>Dioxines et furanes haute résolution (Eurofins Lancaster)</v>
          </cell>
          <cell r="B99">
            <v>0</v>
          </cell>
          <cell r="C99">
            <v>2304</v>
          </cell>
          <cell r="D99" t="str">
            <v>Ch</v>
          </cell>
          <cell r="E99">
            <v>0</v>
          </cell>
        </row>
        <row r="100">
          <cell r="A100" t="str">
            <v>Oxygène dissous</v>
          </cell>
          <cell r="B100">
            <v>0</v>
          </cell>
          <cell r="C100">
            <v>33</v>
          </cell>
          <cell r="D100" t="str">
            <v>Ch</v>
          </cell>
          <cell r="E100">
            <v>0</v>
          </cell>
        </row>
        <row r="101">
          <cell r="A101" t="str">
            <v>Chlore total</v>
          </cell>
          <cell r="B101">
            <v>0</v>
          </cell>
          <cell r="C101">
            <v>25</v>
          </cell>
          <cell r="D101" t="str">
            <v>Ch</v>
          </cell>
          <cell r="E101">
            <v>0</v>
          </cell>
        </row>
        <row r="102">
          <cell r="A102" t="str">
            <v>Toxicité des truites concentration multiple</v>
          </cell>
          <cell r="B102">
            <v>0</v>
          </cell>
          <cell r="C102">
            <v>950</v>
          </cell>
          <cell r="D102" t="str">
            <v>Ch</v>
          </cell>
          <cell r="E102">
            <v>0</v>
          </cell>
        </row>
        <row r="103">
          <cell r="A103" t="str">
            <v>Toxicité des daphnies</v>
          </cell>
          <cell r="B103">
            <v>0</v>
          </cell>
          <cell r="C103">
            <v>550</v>
          </cell>
          <cell r="D103" t="str">
            <v>Ch</v>
          </cell>
          <cell r="E103">
            <v>0</v>
          </cell>
        </row>
        <row r="104">
          <cell r="A104" t="str">
            <v>Pesticides glyphosates</v>
          </cell>
          <cell r="B104">
            <v>0</v>
          </cell>
          <cell r="C104">
            <v>347</v>
          </cell>
          <cell r="D104" t="str">
            <v>Ch</v>
          </cell>
          <cell r="E104">
            <v>0</v>
          </cell>
        </row>
        <row r="105">
          <cell r="A105" t="str">
            <v>Hydrocarbures aliphatiques chlorés-HAC</v>
          </cell>
          <cell r="B105">
            <v>0</v>
          </cell>
          <cell r="C105">
            <v>124</v>
          </cell>
          <cell r="D105" t="str">
            <v>Ch</v>
          </cell>
          <cell r="E105">
            <v>0</v>
          </cell>
        </row>
        <row r="106">
          <cell r="A106" t="str">
            <v>Glycols</v>
          </cell>
          <cell r="B106">
            <v>0</v>
          </cell>
          <cell r="C106">
            <v>198</v>
          </cell>
          <cell r="D106" t="str">
            <v>Ch</v>
          </cell>
          <cell r="E106">
            <v>0</v>
          </cell>
        </row>
        <row r="107">
          <cell r="A107" t="str">
            <v>Chrome hexavalent</v>
          </cell>
          <cell r="B107">
            <v>0</v>
          </cell>
          <cell r="C107">
            <v>103</v>
          </cell>
          <cell r="D107" t="str">
            <v>Ch</v>
          </cell>
          <cell r="E107">
            <v>0</v>
          </cell>
        </row>
        <row r="108">
          <cell r="A108" t="str">
            <v>Chrome hexavalent</v>
          </cell>
          <cell r="B108">
            <v>0</v>
          </cell>
          <cell r="C108">
            <v>139</v>
          </cell>
          <cell r="D108" t="str">
            <v>Ch</v>
          </cell>
          <cell r="E108">
            <v>0</v>
          </cell>
        </row>
        <row r="109">
          <cell r="A109" t="str">
            <v>Couleur vraie ou apparente</v>
          </cell>
          <cell r="B109">
            <v>0</v>
          </cell>
          <cell r="C109">
            <v>38</v>
          </cell>
          <cell r="D109" t="str">
            <v>Ch</v>
          </cell>
          <cell r="E109">
            <v>0</v>
          </cell>
        </row>
        <row r="110">
          <cell r="A110" t="str">
            <v> Couleur dilué 1/5    </v>
          </cell>
          <cell r="B110">
            <v>0</v>
          </cell>
          <cell r="C110">
            <v>43</v>
          </cell>
          <cell r="D110" t="str">
            <v>Ch</v>
          </cell>
          <cell r="E110">
            <v>0</v>
          </cell>
        </row>
        <row r="111">
          <cell r="A111" t="str">
            <v> Cyanures totaux     </v>
          </cell>
          <cell r="B111">
            <v>0</v>
          </cell>
          <cell r="C111">
            <v>58</v>
          </cell>
          <cell r="D111" t="str">
            <v>Ch</v>
          </cell>
          <cell r="E111">
            <v>0</v>
          </cell>
        </row>
        <row r="112">
          <cell r="A112" t="str">
            <v> Huiles et graisses totales</v>
          </cell>
          <cell r="B112">
            <v>0</v>
          </cell>
          <cell r="C112">
            <v>135</v>
          </cell>
          <cell r="D112" t="str">
            <v>Ch</v>
          </cell>
          <cell r="E112">
            <v>0</v>
          </cell>
        </row>
        <row r="113">
          <cell r="A113" t="str">
            <v> Huiles et graisses minérales</v>
          </cell>
          <cell r="B113">
            <v>0</v>
          </cell>
          <cell r="C113">
            <v>164</v>
          </cell>
          <cell r="D113" t="str">
            <v>Ch</v>
          </cell>
          <cell r="E113">
            <v>0</v>
          </cell>
        </row>
        <row r="114">
          <cell r="A114" t="str">
            <v> Huiles et graisses totales et minérales</v>
          </cell>
          <cell r="B114">
            <v>0</v>
          </cell>
          <cell r="C114">
            <v>185</v>
          </cell>
          <cell r="D114" t="str">
            <v>Ch</v>
          </cell>
          <cell r="E114">
            <v>0</v>
          </cell>
        </row>
        <row r="115">
          <cell r="A115" t="str">
            <v>Phénols totaux par colorimétrie</v>
          </cell>
          <cell r="B115">
            <v>0</v>
          </cell>
          <cell r="C115">
            <v>71</v>
          </cell>
          <cell r="D115" t="str">
            <v>Ch</v>
          </cell>
          <cell r="E115">
            <v>0</v>
          </cell>
        </row>
        <row r="116">
          <cell r="A116" t="str">
            <v>Phosphores totaux</v>
          </cell>
          <cell r="B116">
            <v>1</v>
          </cell>
          <cell r="C116">
            <v>58</v>
          </cell>
          <cell r="D116" t="str">
            <v>Ch</v>
          </cell>
          <cell r="E116">
            <v>58</v>
          </cell>
        </row>
        <row r="117">
          <cell r="A117" t="str">
            <v>Lixiviation TLCP 1311</v>
          </cell>
          <cell r="B117">
            <v>0</v>
          </cell>
          <cell r="C117">
            <v>100</v>
          </cell>
          <cell r="D117" t="str">
            <v>Ch</v>
          </cell>
          <cell r="E117">
            <v>0</v>
          </cell>
        </row>
        <row r="118">
          <cell r="A118" t="str">
            <v>RMD- Lixiviation + analyse</v>
          </cell>
          <cell r="B118">
            <v>0</v>
          </cell>
          <cell r="C118">
            <v>300</v>
          </cell>
          <cell r="D118" t="str">
            <v>Ch</v>
          </cell>
          <cell r="E118">
            <v>0</v>
          </cell>
        </row>
        <row r="119">
          <cell r="A119" t="str">
            <v>Amiante (frais de gestion de contenant ne s'applique pas)</v>
          </cell>
          <cell r="B119">
            <v>0</v>
          </cell>
          <cell r="C119">
            <v>0</v>
          </cell>
          <cell r="D119" t="str">
            <v>Ch</v>
          </cell>
          <cell r="E119">
            <v>0</v>
          </cell>
        </row>
        <row r="120">
          <cell r="A120" t="str">
            <v>Amiante- MLP (IRSST-244)</v>
          </cell>
          <cell r="B120">
            <v>0</v>
          </cell>
          <cell r="C120">
            <v>82.5</v>
          </cell>
          <cell r="D120" t="str">
            <v>Ch</v>
          </cell>
          <cell r="E120">
            <v>0</v>
          </cell>
        </row>
        <row r="121">
          <cell r="A121" t="str">
            <v>Amiante- MLP (IRSST-244)</v>
          </cell>
          <cell r="B121">
            <v>0</v>
          </cell>
          <cell r="C121">
            <v>179.8</v>
          </cell>
          <cell r="D121" t="str">
            <v>Ch</v>
          </cell>
          <cell r="E121">
            <v>0</v>
          </cell>
        </row>
        <row r="122">
          <cell r="A122" t="str">
            <v>Amiante (granulométrie et MLP-IRSST-244)</v>
          </cell>
          <cell r="B122">
            <v>0</v>
          </cell>
          <cell r="C122">
            <v>279</v>
          </cell>
          <cell r="D122" t="str">
            <v>Ch</v>
          </cell>
          <cell r="E122">
            <v>0</v>
          </cell>
        </row>
        <row r="123">
          <cell r="A123" t="str">
            <v>Broyage standard</v>
          </cell>
          <cell r="B123">
            <v>0</v>
          </cell>
          <cell r="C123">
            <v>123</v>
          </cell>
          <cell r="D123" t="str">
            <v>Ch</v>
          </cell>
          <cell r="E123">
            <v>0</v>
          </cell>
        </row>
        <row r="124">
          <cell r="A124" t="str">
            <v>Pulvérisation</v>
          </cell>
          <cell r="B124">
            <v>0</v>
          </cell>
          <cell r="C124">
            <v>114</v>
          </cell>
          <cell r="D124" t="str">
            <v>Ch</v>
          </cell>
          <cell r="E124">
            <v>0</v>
          </cell>
        </row>
        <row r="125">
          <cell r="A125" t="str">
            <v>Kit d'échantillonage des COV + seringue</v>
          </cell>
          <cell r="B125">
            <v>0</v>
          </cell>
          <cell r="C125">
            <v>13</v>
          </cell>
          <cell r="D125" t="str">
            <v>Ch</v>
          </cell>
          <cell r="E125">
            <v>0</v>
          </cell>
        </row>
        <row r="126">
          <cell r="A126" t="str">
            <v>Congélation d'échantillon</v>
          </cell>
          <cell r="B126">
            <v>0</v>
          </cell>
          <cell r="C126">
            <v>26</v>
          </cell>
          <cell r="D126" t="str">
            <v>Ch</v>
          </cell>
          <cell r="E126">
            <v>0</v>
          </cell>
        </row>
        <row r="127">
          <cell r="A127" t="str">
            <v>Test d'eau Micro Bio, pour vente immobilliere</v>
          </cell>
          <cell r="B127">
            <v>0</v>
          </cell>
          <cell r="C127">
            <v>85.2</v>
          </cell>
          <cell r="D127" t="str">
            <v>Ch</v>
          </cell>
          <cell r="E127">
            <v>0</v>
          </cell>
        </row>
        <row r="128">
          <cell r="A128" t="str">
            <v>Arsenic</v>
          </cell>
          <cell r="B128">
            <v>0</v>
          </cell>
          <cell r="C128">
            <v>45</v>
          </cell>
          <cell r="D128" t="str">
            <v>Ch</v>
          </cell>
          <cell r="E128">
            <v>0</v>
          </cell>
        </row>
        <row r="129">
          <cell r="A129" t="str">
            <v>Surcharge de traitement accélérer</v>
          </cell>
          <cell r="B129">
            <v>0</v>
          </cell>
          <cell r="C129">
            <v>0</v>
          </cell>
          <cell r="D129" t="str">
            <v>Ch</v>
          </cell>
          <cell r="E129">
            <v>0</v>
          </cell>
        </row>
        <row r="130">
          <cell r="A130" t="str">
            <v>Même jour</v>
          </cell>
          <cell r="B130">
            <v>0</v>
          </cell>
          <cell r="C130">
            <v>0</v>
          </cell>
          <cell r="D130" t="str">
            <v>Ch</v>
          </cell>
          <cell r="E130">
            <v>0</v>
          </cell>
        </row>
        <row r="131">
          <cell r="A131" t="str">
            <v>24 heures</v>
          </cell>
          <cell r="B131">
            <v>0</v>
          </cell>
          <cell r="C131">
            <v>0</v>
          </cell>
          <cell r="D131" t="str">
            <v>Ch</v>
          </cell>
          <cell r="E131">
            <v>0</v>
          </cell>
        </row>
        <row r="132">
          <cell r="A132" t="str">
            <v>48 heures</v>
          </cell>
          <cell r="B132">
            <v>0</v>
          </cell>
          <cell r="C132">
            <v>0</v>
          </cell>
          <cell r="D132" t="str">
            <v>Ch</v>
          </cell>
          <cell r="E132">
            <v>0</v>
          </cell>
        </row>
        <row r="133">
          <cell r="A133" t="str">
            <v>72 heures</v>
          </cell>
          <cell r="B133">
            <v>0</v>
          </cell>
          <cell r="C133">
            <v>0</v>
          </cell>
          <cell r="D133" t="str">
            <v>Ch</v>
          </cell>
          <cell r="E133">
            <v>0</v>
          </cell>
        </row>
        <row r="134">
          <cell r="A134" t="str">
            <v>Disposition</v>
          </cell>
          <cell r="B134">
            <v>12</v>
          </cell>
          <cell r="C134">
            <v>16</v>
          </cell>
          <cell r="D134" t="str">
            <v>Ch</v>
          </cell>
          <cell r="E134">
            <v>192</v>
          </cell>
        </row>
        <row r="135">
          <cell r="A135" t="str">
            <v>Duplicata</v>
          </cell>
          <cell r="B135">
            <v>2</v>
          </cell>
          <cell r="C135">
            <v>0</v>
          </cell>
          <cell r="D135" t="str">
            <v>Ch</v>
          </cell>
          <cell r="E135">
            <v>0</v>
          </cell>
        </row>
        <row r="136">
          <cell r="A136" t="str">
            <v>livraison des échantillons au laboratoire</v>
          </cell>
          <cell r="B136">
            <v>12</v>
          </cell>
          <cell r="C136">
            <v>11.5</v>
          </cell>
          <cell r="D136" t="str">
            <v>Ch</v>
          </cell>
          <cell r="E136">
            <v>138</v>
          </cell>
        </row>
        <row r="137">
          <cell r="E137">
            <v>4948.3500000000004</v>
          </cell>
        </row>
      </sheetData>
      <sheetData sheetId="8"/>
      <sheetData sheetId="9">
        <row r="7">
          <cell r="A7" t="str">
            <v>Nom</v>
          </cell>
          <cell r="B7" t="str">
            <v>Type</v>
          </cell>
          <cell r="C7" t="str">
            <v>Prof.</v>
          </cell>
          <cell r="D7" t="str">
            <v>QTE</v>
          </cell>
          <cell r="E7" t="str">
            <v>A</v>
          </cell>
          <cell r="F7" t="str">
            <v>B</v>
          </cell>
          <cell r="G7" t="str">
            <v>C</v>
          </cell>
        </row>
        <row r="8">
          <cell r="A8" t="str">
            <v>F-01</v>
          </cell>
          <cell r="B8" t="str">
            <v>FOREUSE</v>
          </cell>
          <cell r="C8">
            <v>12</v>
          </cell>
          <cell r="D8">
            <v>2</v>
          </cell>
          <cell r="E8" t="str">
            <v>2'-5'</v>
          </cell>
          <cell r="F8" t="str">
            <v>der 6''</v>
          </cell>
        </row>
        <row r="9">
          <cell r="A9" t="str">
            <v>F-02</v>
          </cell>
          <cell r="B9" t="str">
            <v>FOREUSE</v>
          </cell>
          <cell r="C9">
            <v>12</v>
          </cell>
          <cell r="D9">
            <v>2</v>
          </cell>
          <cell r="E9" t="str">
            <v>2'-5'</v>
          </cell>
          <cell r="F9" t="str">
            <v>der 6''</v>
          </cell>
        </row>
        <row r="10">
          <cell r="A10" t="str">
            <v>F-03</v>
          </cell>
          <cell r="B10" t="str">
            <v>FOREUSE</v>
          </cell>
          <cell r="C10">
            <v>12</v>
          </cell>
          <cell r="D10">
            <v>2</v>
          </cell>
          <cell r="E10" t="str">
            <v>2'-5'</v>
          </cell>
          <cell r="F10" t="str">
            <v>der 6''</v>
          </cell>
        </row>
        <row r="11">
          <cell r="A11" t="str">
            <v>FM-04</v>
          </cell>
          <cell r="B11" t="str">
            <v>MANUEL</v>
          </cell>
          <cell r="C11">
            <v>4</v>
          </cell>
          <cell r="D11">
            <v>1</v>
          </cell>
          <cell r="E11" t="str">
            <v>1'-4'</v>
          </cell>
        </row>
        <row r="12">
          <cell r="A12" t="str">
            <v>FM-05</v>
          </cell>
          <cell r="B12" t="str">
            <v>MANUEL</v>
          </cell>
          <cell r="C12">
            <v>4</v>
          </cell>
          <cell r="D12">
            <v>1</v>
          </cell>
          <cell r="E12" t="str">
            <v>1'-4'</v>
          </cell>
        </row>
        <row r="13">
          <cell r="A13" t="str">
            <v>FM-06</v>
          </cell>
          <cell r="B13" t="str">
            <v>MANUEL</v>
          </cell>
          <cell r="C13">
            <v>4</v>
          </cell>
          <cell r="D13">
            <v>1</v>
          </cell>
          <cell r="E13" t="str">
            <v>1'-4'</v>
          </cell>
        </row>
        <row r="14">
          <cell r="A14" t="str">
            <v>F-07</v>
          </cell>
          <cell r="B14" t="str">
            <v>FOREUSE</v>
          </cell>
          <cell r="C14">
            <v>4</v>
          </cell>
          <cell r="D14">
            <v>1</v>
          </cell>
          <cell r="E14" t="str">
            <v>1'-4'</v>
          </cell>
        </row>
        <row r="26">
          <cell r="D26">
            <v>10</v>
          </cell>
        </row>
        <row r="33">
          <cell r="B33" t="str">
            <v>Risque environnementaux vérifier</v>
          </cell>
        </row>
        <row r="34">
          <cell r="B34" t="str">
            <v>Présence de matière potentiellement contaminé sur le site</v>
          </cell>
        </row>
        <row r="35">
          <cell r="B35" t="str">
            <v>Présence de remblais de source inconnu</v>
          </cell>
        </row>
        <row r="36">
          <cell r="B36" t="str">
            <v>Présence de remblais de source inconnu</v>
          </cell>
        </row>
        <row r="37">
          <cell r="B37" t="str">
            <v>Présence d'une cheminé de chauffage</v>
          </cell>
        </row>
        <row r="38">
          <cell r="B38" t="str">
            <v>Acivité d'imprimerie sur le site</v>
          </cell>
        </row>
        <row r="39">
          <cell r="B39" t="str">
            <v>Activité d'usinage sur le site</v>
          </cell>
        </row>
        <row r="40">
          <cell r="B40" t="str">
            <v>Batiment incendier sur le site</v>
          </cell>
        </row>
      </sheetData>
      <sheetData sheetId="10"/>
      <sheetData sheetId="11"/>
      <sheetData sheetId="12">
        <row r="2">
          <cell r="A2" t="str">
            <v>Phase 1</v>
          </cell>
          <cell r="G2" t="str">
            <v>MANUEL</v>
          </cell>
          <cell r="H2" t="str">
            <v>0''-6''</v>
          </cell>
          <cell r="I2" t="str">
            <v>Présence de réservoirs souterrains</v>
          </cell>
        </row>
        <row r="3">
          <cell r="A3" t="str">
            <v>Phase 2</v>
          </cell>
          <cell r="G3" t="str">
            <v>EXCAVATRICE</v>
          </cell>
          <cell r="H3" t="str">
            <v>0''-12''</v>
          </cell>
          <cell r="I3" t="str">
            <v>Présence d'un réservoir de diesel</v>
          </cell>
        </row>
        <row r="4">
          <cell r="A4" t="str">
            <v>Phase 3</v>
          </cell>
          <cell r="G4" t="str">
            <v>FOREUSE</v>
          </cell>
          <cell r="H4" t="str">
            <v>0''-4'</v>
          </cell>
          <cell r="I4" t="str">
            <v>Présence réservoir de mazout</v>
          </cell>
        </row>
        <row r="5">
          <cell r="A5" t="str">
            <v>Réhabilitation Décontamination</v>
          </cell>
          <cell r="G5" t="str">
            <v>PUIT D'OBSERVATION</v>
          </cell>
          <cell r="H5" t="str">
            <v>1'-4'</v>
          </cell>
          <cell r="I5" t="str">
            <v>Présence de taches au sol</v>
          </cell>
        </row>
        <row r="6">
          <cell r="A6" t="str">
            <v>Délimitation Milieux Naturelle</v>
          </cell>
          <cell r="G6" t="str">
            <v>MANUEL EXT</v>
          </cell>
          <cell r="H6" t="str">
            <v>2'-5'</v>
          </cell>
          <cell r="I6" t="str">
            <v>Présence d'un puit de mécanique</v>
          </cell>
        </row>
        <row r="7">
          <cell r="A7" t="str">
            <v>Caractérisation Milieux Naturelle</v>
          </cell>
          <cell r="G7" t="str">
            <v>FOREUSE INTÉRIEUR</v>
          </cell>
          <cell r="H7" t="str">
            <v>3'-7'</v>
          </cell>
          <cell r="I7" t="str">
            <v>Présence d'un élévateur a  voiture</v>
          </cell>
        </row>
        <row r="8">
          <cell r="A8" t="str">
            <v>Analyse de sol</v>
          </cell>
          <cell r="G8" t="str">
            <v>PUIT D'OBSERVATION</v>
          </cell>
          <cell r="H8" t="str">
            <v>der 6''</v>
          </cell>
          <cell r="I8" t="str">
            <v>Tuyau de remplissage mazout</v>
          </cell>
        </row>
        <row r="9">
          <cell r="A9" t="str">
            <v>Analyse d'échantillons</v>
          </cell>
          <cell r="G9" t="str">
            <v>INTERIEUR</v>
          </cell>
          <cell r="H9" t="str">
            <v>?</v>
          </cell>
          <cell r="I9" t="str">
            <v>Présence de remblais de source inconnu</v>
          </cell>
        </row>
        <row r="10">
          <cell r="A10" t="str">
            <v>Plan</v>
          </cell>
          <cell r="G10" t="str">
            <v>EXTERIEUR</v>
          </cell>
          <cell r="H10" t="str">
            <v>4'-7'</v>
          </cell>
          <cell r="I10" t="str">
            <v>Présence de terrains potentiellement contaminé a proxcimité du site</v>
          </cell>
        </row>
        <row r="11">
          <cell r="A11" t="str">
            <v>Demande d'autorisation</v>
          </cell>
          <cell r="G11" t="str">
            <v>TRANCHÉ</v>
          </cell>
          <cell r="H11" t="str">
            <v>7'-10'</v>
          </cell>
          <cell r="I11" t="str">
            <v>Présence d'une station service a moins de 300 mêtre du site</v>
          </cell>
        </row>
        <row r="12">
          <cell r="A12" t="str">
            <v>Certificat d'autorisation</v>
          </cell>
          <cell r="G12" t="str">
            <v>FORAGE DU RÉSERVOIR</v>
          </cell>
          <cell r="H12" t="str">
            <v>10'-13'</v>
          </cell>
          <cell r="I12" t="str">
            <v>Utitlisation de produit dangereux dans l'activité du site</v>
          </cell>
        </row>
        <row r="13">
          <cell r="A13" t="str">
            <v>Catégorisation des sols</v>
          </cell>
          <cell r="G13" t="str">
            <v>FORAGE DU REMBLAIS</v>
          </cell>
          <cell r="H13" t="str">
            <v>13'-16'</v>
          </cell>
          <cell r="I13" t="str">
            <v>Présence d'une voie ferré a moins de 50m du site</v>
          </cell>
        </row>
        <row r="14">
          <cell r="A14" t="str">
            <v>Étude Floristique</v>
          </cell>
          <cell r="G14" t="str">
            <v>MANUEL EXT</v>
          </cell>
          <cell r="H14" t="str">
            <v>16'-19'</v>
          </cell>
          <cell r="I14" t="str">
            <v>Présence d'un réservoir de produit chimique</v>
          </cell>
        </row>
        <row r="15">
          <cell r="A15" t="str">
            <v>Étude sur rainette faux-grillon</v>
          </cell>
          <cell r="H15" t="str">
            <v>19'-22'</v>
          </cell>
          <cell r="I15" t="str">
            <v>Présence de fosses ou fissures dans le béton</v>
          </cell>
        </row>
        <row r="16">
          <cell r="A16" t="str">
            <v>Prise d'échantillon</v>
          </cell>
          <cell r="I16" t="str">
            <v>Présence de matière potentiellement contaminé sur le site</v>
          </cell>
        </row>
        <row r="17">
          <cell r="I17" t="str">
            <v>Déversements d’hydrocarbures dans le passé</v>
          </cell>
        </row>
        <row r="18">
          <cell r="I18" t="str">
            <v>Déversements produits chimiques dans le passé</v>
          </cell>
        </row>
        <row r="19">
          <cell r="I19" t="str">
            <v>Atelier de peinture sur place</v>
          </cell>
        </row>
        <row r="20">
          <cell r="I20" t="str">
            <v>Présence d'une cheminé de chauffage</v>
          </cell>
        </row>
        <row r="21">
          <cell r="I21" t="str">
            <v>Stationnement de véhicules et/ou de machinerie</v>
          </cell>
        </row>
        <row r="22">
          <cell r="I22" t="str">
            <v>Activité du site a risque</v>
          </cell>
        </row>
        <row r="23">
          <cell r="I23" t="str">
            <v>Réservoir de station service</v>
          </cell>
        </row>
        <row r="24">
          <cell r="I24" t="str">
            <v>Entreposage de produits dangereux</v>
          </cell>
        </row>
        <row r="25">
          <cell r="I25" t="str">
            <v>Utilisation d'outillage hydraulique</v>
          </cell>
        </row>
        <row r="26">
          <cell r="I26" t="str">
            <v>Activité a risque ( mécanique/garage entreposage véhicule)</v>
          </cell>
        </row>
        <row r="27">
          <cell r="I27" t="str">
            <v>Ancien batiment a potentiel contaminant</v>
          </cell>
        </row>
        <row r="28">
          <cell r="I28" t="str">
            <v>Batiment incendier sur le site</v>
          </cell>
        </row>
        <row r="29">
          <cell r="I29" t="str">
            <v>Batiment incendier sur un site voisin</v>
          </cell>
        </row>
        <row r="30">
          <cell r="I30" t="str">
            <v>Présence déchets dangereux sur le site</v>
          </cell>
        </row>
        <row r="31">
          <cell r="I31" t="str">
            <v>Drain de plancher</v>
          </cell>
        </row>
        <row r="32">
          <cell r="I32" t="str">
            <v>Fosse septique connecter au drain de plancher</v>
          </cell>
        </row>
        <row r="33">
          <cell r="I33" t="str">
            <v>Présence d'un terrain contaminé aproximité du site</v>
          </cell>
        </row>
        <row r="34">
          <cell r="I34" t="str">
            <v>Gestion inconnue des débris de démolition</v>
          </cell>
        </row>
        <row r="35">
          <cell r="I35" t="str">
            <v>Acivité d'imprimerie sur le site</v>
          </cell>
        </row>
        <row r="36">
          <cell r="I36" t="str">
            <v>Activité d'usinage sur le site</v>
          </cell>
        </row>
      </sheetData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C1398D-FB9B-44FC-8F6F-061FE0AEBFED}" name="Tableau1" displayName="Tableau1" ref="A2:AW111" totalsRowShown="0" headerRowDxfId="65" dataDxfId="64">
  <autoFilter ref="A2:AW111" xr:uid="{CDD5FD99-9BD2-43D1-8D47-7566A442E331}"/>
  <tableColumns count="49">
    <tableColumn id="1" xr3:uid="{DA8C3128-57C9-48C6-993C-55B4AFF43C24}" name="Risque associés / échantillon" dataDxfId="63"/>
    <tableColumn id="3" xr3:uid="{355A4F53-260B-4A11-8EF8-D6447F4E5490}" name="Métaux" dataDxfId="62"/>
    <tableColumn id="4" xr3:uid="{B5C0BEE5-675D-4206-BF4A-E2C090D8EB47}" name="C10C50" dataDxfId="61"/>
    <tableColumn id="5" xr3:uid="{7FE4AF27-78C6-416F-AF79-6490156FC535}" name="HAP" dataDxfId="60"/>
    <tableColumn id="6" xr3:uid="{E10625C8-E281-4A77-AA7A-0E359EBDB584}" name="COV-HAM-HAC" dataDxfId="59"/>
    <tableColumn id="7" xr3:uid="{294BD8DE-21ED-458A-BCA3-B7E9F888429F}" name="C-Phélonique" dataDxfId="58"/>
    <tableColumn id="8" xr3:uid="{2F94B6DE-62B1-48BC-BCD8-958567BF59FC}" name="Coli-phéco" dataDxfId="57"/>
    <tableColumn id="9" xr3:uid="{FD1D90B3-9ED0-4B6C-99DA-3F286CB67491}" name="Entérocoques" dataDxfId="56"/>
    <tableColumn id="10" xr3:uid="{3D30D5D6-A75C-4E2A-9928-CAEC67092A23}" name="bromur-chlorure-fluorure-nitrate-sulfate eau" dataDxfId="55"/>
    <tableColumn id="11" xr3:uid="{6656F415-1FEA-42BA-BADE-E02521F45B5B}" name="bromur-chlorure-fluorure-nitrate-sulfate" dataDxfId="54"/>
    <tableColumn id="12" xr3:uid="{51F4D14B-8AEA-4F46-A662-D770EE4ED05A}" name="Azote ammoniacal" dataDxfId="53"/>
    <tableColumn id="13" xr3:uid="{E06E5C1E-6D64-4E14-AEF3-F2077393BAE1}" name="Azote ammoniacal eau" dataDxfId="52"/>
    <tableColumn id="14" xr3:uid="{D0AB0523-522C-4E54-A715-88941EBA6C5A}" name="Azote Kjeldahl" dataDxfId="51"/>
    <tableColumn id="15" xr3:uid="{738F2006-F332-425C-B58B-FCADF34DCE70}" name="Azote Kjeldahl eau" dataDxfId="50"/>
    <tableColumn id="16" xr3:uid="{3E2139BB-84D9-44BF-87AB-177A19F6344E}" name="dureté eau" dataDxfId="49"/>
    <tableColumn id="17" xr3:uid="{4BF795B7-476F-4581-BF0B-3CB630D5E915}" name="Conductivité" dataDxfId="48"/>
    <tableColumn id="18" xr3:uid="{7BA8ACA4-F0E5-464B-98E6-B594800777F0}" name="Cyanures totaux" dataDxfId="47"/>
    <tableColumn id="19" xr3:uid="{917018CD-6230-488F-9DDF-7617FB5F55CA}" name="Fluorures disponibles" dataDxfId="46"/>
    <tableColumn id="20" xr3:uid="{9EA9A2CC-AA6C-4954-B2D6-9D5FA3502A0B}" name="Matières en suspension (MES) eau" dataDxfId="45"/>
    <tableColumn id="21" xr3:uid="{D17578CD-8703-4071-947C-F9A1A64A0B59}" name="PH" dataDxfId="44"/>
    <tableColumn id="22" xr3:uid="{9592BC15-F611-475C-ABF9-AF9A2CE3BA7A}" name="Phosphore Total Trace eau" dataDxfId="43"/>
    <tableColumn id="23" xr3:uid="{4DF0F8D9-68C7-444F-BFD0-E8C74827C8BA}" name="Phosphores totaux eau" dataDxfId="42"/>
    <tableColumn id="24" xr3:uid="{92EEC997-413A-4A62-AB1B-34726A0727A9}" name="Phtalate eau" dataDxfId="41"/>
    <tableColumn id="25" xr3:uid="{45BB6641-BEC9-4BC6-897F-FD9120572A7E}" name="Phtalate" dataDxfId="40"/>
    <tableColumn id="26" xr3:uid="{1F0A75A9-FCFF-4179-9FFE-44A5EC34FE6E}" name="Soufre" dataDxfId="39"/>
    <tableColumn id="27" xr3:uid="{15F2A866-C487-45A1-8EC7-2B43B5A06EAC}" name="Sulfures eau" dataDxfId="38"/>
    <tableColumn id="28" xr3:uid="{A9783B3A-69B8-4916-8BC8-46B8D1F9013C}" name="C10C50 eau" dataDxfId="37"/>
    <tableColumn id="29" xr3:uid="{D6ADA7E1-ADB8-4C1E-A017-A630D10E435F}" name="HAP eau" dataDxfId="36"/>
    <tableColumn id="30" xr3:uid="{C75C046D-AAC6-4888-ACAD-A385B6023C14}" name="BTEX" dataDxfId="35"/>
    <tableColumn id="31" xr3:uid="{5E6AE6C1-2487-45C3-BBB1-92033DB8063C}" name="HAM" dataDxfId="34"/>
    <tableColumn id="32" xr3:uid="{AA63414B-C37D-44C2-B9E2-16A04A84EF1D}" name="BPC" dataDxfId="33"/>
    <tableColumn id="33" xr3:uid="{938DA98C-F38D-4357-B1A9-99A3B70D5D82}" name="BPC aroclor" dataDxfId="32"/>
    <tableColumn id="34" xr3:uid="{36E315E3-9050-431D-A56C-635F7B6E6107}" name="Dioxine-furane" dataDxfId="31"/>
    <tableColumn id="35" xr3:uid="{2090ED75-E84B-4681-AC5F-8FF8B7546CA3}" name="Oxygène dissous" dataDxfId="30"/>
    <tableColumn id="36" xr3:uid="{14484FCA-9E03-4519-946F-1D73E050521D}" name="Chlore total" dataDxfId="29"/>
    <tableColumn id="37" xr3:uid="{028704C4-6EAA-4CDF-83D1-EC854FDC4C40}" name="Toxicité des truites concentration multiple eau" dataDxfId="28"/>
    <tableColumn id="38" xr3:uid="{7ABE1964-3DDA-4B7C-ACEB-660263F021D8}" name="Toxicité des daphnies eau" dataDxfId="27"/>
    <tableColumn id="39" xr3:uid="{3A4F8F90-2DF2-4455-950C-AED88E6EA8C0}" name="Pesticides glyphosates" dataDxfId="26"/>
    <tableColumn id="40" xr3:uid="{CD590264-D95D-4C99-B114-205F52998C3E}" name="HAC" dataDxfId="25"/>
    <tableColumn id="41" xr3:uid="{FCB443A1-02B1-4738-B59C-E03D40B44022}" name="Glycols" dataDxfId="24"/>
    <tableColumn id="42" xr3:uid="{A49EA9E3-1740-4F20-8768-2BCD83D3A573}" name="Chrome hexavalent" dataDxfId="23"/>
    <tableColumn id="43" xr3:uid="{C56DD19A-DCAC-47B3-B937-1E32C7265DBA}" name="Chrome hexavalent eau" dataDxfId="22"/>
    <tableColumn id="44" xr3:uid="{CEDC4D98-93F9-46FB-99B6-1E7933B2B53B}" name=" Cyanures totaux eau" dataDxfId="21"/>
    <tableColumn id="45" xr3:uid="{F1688C26-045F-4558-B841-6F4AAB254BCE}" name="Phénol" dataDxfId="20"/>
    <tableColumn id="46" xr3:uid="{88181E27-B434-4530-A4B1-563FD3A4EE59}" name="Phosphore" dataDxfId="19"/>
    <tableColumn id="47" xr3:uid="{93F81218-A89E-46F0-B826-9D904C4E0982}" name="Lixiviation TLCP 1312" dataDxfId="18"/>
    <tableColumn id="48" xr3:uid="{7279665C-366D-4179-92DD-5A7A24457F75}" name="RMD- Lixiviation + analyse" dataDxfId="17"/>
    <tableColumn id="50" xr3:uid="{E94F658B-46F4-4896-ABA4-F43A415F40F1}" name="Amiante" dataDxfId="16"/>
    <tableColumn id="51" xr3:uid="{985BF31E-420C-4073-952A-9458BAB2AD96}" name="Amiante (granulométrie et MLP-IRSST-244)" dataDxfId="15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FE57AC-4096-4FDC-9B78-2F93127E04AF}" name="T_CALCULS" displayName="T_CALCULS" ref="A4:M52" totalsRowShown="0" headerRowDxfId="4" dataDxfId="3">
  <autoFilter ref="A4:M52" xr:uid="{A5FE57AC-4096-4FDC-9B78-2F93127E04AF}"/>
  <tableColumns count="13">
    <tableColumn id="1" xr3:uid="{BE6D03D5-9198-49C6-90FD-1C6945B2E0E9}" name="Type d'échantillon" dataDxfId="14">
      <calculatedColumnFormula>Échantillon!A4</calculatedColumnFormula>
    </tableColumn>
    <tableColumn id="2" xr3:uid="{CEEB1A9D-631A-4E45-9AE8-8718C0F620D6}" name="Total des échantillons" dataDxfId="2">
      <calculatedColumnFormula>SUM(T_CALCULS[[#This Row],[T1 / R1]:[T5 / R2]])</calculatedColumnFormula>
    </tableColumn>
    <tableColumn id="3" xr3:uid="{B4FA3921-6302-4C59-844A-01ECFA48E7F3}" name="Col E / R" dataDxfId="0" dataCellStyle="Normal 2">
      <calculatedColumnFormula>MATCH(A5,Tableau1[#Headers],0)</calculatedColumnFormula>
    </tableColumn>
    <tableColumn id="4" xr3:uid="{8D0DB98C-F0CB-4B61-97C2-D5EEDC03B972}" name="T1 / R1" dataDxfId="1">
      <calculatedColumnFormula array="1">IF(AND(D$2&gt;0,$C5&gt;0),IF(INDEX(Tableau1[],Calculs!D$2,Calculs!$C5)="X",D$3,""),"")</calculatedColumnFormula>
    </tableColumn>
    <tableColumn id="5" xr3:uid="{07528AF0-E764-4F86-9C7D-CB6D673E4EBD}" name="T1 / R2" dataDxfId="13">
      <calculatedColumnFormula array="1">IF(AND(E$2&gt;0,$C5&gt;0),IF(INDEX(Tableau1[],Calculs!E$2,Calculs!$C5)="X",E$3,""),"")</calculatedColumnFormula>
    </tableColumn>
    <tableColumn id="6" xr3:uid="{7F6A520D-82C1-451C-B498-8CD0D9B90C7A}" name="T2 / R1" dataDxfId="12">
      <calculatedColumnFormula array="1">IF(AND(F$2&gt;0,$C5&gt;0),IF(INDEX(Tableau1[],Calculs!F$2,Calculs!$C5)="X",F$3,""),"")</calculatedColumnFormula>
    </tableColumn>
    <tableColumn id="7" xr3:uid="{3E04C14F-A1D5-48FE-803C-20ACB41E8579}" name="T2 / R2" dataDxfId="11">
      <calculatedColumnFormula array="1">IF(AND(G$2&gt;0,$C5&gt;0),IF(INDEX(Tableau1[],Calculs!G$2,Calculs!$C5)="X",G$3,""),"")</calculatedColumnFormula>
    </tableColumn>
    <tableColumn id="8" xr3:uid="{9949207F-B164-468F-9E05-9E3EC24E6AB8}" name="T3 / R1" dataDxfId="10">
      <calculatedColumnFormula array="1">IF(AND(H$2&gt;0,$C5&gt;0),IF(INDEX(Tableau1[],Calculs!H$2,Calculs!$C5)="X",H$3,""),"")</calculatedColumnFormula>
    </tableColumn>
    <tableColumn id="9" xr3:uid="{C508EE09-3567-422C-8615-99DA1A3080AC}" name="T3 / R2" dataDxfId="9">
      <calculatedColumnFormula array="1">IF(AND(I$2&gt;0,$C5&gt;0),IF(INDEX(Tableau1[],Calculs!I$2,Calculs!$C5)="X",I$3,""),"")</calculatedColumnFormula>
    </tableColumn>
    <tableColumn id="10" xr3:uid="{04DE2B92-D15B-47A2-98AC-83487471E74B}" name="T4 / R1" dataDxfId="8">
      <calculatedColumnFormula array="1">IF(AND(J$2&gt;0,$C5&gt;0),IF(INDEX(Tableau1[],Calculs!J$2,Calculs!$C5)="X",J$3,""),"")</calculatedColumnFormula>
    </tableColumn>
    <tableColumn id="11" xr3:uid="{0F0A5F33-7D76-452E-AED1-E3E1ED1277E2}" name="T4 / R2" dataDxfId="7">
      <calculatedColumnFormula array="1">IF(AND(K$2&gt;0,$C5&gt;0),IF(INDEX(Tableau1[],Calculs!K$2,Calculs!$C5)="X",K$3,""),"")</calculatedColumnFormula>
    </tableColumn>
    <tableColumn id="12" xr3:uid="{BA24FDAF-9A9D-4FD5-B123-28B97529B603}" name="T5 / R1" dataDxfId="6">
      <calculatedColumnFormula array="1">IF(AND(L$2&gt;0,$C5&gt;0),IF(INDEX(Tableau1[],Calculs!L$2,Calculs!$C5)="X",L$3,""),"")</calculatedColumnFormula>
    </tableColumn>
    <tableColumn id="13" xr3:uid="{9FA19BC1-B37B-464E-864D-B24E8D9DBBBE}" name="T5 / R2" dataDxfId="5">
      <calculatedColumnFormula array="1">IF(AND(M$2&gt;0,$C5&gt;0),IF(INDEX(Tableau1[],Calculs!M$2,Calculs!$C5)="X",M$3,""),"")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452B7-16EE-415F-AF80-04F5EAEF5529}">
  <dimension ref="A1:Y200"/>
  <sheetViews>
    <sheetView workbookViewId="0">
      <selection activeCell="C14" sqref="C14"/>
    </sheetView>
  </sheetViews>
  <sheetFormatPr baseColWidth="10" defaultRowHeight="15" x14ac:dyDescent="0.25"/>
  <cols>
    <col min="1" max="1" width="16.85546875" style="34" customWidth="1"/>
    <col min="2" max="2" width="5.7109375" style="34" customWidth="1"/>
    <col min="3" max="3" width="15.140625" style="34" customWidth="1"/>
    <col min="4" max="4" width="23.140625" style="34" customWidth="1"/>
    <col min="5" max="5" width="19.42578125" style="34" customWidth="1"/>
    <col min="6" max="6" width="8.85546875" style="43" customWidth="1"/>
    <col min="7" max="7" width="41.85546875" style="34" customWidth="1"/>
    <col min="8" max="8" width="27.42578125" style="43" customWidth="1"/>
    <col min="9" max="9" width="43.42578125" style="34" customWidth="1"/>
    <col min="10" max="10" width="23.7109375" style="43" customWidth="1"/>
    <col min="11" max="11" width="23.140625" style="34" customWidth="1"/>
    <col min="12" max="12" width="21" style="34" customWidth="1"/>
    <col min="13" max="13" width="22.5703125" style="34" customWidth="1"/>
    <col min="14" max="25" width="11.42578125" style="34"/>
    <col min="26" max="16384" width="11.42578125" style="39"/>
  </cols>
  <sheetData>
    <row r="1" spans="1:14" ht="9.9499999999999993" customHeight="1" x14ac:dyDescent="0.25">
      <c r="A1" s="32"/>
      <c r="B1" s="32"/>
      <c r="C1" s="32"/>
      <c r="D1" s="32"/>
      <c r="E1" s="32"/>
      <c r="F1" s="40"/>
      <c r="G1" s="32"/>
      <c r="H1" s="40"/>
      <c r="I1" s="32"/>
      <c r="J1" s="40"/>
      <c r="K1" s="33" t="s">
        <v>155</v>
      </c>
      <c r="L1" s="33" t="s">
        <v>156</v>
      </c>
      <c r="M1" s="33" t="s">
        <v>157</v>
      </c>
      <c r="N1" s="34" t="s">
        <v>158</v>
      </c>
    </row>
    <row r="2" spans="1:14" ht="9.9499999999999993" customHeight="1" x14ac:dyDescent="0.25">
      <c r="A2" s="32"/>
      <c r="B2" s="32"/>
      <c r="C2" s="32"/>
      <c r="D2" s="32"/>
      <c r="E2" s="32"/>
      <c r="F2" s="40"/>
      <c r="G2" s="32"/>
      <c r="H2" s="40"/>
      <c r="I2" s="32"/>
      <c r="J2" s="40"/>
      <c r="K2" s="35" t="s">
        <v>159</v>
      </c>
      <c r="L2" s="35" t="s">
        <v>160</v>
      </c>
      <c r="M2" s="35" t="s">
        <v>161</v>
      </c>
      <c r="N2" s="36" t="s">
        <v>162</v>
      </c>
    </row>
    <row r="3" spans="1:14" ht="9.9499999999999993" customHeight="1" x14ac:dyDescent="0.25">
      <c r="A3" s="32"/>
      <c r="B3" s="32"/>
      <c r="C3" s="32"/>
      <c r="D3" s="32"/>
      <c r="E3" s="32"/>
      <c r="F3" s="40"/>
      <c r="G3" s="32"/>
      <c r="H3" s="40"/>
      <c r="I3" s="32"/>
      <c r="J3" s="40"/>
      <c r="K3" s="35" t="s">
        <v>163</v>
      </c>
      <c r="L3" s="35" t="s">
        <v>164</v>
      </c>
      <c r="M3" s="35" t="s">
        <v>165</v>
      </c>
      <c r="N3" s="36" t="s">
        <v>166</v>
      </c>
    </row>
    <row r="4" spans="1:14" ht="9.9499999999999993" customHeight="1" x14ac:dyDescent="0.25">
      <c r="A4" s="32"/>
      <c r="B4" s="32"/>
      <c r="C4" s="32"/>
      <c r="D4" s="32"/>
      <c r="E4" s="32"/>
      <c r="F4" s="40"/>
      <c r="G4" s="32"/>
      <c r="H4" s="40"/>
      <c r="I4" s="32"/>
      <c r="J4" s="40"/>
      <c r="K4" s="35" t="s">
        <v>167</v>
      </c>
      <c r="L4" s="35" t="s">
        <v>168</v>
      </c>
      <c r="M4" s="35" t="s">
        <v>169</v>
      </c>
      <c r="N4" s="36" t="s">
        <v>170</v>
      </c>
    </row>
    <row r="5" spans="1:14" ht="9.9499999999999993" customHeight="1" x14ac:dyDescent="0.25">
      <c r="A5" s="32"/>
      <c r="B5" s="32"/>
      <c r="C5" s="32"/>
      <c r="D5" s="32"/>
      <c r="E5" s="32"/>
      <c r="F5" s="40"/>
      <c r="G5" s="32"/>
      <c r="H5" s="40"/>
      <c r="I5" s="32"/>
      <c r="J5" s="40"/>
      <c r="K5" s="35" t="s">
        <v>171</v>
      </c>
      <c r="L5" s="35" t="s">
        <v>172</v>
      </c>
      <c r="M5" s="35" t="s">
        <v>173</v>
      </c>
      <c r="N5" s="36" t="s">
        <v>174</v>
      </c>
    </row>
    <row r="6" spans="1:14" ht="9.9499999999999993" customHeight="1" x14ac:dyDescent="0.25">
      <c r="A6" s="32" t="s">
        <v>175</v>
      </c>
      <c r="B6" s="37"/>
      <c r="C6" s="37" t="s">
        <v>176</v>
      </c>
      <c r="D6" s="37" t="s">
        <v>2</v>
      </c>
      <c r="E6" s="37" t="s">
        <v>177</v>
      </c>
      <c r="F6" s="40"/>
      <c r="G6" s="32"/>
      <c r="H6" s="40"/>
      <c r="I6" s="32"/>
      <c r="J6" s="40"/>
      <c r="K6" s="35"/>
      <c r="L6" s="35" t="s">
        <v>178</v>
      </c>
      <c r="M6" s="35" t="s">
        <v>179</v>
      </c>
      <c r="N6" s="36" t="s">
        <v>180</v>
      </c>
    </row>
    <row r="7" spans="1:14" ht="9.9499999999999993" customHeight="1" x14ac:dyDescent="0.25">
      <c r="A7" s="32"/>
      <c r="B7" s="32"/>
      <c r="C7" s="32" t="s">
        <v>181</v>
      </c>
      <c r="D7" s="38">
        <v>2</v>
      </c>
      <c r="E7" s="38"/>
      <c r="F7" s="40"/>
      <c r="G7" s="32"/>
      <c r="H7" s="40"/>
      <c r="I7" s="32"/>
      <c r="J7" s="40"/>
      <c r="K7" s="35"/>
      <c r="L7" s="35"/>
      <c r="M7" s="35" t="s">
        <v>182</v>
      </c>
      <c r="N7" s="36" t="s">
        <v>183</v>
      </c>
    </row>
    <row r="8" spans="1:14" ht="9.9499999999999993" customHeight="1" x14ac:dyDescent="0.25">
      <c r="A8" s="32"/>
      <c r="B8" s="32"/>
      <c r="C8" s="32" t="s">
        <v>184</v>
      </c>
      <c r="D8" s="38">
        <v>1</v>
      </c>
      <c r="E8" s="38"/>
      <c r="F8" s="40"/>
      <c r="G8" s="32"/>
      <c r="H8" s="40"/>
      <c r="I8" s="32"/>
      <c r="J8" s="40"/>
      <c r="K8" s="35"/>
      <c r="L8" s="35"/>
      <c r="M8" s="35"/>
      <c r="N8" s="36" t="s">
        <v>185</v>
      </c>
    </row>
    <row r="9" spans="1:14" ht="9.9499999999999993" customHeight="1" x14ac:dyDescent="0.25">
      <c r="A9" s="32"/>
      <c r="B9" s="32"/>
      <c r="C9" s="32" t="s">
        <v>186</v>
      </c>
      <c r="D9" s="38">
        <v>0</v>
      </c>
      <c r="E9" s="38"/>
      <c r="F9" s="40"/>
      <c r="G9" s="32"/>
      <c r="H9" s="40"/>
      <c r="I9" s="32"/>
      <c r="J9" s="40"/>
      <c r="K9" s="35"/>
      <c r="L9" s="35"/>
      <c r="M9" s="35"/>
      <c r="N9" s="36" t="s">
        <v>187</v>
      </c>
    </row>
    <row r="10" spans="1:14" ht="9.9499999999999993" customHeight="1" x14ac:dyDescent="0.25">
      <c r="A10" s="32"/>
      <c r="B10" s="32"/>
      <c r="C10" s="32" t="s">
        <v>188</v>
      </c>
      <c r="D10" s="38">
        <v>0</v>
      </c>
      <c r="E10" s="38"/>
      <c r="F10" s="40"/>
      <c r="G10" s="32"/>
      <c r="H10" s="40"/>
      <c r="I10" s="32"/>
      <c r="J10" s="40"/>
      <c r="K10" s="35"/>
      <c r="L10" s="35"/>
      <c r="M10" s="35"/>
      <c r="N10" s="36"/>
    </row>
    <row r="11" spans="1:14" ht="9.9499999999999993" customHeight="1" x14ac:dyDescent="0.25">
      <c r="A11" s="32"/>
      <c r="B11" s="32"/>
      <c r="C11" s="32"/>
      <c r="D11" s="32"/>
      <c r="E11" s="32"/>
      <c r="F11" s="40"/>
      <c r="G11" s="32"/>
      <c r="H11" s="40"/>
      <c r="I11" s="32"/>
      <c r="J11" s="40"/>
    </row>
    <row r="12" spans="1:14" ht="9.9499999999999993" customHeight="1" x14ac:dyDescent="0.25">
      <c r="A12" s="32"/>
      <c r="B12" s="32"/>
      <c r="C12" s="32"/>
      <c r="D12" s="32"/>
      <c r="E12" s="32"/>
      <c r="F12" s="40"/>
      <c r="G12" s="32"/>
      <c r="H12" s="40"/>
      <c r="I12" s="32"/>
      <c r="J12" s="40"/>
    </row>
    <row r="13" spans="1:14" ht="9.9499999999999993" customHeight="1" x14ac:dyDescent="0.25">
      <c r="A13" s="37" t="s">
        <v>189</v>
      </c>
      <c r="B13" s="32" t="s">
        <v>190</v>
      </c>
      <c r="C13" s="37" t="str">
        <f>K1</f>
        <v>Type de forage</v>
      </c>
      <c r="D13" s="37" t="s">
        <v>156</v>
      </c>
      <c r="E13" s="37" t="s">
        <v>191</v>
      </c>
      <c r="F13" s="41" t="s">
        <v>158</v>
      </c>
      <c r="G13" s="37" t="s">
        <v>199</v>
      </c>
      <c r="H13" s="41" t="s">
        <v>200</v>
      </c>
      <c r="I13" s="37" t="s">
        <v>201</v>
      </c>
      <c r="J13" s="41" t="s">
        <v>202</v>
      </c>
    </row>
    <row r="14" spans="1:14" ht="9.9499999999999993" customHeight="1" x14ac:dyDescent="0.25">
      <c r="A14" s="32" t="s">
        <v>192</v>
      </c>
      <c r="B14" s="32" t="s">
        <v>197</v>
      </c>
      <c r="C14" s="38" t="s">
        <v>163</v>
      </c>
      <c r="D14" s="38" t="s">
        <v>164</v>
      </c>
      <c r="E14" s="38" t="s">
        <v>165</v>
      </c>
      <c r="F14" s="42" t="s">
        <v>166</v>
      </c>
      <c r="G14" s="48" t="s">
        <v>45</v>
      </c>
      <c r="H14" s="49">
        <v>3</v>
      </c>
      <c r="I14" s="48" t="s">
        <v>54</v>
      </c>
      <c r="J14" s="49">
        <v>1</v>
      </c>
    </row>
    <row r="15" spans="1:14" ht="9.9499999999999993" customHeight="1" x14ac:dyDescent="0.25">
      <c r="A15" s="32"/>
      <c r="B15" s="32" t="s">
        <v>198</v>
      </c>
      <c r="C15" s="38" t="s">
        <v>163</v>
      </c>
      <c r="D15" s="38" t="s">
        <v>164</v>
      </c>
      <c r="E15" s="38" t="s">
        <v>165</v>
      </c>
      <c r="F15" s="42" t="s">
        <v>183</v>
      </c>
      <c r="G15" s="48" t="s">
        <v>49</v>
      </c>
      <c r="H15" s="49">
        <v>1</v>
      </c>
      <c r="I15" s="48" t="s">
        <v>84</v>
      </c>
      <c r="J15" s="49">
        <v>2</v>
      </c>
    </row>
    <row r="16" spans="1:14" ht="9.9499999999999993" customHeight="1" x14ac:dyDescent="0.25">
      <c r="A16" s="32"/>
      <c r="B16" s="32"/>
      <c r="C16" s="38"/>
      <c r="D16" s="38"/>
      <c r="E16" s="38"/>
      <c r="F16" s="42"/>
      <c r="G16" s="38"/>
      <c r="H16" s="47"/>
      <c r="I16" s="38"/>
      <c r="J16" s="47"/>
    </row>
    <row r="17" spans="1:10" ht="9.9499999999999993" customHeight="1" x14ac:dyDescent="0.25">
      <c r="A17" s="32"/>
      <c r="B17" s="32"/>
      <c r="C17" s="38"/>
      <c r="D17" s="38"/>
      <c r="E17" s="38"/>
      <c r="F17" s="42"/>
      <c r="G17" s="38"/>
      <c r="H17" s="47"/>
      <c r="I17" s="38"/>
      <c r="J17" s="47"/>
    </row>
    <row r="18" spans="1:10" ht="9.9499999999999993" customHeight="1" x14ac:dyDescent="0.25">
      <c r="A18" s="32"/>
      <c r="B18" s="32"/>
      <c r="C18" s="38"/>
      <c r="D18" s="38"/>
      <c r="E18" s="38"/>
      <c r="F18" s="42"/>
      <c r="G18" s="38"/>
      <c r="H18" s="47"/>
      <c r="I18" s="38"/>
      <c r="J18" s="47"/>
    </row>
    <row r="19" spans="1:10" ht="9.9499999999999993" customHeight="1" x14ac:dyDescent="0.25">
      <c r="A19" s="32"/>
      <c r="B19" s="32"/>
      <c r="C19" s="38"/>
      <c r="D19" s="38"/>
      <c r="E19" s="38"/>
      <c r="F19" s="42"/>
      <c r="G19" s="38"/>
      <c r="H19" s="47"/>
      <c r="I19" s="38"/>
      <c r="J19" s="47"/>
    </row>
    <row r="20" spans="1:10" ht="9.9499999999999993" customHeight="1" x14ac:dyDescent="0.25">
      <c r="A20" s="32"/>
      <c r="B20" s="32"/>
      <c r="C20" s="38"/>
      <c r="D20" s="38"/>
      <c r="E20" s="38"/>
      <c r="F20" s="42"/>
      <c r="G20" s="38"/>
      <c r="H20" s="47"/>
      <c r="I20" s="38"/>
      <c r="J20" s="47"/>
    </row>
    <row r="21" spans="1:10" ht="9.9499999999999993" customHeight="1" x14ac:dyDescent="0.25">
      <c r="A21" s="32"/>
      <c r="B21" s="32"/>
      <c r="C21" s="38"/>
      <c r="D21" s="38"/>
      <c r="E21" s="38"/>
      <c r="F21" s="42"/>
      <c r="G21" s="38"/>
      <c r="H21" s="47"/>
      <c r="I21" s="38"/>
      <c r="J21" s="47"/>
    </row>
    <row r="22" spans="1:10" ht="9.9499999999999993" customHeight="1" x14ac:dyDescent="0.25">
      <c r="A22" s="32"/>
      <c r="B22" s="32"/>
      <c r="C22" s="38"/>
      <c r="D22" s="38"/>
      <c r="E22" s="38"/>
      <c r="F22" s="42"/>
      <c r="G22" s="38"/>
      <c r="H22" s="47"/>
      <c r="I22" s="38"/>
      <c r="J22" s="47"/>
    </row>
    <row r="23" spans="1:10" ht="9.9499999999999993" customHeight="1" x14ac:dyDescent="0.25">
      <c r="A23" s="32"/>
      <c r="B23" s="32"/>
      <c r="C23" s="38"/>
      <c r="D23" s="38"/>
      <c r="E23" s="38"/>
      <c r="F23" s="42"/>
      <c r="G23" s="38"/>
      <c r="H23" s="47"/>
      <c r="I23" s="38"/>
      <c r="J23" s="47"/>
    </row>
    <row r="24" spans="1:10" ht="9.9499999999999993" customHeight="1" x14ac:dyDescent="0.25">
      <c r="A24" s="32"/>
      <c r="B24" s="32"/>
      <c r="C24" s="38"/>
      <c r="D24" s="38"/>
      <c r="E24" s="38"/>
      <c r="F24" s="42"/>
      <c r="G24" s="38"/>
      <c r="H24" s="47"/>
      <c r="I24" s="38"/>
      <c r="J24" s="47"/>
    </row>
    <row r="25" spans="1:10" ht="9.9499999999999993" customHeight="1" x14ac:dyDescent="0.25">
      <c r="A25" s="32"/>
      <c r="B25" s="32"/>
      <c r="C25" s="38"/>
      <c r="D25" s="38"/>
      <c r="E25" s="38"/>
      <c r="F25" s="42"/>
      <c r="G25" s="38"/>
      <c r="H25" s="47"/>
      <c r="I25" s="38"/>
      <c r="J25" s="47"/>
    </row>
    <row r="26" spans="1:10" ht="9.9499999999999993" customHeight="1" x14ac:dyDescent="0.25">
      <c r="A26" s="32"/>
      <c r="B26" s="32"/>
      <c r="C26" s="38"/>
      <c r="D26" s="38"/>
      <c r="E26" s="38"/>
      <c r="F26" s="42"/>
      <c r="G26" s="38"/>
      <c r="H26" s="47"/>
      <c r="I26" s="38"/>
      <c r="J26" s="47"/>
    </row>
    <row r="27" spans="1:10" ht="9.9499999999999993" customHeight="1" x14ac:dyDescent="0.25">
      <c r="A27" s="32"/>
      <c r="B27" s="32"/>
      <c r="C27" s="38"/>
      <c r="D27" s="38"/>
      <c r="E27" s="38"/>
      <c r="F27" s="42"/>
      <c r="G27" s="38"/>
      <c r="H27" s="47"/>
      <c r="I27" s="38"/>
      <c r="J27" s="47"/>
    </row>
    <row r="28" spans="1:10" ht="9.9499999999999993" customHeight="1" x14ac:dyDescent="0.25">
      <c r="A28" s="32"/>
      <c r="B28" s="32"/>
      <c r="C28" s="38"/>
      <c r="D28" s="38"/>
      <c r="E28" s="38"/>
      <c r="F28" s="42"/>
      <c r="G28" s="38"/>
      <c r="H28" s="47"/>
      <c r="I28" s="38"/>
      <c r="J28" s="47"/>
    </row>
    <row r="29" spans="1:10" ht="9.9499999999999993" customHeight="1" x14ac:dyDescent="0.25">
      <c r="A29" s="32"/>
      <c r="B29" s="32"/>
      <c r="C29" s="38"/>
      <c r="D29" s="38"/>
      <c r="E29" s="38"/>
      <c r="F29" s="42"/>
      <c r="G29" s="38"/>
      <c r="H29" s="47"/>
      <c r="I29" s="38"/>
      <c r="J29" s="47"/>
    </row>
    <row r="30" spans="1:10" ht="9.9499999999999993" customHeight="1" x14ac:dyDescent="0.25">
      <c r="A30" s="32"/>
      <c r="B30" s="32"/>
      <c r="C30" s="38"/>
      <c r="D30" s="38"/>
      <c r="E30" s="38"/>
      <c r="F30" s="42"/>
      <c r="G30" s="38"/>
      <c r="H30" s="47"/>
      <c r="I30" s="38"/>
      <c r="J30" s="47"/>
    </row>
    <row r="31" spans="1:10" ht="9.9499999999999993" customHeight="1" x14ac:dyDescent="0.25">
      <c r="A31" s="32"/>
      <c r="B31" s="32"/>
      <c r="C31" s="38"/>
      <c r="D31" s="38"/>
      <c r="E31" s="38"/>
      <c r="F31" s="42"/>
      <c r="G31" s="38"/>
      <c r="H31" s="47"/>
      <c r="I31" s="38"/>
      <c r="J31" s="47"/>
    </row>
    <row r="32" spans="1:10" ht="9.9499999999999993" customHeight="1" x14ac:dyDescent="0.25">
      <c r="A32" s="32"/>
      <c r="B32" s="32"/>
      <c r="C32" s="38"/>
      <c r="D32" s="38"/>
      <c r="E32" s="38"/>
      <c r="F32" s="42"/>
      <c r="G32" s="38"/>
      <c r="H32" s="47"/>
      <c r="I32" s="38"/>
      <c r="J32" s="47"/>
    </row>
    <row r="33" spans="1:10" ht="9.9499999999999993" customHeight="1" x14ac:dyDescent="0.25">
      <c r="A33" s="32"/>
      <c r="B33" s="32"/>
      <c r="C33" s="38"/>
      <c r="D33" s="38"/>
      <c r="E33" s="38"/>
      <c r="F33" s="42"/>
      <c r="G33" s="38"/>
      <c r="H33" s="47"/>
      <c r="I33" s="38"/>
      <c r="J33" s="47"/>
    </row>
    <row r="34" spans="1:10" ht="9.9499999999999993" customHeight="1" x14ac:dyDescent="0.25">
      <c r="A34" s="32"/>
      <c r="B34" s="32"/>
      <c r="C34" s="38"/>
      <c r="D34" s="38"/>
      <c r="E34" s="38"/>
      <c r="F34" s="42"/>
      <c r="G34" s="38"/>
      <c r="H34" s="47"/>
      <c r="I34" s="38"/>
      <c r="J34" s="47"/>
    </row>
    <row r="35" spans="1:10" ht="9.9499999999999993" customHeight="1" x14ac:dyDescent="0.25">
      <c r="A35" s="32"/>
      <c r="B35" s="32"/>
      <c r="C35" s="32"/>
      <c r="D35" s="32"/>
      <c r="E35" s="32"/>
      <c r="F35" s="40"/>
      <c r="G35" s="32"/>
      <c r="H35" s="40"/>
      <c r="I35" s="32"/>
      <c r="J35" s="40"/>
    </row>
    <row r="36" spans="1:10" ht="9.9499999999999993" customHeight="1" x14ac:dyDescent="0.25">
      <c r="A36" s="37" t="s">
        <v>189</v>
      </c>
      <c r="B36" s="37"/>
      <c r="C36" s="37" t="s">
        <v>176</v>
      </c>
      <c r="D36" s="37" t="s">
        <v>193</v>
      </c>
      <c r="E36" s="32"/>
      <c r="F36" s="40"/>
      <c r="G36" s="32"/>
      <c r="H36" s="40"/>
      <c r="I36" s="32"/>
      <c r="J36" s="40"/>
    </row>
    <row r="37" spans="1:10" ht="9.9499999999999993" customHeight="1" x14ac:dyDescent="0.25">
      <c r="A37" s="32" t="s">
        <v>194</v>
      </c>
      <c r="B37" s="32"/>
      <c r="C37" s="32" t="s">
        <v>195</v>
      </c>
      <c r="D37" s="38"/>
      <c r="E37" s="32"/>
      <c r="F37" s="40"/>
      <c r="G37" s="32"/>
      <c r="H37" s="40"/>
      <c r="I37" s="32"/>
      <c r="J37" s="40"/>
    </row>
    <row r="38" spans="1:10" ht="9.9499999999999993" customHeight="1" x14ac:dyDescent="0.25">
      <c r="A38" s="32"/>
      <c r="B38" s="32"/>
      <c r="C38" s="32" t="s">
        <v>196</v>
      </c>
      <c r="D38" s="38"/>
      <c r="E38" s="32"/>
      <c r="F38" s="40"/>
      <c r="G38" s="32"/>
      <c r="H38" s="40"/>
      <c r="I38" s="32"/>
      <c r="J38" s="40"/>
    </row>
    <row r="39" spans="1:10" ht="9.9499999999999993" customHeight="1" x14ac:dyDescent="0.25">
      <c r="A39" s="32"/>
      <c r="B39" s="32"/>
      <c r="C39" s="32" t="s">
        <v>171</v>
      </c>
      <c r="D39" s="38"/>
      <c r="E39" s="32"/>
      <c r="F39" s="40"/>
      <c r="G39" s="32"/>
      <c r="H39" s="40"/>
      <c r="I39" s="32"/>
      <c r="J39" s="40"/>
    </row>
    <row r="40" spans="1:10" ht="9.9499999999999993" customHeight="1" x14ac:dyDescent="0.25">
      <c r="A40" s="32"/>
      <c r="B40" s="32"/>
      <c r="C40" s="32"/>
      <c r="D40" s="32"/>
      <c r="E40" s="32"/>
      <c r="F40" s="40"/>
      <c r="G40" s="32"/>
      <c r="H40" s="40"/>
      <c r="I40" s="32"/>
      <c r="J40" s="40"/>
    </row>
    <row r="41" spans="1:10" ht="9.9499999999999993" customHeight="1" x14ac:dyDescent="0.25">
      <c r="A41" s="32"/>
      <c r="B41" s="32"/>
      <c r="C41" s="32"/>
      <c r="D41" s="32"/>
      <c r="E41" s="32"/>
      <c r="F41" s="40"/>
      <c r="G41" s="32"/>
      <c r="H41" s="40"/>
      <c r="I41" s="32"/>
      <c r="J41" s="40"/>
    </row>
    <row r="42" spans="1:10" ht="9.9499999999999993" customHeight="1" x14ac:dyDescent="0.25">
      <c r="A42" s="32"/>
      <c r="B42" s="32"/>
      <c r="C42" s="32"/>
      <c r="D42" s="32"/>
      <c r="E42" s="32"/>
      <c r="F42" s="40"/>
      <c r="G42" s="32"/>
      <c r="H42" s="40"/>
      <c r="I42" s="32"/>
      <c r="J42" s="40"/>
    </row>
    <row r="43" spans="1:10" ht="9.9499999999999993" customHeight="1" x14ac:dyDescent="0.25">
      <c r="A43" s="32"/>
      <c r="B43" s="32"/>
      <c r="C43" s="32"/>
      <c r="D43" s="32"/>
      <c r="E43" s="32"/>
      <c r="F43" s="40"/>
      <c r="G43" s="32"/>
      <c r="H43" s="40"/>
      <c r="I43" s="32"/>
      <c r="J43" s="40"/>
    </row>
    <row r="44" spans="1:10" ht="9.9499999999999993" customHeight="1" x14ac:dyDescent="0.25">
      <c r="A44" s="32"/>
      <c r="B44" s="32"/>
      <c r="C44" s="32"/>
      <c r="D44" s="32"/>
      <c r="E44" s="32"/>
      <c r="F44" s="40"/>
      <c r="G44" s="32"/>
      <c r="H44" s="40"/>
      <c r="I44" s="32"/>
      <c r="J44" s="40"/>
    </row>
    <row r="45" spans="1:10" ht="9.9499999999999993" customHeight="1" x14ac:dyDescent="0.25">
      <c r="A45" s="32"/>
      <c r="B45" s="32"/>
      <c r="C45" s="32"/>
      <c r="D45" s="32"/>
      <c r="E45" s="32"/>
      <c r="F45" s="40"/>
      <c r="G45" s="32"/>
      <c r="H45" s="40"/>
      <c r="I45" s="32"/>
      <c r="J45" s="40"/>
    </row>
    <row r="46" spans="1:10" ht="9.9499999999999993" customHeight="1" x14ac:dyDescent="0.25">
      <c r="A46" s="32"/>
      <c r="B46" s="32"/>
      <c r="C46" s="32"/>
      <c r="D46" s="32"/>
      <c r="E46" s="32"/>
      <c r="F46" s="40"/>
      <c r="G46" s="32"/>
      <c r="H46" s="40"/>
      <c r="I46" s="32"/>
      <c r="J46" s="40"/>
    </row>
    <row r="47" spans="1:10" ht="9.9499999999999993" customHeight="1" x14ac:dyDescent="0.25">
      <c r="A47" s="32"/>
      <c r="B47" s="32"/>
      <c r="C47" s="32"/>
      <c r="D47" s="32"/>
      <c r="E47" s="32"/>
      <c r="F47" s="40"/>
      <c r="G47" s="32"/>
      <c r="H47" s="40"/>
      <c r="I47" s="32"/>
      <c r="J47" s="40"/>
    </row>
    <row r="48" spans="1:10" ht="9.9499999999999993" customHeight="1" x14ac:dyDescent="0.25">
      <c r="A48" s="32"/>
      <c r="B48" s="32"/>
      <c r="C48" s="32"/>
      <c r="D48" s="32"/>
      <c r="E48" s="32"/>
      <c r="F48" s="40"/>
      <c r="G48" s="32"/>
      <c r="H48" s="40"/>
      <c r="I48" s="32"/>
      <c r="J48" s="40"/>
    </row>
    <row r="49" spans="1:10" ht="9.9499999999999993" customHeight="1" x14ac:dyDescent="0.25">
      <c r="A49" s="32"/>
      <c r="B49" s="32"/>
      <c r="C49" s="32"/>
      <c r="D49" s="32"/>
      <c r="E49" s="32"/>
      <c r="F49" s="40"/>
      <c r="G49" s="32"/>
      <c r="H49" s="40"/>
      <c r="I49" s="32"/>
      <c r="J49" s="40"/>
    </row>
    <row r="50" spans="1:10" ht="9.9499999999999993" customHeight="1" x14ac:dyDescent="0.25">
      <c r="A50" s="32"/>
      <c r="B50" s="32"/>
      <c r="C50" s="32"/>
      <c r="D50" s="32"/>
      <c r="E50" s="32"/>
      <c r="F50" s="40"/>
      <c r="G50" s="32"/>
      <c r="H50" s="40"/>
      <c r="I50" s="32"/>
      <c r="J50" s="40"/>
    </row>
    <row r="51" spans="1:10" ht="9.9499999999999993" customHeight="1" x14ac:dyDescent="0.25">
      <c r="A51" s="32"/>
      <c r="B51" s="32"/>
      <c r="C51" s="32"/>
      <c r="D51" s="32"/>
      <c r="E51" s="32"/>
      <c r="F51" s="40"/>
      <c r="G51" s="32"/>
      <c r="H51" s="40"/>
      <c r="I51" s="32"/>
      <c r="J51" s="40"/>
    </row>
    <row r="52" spans="1:10" ht="9.9499999999999993" customHeight="1" x14ac:dyDescent="0.25">
      <c r="A52" s="32"/>
      <c r="B52" s="32"/>
      <c r="C52" s="32"/>
      <c r="D52" s="32"/>
      <c r="E52" s="32"/>
      <c r="F52" s="40"/>
      <c r="G52" s="32"/>
      <c r="H52" s="40"/>
      <c r="I52" s="32"/>
      <c r="J52" s="40"/>
    </row>
    <row r="53" spans="1:10" ht="9.9499999999999993" customHeight="1" x14ac:dyDescent="0.25">
      <c r="A53" s="32"/>
      <c r="B53" s="32"/>
      <c r="C53" s="32"/>
      <c r="D53" s="32"/>
      <c r="E53" s="32"/>
      <c r="F53" s="40"/>
      <c r="G53" s="32"/>
      <c r="H53" s="40"/>
      <c r="I53" s="32"/>
      <c r="J53" s="40"/>
    </row>
    <row r="54" spans="1:10" ht="9.9499999999999993" customHeight="1" x14ac:dyDescent="0.25">
      <c r="A54" s="32"/>
      <c r="B54" s="32"/>
      <c r="C54" s="32"/>
      <c r="D54" s="32"/>
      <c r="E54" s="32"/>
      <c r="F54" s="40"/>
      <c r="G54" s="32"/>
      <c r="H54" s="40"/>
      <c r="I54" s="32"/>
      <c r="J54" s="40"/>
    </row>
    <row r="55" spans="1:10" ht="9.9499999999999993" customHeight="1" x14ac:dyDescent="0.25">
      <c r="A55" s="32"/>
      <c r="B55" s="32"/>
      <c r="C55" s="32"/>
      <c r="D55" s="32"/>
      <c r="E55" s="32"/>
      <c r="F55" s="40"/>
      <c r="G55" s="32"/>
      <c r="H55" s="40"/>
      <c r="I55" s="32"/>
      <c r="J55" s="40"/>
    </row>
    <row r="56" spans="1:10" ht="9.9499999999999993" customHeight="1" x14ac:dyDescent="0.25">
      <c r="A56" s="32"/>
      <c r="B56" s="32"/>
      <c r="C56" s="32"/>
      <c r="D56" s="32"/>
      <c r="E56" s="32"/>
      <c r="F56" s="40"/>
      <c r="G56" s="32"/>
      <c r="H56" s="40"/>
      <c r="I56" s="32"/>
      <c r="J56" s="40"/>
    </row>
    <row r="57" spans="1:10" ht="9.9499999999999993" customHeight="1" x14ac:dyDescent="0.25">
      <c r="A57" s="32"/>
      <c r="B57" s="32"/>
      <c r="C57" s="32"/>
      <c r="D57" s="32"/>
      <c r="E57" s="32"/>
      <c r="F57" s="40"/>
      <c r="G57" s="32"/>
      <c r="H57" s="40"/>
      <c r="I57" s="32"/>
      <c r="J57" s="40"/>
    </row>
    <row r="58" spans="1:10" ht="9.9499999999999993" customHeight="1" x14ac:dyDescent="0.25">
      <c r="A58" s="32"/>
      <c r="B58" s="32"/>
      <c r="C58" s="32"/>
      <c r="D58" s="32"/>
      <c r="E58" s="32"/>
      <c r="F58" s="40"/>
      <c r="G58" s="32"/>
      <c r="H58" s="40"/>
      <c r="I58" s="32"/>
      <c r="J58" s="40"/>
    </row>
    <row r="59" spans="1:10" ht="9.9499999999999993" customHeight="1" x14ac:dyDescent="0.25">
      <c r="A59" s="32"/>
      <c r="B59" s="32"/>
      <c r="C59" s="32"/>
      <c r="D59" s="32"/>
      <c r="E59" s="32"/>
      <c r="F59" s="40"/>
      <c r="G59" s="32"/>
      <c r="H59" s="40"/>
      <c r="I59" s="32"/>
      <c r="J59" s="40"/>
    </row>
    <row r="60" spans="1:10" ht="9.9499999999999993" customHeight="1" x14ac:dyDescent="0.25">
      <c r="A60" s="32"/>
      <c r="B60" s="32"/>
      <c r="C60" s="32"/>
      <c r="D60" s="32"/>
      <c r="E60" s="32"/>
      <c r="F60" s="40"/>
      <c r="G60" s="32"/>
      <c r="H60" s="40"/>
      <c r="I60" s="32"/>
      <c r="J60" s="40"/>
    </row>
    <row r="61" spans="1:10" ht="9.9499999999999993" customHeight="1" x14ac:dyDescent="0.25">
      <c r="A61" s="32"/>
      <c r="B61" s="32"/>
      <c r="C61" s="32"/>
      <c r="D61" s="32"/>
      <c r="E61" s="32"/>
      <c r="F61" s="40"/>
      <c r="G61" s="32"/>
      <c r="H61" s="40"/>
      <c r="I61" s="32"/>
      <c r="J61" s="40"/>
    </row>
    <row r="62" spans="1:10" ht="9.9499999999999993" customHeight="1" x14ac:dyDescent="0.25">
      <c r="A62" s="32"/>
      <c r="B62" s="32"/>
      <c r="C62" s="32"/>
      <c r="D62" s="32"/>
      <c r="E62" s="32"/>
      <c r="F62" s="40"/>
      <c r="G62" s="32"/>
      <c r="H62" s="40"/>
      <c r="I62" s="32"/>
      <c r="J62" s="40"/>
    </row>
    <row r="63" spans="1:10" ht="9.9499999999999993" customHeight="1" x14ac:dyDescent="0.25">
      <c r="A63" s="32"/>
      <c r="B63" s="32"/>
      <c r="C63" s="32"/>
      <c r="D63" s="32"/>
      <c r="E63" s="32"/>
      <c r="F63" s="40"/>
      <c r="G63" s="32"/>
      <c r="H63" s="40"/>
      <c r="I63" s="32"/>
      <c r="J63" s="40"/>
    </row>
    <row r="64" spans="1:10" ht="9.9499999999999993" customHeight="1" x14ac:dyDescent="0.25">
      <c r="A64" s="32"/>
      <c r="B64" s="32"/>
      <c r="C64" s="32"/>
      <c r="D64" s="32"/>
      <c r="E64" s="32"/>
      <c r="F64" s="40"/>
      <c r="G64" s="32"/>
      <c r="H64" s="40"/>
      <c r="I64" s="32"/>
      <c r="J64" s="40"/>
    </row>
    <row r="65" spans="1:10" ht="9.9499999999999993" customHeight="1" x14ac:dyDescent="0.25">
      <c r="A65" s="32"/>
      <c r="B65" s="32"/>
      <c r="C65" s="32"/>
      <c r="D65" s="32"/>
      <c r="E65" s="32"/>
      <c r="F65" s="40"/>
      <c r="G65" s="32"/>
      <c r="H65" s="40"/>
      <c r="I65" s="32"/>
      <c r="J65" s="40"/>
    </row>
    <row r="66" spans="1:10" ht="9.9499999999999993" customHeight="1" x14ac:dyDescent="0.25">
      <c r="A66" s="32"/>
      <c r="B66" s="32"/>
      <c r="C66" s="32"/>
      <c r="D66" s="32"/>
      <c r="E66" s="32"/>
      <c r="F66" s="40"/>
      <c r="G66" s="32"/>
      <c r="H66" s="40"/>
      <c r="I66" s="32"/>
      <c r="J66" s="40"/>
    </row>
    <row r="67" spans="1:10" ht="9.9499999999999993" customHeight="1" x14ac:dyDescent="0.25">
      <c r="A67" s="32"/>
      <c r="B67" s="32"/>
      <c r="C67" s="32"/>
      <c r="D67" s="32"/>
      <c r="E67" s="32"/>
      <c r="F67" s="40"/>
      <c r="G67" s="32"/>
      <c r="H67" s="40"/>
      <c r="I67" s="32"/>
      <c r="J67" s="40"/>
    </row>
    <row r="68" spans="1:10" ht="9.9499999999999993" customHeight="1" x14ac:dyDescent="0.25">
      <c r="A68" s="32"/>
      <c r="B68" s="32"/>
      <c r="C68" s="32"/>
      <c r="D68" s="32"/>
      <c r="E68" s="32"/>
      <c r="F68" s="40"/>
      <c r="G68" s="32"/>
      <c r="H68" s="40"/>
      <c r="I68" s="32"/>
      <c r="J68" s="40"/>
    </row>
    <row r="69" spans="1:10" ht="9.9499999999999993" customHeight="1" x14ac:dyDescent="0.25">
      <c r="A69" s="32"/>
      <c r="B69" s="32"/>
      <c r="C69" s="32"/>
      <c r="D69" s="32"/>
      <c r="E69" s="32"/>
      <c r="F69" s="40"/>
      <c r="G69" s="32"/>
      <c r="H69" s="40"/>
      <c r="I69" s="32"/>
      <c r="J69" s="40"/>
    </row>
    <row r="70" spans="1:10" ht="9.9499999999999993" customHeight="1" x14ac:dyDescent="0.25">
      <c r="A70" s="32"/>
      <c r="B70" s="32"/>
      <c r="C70" s="32"/>
      <c r="D70" s="32"/>
      <c r="E70" s="32"/>
      <c r="F70" s="40"/>
      <c r="G70" s="32"/>
      <c r="H70" s="40"/>
      <c r="I70" s="32"/>
      <c r="J70" s="40"/>
    </row>
    <row r="71" spans="1:10" ht="9.9499999999999993" customHeight="1" x14ac:dyDescent="0.25">
      <c r="A71" s="32"/>
      <c r="B71" s="32"/>
      <c r="C71" s="32"/>
      <c r="D71" s="32"/>
      <c r="E71" s="32"/>
      <c r="F71" s="40"/>
      <c r="G71" s="32"/>
      <c r="H71" s="40"/>
      <c r="I71" s="32"/>
      <c r="J71" s="40"/>
    </row>
    <row r="72" spans="1:10" ht="9.9499999999999993" customHeight="1" x14ac:dyDescent="0.25">
      <c r="A72" s="32"/>
      <c r="B72" s="32"/>
      <c r="C72" s="32"/>
      <c r="D72" s="32"/>
      <c r="E72" s="32"/>
      <c r="F72" s="40"/>
      <c r="G72" s="32"/>
      <c r="H72" s="40"/>
      <c r="I72" s="32"/>
      <c r="J72" s="40"/>
    </row>
    <row r="73" spans="1:10" ht="9.9499999999999993" customHeight="1" x14ac:dyDescent="0.25">
      <c r="A73" s="32"/>
      <c r="B73" s="32"/>
      <c r="C73" s="32"/>
      <c r="D73" s="32"/>
      <c r="E73" s="32"/>
      <c r="F73" s="40"/>
      <c r="G73" s="32"/>
      <c r="H73" s="40"/>
      <c r="I73" s="32"/>
      <c r="J73" s="40"/>
    </row>
    <row r="74" spans="1:10" ht="9.9499999999999993" customHeight="1" x14ac:dyDescent="0.25">
      <c r="A74" s="32"/>
      <c r="B74" s="32"/>
      <c r="C74" s="32"/>
      <c r="D74" s="32"/>
      <c r="E74" s="32"/>
      <c r="F74" s="40"/>
      <c r="G74" s="32"/>
      <c r="H74" s="40"/>
      <c r="I74" s="32"/>
      <c r="J74" s="40"/>
    </row>
    <row r="75" spans="1:10" ht="9.9499999999999993" customHeight="1" x14ac:dyDescent="0.25">
      <c r="A75" s="32"/>
      <c r="B75" s="32"/>
      <c r="C75" s="32"/>
      <c r="D75" s="32"/>
      <c r="E75" s="32"/>
      <c r="F75" s="40"/>
      <c r="G75" s="32"/>
      <c r="H75" s="40"/>
      <c r="I75" s="32"/>
      <c r="J75" s="40"/>
    </row>
    <row r="76" spans="1:10" ht="9.9499999999999993" customHeight="1" x14ac:dyDescent="0.25">
      <c r="A76" s="32"/>
      <c r="B76" s="32"/>
      <c r="C76" s="32"/>
      <c r="D76" s="32"/>
      <c r="E76" s="32"/>
      <c r="F76" s="40"/>
      <c r="G76" s="32"/>
      <c r="H76" s="40"/>
      <c r="I76" s="32"/>
      <c r="J76" s="40"/>
    </row>
    <row r="77" spans="1:10" ht="9.9499999999999993" customHeight="1" x14ac:dyDescent="0.25">
      <c r="A77" s="32"/>
      <c r="B77" s="32"/>
      <c r="C77" s="32"/>
      <c r="D77" s="32"/>
      <c r="E77" s="32"/>
      <c r="F77" s="40"/>
      <c r="G77" s="32"/>
      <c r="H77" s="40"/>
      <c r="I77" s="32"/>
      <c r="J77" s="40"/>
    </row>
    <row r="78" spans="1:10" ht="9.9499999999999993" customHeight="1" x14ac:dyDescent="0.25">
      <c r="A78" s="32"/>
      <c r="B78" s="32"/>
      <c r="C78" s="32"/>
      <c r="D78" s="32"/>
      <c r="E78" s="32"/>
      <c r="F78" s="40"/>
      <c r="G78" s="32"/>
      <c r="H78" s="40"/>
      <c r="I78" s="32"/>
      <c r="J78" s="40"/>
    </row>
    <row r="79" spans="1:10" ht="9.9499999999999993" customHeight="1" x14ac:dyDescent="0.25">
      <c r="A79" s="32"/>
      <c r="B79" s="32"/>
      <c r="C79" s="32"/>
      <c r="D79" s="32"/>
      <c r="E79" s="32"/>
      <c r="F79" s="40"/>
      <c r="G79" s="32"/>
      <c r="H79" s="40"/>
      <c r="I79" s="32"/>
      <c r="J79" s="40"/>
    </row>
    <row r="80" spans="1:10" ht="9.9499999999999993" customHeight="1" x14ac:dyDescent="0.25">
      <c r="A80" s="32"/>
      <c r="B80" s="32"/>
      <c r="C80" s="32"/>
      <c r="D80" s="32"/>
      <c r="E80" s="32"/>
      <c r="F80" s="40"/>
      <c r="G80" s="32"/>
      <c r="H80" s="40"/>
      <c r="I80" s="32"/>
      <c r="J80" s="40"/>
    </row>
    <row r="81" spans="1:10" ht="9.9499999999999993" customHeight="1" x14ac:dyDescent="0.25">
      <c r="A81" s="32"/>
      <c r="B81" s="32"/>
      <c r="C81" s="32"/>
      <c r="D81" s="32"/>
      <c r="E81" s="32"/>
      <c r="F81" s="40"/>
      <c r="G81" s="32"/>
      <c r="H81" s="40"/>
      <c r="I81" s="32"/>
      <c r="J81" s="40"/>
    </row>
    <row r="82" spans="1:10" ht="9.9499999999999993" customHeight="1" x14ac:dyDescent="0.25">
      <c r="A82" s="32"/>
      <c r="B82" s="32"/>
      <c r="C82" s="32"/>
      <c r="D82" s="32"/>
      <c r="E82" s="32"/>
      <c r="F82" s="40"/>
      <c r="G82" s="32"/>
      <c r="H82" s="40"/>
      <c r="I82" s="32"/>
      <c r="J82" s="40"/>
    </row>
    <row r="83" spans="1:10" ht="9.9499999999999993" customHeight="1" x14ac:dyDescent="0.25">
      <c r="A83" s="32"/>
      <c r="B83" s="32"/>
      <c r="C83" s="32"/>
      <c r="D83" s="32"/>
      <c r="E83" s="32"/>
      <c r="F83" s="40"/>
      <c r="G83" s="32"/>
      <c r="H83" s="40"/>
      <c r="I83" s="32"/>
      <c r="J83" s="40"/>
    </row>
    <row r="84" spans="1:10" ht="9.9499999999999993" customHeight="1" x14ac:dyDescent="0.25">
      <c r="A84" s="32"/>
      <c r="B84" s="32"/>
      <c r="C84" s="32"/>
      <c r="D84" s="32"/>
      <c r="E84" s="32"/>
      <c r="F84" s="40"/>
      <c r="G84" s="32"/>
      <c r="H84" s="40"/>
      <c r="I84" s="32"/>
      <c r="J84" s="40"/>
    </row>
    <row r="85" spans="1:10" ht="9.9499999999999993" customHeight="1" x14ac:dyDescent="0.25">
      <c r="A85" s="32"/>
      <c r="B85" s="32"/>
      <c r="C85" s="32"/>
      <c r="D85" s="32"/>
      <c r="E85" s="32"/>
      <c r="F85" s="40"/>
      <c r="G85" s="32"/>
      <c r="H85" s="40"/>
      <c r="I85" s="32"/>
      <c r="J85" s="40"/>
    </row>
    <row r="86" spans="1:10" ht="9.9499999999999993" customHeight="1" x14ac:dyDescent="0.25">
      <c r="A86" s="32"/>
      <c r="B86" s="32"/>
      <c r="C86" s="32"/>
      <c r="D86" s="32"/>
      <c r="E86" s="32"/>
      <c r="F86" s="40"/>
      <c r="G86" s="32"/>
      <c r="H86" s="40"/>
      <c r="I86" s="32"/>
      <c r="J86" s="40"/>
    </row>
    <row r="87" spans="1:10" ht="9.9499999999999993" customHeight="1" x14ac:dyDescent="0.25">
      <c r="A87" s="32"/>
      <c r="B87" s="32"/>
      <c r="C87" s="32"/>
      <c r="D87" s="32"/>
      <c r="E87" s="32"/>
      <c r="F87" s="40"/>
      <c r="G87" s="32"/>
      <c r="H87" s="40"/>
      <c r="I87" s="32"/>
      <c r="J87" s="40"/>
    </row>
    <row r="88" spans="1:10" ht="9.9499999999999993" customHeight="1" x14ac:dyDescent="0.25">
      <c r="A88" s="32"/>
      <c r="B88" s="32"/>
      <c r="C88" s="32"/>
      <c r="D88" s="32"/>
      <c r="E88" s="32"/>
      <c r="F88" s="40"/>
      <c r="G88" s="32"/>
      <c r="H88" s="40"/>
      <c r="I88" s="32"/>
      <c r="J88" s="40"/>
    </row>
    <row r="89" spans="1:10" ht="9.9499999999999993" customHeight="1" x14ac:dyDescent="0.25">
      <c r="A89" s="32"/>
      <c r="B89" s="32"/>
      <c r="C89" s="32"/>
      <c r="D89" s="32"/>
      <c r="E89" s="32"/>
      <c r="F89" s="40"/>
      <c r="G89" s="32"/>
      <c r="H89" s="40"/>
      <c r="I89" s="32"/>
      <c r="J89" s="40"/>
    </row>
    <row r="90" spans="1:10" ht="9.9499999999999993" customHeight="1" x14ac:dyDescent="0.25">
      <c r="A90" s="32"/>
      <c r="B90" s="32"/>
      <c r="C90" s="32"/>
      <c r="D90" s="32"/>
      <c r="E90" s="32"/>
      <c r="F90" s="40"/>
      <c r="G90" s="32"/>
      <c r="H90" s="40"/>
      <c r="I90" s="32"/>
      <c r="J90" s="40"/>
    </row>
    <row r="91" spans="1:10" ht="9.9499999999999993" customHeight="1" x14ac:dyDescent="0.25">
      <c r="A91" s="32"/>
      <c r="B91" s="32"/>
      <c r="C91" s="32"/>
      <c r="D91" s="32"/>
      <c r="E91" s="32"/>
      <c r="F91" s="40"/>
      <c r="G91" s="32"/>
      <c r="H91" s="40"/>
      <c r="I91" s="32"/>
      <c r="J91" s="40"/>
    </row>
    <row r="92" spans="1:10" ht="9.9499999999999993" customHeight="1" x14ac:dyDescent="0.25">
      <c r="A92" s="32"/>
      <c r="B92" s="32"/>
      <c r="C92" s="32"/>
      <c r="D92" s="32"/>
      <c r="E92" s="32"/>
      <c r="F92" s="40"/>
      <c r="G92" s="32"/>
      <c r="H92" s="40"/>
      <c r="I92" s="32"/>
      <c r="J92" s="40"/>
    </row>
    <row r="93" spans="1:10" ht="9.9499999999999993" customHeight="1" x14ac:dyDescent="0.25">
      <c r="A93" s="32"/>
      <c r="B93" s="32"/>
      <c r="C93" s="32"/>
      <c r="D93" s="32"/>
      <c r="E93" s="32"/>
      <c r="F93" s="40"/>
      <c r="G93" s="32"/>
      <c r="H93" s="40"/>
      <c r="I93" s="32"/>
      <c r="J93" s="40"/>
    </row>
    <row r="94" spans="1:10" ht="9.9499999999999993" customHeight="1" x14ac:dyDescent="0.25">
      <c r="A94" s="32"/>
      <c r="B94" s="32"/>
      <c r="C94" s="32"/>
      <c r="D94" s="32"/>
      <c r="E94" s="32"/>
      <c r="F94" s="40"/>
      <c r="G94" s="32"/>
      <c r="H94" s="40"/>
      <c r="I94" s="32"/>
      <c r="J94" s="40"/>
    </row>
    <row r="95" spans="1:10" ht="9.9499999999999993" customHeight="1" x14ac:dyDescent="0.25">
      <c r="A95" s="32"/>
      <c r="B95" s="32"/>
      <c r="C95" s="32"/>
      <c r="D95" s="32"/>
      <c r="E95" s="32"/>
      <c r="F95" s="40"/>
      <c r="G95" s="32"/>
      <c r="H95" s="40"/>
      <c r="I95" s="32"/>
      <c r="J95" s="40"/>
    </row>
    <row r="96" spans="1:10" ht="9.9499999999999993" customHeight="1" x14ac:dyDescent="0.25">
      <c r="A96" s="32"/>
      <c r="B96" s="32"/>
      <c r="C96" s="32"/>
      <c r="D96" s="32"/>
      <c r="E96" s="32"/>
      <c r="F96" s="40"/>
      <c r="G96" s="32"/>
      <c r="H96" s="40"/>
      <c r="I96" s="32"/>
      <c r="J96" s="40"/>
    </row>
    <row r="97" spans="1:10" ht="9.9499999999999993" customHeight="1" x14ac:dyDescent="0.25">
      <c r="A97" s="32"/>
      <c r="B97" s="32"/>
      <c r="C97" s="32"/>
      <c r="D97" s="32"/>
      <c r="E97" s="32"/>
      <c r="F97" s="40"/>
      <c r="G97" s="32"/>
      <c r="H97" s="40"/>
      <c r="I97" s="32"/>
      <c r="J97" s="40"/>
    </row>
    <row r="98" spans="1:10" ht="9.9499999999999993" customHeight="1" x14ac:dyDescent="0.25">
      <c r="A98" s="32"/>
      <c r="B98" s="32"/>
      <c r="C98" s="32"/>
      <c r="D98" s="32"/>
      <c r="E98" s="32"/>
      <c r="F98" s="40"/>
      <c r="G98" s="32"/>
      <c r="H98" s="40"/>
      <c r="I98" s="32"/>
      <c r="J98" s="40"/>
    </row>
    <row r="99" spans="1:10" ht="9.9499999999999993" customHeight="1" x14ac:dyDescent="0.25">
      <c r="A99" s="32"/>
      <c r="B99" s="32"/>
      <c r="C99" s="32"/>
      <c r="D99" s="32"/>
      <c r="E99" s="32"/>
      <c r="F99" s="40"/>
      <c r="G99" s="32"/>
      <c r="H99" s="40"/>
      <c r="I99" s="32"/>
      <c r="J99" s="40"/>
    </row>
    <row r="100" spans="1:10" ht="9.9499999999999993" customHeight="1" x14ac:dyDescent="0.25">
      <c r="A100" s="32"/>
      <c r="B100" s="32"/>
      <c r="C100" s="32"/>
      <c r="D100" s="32"/>
      <c r="E100" s="32"/>
      <c r="F100" s="40"/>
      <c r="G100" s="32"/>
      <c r="H100" s="40"/>
      <c r="I100" s="32"/>
      <c r="J100" s="40"/>
    </row>
    <row r="101" spans="1:10" ht="9.9499999999999993" customHeight="1" x14ac:dyDescent="0.25">
      <c r="A101" s="32"/>
      <c r="B101" s="32"/>
      <c r="C101" s="32"/>
      <c r="D101" s="32"/>
      <c r="E101" s="32"/>
      <c r="F101" s="40"/>
      <c r="G101" s="32"/>
      <c r="H101" s="40"/>
      <c r="I101" s="32"/>
      <c r="J101" s="40"/>
    </row>
    <row r="102" spans="1:10" ht="9.9499999999999993" customHeight="1" x14ac:dyDescent="0.25">
      <c r="A102" s="32"/>
      <c r="B102" s="32"/>
      <c r="C102" s="32"/>
      <c r="D102" s="32"/>
      <c r="E102" s="32"/>
      <c r="F102" s="40"/>
      <c r="G102" s="32"/>
      <c r="H102" s="40"/>
      <c r="I102" s="32"/>
      <c r="J102" s="40"/>
    </row>
    <row r="103" spans="1:10" ht="9.9499999999999993" customHeight="1" x14ac:dyDescent="0.25">
      <c r="A103" s="32"/>
      <c r="B103" s="32"/>
      <c r="C103" s="32"/>
      <c r="D103" s="32"/>
      <c r="E103" s="32"/>
      <c r="F103" s="40"/>
      <c r="G103" s="32"/>
      <c r="H103" s="40"/>
      <c r="I103" s="32"/>
      <c r="J103" s="40"/>
    </row>
    <row r="104" spans="1:10" ht="9.9499999999999993" customHeight="1" x14ac:dyDescent="0.25">
      <c r="A104" s="32"/>
      <c r="B104" s="32"/>
      <c r="C104" s="32"/>
      <c r="D104" s="32"/>
      <c r="E104" s="32"/>
      <c r="F104" s="40"/>
      <c r="G104" s="32"/>
      <c r="H104" s="40"/>
      <c r="I104" s="32"/>
      <c r="J104" s="40"/>
    </row>
    <row r="105" spans="1:10" ht="9.9499999999999993" customHeight="1" x14ac:dyDescent="0.25">
      <c r="A105" s="32"/>
      <c r="B105" s="32"/>
      <c r="C105" s="32"/>
      <c r="D105" s="32"/>
      <c r="E105" s="32"/>
      <c r="F105" s="40"/>
      <c r="G105" s="32"/>
      <c r="H105" s="40"/>
      <c r="I105" s="32"/>
      <c r="J105" s="40"/>
    </row>
    <row r="106" spans="1:10" ht="9.9499999999999993" customHeight="1" x14ac:dyDescent="0.25">
      <c r="A106" s="32"/>
      <c r="B106" s="32"/>
      <c r="C106" s="32"/>
      <c r="D106" s="32"/>
      <c r="E106" s="32"/>
      <c r="F106" s="40"/>
      <c r="G106" s="32"/>
      <c r="H106" s="40"/>
      <c r="I106" s="32"/>
      <c r="J106" s="40"/>
    </row>
    <row r="107" spans="1:10" ht="9.9499999999999993" customHeight="1" x14ac:dyDescent="0.25">
      <c r="A107" s="32"/>
      <c r="B107" s="32"/>
      <c r="C107" s="32"/>
      <c r="D107" s="32"/>
      <c r="E107" s="32"/>
      <c r="F107" s="40"/>
      <c r="G107" s="32"/>
      <c r="H107" s="40"/>
      <c r="I107" s="32"/>
      <c r="J107" s="40"/>
    </row>
    <row r="108" spans="1:10" ht="9.9499999999999993" customHeight="1" x14ac:dyDescent="0.25">
      <c r="A108" s="32"/>
      <c r="B108" s="32"/>
      <c r="C108" s="32"/>
      <c r="D108" s="32"/>
      <c r="E108" s="32"/>
      <c r="F108" s="40"/>
      <c r="G108" s="32"/>
      <c r="H108" s="40"/>
      <c r="I108" s="32"/>
      <c r="J108" s="40"/>
    </row>
    <row r="109" spans="1:10" ht="9.9499999999999993" customHeight="1" x14ac:dyDescent="0.25">
      <c r="A109" s="32"/>
      <c r="B109" s="32"/>
      <c r="C109" s="32"/>
      <c r="D109" s="32"/>
      <c r="E109" s="32"/>
      <c r="F109" s="40"/>
      <c r="G109" s="32"/>
      <c r="H109" s="40"/>
      <c r="I109" s="32"/>
      <c r="J109" s="40"/>
    </row>
    <row r="110" spans="1:10" ht="9.9499999999999993" customHeight="1" x14ac:dyDescent="0.25">
      <c r="A110" s="32"/>
      <c r="B110" s="32"/>
      <c r="C110" s="32"/>
      <c r="D110" s="32"/>
      <c r="E110" s="32"/>
      <c r="F110" s="40"/>
      <c r="G110" s="32"/>
      <c r="H110" s="40"/>
      <c r="I110" s="32"/>
      <c r="J110" s="40"/>
    </row>
    <row r="111" spans="1:10" ht="9.9499999999999993" customHeight="1" x14ac:dyDescent="0.25">
      <c r="A111" s="32"/>
      <c r="B111" s="32"/>
      <c r="C111" s="32"/>
      <c r="D111" s="32"/>
      <c r="E111" s="32"/>
      <c r="F111" s="40"/>
      <c r="G111" s="32"/>
      <c r="H111" s="40"/>
      <c r="I111" s="32"/>
      <c r="J111" s="40"/>
    </row>
    <row r="112" spans="1:10" ht="9.9499999999999993" customHeight="1" x14ac:dyDescent="0.25">
      <c r="A112" s="32"/>
      <c r="B112" s="32"/>
      <c r="C112" s="32"/>
      <c r="D112" s="32"/>
      <c r="E112" s="32"/>
      <c r="F112" s="40"/>
      <c r="G112" s="32"/>
      <c r="H112" s="40"/>
      <c r="I112" s="32"/>
      <c r="J112" s="40"/>
    </row>
    <row r="113" spans="1:10" ht="9.9499999999999993" customHeight="1" x14ac:dyDescent="0.25">
      <c r="A113" s="32"/>
      <c r="B113" s="32"/>
      <c r="C113" s="32"/>
      <c r="D113" s="32"/>
      <c r="E113" s="32"/>
      <c r="F113" s="40"/>
      <c r="G113" s="32"/>
      <c r="H113" s="40"/>
      <c r="I113" s="32"/>
      <c r="J113" s="40"/>
    </row>
    <row r="114" spans="1:10" ht="9.9499999999999993" customHeight="1" x14ac:dyDescent="0.25">
      <c r="A114" s="32"/>
      <c r="B114" s="32"/>
      <c r="C114" s="32"/>
      <c r="D114" s="32"/>
      <c r="E114" s="32"/>
      <c r="F114" s="40"/>
      <c r="G114" s="32"/>
      <c r="H114" s="40"/>
      <c r="I114" s="32"/>
      <c r="J114" s="40"/>
    </row>
    <row r="115" spans="1:10" ht="9.9499999999999993" customHeight="1" x14ac:dyDescent="0.25">
      <c r="A115" s="32"/>
      <c r="B115" s="32"/>
      <c r="C115" s="32"/>
      <c r="D115" s="32"/>
      <c r="E115" s="32"/>
      <c r="F115" s="40"/>
      <c r="G115" s="32"/>
      <c r="H115" s="40"/>
      <c r="I115" s="32"/>
      <c r="J115" s="40"/>
    </row>
    <row r="116" spans="1:10" ht="9.9499999999999993" customHeight="1" x14ac:dyDescent="0.25">
      <c r="A116" s="32"/>
      <c r="B116" s="32"/>
      <c r="C116" s="32"/>
      <c r="D116" s="32"/>
      <c r="E116" s="32"/>
      <c r="F116" s="40"/>
      <c r="G116" s="32"/>
      <c r="H116" s="40"/>
      <c r="I116" s="32"/>
      <c r="J116" s="40"/>
    </row>
    <row r="117" spans="1:10" ht="9.9499999999999993" customHeight="1" x14ac:dyDescent="0.25">
      <c r="A117" s="32"/>
      <c r="B117" s="32"/>
      <c r="C117" s="32"/>
      <c r="D117" s="32"/>
      <c r="E117" s="32"/>
      <c r="F117" s="40"/>
      <c r="G117" s="32"/>
      <c r="H117" s="40"/>
      <c r="I117" s="32"/>
      <c r="J117" s="40"/>
    </row>
    <row r="118" spans="1:10" ht="9.9499999999999993" customHeight="1" x14ac:dyDescent="0.25">
      <c r="A118" s="32"/>
      <c r="B118" s="32"/>
      <c r="C118" s="32"/>
      <c r="D118" s="32"/>
      <c r="E118" s="32"/>
      <c r="F118" s="40"/>
      <c r="G118" s="32"/>
      <c r="H118" s="40"/>
      <c r="I118" s="32"/>
      <c r="J118" s="40"/>
    </row>
    <row r="119" spans="1:10" ht="9.9499999999999993" customHeight="1" x14ac:dyDescent="0.25">
      <c r="A119" s="32"/>
      <c r="B119" s="32"/>
      <c r="C119" s="32"/>
      <c r="D119" s="32"/>
      <c r="E119" s="32"/>
      <c r="F119" s="40"/>
      <c r="G119" s="32"/>
      <c r="H119" s="40"/>
      <c r="I119" s="32"/>
      <c r="J119" s="40"/>
    </row>
    <row r="120" spans="1:10" ht="9.9499999999999993" customHeight="1" x14ac:dyDescent="0.25">
      <c r="A120" s="32"/>
      <c r="B120" s="32"/>
      <c r="C120" s="32"/>
      <c r="D120" s="32"/>
      <c r="E120" s="32"/>
      <c r="F120" s="40"/>
      <c r="G120" s="32"/>
      <c r="H120" s="40"/>
      <c r="I120" s="32"/>
      <c r="J120" s="40"/>
    </row>
    <row r="121" spans="1:10" ht="9.9499999999999993" customHeight="1" x14ac:dyDescent="0.25">
      <c r="A121" s="32"/>
      <c r="B121" s="32"/>
      <c r="C121" s="32"/>
      <c r="D121" s="32"/>
      <c r="E121" s="32"/>
      <c r="F121" s="40"/>
      <c r="G121" s="32"/>
      <c r="H121" s="40"/>
      <c r="I121" s="32"/>
      <c r="J121" s="40"/>
    </row>
    <row r="122" spans="1:10" ht="9.9499999999999993" customHeight="1" x14ac:dyDescent="0.25">
      <c r="A122" s="32"/>
      <c r="B122" s="32"/>
      <c r="C122" s="32"/>
      <c r="D122" s="32"/>
      <c r="E122" s="32"/>
      <c r="F122" s="40"/>
      <c r="G122" s="32"/>
      <c r="H122" s="40"/>
      <c r="I122" s="32"/>
      <c r="J122" s="40"/>
    </row>
    <row r="123" spans="1:10" ht="9.9499999999999993" customHeight="1" x14ac:dyDescent="0.25">
      <c r="A123" s="32"/>
      <c r="B123" s="32"/>
      <c r="C123" s="32"/>
      <c r="D123" s="32"/>
      <c r="E123" s="32"/>
      <c r="F123" s="40"/>
      <c r="G123" s="32"/>
      <c r="H123" s="40"/>
      <c r="I123" s="32"/>
      <c r="J123" s="40"/>
    </row>
    <row r="124" spans="1:10" ht="9.9499999999999993" customHeight="1" x14ac:dyDescent="0.25">
      <c r="A124" s="32"/>
      <c r="B124" s="32"/>
      <c r="C124" s="32"/>
      <c r="D124" s="32"/>
      <c r="E124" s="32"/>
      <c r="F124" s="40"/>
      <c r="G124" s="32"/>
      <c r="H124" s="40"/>
      <c r="I124" s="32"/>
      <c r="J124" s="40"/>
    </row>
    <row r="125" spans="1:10" ht="9.9499999999999993" customHeight="1" x14ac:dyDescent="0.25">
      <c r="A125" s="32"/>
      <c r="B125" s="32"/>
      <c r="C125" s="32"/>
      <c r="D125" s="32"/>
      <c r="E125" s="32"/>
      <c r="F125" s="40"/>
      <c r="G125" s="32"/>
      <c r="H125" s="40"/>
      <c r="I125" s="32"/>
      <c r="J125" s="40"/>
    </row>
    <row r="126" spans="1:10" ht="9.9499999999999993" customHeight="1" x14ac:dyDescent="0.25">
      <c r="A126" s="32"/>
      <c r="B126" s="32"/>
      <c r="C126" s="32"/>
      <c r="D126" s="32"/>
      <c r="E126" s="32"/>
      <c r="F126" s="40"/>
      <c r="G126" s="32"/>
      <c r="H126" s="40"/>
      <c r="I126" s="32"/>
      <c r="J126" s="40"/>
    </row>
    <row r="127" spans="1:10" ht="9.9499999999999993" customHeight="1" x14ac:dyDescent="0.25">
      <c r="A127" s="32"/>
      <c r="B127" s="32"/>
      <c r="C127" s="32"/>
      <c r="D127" s="32"/>
      <c r="E127" s="32"/>
      <c r="F127" s="40"/>
      <c r="G127" s="32"/>
      <c r="H127" s="40"/>
      <c r="I127" s="32"/>
      <c r="J127" s="40"/>
    </row>
    <row r="128" spans="1:10" ht="9.9499999999999993" customHeight="1" x14ac:dyDescent="0.25">
      <c r="A128" s="32"/>
      <c r="B128" s="32"/>
      <c r="C128" s="32"/>
      <c r="D128" s="32"/>
      <c r="E128" s="32"/>
      <c r="F128" s="40"/>
      <c r="G128" s="32"/>
      <c r="H128" s="40"/>
      <c r="I128" s="32"/>
      <c r="J128" s="40"/>
    </row>
    <row r="129" spans="1:10" ht="9.9499999999999993" customHeight="1" x14ac:dyDescent="0.25">
      <c r="A129" s="32"/>
      <c r="B129" s="32"/>
      <c r="C129" s="32"/>
      <c r="D129" s="32"/>
      <c r="E129" s="32"/>
      <c r="F129" s="40"/>
      <c r="G129" s="32"/>
      <c r="H129" s="40"/>
      <c r="I129" s="32"/>
      <c r="J129" s="40"/>
    </row>
    <row r="130" spans="1:10" ht="9.9499999999999993" customHeight="1" x14ac:dyDescent="0.25">
      <c r="A130" s="32"/>
      <c r="B130" s="32"/>
      <c r="C130" s="32"/>
      <c r="D130" s="32"/>
      <c r="E130" s="32"/>
      <c r="F130" s="40"/>
      <c r="G130" s="32"/>
      <c r="H130" s="40"/>
      <c r="I130" s="32"/>
      <c r="J130" s="40"/>
    </row>
    <row r="131" spans="1:10" ht="9.9499999999999993" customHeight="1" x14ac:dyDescent="0.25">
      <c r="A131" s="32"/>
      <c r="B131" s="32"/>
      <c r="C131" s="32"/>
      <c r="D131" s="32"/>
      <c r="E131" s="32"/>
      <c r="F131" s="40"/>
      <c r="G131" s="32"/>
      <c r="H131" s="40"/>
      <c r="I131" s="32"/>
      <c r="J131" s="40"/>
    </row>
    <row r="132" spans="1:10" ht="9.9499999999999993" customHeight="1" x14ac:dyDescent="0.25">
      <c r="A132" s="32"/>
      <c r="B132" s="32"/>
      <c r="C132" s="32"/>
      <c r="D132" s="32"/>
      <c r="E132" s="32"/>
      <c r="F132" s="40"/>
      <c r="G132" s="32"/>
      <c r="H132" s="40"/>
      <c r="I132" s="32"/>
      <c r="J132" s="40"/>
    </row>
    <row r="133" spans="1:10" ht="9.9499999999999993" customHeight="1" x14ac:dyDescent="0.25">
      <c r="A133" s="32"/>
      <c r="B133" s="32"/>
      <c r="C133" s="32"/>
      <c r="D133" s="32"/>
      <c r="E133" s="32"/>
      <c r="F133" s="40"/>
      <c r="G133" s="32"/>
      <c r="H133" s="40"/>
      <c r="I133" s="32"/>
      <c r="J133" s="40"/>
    </row>
    <row r="134" spans="1:10" ht="9.9499999999999993" customHeight="1" x14ac:dyDescent="0.25">
      <c r="A134" s="32"/>
      <c r="B134" s="32"/>
      <c r="C134" s="32"/>
      <c r="D134" s="32"/>
      <c r="E134" s="32"/>
      <c r="F134" s="40"/>
      <c r="G134" s="32"/>
      <c r="H134" s="40"/>
      <c r="I134" s="32"/>
      <c r="J134" s="40"/>
    </row>
    <row r="135" spans="1:10" ht="9.9499999999999993" customHeight="1" x14ac:dyDescent="0.25">
      <c r="A135" s="32"/>
      <c r="B135" s="32"/>
      <c r="C135" s="32"/>
      <c r="D135" s="32"/>
      <c r="E135" s="32"/>
      <c r="F135" s="40"/>
      <c r="G135" s="32"/>
      <c r="H135" s="40"/>
      <c r="I135" s="32"/>
      <c r="J135" s="40"/>
    </row>
    <row r="136" spans="1:10" ht="9.9499999999999993" customHeight="1" x14ac:dyDescent="0.25">
      <c r="A136" s="32"/>
      <c r="B136" s="32"/>
      <c r="C136" s="32"/>
      <c r="D136" s="32"/>
      <c r="E136" s="32"/>
      <c r="F136" s="40"/>
      <c r="G136" s="32"/>
      <c r="H136" s="40"/>
      <c r="I136" s="32"/>
      <c r="J136" s="40"/>
    </row>
    <row r="137" spans="1:10" ht="9.9499999999999993" customHeight="1" x14ac:dyDescent="0.25">
      <c r="A137" s="32"/>
      <c r="B137" s="32"/>
      <c r="C137" s="32"/>
      <c r="D137" s="32"/>
      <c r="E137" s="32"/>
      <c r="F137" s="40"/>
      <c r="G137" s="32"/>
      <c r="H137" s="40"/>
      <c r="I137" s="32"/>
      <c r="J137" s="40"/>
    </row>
    <row r="138" spans="1:10" ht="9.9499999999999993" customHeight="1" x14ac:dyDescent="0.25">
      <c r="A138" s="32"/>
      <c r="B138" s="32"/>
      <c r="C138" s="32"/>
      <c r="D138" s="32"/>
      <c r="E138" s="32"/>
      <c r="F138" s="40"/>
      <c r="G138" s="32"/>
      <c r="H138" s="40"/>
      <c r="I138" s="32"/>
      <c r="J138" s="40"/>
    </row>
    <row r="139" spans="1:10" ht="9.9499999999999993" customHeight="1" x14ac:dyDescent="0.25">
      <c r="A139" s="32"/>
      <c r="B139" s="32"/>
      <c r="C139" s="32"/>
      <c r="D139" s="32"/>
      <c r="E139" s="32"/>
      <c r="F139" s="40"/>
      <c r="G139" s="32"/>
      <c r="H139" s="40"/>
      <c r="I139" s="32"/>
      <c r="J139" s="40"/>
    </row>
    <row r="140" spans="1:10" ht="9.9499999999999993" customHeight="1" x14ac:dyDescent="0.25">
      <c r="A140" s="32"/>
      <c r="B140" s="32"/>
      <c r="C140" s="32"/>
      <c r="D140" s="32"/>
      <c r="E140" s="32"/>
      <c r="F140" s="40"/>
      <c r="G140" s="32"/>
      <c r="H140" s="40"/>
      <c r="I140" s="32"/>
      <c r="J140" s="40"/>
    </row>
    <row r="141" spans="1:10" ht="9.9499999999999993" customHeight="1" x14ac:dyDescent="0.25">
      <c r="A141" s="32"/>
      <c r="B141" s="32"/>
      <c r="C141" s="32"/>
      <c r="D141" s="32"/>
      <c r="E141" s="32"/>
      <c r="F141" s="40"/>
      <c r="G141" s="32"/>
      <c r="H141" s="40"/>
      <c r="I141" s="32"/>
      <c r="J141" s="40"/>
    </row>
    <row r="142" spans="1:10" ht="9.9499999999999993" customHeight="1" x14ac:dyDescent="0.25">
      <c r="A142" s="32"/>
      <c r="B142" s="32"/>
      <c r="C142" s="32"/>
      <c r="D142" s="32"/>
      <c r="E142" s="32"/>
      <c r="F142" s="40"/>
      <c r="G142" s="32"/>
      <c r="H142" s="40"/>
      <c r="I142" s="32"/>
      <c r="J142" s="40"/>
    </row>
    <row r="143" spans="1:10" ht="9.9499999999999993" customHeight="1" x14ac:dyDescent="0.25">
      <c r="A143" s="32"/>
      <c r="B143" s="32"/>
      <c r="C143" s="32"/>
      <c r="D143" s="32"/>
      <c r="E143" s="32"/>
      <c r="F143" s="40"/>
      <c r="G143" s="32"/>
      <c r="H143" s="40"/>
      <c r="I143" s="32"/>
      <c r="J143" s="40"/>
    </row>
    <row r="144" spans="1:10" ht="9.9499999999999993" customHeight="1" x14ac:dyDescent="0.25">
      <c r="A144" s="32"/>
      <c r="B144" s="32"/>
      <c r="C144" s="32"/>
      <c r="D144" s="32"/>
      <c r="E144" s="32"/>
      <c r="F144" s="40"/>
      <c r="G144" s="32"/>
      <c r="H144" s="40"/>
      <c r="I144" s="32"/>
      <c r="J144" s="40"/>
    </row>
    <row r="145" spans="1:10" ht="9.9499999999999993" customHeight="1" x14ac:dyDescent="0.25">
      <c r="A145" s="32"/>
      <c r="B145" s="32"/>
      <c r="C145" s="32"/>
      <c r="D145" s="32"/>
      <c r="E145" s="32"/>
      <c r="F145" s="40"/>
      <c r="G145" s="32"/>
      <c r="H145" s="40"/>
      <c r="I145" s="32"/>
      <c r="J145" s="40"/>
    </row>
    <row r="146" spans="1:10" ht="9.9499999999999993" customHeight="1" x14ac:dyDescent="0.25">
      <c r="A146" s="32"/>
      <c r="B146" s="32"/>
      <c r="C146" s="32"/>
      <c r="D146" s="32"/>
      <c r="E146" s="32"/>
      <c r="F146" s="40"/>
      <c r="G146" s="32"/>
      <c r="H146" s="40"/>
      <c r="I146" s="32"/>
      <c r="J146" s="40"/>
    </row>
    <row r="147" spans="1:10" ht="9.9499999999999993" customHeight="1" x14ac:dyDescent="0.25">
      <c r="A147" s="32"/>
      <c r="B147" s="32"/>
      <c r="C147" s="32"/>
      <c r="D147" s="32"/>
      <c r="E147" s="32"/>
      <c r="F147" s="40"/>
      <c r="G147" s="32"/>
      <c r="H147" s="40"/>
      <c r="I147" s="32"/>
      <c r="J147" s="40"/>
    </row>
    <row r="148" spans="1:10" ht="9.9499999999999993" customHeight="1" x14ac:dyDescent="0.25">
      <c r="A148" s="32"/>
      <c r="B148" s="32"/>
      <c r="C148" s="32"/>
      <c r="D148" s="32"/>
      <c r="E148" s="32"/>
      <c r="F148" s="40"/>
      <c r="G148" s="32"/>
      <c r="H148" s="40"/>
      <c r="I148" s="32"/>
      <c r="J148" s="40"/>
    </row>
    <row r="149" spans="1:10" ht="9.9499999999999993" customHeight="1" x14ac:dyDescent="0.25">
      <c r="A149" s="32"/>
      <c r="B149" s="32"/>
      <c r="C149" s="32"/>
      <c r="D149" s="32"/>
      <c r="E149" s="32"/>
      <c r="F149" s="40"/>
      <c r="G149" s="32"/>
      <c r="H149" s="40"/>
      <c r="I149" s="32"/>
      <c r="J149" s="40"/>
    </row>
    <row r="150" spans="1:10" ht="9.9499999999999993" customHeight="1" x14ac:dyDescent="0.25">
      <c r="A150" s="32"/>
      <c r="B150" s="32"/>
      <c r="C150" s="32"/>
      <c r="D150" s="32"/>
      <c r="E150" s="32"/>
      <c r="F150" s="40"/>
      <c r="G150" s="32"/>
      <c r="H150" s="40"/>
      <c r="I150" s="32"/>
      <c r="J150" s="40"/>
    </row>
    <row r="151" spans="1:10" ht="9.9499999999999993" customHeight="1" x14ac:dyDescent="0.25">
      <c r="A151" s="32"/>
      <c r="B151" s="32"/>
      <c r="C151" s="32"/>
      <c r="D151" s="32"/>
      <c r="E151" s="32"/>
      <c r="F151" s="40"/>
      <c r="G151" s="32"/>
      <c r="H151" s="40"/>
      <c r="I151" s="32"/>
      <c r="J151" s="40"/>
    </row>
    <row r="152" spans="1:10" ht="9.9499999999999993" customHeight="1" x14ac:dyDescent="0.25">
      <c r="A152" s="32"/>
      <c r="B152" s="32"/>
      <c r="C152" s="32"/>
      <c r="D152" s="32"/>
      <c r="E152" s="32"/>
      <c r="F152" s="40"/>
      <c r="G152" s="32"/>
      <c r="H152" s="40"/>
      <c r="I152" s="32"/>
      <c r="J152" s="40"/>
    </row>
    <row r="153" spans="1:10" ht="9.9499999999999993" customHeight="1" x14ac:dyDescent="0.25">
      <c r="A153" s="32"/>
      <c r="B153" s="32"/>
      <c r="C153" s="32"/>
      <c r="D153" s="32"/>
      <c r="E153" s="32"/>
      <c r="F153" s="40"/>
      <c r="G153" s="32"/>
      <c r="H153" s="40"/>
      <c r="I153" s="32"/>
      <c r="J153" s="40"/>
    </row>
    <row r="154" spans="1:10" ht="9.9499999999999993" customHeight="1" x14ac:dyDescent="0.25">
      <c r="A154" s="32"/>
      <c r="B154" s="32"/>
      <c r="C154" s="32"/>
      <c r="D154" s="32"/>
      <c r="E154" s="32"/>
      <c r="F154" s="40"/>
      <c r="G154" s="32"/>
      <c r="H154" s="40"/>
      <c r="I154" s="32"/>
      <c r="J154" s="40"/>
    </row>
    <row r="155" spans="1:10" ht="9.9499999999999993" customHeight="1" x14ac:dyDescent="0.25">
      <c r="A155" s="32"/>
      <c r="B155" s="32"/>
      <c r="C155" s="32"/>
      <c r="D155" s="32"/>
      <c r="E155" s="32"/>
      <c r="F155" s="40"/>
      <c r="G155" s="32"/>
      <c r="H155" s="40"/>
      <c r="I155" s="32"/>
      <c r="J155" s="40"/>
    </row>
    <row r="156" spans="1:10" ht="9.9499999999999993" customHeight="1" x14ac:dyDescent="0.25">
      <c r="A156" s="32"/>
      <c r="B156" s="32"/>
      <c r="C156" s="32"/>
      <c r="D156" s="32"/>
      <c r="E156" s="32"/>
      <c r="F156" s="40"/>
      <c r="G156" s="32"/>
      <c r="H156" s="40"/>
      <c r="I156" s="32"/>
      <c r="J156" s="40"/>
    </row>
    <row r="157" spans="1:10" ht="9.9499999999999993" customHeight="1" x14ac:dyDescent="0.25">
      <c r="A157" s="32"/>
      <c r="B157" s="32"/>
      <c r="C157" s="32"/>
      <c r="D157" s="32"/>
      <c r="E157" s="32"/>
      <c r="F157" s="40"/>
      <c r="G157" s="32"/>
      <c r="H157" s="40"/>
      <c r="I157" s="32"/>
      <c r="J157" s="40"/>
    </row>
    <row r="158" spans="1:10" ht="9.9499999999999993" customHeight="1" x14ac:dyDescent="0.25">
      <c r="A158" s="32"/>
      <c r="B158" s="32"/>
      <c r="C158" s="32"/>
      <c r="D158" s="32"/>
      <c r="E158" s="32"/>
      <c r="F158" s="40"/>
      <c r="G158" s="32"/>
      <c r="H158" s="40"/>
      <c r="I158" s="32"/>
      <c r="J158" s="40"/>
    </row>
    <row r="159" spans="1:10" ht="9.9499999999999993" customHeight="1" x14ac:dyDescent="0.25">
      <c r="A159" s="32"/>
      <c r="B159" s="32"/>
      <c r="C159" s="32"/>
      <c r="D159" s="32"/>
      <c r="E159" s="32"/>
      <c r="F159" s="40"/>
      <c r="G159" s="32"/>
      <c r="H159" s="40"/>
      <c r="I159" s="32"/>
      <c r="J159" s="40"/>
    </row>
    <row r="160" spans="1:10" ht="9.9499999999999993" customHeight="1" x14ac:dyDescent="0.25">
      <c r="A160" s="32"/>
      <c r="B160" s="32"/>
      <c r="C160" s="32"/>
      <c r="D160" s="32"/>
      <c r="E160" s="32"/>
      <c r="F160" s="40"/>
      <c r="G160" s="32"/>
      <c r="H160" s="40"/>
      <c r="I160" s="32"/>
      <c r="J160" s="40"/>
    </row>
    <row r="161" spans="1:10" ht="9.9499999999999993" customHeight="1" x14ac:dyDescent="0.25">
      <c r="A161" s="32"/>
      <c r="B161" s="32"/>
      <c r="C161" s="32"/>
      <c r="D161" s="32"/>
      <c r="E161" s="32"/>
      <c r="F161" s="40"/>
      <c r="G161" s="32"/>
      <c r="H161" s="40"/>
      <c r="I161" s="32"/>
      <c r="J161" s="40"/>
    </row>
    <row r="162" spans="1:10" ht="9.9499999999999993" customHeight="1" x14ac:dyDescent="0.25">
      <c r="A162" s="32"/>
      <c r="B162" s="32"/>
      <c r="C162" s="32"/>
      <c r="D162" s="32"/>
      <c r="E162" s="32"/>
      <c r="F162" s="40"/>
      <c r="G162" s="32"/>
      <c r="H162" s="40"/>
      <c r="I162" s="32"/>
      <c r="J162" s="40"/>
    </row>
    <row r="163" spans="1:10" ht="9.9499999999999993" customHeight="1" x14ac:dyDescent="0.25">
      <c r="A163" s="32"/>
      <c r="B163" s="32"/>
      <c r="C163" s="32"/>
      <c r="D163" s="32"/>
      <c r="E163" s="32"/>
      <c r="F163" s="40"/>
      <c r="G163" s="32"/>
      <c r="H163" s="40"/>
      <c r="I163" s="32"/>
      <c r="J163" s="40"/>
    </row>
    <row r="164" spans="1:10" ht="9.9499999999999993" customHeight="1" x14ac:dyDescent="0.25">
      <c r="A164" s="32"/>
      <c r="B164" s="32"/>
      <c r="C164" s="32"/>
      <c r="D164" s="32"/>
      <c r="E164" s="32"/>
      <c r="F164" s="40"/>
      <c r="G164" s="32"/>
      <c r="H164" s="40"/>
      <c r="I164" s="32"/>
      <c r="J164" s="40"/>
    </row>
    <row r="165" spans="1:10" ht="9.9499999999999993" customHeight="1" x14ac:dyDescent="0.25">
      <c r="A165" s="32"/>
      <c r="B165" s="32"/>
      <c r="C165" s="32"/>
      <c r="D165" s="32"/>
      <c r="E165" s="32"/>
      <c r="F165" s="40"/>
      <c r="G165" s="32"/>
      <c r="H165" s="40"/>
      <c r="I165" s="32"/>
      <c r="J165" s="40"/>
    </row>
    <row r="166" spans="1:10" ht="9.9499999999999993" customHeight="1" x14ac:dyDescent="0.25">
      <c r="A166" s="32"/>
      <c r="B166" s="32"/>
      <c r="C166" s="32"/>
      <c r="D166" s="32"/>
      <c r="E166" s="32"/>
      <c r="F166" s="40"/>
      <c r="G166" s="32"/>
      <c r="H166" s="40"/>
      <c r="I166" s="32"/>
      <c r="J166" s="40"/>
    </row>
    <row r="167" spans="1:10" ht="9.9499999999999993" customHeight="1" x14ac:dyDescent="0.25">
      <c r="A167" s="32"/>
      <c r="B167" s="32"/>
      <c r="C167" s="32"/>
      <c r="D167" s="32"/>
      <c r="E167" s="32"/>
      <c r="F167" s="40"/>
      <c r="G167" s="32"/>
      <c r="H167" s="40"/>
      <c r="I167" s="32"/>
      <c r="J167" s="40"/>
    </row>
    <row r="168" spans="1:10" ht="9.9499999999999993" customHeight="1" x14ac:dyDescent="0.25">
      <c r="A168" s="32"/>
      <c r="B168" s="32"/>
      <c r="C168" s="32"/>
      <c r="D168" s="32"/>
      <c r="E168" s="32"/>
      <c r="F168" s="40"/>
      <c r="G168" s="32"/>
      <c r="H168" s="40"/>
      <c r="I168" s="32"/>
      <c r="J168" s="40"/>
    </row>
    <row r="169" spans="1:10" ht="9.9499999999999993" customHeight="1" x14ac:dyDescent="0.25">
      <c r="A169" s="32"/>
      <c r="B169" s="32"/>
      <c r="C169" s="32"/>
      <c r="D169" s="32"/>
      <c r="E169" s="32"/>
      <c r="F169" s="40"/>
      <c r="G169" s="32"/>
      <c r="H169" s="40"/>
      <c r="I169" s="32"/>
      <c r="J169" s="40"/>
    </row>
    <row r="170" spans="1:10" ht="9.9499999999999993" customHeight="1" x14ac:dyDescent="0.25">
      <c r="A170" s="32"/>
      <c r="B170" s="32"/>
      <c r="C170" s="32"/>
      <c r="D170" s="32"/>
      <c r="E170" s="32"/>
      <c r="F170" s="40"/>
      <c r="G170" s="32"/>
      <c r="H170" s="40"/>
      <c r="I170" s="32"/>
      <c r="J170" s="40"/>
    </row>
    <row r="171" spans="1:10" ht="9.9499999999999993" customHeight="1" x14ac:dyDescent="0.25">
      <c r="A171" s="32"/>
      <c r="B171" s="32"/>
      <c r="C171" s="32"/>
      <c r="D171" s="32"/>
      <c r="E171" s="32"/>
      <c r="F171" s="40"/>
      <c r="G171" s="32"/>
      <c r="H171" s="40"/>
      <c r="I171" s="32"/>
      <c r="J171" s="40"/>
    </row>
    <row r="172" spans="1:10" ht="9.9499999999999993" customHeight="1" x14ac:dyDescent="0.25">
      <c r="A172" s="32"/>
      <c r="B172" s="32"/>
      <c r="C172" s="32"/>
      <c r="D172" s="32"/>
      <c r="E172" s="32"/>
      <c r="F172" s="40"/>
      <c r="G172" s="32"/>
      <c r="H172" s="40"/>
      <c r="I172" s="32"/>
      <c r="J172" s="40"/>
    </row>
    <row r="173" spans="1:10" ht="9.9499999999999993" customHeight="1" x14ac:dyDescent="0.25">
      <c r="A173" s="32"/>
      <c r="B173" s="32"/>
      <c r="C173" s="32"/>
      <c r="D173" s="32"/>
      <c r="E173" s="32"/>
      <c r="F173" s="40"/>
      <c r="G173" s="32"/>
      <c r="H173" s="40"/>
      <c r="I173" s="32"/>
      <c r="J173" s="40"/>
    </row>
    <row r="174" spans="1:10" ht="9.9499999999999993" customHeight="1" x14ac:dyDescent="0.25">
      <c r="A174" s="32"/>
      <c r="B174" s="32"/>
      <c r="C174" s="32"/>
      <c r="D174" s="32"/>
      <c r="E174" s="32"/>
      <c r="F174" s="40"/>
      <c r="G174" s="32"/>
      <c r="H174" s="40"/>
      <c r="I174" s="32"/>
      <c r="J174" s="40"/>
    </row>
    <row r="175" spans="1:10" ht="9.9499999999999993" customHeight="1" x14ac:dyDescent="0.25">
      <c r="A175" s="32"/>
      <c r="B175" s="32"/>
      <c r="C175" s="32"/>
      <c r="D175" s="32"/>
      <c r="E175" s="32"/>
      <c r="F175" s="40"/>
      <c r="G175" s="32"/>
      <c r="H175" s="40"/>
      <c r="I175" s="32"/>
      <c r="J175" s="40"/>
    </row>
    <row r="176" spans="1:10" ht="9.9499999999999993" customHeight="1" x14ac:dyDescent="0.25">
      <c r="A176" s="32"/>
      <c r="B176" s="32"/>
      <c r="C176" s="32"/>
      <c r="D176" s="32"/>
      <c r="E176" s="32"/>
      <c r="F176" s="40"/>
      <c r="G176" s="32"/>
      <c r="H176" s="40"/>
      <c r="I176" s="32"/>
      <c r="J176" s="40"/>
    </row>
    <row r="177" spans="1:10" ht="9.9499999999999993" customHeight="1" x14ac:dyDescent="0.25">
      <c r="A177" s="32"/>
      <c r="B177" s="32"/>
      <c r="C177" s="32"/>
      <c r="D177" s="32"/>
      <c r="E177" s="32"/>
      <c r="F177" s="40"/>
      <c r="G177" s="32"/>
      <c r="H177" s="40"/>
      <c r="I177" s="32"/>
      <c r="J177" s="40"/>
    </row>
    <row r="178" spans="1:10" ht="9.9499999999999993" customHeight="1" x14ac:dyDescent="0.25">
      <c r="A178" s="32"/>
      <c r="B178" s="32"/>
      <c r="C178" s="32"/>
      <c r="D178" s="32"/>
      <c r="E178" s="32"/>
      <c r="F178" s="40"/>
      <c r="G178" s="32"/>
      <c r="H178" s="40"/>
      <c r="I178" s="32"/>
      <c r="J178" s="40"/>
    </row>
    <row r="179" spans="1:10" ht="9.9499999999999993" customHeight="1" x14ac:dyDescent="0.25">
      <c r="A179" s="32"/>
      <c r="B179" s="32"/>
      <c r="C179" s="32"/>
      <c r="D179" s="32"/>
      <c r="E179" s="32"/>
      <c r="F179" s="40"/>
      <c r="G179" s="32"/>
      <c r="H179" s="40"/>
      <c r="I179" s="32"/>
      <c r="J179" s="40"/>
    </row>
    <row r="180" spans="1:10" ht="9.9499999999999993" customHeight="1" x14ac:dyDescent="0.25">
      <c r="A180" s="32"/>
      <c r="B180" s="32"/>
      <c r="C180" s="32"/>
      <c r="D180" s="32"/>
      <c r="E180" s="32"/>
      <c r="F180" s="40"/>
      <c r="G180" s="32"/>
      <c r="H180" s="40"/>
      <c r="I180" s="32"/>
      <c r="J180" s="40"/>
    </row>
    <row r="181" spans="1:10" ht="9.9499999999999993" customHeight="1" x14ac:dyDescent="0.25">
      <c r="A181" s="32"/>
      <c r="B181" s="32"/>
      <c r="C181" s="32"/>
      <c r="D181" s="32"/>
      <c r="E181" s="32"/>
      <c r="F181" s="40"/>
      <c r="G181" s="32"/>
      <c r="H181" s="40"/>
      <c r="I181" s="32"/>
      <c r="J181" s="40"/>
    </row>
    <row r="182" spans="1:10" ht="9.9499999999999993" customHeight="1" x14ac:dyDescent="0.25">
      <c r="A182" s="32"/>
      <c r="B182" s="32"/>
      <c r="C182" s="32"/>
      <c r="D182" s="32"/>
      <c r="E182" s="32"/>
      <c r="F182" s="40"/>
      <c r="G182" s="32"/>
      <c r="H182" s="40"/>
      <c r="I182" s="32"/>
      <c r="J182" s="40"/>
    </row>
    <row r="183" spans="1:10" ht="9.9499999999999993" customHeight="1" x14ac:dyDescent="0.25">
      <c r="A183" s="32"/>
      <c r="B183" s="32"/>
      <c r="C183" s="32"/>
      <c r="D183" s="32"/>
      <c r="E183" s="32"/>
      <c r="F183" s="40"/>
      <c r="G183" s="32"/>
      <c r="H183" s="40"/>
      <c r="I183" s="32"/>
      <c r="J183" s="40"/>
    </row>
    <row r="184" spans="1:10" ht="9.9499999999999993" customHeight="1" x14ac:dyDescent="0.25">
      <c r="A184" s="32"/>
      <c r="B184" s="32"/>
      <c r="C184" s="32"/>
      <c r="D184" s="32"/>
      <c r="E184" s="32"/>
      <c r="F184" s="40"/>
      <c r="G184" s="32"/>
      <c r="H184" s="40"/>
      <c r="I184" s="32"/>
      <c r="J184" s="40"/>
    </row>
    <row r="185" spans="1:10" ht="9.9499999999999993" customHeight="1" x14ac:dyDescent="0.25">
      <c r="A185" s="32"/>
      <c r="B185" s="32"/>
      <c r="C185" s="32"/>
      <c r="D185" s="32"/>
      <c r="E185" s="32"/>
      <c r="F185" s="40"/>
      <c r="G185" s="32"/>
      <c r="H185" s="40"/>
      <c r="I185" s="32"/>
      <c r="J185" s="40"/>
    </row>
    <row r="186" spans="1:10" ht="9.9499999999999993" customHeight="1" x14ac:dyDescent="0.25">
      <c r="A186" s="32"/>
      <c r="B186" s="32"/>
      <c r="C186" s="32"/>
      <c r="D186" s="32"/>
      <c r="E186" s="32"/>
      <c r="F186" s="40"/>
      <c r="G186" s="32"/>
      <c r="H186" s="40"/>
      <c r="I186" s="32"/>
      <c r="J186" s="40"/>
    </row>
    <row r="187" spans="1:10" ht="9.9499999999999993" customHeight="1" x14ac:dyDescent="0.25">
      <c r="A187" s="32"/>
      <c r="B187" s="32"/>
      <c r="C187" s="32"/>
      <c r="D187" s="32"/>
      <c r="E187" s="32"/>
      <c r="F187" s="40"/>
      <c r="G187" s="32"/>
      <c r="H187" s="40"/>
      <c r="I187" s="32"/>
      <c r="J187" s="40"/>
    </row>
    <row r="188" spans="1:10" ht="9.9499999999999993" customHeight="1" x14ac:dyDescent="0.25">
      <c r="A188" s="32"/>
      <c r="B188" s="32"/>
      <c r="C188" s="32"/>
      <c r="D188" s="32"/>
      <c r="E188" s="32"/>
      <c r="F188" s="40"/>
      <c r="G188" s="32"/>
      <c r="H188" s="40"/>
      <c r="I188" s="32"/>
      <c r="J188" s="40"/>
    </row>
    <row r="189" spans="1:10" ht="9.9499999999999993" customHeight="1" x14ac:dyDescent="0.25">
      <c r="A189" s="32"/>
      <c r="B189" s="32"/>
      <c r="C189" s="32"/>
      <c r="D189" s="32"/>
      <c r="E189" s="32"/>
      <c r="F189" s="40"/>
      <c r="G189" s="32"/>
      <c r="H189" s="40"/>
      <c r="I189" s="32"/>
      <c r="J189" s="40"/>
    </row>
    <row r="190" spans="1:10" ht="9.9499999999999993" customHeight="1" x14ac:dyDescent="0.25">
      <c r="A190" s="32"/>
      <c r="B190" s="32"/>
      <c r="C190" s="32"/>
      <c r="D190" s="32"/>
      <c r="E190" s="32"/>
      <c r="F190" s="40"/>
      <c r="G190" s="32"/>
      <c r="H190" s="40"/>
      <c r="I190" s="32"/>
      <c r="J190" s="40"/>
    </row>
    <row r="191" spans="1:10" ht="9.9499999999999993" customHeight="1" x14ac:dyDescent="0.25">
      <c r="A191" s="32"/>
      <c r="B191" s="32"/>
      <c r="C191" s="32"/>
      <c r="D191" s="32"/>
      <c r="E191" s="32"/>
      <c r="F191" s="40"/>
      <c r="G191" s="32"/>
      <c r="H191" s="40"/>
      <c r="I191" s="32"/>
      <c r="J191" s="40"/>
    </row>
    <row r="192" spans="1:10" ht="9.9499999999999993" customHeight="1" x14ac:dyDescent="0.25">
      <c r="A192" s="32"/>
      <c r="B192" s="32"/>
      <c r="C192" s="32"/>
      <c r="D192" s="32"/>
      <c r="E192" s="32"/>
      <c r="F192" s="40"/>
      <c r="G192" s="32"/>
      <c r="H192" s="40"/>
      <c r="I192" s="32"/>
      <c r="J192" s="40"/>
    </row>
    <row r="193" spans="1:10" ht="9.9499999999999993" customHeight="1" x14ac:dyDescent="0.25">
      <c r="A193" s="32"/>
      <c r="B193" s="32"/>
      <c r="C193" s="32"/>
      <c r="D193" s="32"/>
      <c r="E193" s="32"/>
      <c r="F193" s="40"/>
      <c r="G193" s="32"/>
      <c r="H193" s="40"/>
      <c r="I193" s="32"/>
      <c r="J193" s="40"/>
    </row>
    <row r="194" spans="1:10" ht="9.9499999999999993" customHeight="1" x14ac:dyDescent="0.25">
      <c r="A194" s="32"/>
      <c r="B194" s="32"/>
      <c r="C194" s="32"/>
      <c r="D194" s="32"/>
      <c r="E194" s="32"/>
      <c r="F194" s="40"/>
      <c r="G194" s="32"/>
      <c r="H194" s="40"/>
      <c r="I194" s="32"/>
      <c r="J194" s="40"/>
    </row>
    <row r="195" spans="1:10" ht="9.9499999999999993" customHeight="1" x14ac:dyDescent="0.25">
      <c r="A195" s="32"/>
      <c r="B195" s="32"/>
      <c r="C195" s="32"/>
      <c r="D195" s="32"/>
      <c r="E195" s="32"/>
      <c r="F195" s="40"/>
      <c r="G195" s="32"/>
      <c r="H195" s="40"/>
      <c r="I195" s="32"/>
      <c r="J195" s="40"/>
    </row>
    <row r="196" spans="1:10" ht="9.9499999999999993" customHeight="1" x14ac:dyDescent="0.25">
      <c r="A196" s="32"/>
      <c r="B196" s="32"/>
      <c r="C196" s="32"/>
      <c r="D196" s="32"/>
      <c r="E196" s="32"/>
      <c r="F196" s="40"/>
      <c r="G196" s="32"/>
      <c r="H196" s="40"/>
      <c r="I196" s="32"/>
      <c r="J196" s="40"/>
    </row>
    <row r="197" spans="1:10" ht="9.9499999999999993" customHeight="1" x14ac:dyDescent="0.25">
      <c r="A197" s="32"/>
      <c r="B197" s="32"/>
      <c r="C197" s="32"/>
      <c r="D197" s="32"/>
      <c r="E197" s="32"/>
      <c r="F197" s="40"/>
      <c r="G197" s="32"/>
      <c r="H197" s="40"/>
      <c r="I197" s="32"/>
      <c r="J197" s="40"/>
    </row>
    <row r="198" spans="1:10" ht="9.9499999999999993" customHeight="1" x14ac:dyDescent="0.25">
      <c r="A198" s="32"/>
      <c r="B198" s="32"/>
      <c r="C198" s="32"/>
      <c r="D198" s="32"/>
      <c r="E198" s="32"/>
      <c r="F198" s="40"/>
      <c r="G198" s="32"/>
      <c r="H198" s="40"/>
      <c r="I198" s="32"/>
      <c r="J198" s="40"/>
    </row>
    <row r="199" spans="1:10" ht="9.9499999999999993" customHeight="1" x14ac:dyDescent="0.25">
      <c r="A199" s="32"/>
      <c r="B199" s="32"/>
      <c r="C199" s="32"/>
      <c r="D199" s="32"/>
      <c r="E199" s="32"/>
      <c r="F199" s="40"/>
      <c r="G199" s="32"/>
      <c r="H199" s="40"/>
      <c r="I199" s="32"/>
      <c r="J199" s="40"/>
    </row>
    <row r="200" spans="1:10" ht="9.9499999999999993" customHeight="1" x14ac:dyDescent="0.25">
      <c r="A200" s="32"/>
      <c r="B200" s="32"/>
      <c r="C200" s="32"/>
      <c r="D200" s="32"/>
      <c r="E200" s="32"/>
      <c r="F200" s="40"/>
      <c r="G200" s="32"/>
      <c r="H200" s="40"/>
      <c r="I200" s="32"/>
      <c r="J200" s="40"/>
    </row>
  </sheetData>
  <phoneticPr fontId="14" type="noConversion"/>
  <dataValidations count="5">
    <dataValidation type="list" allowBlank="1" showInputMessage="1" showErrorMessage="1" sqref="F14:F34" xr:uid="{C98FFAA9-34CF-4935-A612-BE2C7FA8CD83}">
      <formula1>Profondeur</formula1>
    </dataValidation>
    <dataValidation type="list" allowBlank="1" showInputMessage="1" showErrorMessage="1" sqref="G14:G34 I14:I34" xr:uid="{C2DAD3D3-D574-4157-8D7B-0EE4555F24BD}">
      <formula1>Risque</formula1>
    </dataValidation>
    <dataValidation type="list" allowBlank="1" showInputMessage="1" showErrorMessage="1" sqref="D14:D34" xr:uid="{C9C61126-1411-4456-9537-4B9B105F8B69}">
      <formula1>Revêtment_du_forage</formula1>
    </dataValidation>
    <dataValidation type="list" allowBlank="1" showInputMessage="1" showErrorMessage="1" sqref="E14:E30" xr:uid="{F3134D25-B184-4DB7-B1EC-13328889BD7A}">
      <formula1>machinerie</formula1>
    </dataValidation>
    <dataValidation type="list" allowBlank="1" showInputMessage="1" showErrorMessage="1" sqref="C14:C34" xr:uid="{6CC98DD2-1956-42F9-B1EA-13388D0E449A}">
      <formula1>Type_de_forage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7992F-31BC-46CB-A1D6-CC5DABA1AB7E}">
  <sheetPr>
    <tabColor theme="9" tint="0.39997558519241921"/>
  </sheetPr>
  <dimension ref="A1:AW168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2.5703125" defaultRowHeight="15.75" x14ac:dyDescent="0.25"/>
  <cols>
    <col min="1" max="1" width="56.85546875" style="1" customWidth="1"/>
    <col min="2" max="49" width="5.42578125" style="1" customWidth="1"/>
    <col min="50" max="16384" width="12.5703125" style="1"/>
  </cols>
  <sheetData>
    <row r="1" spans="1:49" s="17" customFormat="1" ht="11.25" x14ac:dyDescent="0.2">
      <c r="A1" s="17" t="s">
        <v>20</v>
      </c>
    </row>
    <row r="2" spans="1:49" s="17" customFormat="1" ht="204" customHeight="1" x14ac:dyDescent="0.2">
      <c r="A2" s="25" t="s">
        <v>21</v>
      </c>
      <c r="B2" s="26" t="s">
        <v>22</v>
      </c>
      <c r="C2" s="26" t="s">
        <v>23</v>
      </c>
      <c r="D2" s="26" t="s">
        <v>24</v>
      </c>
      <c r="E2" s="26" t="s">
        <v>25</v>
      </c>
      <c r="F2" s="26" t="s">
        <v>26</v>
      </c>
      <c r="G2" s="26" t="s">
        <v>27</v>
      </c>
      <c r="H2" s="26" t="s">
        <v>4</v>
      </c>
      <c r="I2" s="27" t="s">
        <v>207</v>
      </c>
      <c r="J2" s="26" t="s">
        <v>28</v>
      </c>
      <c r="K2" s="26" t="s">
        <v>5</v>
      </c>
      <c r="L2" s="27" t="s">
        <v>29</v>
      </c>
      <c r="M2" s="26" t="s">
        <v>6</v>
      </c>
      <c r="N2" s="27" t="s">
        <v>30</v>
      </c>
      <c r="O2" s="27" t="s">
        <v>31</v>
      </c>
      <c r="P2" s="26" t="s">
        <v>7</v>
      </c>
      <c r="Q2" s="26" t="s">
        <v>8</v>
      </c>
      <c r="R2" s="26" t="s">
        <v>9</v>
      </c>
      <c r="S2" s="27" t="s">
        <v>203</v>
      </c>
      <c r="T2" s="26" t="s">
        <v>32</v>
      </c>
      <c r="U2" s="27" t="s">
        <v>204</v>
      </c>
      <c r="V2" s="27" t="s">
        <v>205</v>
      </c>
      <c r="W2" s="27" t="s">
        <v>33</v>
      </c>
      <c r="X2" s="26" t="s">
        <v>34</v>
      </c>
      <c r="Y2" s="26" t="s">
        <v>10</v>
      </c>
      <c r="Z2" s="27" t="s">
        <v>208</v>
      </c>
      <c r="AA2" s="63" t="s">
        <v>35</v>
      </c>
      <c r="AB2" s="27" t="s">
        <v>36</v>
      </c>
      <c r="AC2" s="26" t="s">
        <v>11</v>
      </c>
      <c r="AD2" s="26" t="s">
        <v>37</v>
      </c>
      <c r="AE2" s="26" t="s">
        <v>38</v>
      </c>
      <c r="AF2" s="26" t="s">
        <v>12</v>
      </c>
      <c r="AG2" s="26" t="s">
        <v>39</v>
      </c>
      <c r="AH2" s="26" t="s">
        <v>13</v>
      </c>
      <c r="AI2" s="26" t="s">
        <v>14</v>
      </c>
      <c r="AJ2" s="27" t="s">
        <v>209</v>
      </c>
      <c r="AK2" s="27" t="s">
        <v>210</v>
      </c>
      <c r="AL2" s="26" t="s">
        <v>15</v>
      </c>
      <c r="AM2" s="26" t="s">
        <v>40</v>
      </c>
      <c r="AN2" s="26" t="s">
        <v>16</v>
      </c>
      <c r="AO2" s="26" t="s">
        <v>17</v>
      </c>
      <c r="AP2" s="27" t="s">
        <v>206</v>
      </c>
      <c r="AQ2" s="27" t="s">
        <v>211</v>
      </c>
      <c r="AR2" s="26" t="s">
        <v>41</v>
      </c>
      <c r="AS2" s="26" t="s">
        <v>42</v>
      </c>
      <c r="AT2" s="26" t="s">
        <v>43</v>
      </c>
      <c r="AU2" s="26" t="s">
        <v>18</v>
      </c>
      <c r="AV2" s="26" t="s">
        <v>44</v>
      </c>
      <c r="AW2" s="26" t="s">
        <v>19</v>
      </c>
    </row>
    <row r="3" spans="1:49" s="44" customFormat="1" ht="12" customHeight="1" x14ac:dyDescent="0.2">
      <c r="A3" s="46" t="s">
        <v>45</v>
      </c>
      <c r="B3" s="45" t="s">
        <v>46</v>
      </c>
      <c r="C3" s="45" t="s">
        <v>46</v>
      </c>
      <c r="D3" s="45" t="s">
        <v>46</v>
      </c>
      <c r="E3" s="45" t="s">
        <v>46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</row>
    <row r="4" spans="1:49" s="17" customFormat="1" ht="11.25" x14ac:dyDescent="0.2">
      <c r="A4" s="28" t="s">
        <v>47</v>
      </c>
      <c r="B4" s="2" t="s">
        <v>46</v>
      </c>
      <c r="C4" s="2" t="s">
        <v>46</v>
      </c>
      <c r="D4" s="2" t="s">
        <v>46</v>
      </c>
      <c r="E4" s="2" t="s">
        <v>46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s="17" customFormat="1" ht="11.25" x14ac:dyDescent="0.2">
      <c r="A5" s="28" t="s">
        <v>48</v>
      </c>
      <c r="B5" s="2" t="s">
        <v>46</v>
      </c>
      <c r="C5" s="2" t="s">
        <v>46</v>
      </c>
      <c r="D5" s="2" t="s">
        <v>46</v>
      </c>
      <c r="E5" s="2" t="s">
        <v>46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</row>
    <row r="6" spans="1:49" s="44" customFormat="1" ht="11.25" x14ac:dyDescent="0.2">
      <c r="A6" s="44" t="s">
        <v>49</v>
      </c>
      <c r="B6" s="45" t="s">
        <v>46</v>
      </c>
      <c r="C6" s="45" t="s">
        <v>46</v>
      </c>
      <c r="D6" s="45" t="s">
        <v>46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</row>
    <row r="7" spans="1:49" s="17" customFormat="1" ht="11.25" x14ac:dyDescent="0.2">
      <c r="A7" s="28" t="s">
        <v>50</v>
      </c>
      <c r="B7" s="2" t="s">
        <v>46</v>
      </c>
      <c r="C7" s="2" t="s">
        <v>46</v>
      </c>
      <c r="D7" s="2" t="s">
        <v>46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</row>
    <row r="8" spans="1:49" s="17" customFormat="1" ht="11.25" x14ac:dyDescent="0.2">
      <c r="A8" s="28" t="s">
        <v>51</v>
      </c>
      <c r="B8" s="2" t="s">
        <v>46</v>
      </c>
      <c r="C8" s="2" t="s">
        <v>46</v>
      </c>
      <c r="D8" s="2" t="s">
        <v>46</v>
      </c>
      <c r="E8" s="2" t="s">
        <v>46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</row>
    <row r="9" spans="1:49" s="17" customFormat="1" ht="11.25" x14ac:dyDescent="0.2">
      <c r="A9" s="28" t="s">
        <v>52</v>
      </c>
      <c r="B9" s="2" t="s">
        <v>46</v>
      </c>
      <c r="C9" s="2" t="s">
        <v>46</v>
      </c>
      <c r="D9" s="2" t="s">
        <v>46</v>
      </c>
      <c r="E9" s="2" t="s">
        <v>46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</row>
    <row r="10" spans="1:49" s="17" customFormat="1" ht="11.25" x14ac:dyDescent="0.2">
      <c r="A10" s="28" t="s">
        <v>53</v>
      </c>
      <c r="B10" s="2" t="s">
        <v>46</v>
      </c>
      <c r="C10" s="2" t="s">
        <v>46</v>
      </c>
      <c r="D10" s="2" t="s">
        <v>46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</row>
    <row r="11" spans="1:49" s="44" customFormat="1" ht="11.25" x14ac:dyDescent="0.2">
      <c r="A11" s="44" t="s">
        <v>54</v>
      </c>
      <c r="B11" s="45" t="s">
        <v>46</v>
      </c>
      <c r="C11" s="45" t="s">
        <v>46</v>
      </c>
      <c r="D11" s="45" t="s">
        <v>46</v>
      </c>
      <c r="E11" s="45" t="s">
        <v>46</v>
      </c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</row>
    <row r="12" spans="1:49" s="17" customFormat="1" ht="11.25" x14ac:dyDescent="0.2">
      <c r="A12" s="28" t="s">
        <v>55</v>
      </c>
      <c r="B12" s="2" t="s">
        <v>46</v>
      </c>
      <c r="C12" s="2" t="s">
        <v>46</v>
      </c>
      <c r="D12" s="2" t="s">
        <v>46</v>
      </c>
      <c r="E12" s="2" t="s">
        <v>46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</row>
    <row r="13" spans="1:49" s="17" customFormat="1" ht="11.25" x14ac:dyDescent="0.2">
      <c r="A13" s="28" t="s">
        <v>56</v>
      </c>
      <c r="B13" s="2" t="s">
        <v>46</v>
      </c>
      <c r="C13" s="2" t="s">
        <v>46</v>
      </c>
      <c r="D13" s="2" t="s">
        <v>46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</row>
    <row r="14" spans="1:49" s="17" customFormat="1" ht="11.25" x14ac:dyDescent="0.2">
      <c r="A14" s="28" t="s">
        <v>57</v>
      </c>
      <c r="B14" s="2" t="s">
        <v>46</v>
      </c>
      <c r="C14" s="2" t="s">
        <v>46</v>
      </c>
      <c r="D14" s="2" t="s">
        <v>46</v>
      </c>
      <c r="E14" s="2" t="s">
        <v>46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</row>
    <row r="15" spans="1:49" s="17" customFormat="1" ht="11.25" x14ac:dyDescent="0.2">
      <c r="A15" s="28" t="s">
        <v>58</v>
      </c>
      <c r="B15" s="2" t="s">
        <v>46</v>
      </c>
      <c r="C15" s="2" t="s">
        <v>46</v>
      </c>
      <c r="D15" s="2" t="s">
        <v>46</v>
      </c>
      <c r="E15" s="2" t="s">
        <v>46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</row>
    <row r="16" spans="1:49" s="17" customFormat="1" ht="11.25" x14ac:dyDescent="0.2">
      <c r="A16" s="28" t="s">
        <v>59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</row>
    <row r="17" spans="1:49" s="17" customFormat="1" ht="11.25" x14ac:dyDescent="0.2">
      <c r="A17" s="28" t="s">
        <v>60</v>
      </c>
      <c r="B17" s="2" t="s">
        <v>46</v>
      </c>
      <c r="C17" s="2" t="s">
        <v>46</v>
      </c>
      <c r="D17" s="2" t="s">
        <v>46</v>
      </c>
      <c r="E17" s="2" t="s">
        <v>46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 t="s">
        <v>46</v>
      </c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</row>
    <row r="18" spans="1:49" s="17" customFormat="1" ht="11.25" x14ac:dyDescent="0.2">
      <c r="A18" s="28" t="s">
        <v>61</v>
      </c>
      <c r="B18" s="2" t="s">
        <v>46</v>
      </c>
      <c r="C18" s="2" t="s">
        <v>46</v>
      </c>
      <c r="D18" s="2" t="s">
        <v>46</v>
      </c>
      <c r="E18" s="2" t="s">
        <v>46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</row>
    <row r="19" spans="1:49" s="17" customFormat="1" ht="11.25" x14ac:dyDescent="0.2">
      <c r="A19" s="28" t="s">
        <v>62</v>
      </c>
      <c r="B19" s="2" t="s">
        <v>46</v>
      </c>
      <c r="C19" s="2" t="s">
        <v>46</v>
      </c>
      <c r="D19" s="2" t="s">
        <v>46</v>
      </c>
      <c r="E19" s="2" t="s">
        <v>46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</row>
    <row r="20" spans="1:49" s="17" customFormat="1" ht="11.25" x14ac:dyDescent="0.2">
      <c r="A20" s="28" t="s">
        <v>63</v>
      </c>
      <c r="B20" s="2" t="s">
        <v>46</v>
      </c>
      <c r="C20" s="2" t="s">
        <v>46</v>
      </c>
      <c r="D20" s="2" t="s">
        <v>46</v>
      </c>
      <c r="E20" s="2" t="s">
        <v>46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</row>
    <row r="21" spans="1:49" s="17" customFormat="1" ht="11.25" x14ac:dyDescent="0.2">
      <c r="A21" s="28" t="s">
        <v>64</v>
      </c>
      <c r="B21" s="2" t="s">
        <v>46</v>
      </c>
      <c r="C21" s="2" t="s">
        <v>46</v>
      </c>
      <c r="D21" s="2" t="s">
        <v>46</v>
      </c>
      <c r="E21" s="2" t="s">
        <v>46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</row>
    <row r="22" spans="1:49" s="17" customFormat="1" ht="11.25" x14ac:dyDescent="0.2">
      <c r="A22" s="28" t="s">
        <v>65</v>
      </c>
      <c r="B22" s="2" t="s">
        <v>46</v>
      </c>
      <c r="C22" s="2" t="s">
        <v>46</v>
      </c>
      <c r="D22" s="2" t="s">
        <v>46</v>
      </c>
      <c r="E22" s="2" t="s">
        <v>46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s="17" customFormat="1" ht="11.25" x14ac:dyDescent="0.2">
      <c r="A23" s="28" t="s">
        <v>66</v>
      </c>
      <c r="B23" s="2" t="s">
        <v>46</v>
      </c>
      <c r="C23" s="2" t="s">
        <v>46</v>
      </c>
      <c r="D23" s="2" t="s">
        <v>46</v>
      </c>
      <c r="E23" s="2" t="s">
        <v>46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 t="s">
        <v>46</v>
      </c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</row>
    <row r="24" spans="1:49" s="17" customFormat="1" ht="11.25" x14ac:dyDescent="0.2">
      <c r="A24" s="28" t="s">
        <v>67</v>
      </c>
      <c r="B24" s="2" t="s">
        <v>46</v>
      </c>
      <c r="C24" s="2" t="s">
        <v>46</v>
      </c>
      <c r="D24" s="2" t="s">
        <v>46</v>
      </c>
      <c r="E24" s="2" t="s">
        <v>46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</row>
    <row r="25" spans="1:49" s="17" customFormat="1" ht="11.25" x14ac:dyDescent="0.2">
      <c r="A25" s="28" t="s">
        <v>68</v>
      </c>
      <c r="B25" s="2" t="s">
        <v>46</v>
      </c>
      <c r="C25" s="2" t="s">
        <v>46</v>
      </c>
      <c r="D25" s="2" t="s">
        <v>46</v>
      </c>
      <c r="E25" s="2" t="s">
        <v>46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</row>
    <row r="26" spans="1:49" s="17" customFormat="1" ht="11.25" x14ac:dyDescent="0.2">
      <c r="A26" s="28" t="s">
        <v>69</v>
      </c>
      <c r="B26" s="2" t="s">
        <v>46</v>
      </c>
      <c r="C26" s="2" t="s">
        <v>46</v>
      </c>
      <c r="D26" s="2" t="s">
        <v>46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</row>
    <row r="27" spans="1:49" s="17" customFormat="1" ht="11.25" x14ac:dyDescent="0.2">
      <c r="A27" s="28" t="s">
        <v>70</v>
      </c>
      <c r="B27" s="2" t="s">
        <v>46</v>
      </c>
      <c r="C27" s="2" t="s">
        <v>46</v>
      </c>
      <c r="D27" s="2" t="s">
        <v>46</v>
      </c>
      <c r="E27" s="2" t="s">
        <v>46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</row>
    <row r="28" spans="1:49" s="17" customFormat="1" ht="11.25" x14ac:dyDescent="0.2">
      <c r="A28" s="28" t="s">
        <v>71</v>
      </c>
      <c r="B28" s="2" t="s">
        <v>46</v>
      </c>
      <c r="C28" s="2" t="s">
        <v>46</v>
      </c>
      <c r="D28" s="2" t="s">
        <v>46</v>
      </c>
      <c r="E28" s="2" t="s">
        <v>46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s="17" customFormat="1" ht="11.25" x14ac:dyDescent="0.2">
      <c r="A29" s="28" t="s">
        <v>72</v>
      </c>
      <c r="B29" s="2" t="s">
        <v>46</v>
      </c>
      <c r="C29" s="2" t="s">
        <v>46</v>
      </c>
      <c r="D29" s="2" t="s">
        <v>46</v>
      </c>
      <c r="E29" s="2" t="s">
        <v>46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</row>
    <row r="30" spans="1:49" s="17" customFormat="1" ht="11.25" x14ac:dyDescent="0.2">
      <c r="A30" s="28" t="s">
        <v>73</v>
      </c>
      <c r="B30" s="2" t="s">
        <v>46</v>
      </c>
      <c r="C30" s="2" t="s">
        <v>46</v>
      </c>
      <c r="D30" s="2" t="s">
        <v>46</v>
      </c>
      <c r="E30" s="2" t="s">
        <v>46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</row>
    <row r="31" spans="1:49" s="17" customFormat="1" ht="11.25" x14ac:dyDescent="0.2">
      <c r="A31" s="28" t="s">
        <v>74</v>
      </c>
      <c r="B31" s="2" t="s">
        <v>46</v>
      </c>
      <c r="C31" s="2" t="s">
        <v>46</v>
      </c>
      <c r="D31" s="2" t="s">
        <v>46</v>
      </c>
      <c r="E31" s="2" t="s">
        <v>46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</row>
    <row r="32" spans="1:49" s="17" customFormat="1" ht="11.25" x14ac:dyDescent="0.2">
      <c r="A32" s="28" t="s">
        <v>75</v>
      </c>
      <c r="B32" s="2" t="s">
        <v>46</v>
      </c>
      <c r="C32" s="2" t="s">
        <v>46</v>
      </c>
      <c r="D32" s="2" t="s">
        <v>46</v>
      </c>
      <c r="E32" s="2" t="s">
        <v>46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</row>
    <row r="33" spans="1:49" s="17" customFormat="1" ht="11.25" x14ac:dyDescent="0.2">
      <c r="A33" s="28" t="s">
        <v>76</v>
      </c>
      <c r="B33" s="2" t="s">
        <v>46</v>
      </c>
      <c r="C33" s="2" t="s">
        <v>46</v>
      </c>
      <c r="D33" s="2" t="s">
        <v>46</v>
      </c>
      <c r="E33" s="2" t="s">
        <v>46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</row>
    <row r="34" spans="1:49" s="17" customFormat="1" ht="11.25" x14ac:dyDescent="0.2">
      <c r="A34" s="28" t="s">
        <v>77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</row>
    <row r="35" spans="1:49" s="17" customFormat="1" ht="11.25" x14ac:dyDescent="0.2">
      <c r="A35" s="28" t="s">
        <v>78</v>
      </c>
      <c r="B35" s="2" t="s">
        <v>46</v>
      </c>
      <c r="C35" s="2" t="s">
        <v>46</v>
      </c>
      <c r="D35" s="2" t="s">
        <v>46</v>
      </c>
      <c r="E35" s="2" t="s">
        <v>46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</row>
    <row r="36" spans="1:49" s="17" customFormat="1" ht="11.25" x14ac:dyDescent="0.2">
      <c r="A36" s="28" t="s">
        <v>79</v>
      </c>
      <c r="B36" s="2" t="s">
        <v>46</v>
      </c>
      <c r="C36" s="2" t="s">
        <v>46</v>
      </c>
      <c r="D36" s="2" t="s">
        <v>46</v>
      </c>
      <c r="E36" s="2" t="s">
        <v>46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</row>
    <row r="37" spans="1:49" s="17" customFormat="1" ht="11.25" x14ac:dyDescent="0.2">
      <c r="A37" s="28" t="s">
        <v>80</v>
      </c>
      <c r="B37" s="2"/>
      <c r="C37" s="2"/>
      <c r="D37" s="2"/>
      <c r="E37" s="2"/>
      <c r="F37" s="2" t="s">
        <v>46</v>
      </c>
      <c r="G37" s="2" t="s">
        <v>46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</row>
    <row r="38" spans="1:49" s="17" customFormat="1" ht="11.25" x14ac:dyDescent="0.2">
      <c r="A38" s="28" t="s">
        <v>81</v>
      </c>
      <c r="B38" s="2" t="s">
        <v>46</v>
      </c>
      <c r="C38" s="2" t="s">
        <v>46</v>
      </c>
      <c r="D38" s="2" t="s">
        <v>46</v>
      </c>
      <c r="E38" s="2" t="s">
        <v>46</v>
      </c>
      <c r="F38" s="2" t="s">
        <v>46</v>
      </c>
      <c r="G38" s="2"/>
      <c r="H38" s="2"/>
      <c r="I38" s="4"/>
      <c r="J38" s="2"/>
      <c r="K38" s="2"/>
      <c r="L38" s="2"/>
      <c r="M38" s="2"/>
      <c r="N38" s="2"/>
      <c r="O38" s="2"/>
      <c r="P38" s="2"/>
      <c r="Q38" s="2" t="s">
        <v>46</v>
      </c>
      <c r="R38" s="2"/>
      <c r="S38" s="2"/>
      <c r="T38" s="2"/>
      <c r="U38" s="2"/>
      <c r="V38" s="2"/>
      <c r="W38" s="2"/>
      <c r="X38" s="2" t="s">
        <v>46</v>
      </c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 t="s">
        <v>46</v>
      </c>
      <c r="AT38" s="2"/>
      <c r="AU38" s="2"/>
      <c r="AV38" s="2"/>
      <c r="AW38" s="2"/>
    </row>
    <row r="39" spans="1:49" s="17" customFormat="1" ht="11.25" x14ac:dyDescent="0.2">
      <c r="A39" s="28" t="s">
        <v>82</v>
      </c>
      <c r="B39" s="2" t="s">
        <v>46</v>
      </c>
      <c r="C39" s="2" t="s">
        <v>46</v>
      </c>
      <c r="D39" s="2"/>
      <c r="E39" s="2" t="s">
        <v>46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 t="s">
        <v>46</v>
      </c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</row>
    <row r="40" spans="1:49" s="17" customFormat="1" ht="11.25" x14ac:dyDescent="0.2">
      <c r="A40" s="28" t="s">
        <v>83</v>
      </c>
      <c r="B40" s="2" t="s">
        <v>46</v>
      </c>
      <c r="C40" s="2" t="s">
        <v>46</v>
      </c>
      <c r="D40" s="2" t="s">
        <v>46</v>
      </c>
      <c r="E40" s="2" t="s">
        <v>46</v>
      </c>
      <c r="F40" s="2" t="s">
        <v>46</v>
      </c>
      <c r="G40" s="2"/>
      <c r="H40" s="2"/>
      <c r="I40" s="2"/>
      <c r="J40" s="2" t="s">
        <v>46</v>
      </c>
      <c r="K40" s="2" t="s">
        <v>46</v>
      </c>
      <c r="L40" s="2"/>
      <c r="M40" s="2"/>
      <c r="N40" s="2"/>
      <c r="O40" s="2"/>
      <c r="P40" s="2"/>
      <c r="Q40" s="2" t="s">
        <v>46</v>
      </c>
      <c r="R40" s="2"/>
      <c r="S40" s="2"/>
      <c r="T40" s="2" t="s">
        <v>46</v>
      </c>
      <c r="U40" s="2"/>
      <c r="V40" s="2"/>
      <c r="W40" s="2"/>
      <c r="X40" s="2" t="s">
        <v>46</v>
      </c>
      <c r="Y40" s="2" t="s">
        <v>46</v>
      </c>
      <c r="Z40" s="2"/>
      <c r="AA40" s="2"/>
      <c r="AB40" s="2"/>
      <c r="AC40" s="2"/>
      <c r="AD40" s="2"/>
      <c r="AE40" s="2"/>
      <c r="AF40" s="2"/>
      <c r="AG40" s="2" t="s">
        <v>46</v>
      </c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</row>
    <row r="41" spans="1:49" s="44" customFormat="1" ht="11.25" x14ac:dyDescent="0.2">
      <c r="A41" s="44" t="s">
        <v>84</v>
      </c>
      <c r="B41" s="45" t="s">
        <v>46</v>
      </c>
      <c r="C41" s="45" t="s">
        <v>46</v>
      </c>
      <c r="D41" s="45" t="s">
        <v>46</v>
      </c>
      <c r="E41" s="45" t="s">
        <v>46</v>
      </c>
      <c r="F41" s="45" t="s">
        <v>46</v>
      </c>
      <c r="G41" s="45"/>
      <c r="H41" s="45"/>
      <c r="I41" s="45"/>
      <c r="J41" s="45" t="s">
        <v>46</v>
      </c>
      <c r="K41" s="45" t="s">
        <v>46</v>
      </c>
      <c r="L41" s="45"/>
      <c r="M41" s="45"/>
      <c r="N41" s="45"/>
      <c r="O41" s="45"/>
      <c r="P41" s="45"/>
      <c r="Q41" s="45" t="s">
        <v>46</v>
      </c>
      <c r="R41" s="45"/>
      <c r="S41" s="45"/>
      <c r="T41" s="45" t="s">
        <v>46</v>
      </c>
      <c r="U41" s="45"/>
      <c r="V41" s="45"/>
      <c r="W41" s="45"/>
      <c r="X41" s="45" t="s">
        <v>46</v>
      </c>
      <c r="Y41" s="45" t="s">
        <v>46</v>
      </c>
      <c r="Z41" s="45"/>
      <c r="AA41" s="45"/>
      <c r="AB41" s="45"/>
      <c r="AC41" s="45"/>
      <c r="AD41" s="45"/>
      <c r="AE41" s="45"/>
      <c r="AF41" s="45"/>
      <c r="AG41" s="45" t="s">
        <v>46</v>
      </c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</row>
    <row r="42" spans="1:49" s="17" customFormat="1" ht="11.25" x14ac:dyDescent="0.2">
      <c r="A42" s="28" t="s">
        <v>85</v>
      </c>
      <c r="B42" s="2" t="s">
        <v>46</v>
      </c>
      <c r="C42" s="2" t="s">
        <v>46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</row>
    <row r="43" spans="1:49" s="17" customFormat="1" ht="11.25" x14ac:dyDescent="0.2">
      <c r="A43" s="28" t="s">
        <v>86</v>
      </c>
      <c r="B43" s="2" t="s">
        <v>46</v>
      </c>
      <c r="C43" s="2" t="s">
        <v>46</v>
      </c>
      <c r="D43" s="2" t="s">
        <v>46</v>
      </c>
      <c r="E43" s="2" t="s">
        <v>46</v>
      </c>
      <c r="F43" s="2" t="s">
        <v>46</v>
      </c>
      <c r="G43" s="2"/>
      <c r="H43" s="2"/>
      <c r="I43" s="2"/>
      <c r="J43" s="2" t="s">
        <v>46</v>
      </c>
      <c r="K43" s="2"/>
      <c r="L43" s="2"/>
      <c r="M43" s="2"/>
      <c r="N43" s="2"/>
      <c r="O43" s="2"/>
      <c r="P43" s="2"/>
      <c r="Q43" s="2"/>
      <c r="R43" s="2"/>
      <c r="S43" s="2"/>
      <c r="T43" s="2" t="s">
        <v>46</v>
      </c>
      <c r="U43" s="2"/>
      <c r="V43" s="2"/>
      <c r="W43" s="2"/>
      <c r="X43" s="2" t="s">
        <v>46</v>
      </c>
      <c r="Y43" s="2" t="s">
        <v>46</v>
      </c>
      <c r="Z43" s="2"/>
      <c r="AA43" s="2"/>
      <c r="AB43" s="2"/>
      <c r="AC43" s="2"/>
      <c r="AD43" s="2"/>
      <c r="AE43" s="2" t="s">
        <v>46</v>
      </c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</row>
    <row r="44" spans="1:49" s="17" customFormat="1" ht="11.25" x14ac:dyDescent="0.2">
      <c r="A44" s="28" t="s">
        <v>87</v>
      </c>
      <c r="B44" s="2" t="s">
        <v>46</v>
      </c>
      <c r="C44" s="2"/>
      <c r="D44" s="2"/>
      <c r="E44" s="2"/>
      <c r="F44" s="2" t="s">
        <v>46</v>
      </c>
      <c r="G44" s="2"/>
      <c r="H44" s="2"/>
      <c r="I44" s="2"/>
      <c r="J44" s="2" t="s">
        <v>46</v>
      </c>
      <c r="K44" s="2"/>
      <c r="L44" s="2"/>
      <c r="M44" s="2"/>
      <c r="N44" s="2"/>
      <c r="O44" s="2"/>
      <c r="P44" s="2"/>
      <c r="Q44" s="2" t="s">
        <v>46</v>
      </c>
      <c r="R44" s="2"/>
      <c r="S44" s="2"/>
      <c r="T44" s="2" t="s">
        <v>46</v>
      </c>
      <c r="U44" s="2"/>
      <c r="V44" s="2"/>
      <c r="W44" s="2"/>
      <c r="X44" s="2" t="s">
        <v>46</v>
      </c>
      <c r="Y44" s="2" t="s">
        <v>46</v>
      </c>
      <c r="Z44" s="2"/>
      <c r="AA44" s="2"/>
      <c r="AB44" s="2"/>
      <c r="AC44" s="2"/>
      <c r="AD44" s="2"/>
      <c r="AE44" s="2" t="s">
        <v>46</v>
      </c>
      <c r="AF44" s="2"/>
      <c r="AG44" s="2" t="s">
        <v>46</v>
      </c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s="17" customFormat="1" ht="11.25" x14ac:dyDescent="0.2">
      <c r="A45" s="28" t="s">
        <v>88</v>
      </c>
      <c r="B45" s="2" t="s">
        <v>46</v>
      </c>
      <c r="C45" s="2"/>
      <c r="D45" s="2"/>
      <c r="E45" s="2"/>
      <c r="F45" s="2" t="s">
        <v>46</v>
      </c>
      <c r="G45" s="2"/>
      <c r="H45" s="2"/>
      <c r="I45" s="2"/>
      <c r="J45" s="2" t="s">
        <v>46</v>
      </c>
      <c r="K45" s="2"/>
      <c r="L45" s="2"/>
      <c r="M45" s="2"/>
      <c r="N45" s="2"/>
      <c r="O45" s="2"/>
      <c r="P45" s="2"/>
      <c r="Q45" s="2" t="s">
        <v>46</v>
      </c>
      <c r="R45" s="2"/>
      <c r="S45" s="2"/>
      <c r="T45" s="2" t="s">
        <v>46</v>
      </c>
      <c r="U45" s="2"/>
      <c r="V45" s="2"/>
      <c r="W45" s="2"/>
      <c r="X45" s="2" t="s">
        <v>46</v>
      </c>
      <c r="Y45" s="2" t="s">
        <v>46</v>
      </c>
      <c r="Z45" s="2"/>
      <c r="AA45" s="2"/>
      <c r="AB45" s="2"/>
      <c r="AC45" s="2"/>
      <c r="AD45" s="2"/>
      <c r="AE45" s="2" t="s">
        <v>46</v>
      </c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 s="17" customFormat="1" ht="11.25" x14ac:dyDescent="0.2">
      <c r="A46" s="29" t="s">
        <v>89</v>
      </c>
      <c r="B46" s="2" t="s">
        <v>46</v>
      </c>
      <c r="C46" s="2"/>
      <c r="D46" s="2"/>
      <c r="E46" s="2"/>
      <c r="F46" s="2" t="s">
        <v>46</v>
      </c>
      <c r="G46" s="2"/>
      <c r="H46" s="2"/>
      <c r="I46" s="2"/>
      <c r="J46" s="2" t="s">
        <v>46</v>
      </c>
      <c r="K46" s="2"/>
      <c r="L46" s="2"/>
      <c r="M46" s="2"/>
      <c r="N46" s="2"/>
      <c r="O46" s="2"/>
      <c r="P46" s="2"/>
      <c r="Q46" s="2" t="s">
        <v>46</v>
      </c>
      <c r="R46" s="2"/>
      <c r="S46" s="2"/>
      <c r="T46" s="2" t="s">
        <v>46</v>
      </c>
      <c r="U46" s="2"/>
      <c r="V46" s="2"/>
      <c r="W46" s="2"/>
      <c r="X46" s="2" t="s">
        <v>46</v>
      </c>
      <c r="Y46" s="2" t="s">
        <v>46</v>
      </c>
      <c r="Z46" s="2"/>
      <c r="AA46" s="2"/>
      <c r="AB46" s="2"/>
      <c r="AC46" s="2"/>
      <c r="AD46" s="2"/>
      <c r="AE46" s="2" t="s">
        <v>46</v>
      </c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</row>
    <row r="47" spans="1:49" s="17" customFormat="1" ht="11.25" x14ac:dyDescent="0.2">
      <c r="A47" s="28" t="s">
        <v>90</v>
      </c>
      <c r="B47" s="2" t="s">
        <v>46</v>
      </c>
      <c r="C47" s="2"/>
      <c r="D47" s="2"/>
      <c r="E47" s="2"/>
      <c r="F47" s="2" t="s">
        <v>46</v>
      </c>
      <c r="G47" s="2"/>
      <c r="H47" s="2"/>
      <c r="I47" s="2"/>
      <c r="J47" s="2" t="s">
        <v>46</v>
      </c>
      <c r="K47" s="2"/>
      <c r="L47" s="2"/>
      <c r="M47" s="2"/>
      <c r="N47" s="2"/>
      <c r="O47" s="2"/>
      <c r="P47" s="2"/>
      <c r="Q47" s="2" t="s">
        <v>46</v>
      </c>
      <c r="R47" s="2"/>
      <c r="S47" s="2"/>
      <c r="T47" s="2" t="s">
        <v>46</v>
      </c>
      <c r="U47" s="2"/>
      <c r="V47" s="2"/>
      <c r="W47" s="2"/>
      <c r="X47" s="2" t="s">
        <v>46</v>
      </c>
      <c r="Y47" s="2" t="s">
        <v>46</v>
      </c>
      <c r="Z47" s="2"/>
      <c r="AA47" s="2"/>
      <c r="AB47" s="2"/>
      <c r="AC47" s="2"/>
      <c r="AD47" s="2"/>
      <c r="AE47" s="2" t="s">
        <v>46</v>
      </c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</row>
    <row r="48" spans="1:49" s="17" customFormat="1" ht="11.25" x14ac:dyDescent="0.2">
      <c r="A48" s="29" t="s">
        <v>91</v>
      </c>
      <c r="B48" s="2" t="s">
        <v>46</v>
      </c>
      <c r="C48" s="2"/>
      <c r="D48" s="2"/>
      <c r="E48" s="2" t="s">
        <v>46</v>
      </c>
      <c r="F48" s="2" t="s">
        <v>46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 t="s">
        <v>46</v>
      </c>
      <c r="R48" s="2"/>
      <c r="S48" s="2"/>
      <c r="T48" s="2"/>
      <c r="U48" s="2"/>
      <c r="V48" s="2"/>
      <c r="W48" s="2"/>
      <c r="X48" s="2" t="s">
        <v>46</v>
      </c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</row>
    <row r="49" spans="1:49" s="17" customFormat="1" ht="11.25" x14ac:dyDescent="0.2">
      <c r="A49" s="29" t="s">
        <v>92</v>
      </c>
      <c r="B49" s="2" t="s">
        <v>46</v>
      </c>
      <c r="C49" s="2" t="s">
        <v>46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 t="s">
        <v>46</v>
      </c>
      <c r="AF49" s="2"/>
      <c r="AG49" s="2" t="s">
        <v>46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</row>
    <row r="50" spans="1:49" s="17" customFormat="1" ht="11.25" x14ac:dyDescent="0.2">
      <c r="A50" s="29" t="s">
        <v>93</v>
      </c>
      <c r="B50" s="2"/>
      <c r="C50" s="2" t="s">
        <v>46</v>
      </c>
      <c r="D50" s="2"/>
      <c r="E50" s="2" t="s">
        <v>46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</row>
    <row r="51" spans="1:49" s="17" customFormat="1" ht="11.25" x14ac:dyDescent="0.2">
      <c r="A51" s="29" t="s">
        <v>94</v>
      </c>
      <c r="B51" s="2" t="s">
        <v>46</v>
      </c>
      <c r="C51" s="2" t="s">
        <v>46</v>
      </c>
      <c r="D51" s="2" t="s">
        <v>46</v>
      </c>
      <c r="E51" s="2" t="s">
        <v>46</v>
      </c>
      <c r="F51" s="2" t="s">
        <v>46</v>
      </c>
      <c r="G51" s="2"/>
      <c r="H51" s="2"/>
      <c r="I51" s="2"/>
      <c r="J51" s="2" t="s">
        <v>46</v>
      </c>
      <c r="K51" s="2"/>
      <c r="L51" s="2"/>
      <c r="M51" s="2"/>
      <c r="N51" s="2"/>
      <c r="O51" s="2"/>
      <c r="P51" s="2"/>
      <c r="Q51" s="2"/>
      <c r="R51" s="2"/>
      <c r="S51" s="2"/>
      <c r="T51" s="2" t="s">
        <v>46</v>
      </c>
      <c r="U51" s="2"/>
      <c r="V51" s="2"/>
      <c r="W51" s="2"/>
      <c r="X51" s="2" t="s">
        <v>46</v>
      </c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 t="s">
        <v>46</v>
      </c>
      <c r="AT51" s="2"/>
      <c r="AU51" s="2"/>
      <c r="AV51" s="2"/>
      <c r="AW51" s="2"/>
    </row>
    <row r="52" spans="1:49" s="17" customFormat="1" ht="11.25" x14ac:dyDescent="0.2">
      <c r="A52" s="29" t="s">
        <v>95</v>
      </c>
      <c r="B52" s="2" t="s">
        <v>46</v>
      </c>
      <c r="C52" s="2"/>
      <c r="D52" s="2" t="s">
        <v>46</v>
      </c>
      <c r="E52" s="2" t="s">
        <v>46</v>
      </c>
      <c r="F52" s="2"/>
      <c r="G52" s="2"/>
      <c r="H52" s="2"/>
      <c r="I52" s="2"/>
      <c r="J52" s="2" t="s">
        <v>46</v>
      </c>
      <c r="K52" s="2"/>
      <c r="L52" s="2"/>
      <c r="M52" s="2"/>
      <c r="N52" s="2"/>
      <c r="O52" s="2"/>
      <c r="P52" s="2"/>
      <c r="Q52" s="2" t="s">
        <v>46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 t="s">
        <v>46</v>
      </c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</row>
    <row r="53" spans="1:49" s="17" customFormat="1" ht="11.25" x14ac:dyDescent="0.2">
      <c r="A53" s="29" t="s">
        <v>96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</row>
    <row r="54" spans="1:49" s="17" customFormat="1" ht="15" customHeight="1" x14ac:dyDescent="0.2">
      <c r="A54" s="29" t="s">
        <v>97</v>
      </c>
      <c r="B54" s="2" t="s">
        <v>46</v>
      </c>
      <c r="C54" s="2" t="s">
        <v>46</v>
      </c>
      <c r="D54" s="2" t="s">
        <v>46</v>
      </c>
      <c r="E54" s="2" t="s">
        <v>46</v>
      </c>
      <c r="F54" s="2" t="s">
        <v>46</v>
      </c>
      <c r="G54" s="2"/>
      <c r="H54" s="2"/>
      <c r="I54" s="2"/>
      <c r="J54" s="2" t="s">
        <v>46</v>
      </c>
      <c r="K54" s="2" t="s">
        <v>46</v>
      </c>
      <c r="L54" s="2"/>
      <c r="M54" s="2"/>
      <c r="N54" s="2"/>
      <c r="O54" s="2"/>
      <c r="P54" s="2"/>
      <c r="Q54" s="2" t="s">
        <v>46</v>
      </c>
      <c r="R54" s="2"/>
      <c r="S54" s="2"/>
      <c r="T54" s="2" t="s">
        <v>46</v>
      </c>
      <c r="U54" s="2"/>
      <c r="V54" s="2"/>
      <c r="W54" s="2"/>
      <c r="X54" s="2" t="s">
        <v>46</v>
      </c>
      <c r="Y54" s="2" t="s">
        <v>46</v>
      </c>
      <c r="Z54" s="2"/>
      <c r="AA54" s="2"/>
      <c r="AB54" s="2"/>
      <c r="AC54" s="2"/>
      <c r="AD54" s="2"/>
      <c r="AE54" s="2"/>
      <c r="AF54" s="2"/>
      <c r="AG54" s="2" t="s">
        <v>46</v>
      </c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</row>
    <row r="55" spans="1:49" s="17" customFormat="1" ht="15" customHeight="1" x14ac:dyDescent="0.2">
      <c r="A55" s="29" t="s">
        <v>98</v>
      </c>
      <c r="B55" s="2" t="s">
        <v>46</v>
      </c>
      <c r="C55" s="2" t="s">
        <v>46</v>
      </c>
      <c r="D55" s="2" t="s">
        <v>46</v>
      </c>
      <c r="E55" s="2" t="s">
        <v>46</v>
      </c>
      <c r="F55" s="2" t="s">
        <v>46</v>
      </c>
      <c r="G55" s="2"/>
      <c r="H55" s="2"/>
      <c r="I55" s="2"/>
      <c r="J55" s="2" t="s">
        <v>46</v>
      </c>
      <c r="K55" s="2" t="s">
        <v>46</v>
      </c>
      <c r="L55" s="2"/>
      <c r="M55" s="2"/>
      <c r="N55" s="2"/>
      <c r="O55" s="2"/>
      <c r="P55" s="2"/>
      <c r="Q55" s="2" t="s">
        <v>46</v>
      </c>
      <c r="R55" s="2"/>
      <c r="S55" s="2"/>
      <c r="T55" s="2" t="s">
        <v>46</v>
      </c>
      <c r="U55" s="2"/>
      <c r="V55" s="2"/>
      <c r="W55" s="2"/>
      <c r="X55" s="2" t="s">
        <v>46</v>
      </c>
      <c r="Y55" s="2" t="s">
        <v>46</v>
      </c>
      <c r="Z55" s="2"/>
      <c r="AA55" s="2"/>
      <c r="AB55" s="2"/>
      <c r="AC55" s="2"/>
      <c r="AD55" s="2"/>
      <c r="AE55" s="2"/>
      <c r="AF55" s="2"/>
      <c r="AG55" s="2" t="s">
        <v>46</v>
      </c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</row>
    <row r="56" spans="1:49" s="17" customFormat="1" ht="11.25" x14ac:dyDescent="0.2">
      <c r="A56" s="29" t="s">
        <v>99</v>
      </c>
      <c r="B56" s="2"/>
      <c r="C56" s="2"/>
      <c r="D56" s="2"/>
      <c r="E56" s="2" t="s">
        <v>46</v>
      </c>
      <c r="F56" s="2" t="s">
        <v>46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</row>
    <row r="57" spans="1:49" s="17" customFormat="1" ht="11.25" x14ac:dyDescent="0.2">
      <c r="A57" s="28" t="s">
        <v>100</v>
      </c>
      <c r="B57" s="2" t="s">
        <v>46</v>
      </c>
      <c r="C57" s="2" t="s">
        <v>46</v>
      </c>
      <c r="D57" s="2" t="s">
        <v>46</v>
      </c>
      <c r="E57" s="2" t="s">
        <v>46</v>
      </c>
      <c r="F57" s="2" t="s">
        <v>46</v>
      </c>
      <c r="G57" s="2"/>
      <c r="H57" s="2"/>
      <c r="I57" s="2"/>
      <c r="J57" s="2" t="s">
        <v>46</v>
      </c>
      <c r="K57" s="2"/>
      <c r="L57" s="2"/>
      <c r="M57" s="2"/>
      <c r="N57" s="2"/>
      <c r="O57" s="2"/>
      <c r="P57" s="2"/>
      <c r="Q57" s="2" t="s">
        <v>46</v>
      </c>
      <c r="R57" s="2"/>
      <c r="S57" s="2"/>
      <c r="T57" s="2" t="s">
        <v>46</v>
      </c>
      <c r="U57" s="2"/>
      <c r="V57" s="2"/>
      <c r="W57" s="2" t="s">
        <v>46</v>
      </c>
      <c r="X57" s="2"/>
      <c r="Y57" s="2" t="s">
        <v>46</v>
      </c>
      <c r="Z57" s="2"/>
      <c r="AA57" s="2"/>
      <c r="AB57" s="2"/>
      <c r="AC57" s="2"/>
      <c r="AD57" s="2"/>
      <c r="AE57" s="2" t="s">
        <v>46</v>
      </c>
      <c r="AF57" s="2"/>
      <c r="AG57" s="2" t="s">
        <v>46</v>
      </c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</row>
    <row r="58" spans="1:49" s="17" customFormat="1" ht="11.25" x14ac:dyDescent="0.2">
      <c r="A58" s="28" t="s">
        <v>101</v>
      </c>
      <c r="B58" s="2" t="s">
        <v>46</v>
      </c>
      <c r="C58" s="2" t="s">
        <v>46</v>
      </c>
      <c r="D58" s="2" t="s">
        <v>46</v>
      </c>
      <c r="E58" s="2" t="s">
        <v>46</v>
      </c>
      <c r="F58" s="2" t="s">
        <v>46</v>
      </c>
      <c r="G58" s="2"/>
      <c r="H58" s="2"/>
      <c r="I58" s="2"/>
      <c r="J58" s="2" t="s">
        <v>46</v>
      </c>
      <c r="K58" s="2"/>
      <c r="L58" s="2"/>
      <c r="M58" s="2"/>
      <c r="N58" s="2"/>
      <c r="O58" s="2"/>
      <c r="P58" s="2"/>
      <c r="Q58" s="2" t="s">
        <v>46</v>
      </c>
      <c r="R58" s="2"/>
      <c r="S58" s="2"/>
      <c r="T58" s="2" t="s">
        <v>46</v>
      </c>
      <c r="U58" s="2"/>
      <c r="V58" s="2"/>
      <c r="W58" s="2" t="s">
        <v>46</v>
      </c>
      <c r="X58" s="2"/>
      <c r="Y58" s="2" t="s">
        <v>46</v>
      </c>
      <c r="Z58" s="2"/>
      <c r="AA58" s="2"/>
      <c r="AB58" s="2"/>
      <c r="AC58" s="2"/>
      <c r="AD58" s="2"/>
      <c r="AE58" s="2" t="s">
        <v>46</v>
      </c>
      <c r="AF58" s="2"/>
      <c r="AG58" s="2" t="s">
        <v>46</v>
      </c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</row>
    <row r="59" spans="1:49" s="17" customFormat="1" ht="11.25" x14ac:dyDescent="0.2">
      <c r="A59" s="28" t="s">
        <v>102</v>
      </c>
      <c r="B59" s="2" t="s">
        <v>46</v>
      </c>
      <c r="C59" s="2" t="s">
        <v>46</v>
      </c>
      <c r="D59" s="2" t="s">
        <v>46</v>
      </c>
      <c r="E59" s="2" t="s">
        <v>46</v>
      </c>
      <c r="F59" s="2" t="s">
        <v>46</v>
      </c>
      <c r="G59" s="2"/>
      <c r="H59" s="2"/>
      <c r="I59" s="2"/>
      <c r="J59" s="2" t="s">
        <v>46</v>
      </c>
      <c r="K59" s="2"/>
      <c r="L59" s="2"/>
      <c r="M59" s="2"/>
      <c r="N59" s="2"/>
      <c r="O59" s="2"/>
      <c r="P59" s="2"/>
      <c r="Q59" s="2"/>
      <c r="R59" s="2"/>
      <c r="S59" s="2"/>
      <c r="T59" s="2" t="s">
        <v>46</v>
      </c>
      <c r="U59" s="2"/>
      <c r="V59" s="2"/>
      <c r="W59" s="2" t="s">
        <v>46</v>
      </c>
      <c r="X59" s="2"/>
      <c r="Y59" s="2" t="s">
        <v>46</v>
      </c>
      <c r="Z59" s="2"/>
      <c r="AA59" s="2"/>
      <c r="AB59" s="2"/>
      <c r="AC59" s="2"/>
      <c r="AD59" s="2"/>
      <c r="AE59" s="2" t="s">
        <v>46</v>
      </c>
      <c r="AF59" s="2"/>
      <c r="AG59" s="2" t="s">
        <v>46</v>
      </c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</row>
    <row r="60" spans="1:49" s="17" customFormat="1" ht="11.25" x14ac:dyDescent="0.2">
      <c r="A60" s="29" t="s">
        <v>103</v>
      </c>
      <c r="B60" s="2" t="s">
        <v>46</v>
      </c>
      <c r="C60" s="2" t="s">
        <v>46</v>
      </c>
      <c r="D60" s="2" t="s">
        <v>46</v>
      </c>
      <c r="E60" s="2" t="s">
        <v>46</v>
      </c>
      <c r="F60" s="2"/>
      <c r="G60" s="2"/>
      <c r="H60" s="2"/>
      <c r="I60" s="2"/>
      <c r="J60" s="2"/>
      <c r="K60" s="2" t="s">
        <v>46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 t="s">
        <v>46</v>
      </c>
      <c r="Y60" s="2" t="s">
        <v>46</v>
      </c>
      <c r="Z60" s="2"/>
      <c r="AA60" s="2"/>
      <c r="AB60" s="2"/>
      <c r="AC60" s="2"/>
      <c r="AD60" s="2"/>
      <c r="AE60" s="2" t="s">
        <v>46</v>
      </c>
      <c r="AF60" s="2"/>
      <c r="AG60" s="2" t="s">
        <v>46</v>
      </c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</row>
    <row r="61" spans="1:49" s="17" customFormat="1" ht="11.25" x14ac:dyDescent="0.2">
      <c r="A61" s="29" t="s">
        <v>104</v>
      </c>
      <c r="B61" s="2" t="s">
        <v>46</v>
      </c>
      <c r="C61" s="2" t="s">
        <v>46</v>
      </c>
      <c r="D61" s="2" t="s">
        <v>46</v>
      </c>
      <c r="E61" s="2" t="s">
        <v>46</v>
      </c>
      <c r="F61" s="2"/>
      <c r="G61" s="2"/>
      <c r="H61" s="2"/>
      <c r="I61" s="2"/>
      <c r="J61" s="2" t="s">
        <v>46</v>
      </c>
      <c r="K61" s="2" t="s">
        <v>46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 t="s">
        <v>46</v>
      </c>
      <c r="Y61" s="2" t="s">
        <v>46</v>
      </c>
      <c r="Z61" s="2"/>
      <c r="AA61" s="2"/>
      <c r="AB61" s="2"/>
      <c r="AC61" s="2"/>
      <c r="AD61" s="2"/>
      <c r="AE61" s="2"/>
      <c r="AF61" s="2"/>
      <c r="AG61" s="2" t="s">
        <v>46</v>
      </c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</row>
    <row r="62" spans="1:49" s="17" customFormat="1" ht="11.25" x14ac:dyDescent="0.2">
      <c r="A62" s="29" t="s">
        <v>105</v>
      </c>
      <c r="B62" s="2" t="s">
        <v>46</v>
      </c>
      <c r="C62" s="2" t="s">
        <v>46</v>
      </c>
      <c r="D62" s="2" t="s">
        <v>46</v>
      </c>
      <c r="E62" s="2" t="s">
        <v>46</v>
      </c>
      <c r="F62" s="2" t="s">
        <v>46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 t="s">
        <v>46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</row>
    <row r="63" spans="1:49" s="17" customFormat="1" ht="11.25" x14ac:dyDescent="0.2">
      <c r="A63" s="29" t="s">
        <v>106</v>
      </c>
      <c r="B63" s="2"/>
      <c r="C63" s="2"/>
      <c r="D63" s="2" t="s">
        <v>46</v>
      </c>
      <c r="E63" s="2" t="s">
        <v>46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</row>
    <row r="64" spans="1:49" s="17" customFormat="1" ht="11.25" x14ac:dyDescent="0.2">
      <c r="A64" s="29" t="s">
        <v>107</v>
      </c>
      <c r="B64" s="2" t="s">
        <v>46</v>
      </c>
      <c r="C64" s="2"/>
      <c r="D64" s="2" t="s">
        <v>46</v>
      </c>
      <c r="E64" s="2" t="s">
        <v>46</v>
      </c>
      <c r="F64" s="2" t="s">
        <v>46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 t="s">
        <v>46</v>
      </c>
      <c r="U64" s="2"/>
      <c r="V64" s="2"/>
      <c r="W64" s="2"/>
      <c r="X64" s="2" t="s">
        <v>46</v>
      </c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</row>
    <row r="65" spans="1:49" s="17" customFormat="1" ht="11.25" x14ac:dyDescent="0.2">
      <c r="A65" s="28" t="s">
        <v>108</v>
      </c>
      <c r="B65" s="2" t="s">
        <v>46</v>
      </c>
      <c r="C65" s="2"/>
      <c r="D65" s="2" t="s">
        <v>46</v>
      </c>
      <c r="E65" s="2" t="s">
        <v>46</v>
      </c>
      <c r="F65" s="2" t="s">
        <v>46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 t="s">
        <v>46</v>
      </c>
      <c r="U65" s="2"/>
      <c r="V65" s="2"/>
      <c r="W65" s="2"/>
      <c r="X65" s="2" t="s">
        <v>46</v>
      </c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 t="s">
        <v>46</v>
      </c>
      <c r="AT65" s="2"/>
      <c r="AU65" s="2"/>
      <c r="AV65" s="2"/>
      <c r="AW65" s="2"/>
    </row>
    <row r="66" spans="1:49" s="17" customFormat="1" ht="11.25" x14ac:dyDescent="0.2">
      <c r="A66" s="28" t="s">
        <v>109</v>
      </c>
      <c r="B66" s="2" t="s">
        <v>46</v>
      </c>
      <c r="C66" s="2"/>
      <c r="D66" s="2" t="s">
        <v>46</v>
      </c>
      <c r="E66" s="2" t="s">
        <v>46</v>
      </c>
      <c r="F66" s="2" t="s">
        <v>46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 t="s">
        <v>46</v>
      </c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 t="s">
        <v>46</v>
      </c>
      <c r="AT66" s="2"/>
      <c r="AU66" s="2"/>
      <c r="AV66" s="2"/>
      <c r="AW66" s="2"/>
    </row>
    <row r="67" spans="1:49" s="17" customFormat="1" ht="11.25" x14ac:dyDescent="0.2">
      <c r="A67" s="28" t="s">
        <v>110</v>
      </c>
      <c r="B67" s="2" t="s">
        <v>46</v>
      </c>
      <c r="C67" s="2"/>
      <c r="D67" s="2" t="s">
        <v>46</v>
      </c>
      <c r="E67" s="2" t="s">
        <v>46</v>
      </c>
      <c r="F67" s="2" t="s">
        <v>46</v>
      </c>
      <c r="G67" s="2"/>
      <c r="H67" s="2"/>
      <c r="I67" s="2"/>
      <c r="J67" s="2" t="s">
        <v>46</v>
      </c>
      <c r="K67" s="2" t="s">
        <v>46</v>
      </c>
      <c r="L67" s="2"/>
      <c r="M67" s="2"/>
      <c r="N67" s="2"/>
      <c r="O67" s="2"/>
      <c r="P67" s="2"/>
      <c r="Q67" s="2"/>
      <c r="R67" s="2"/>
      <c r="S67" s="2"/>
      <c r="T67" s="2" t="s">
        <v>46</v>
      </c>
      <c r="U67" s="2"/>
      <c r="V67" s="2"/>
      <c r="W67" s="2"/>
      <c r="X67" s="2" t="s">
        <v>46</v>
      </c>
      <c r="Y67" s="2" t="s">
        <v>46</v>
      </c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</row>
    <row r="68" spans="1:49" s="17" customFormat="1" ht="11.25" x14ac:dyDescent="0.2">
      <c r="A68" s="28" t="s">
        <v>111</v>
      </c>
      <c r="B68" s="2" t="s">
        <v>46</v>
      </c>
      <c r="C68" s="2"/>
      <c r="D68" s="2" t="s">
        <v>46</v>
      </c>
      <c r="E68" s="2" t="s">
        <v>46</v>
      </c>
      <c r="F68" s="2" t="s">
        <v>46</v>
      </c>
      <c r="G68" s="2"/>
      <c r="H68" s="2"/>
      <c r="I68" s="2"/>
      <c r="J68" s="2"/>
      <c r="K68" s="2" t="s">
        <v>46</v>
      </c>
      <c r="L68" s="2"/>
      <c r="M68" s="2"/>
      <c r="N68" s="2"/>
      <c r="O68" s="2"/>
      <c r="P68" s="2"/>
      <c r="Q68" s="2"/>
      <c r="R68" s="2"/>
      <c r="S68" s="2"/>
      <c r="T68" s="2" t="s">
        <v>46</v>
      </c>
      <c r="U68" s="2"/>
      <c r="V68" s="2"/>
      <c r="W68" s="2"/>
      <c r="X68" s="2"/>
      <c r="Y68" s="2" t="s">
        <v>46</v>
      </c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 t="s">
        <v>46</v>
      </c>
      <c r="AT68" s="2"/>
      <c r="AU68" s="2"/>
      <c r="AV68" s="2"/>
      <c r="AW68" s="2"/>
    </row>
    <row r="69" spans="1:49" s="17" customFormat="1" ht="11.25" x14ac:dyDescent="0.2">
      <c r="A69" s="28" t="s">
        <v>112</v>
      </c>
      <c r="B69" s="2" t="s">
        <v>46</v>
      </c>
      <c r="C69" s="2"/>
      <c r="D69" s="2" t="s">
        <v>46</v>
      </c>
      <c r="E69" s="2" t="s">
        <v>46</v>
      </c>
      <c r="F69" s="2" t="s">
        <v>46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 t="s">
        <v>46</v>
      </c>
      <c r="R69" s="2"/>
      <c r="S69" s="2"/>
      <c r="T69" s="2"/>
      <c r="U69" s="2"/>
      <c r="V69" s="2"/>
      <c r="W69" s="2"/>
      <c r="X69" s="2" t="s">
        <v>46</v>
      </c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</row>
    <row r="70" spans="1:49" s="17" customFormat="1" ht="11.25" x14ac:dyDescent="0.2">
      <c r="A70" s="28" t="s">
        <v>113</v>
      </c>
      <c r="B70" s="2" t="s">
        <v>46</v>
      </c>
      <c r="C70" s="2" t="s">
        <v>46</v>
      </c>
      <c r="D70" s="2" t="s">
        <v>46</v>
      </c>
      <c r="E70" s="2" t="s">
        <v>46</v>
      </c>
      <c r="F70" s="2" t="s">
        <v>46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 t="s">
        <v>46</v>
      </c>
      <c r="R70" s="2"/>
      <c r="S70" s="2"/>
      <c r="T70" s="2" t="s">
        <v>46</v>
      </c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 t="s">
        <v>46</v>
      </c>
      <c r="AT70" s="2"/>
      <c r="AU70" s="2"/>
      <c r="AV70" s="2"/>
      <c r="AW70" s="2"/>
    </row>
    <row r="71" spans="1:49" s="17" customFormat="1" ht="11.25" x14ac:dyDescent="0.2">
      <c r="A71" s="28" t="s">
        <v>114</v>
      </c>
      <c r="B71" s="2" t="s">
        <v>46</v>
      </c>
      <c r="C71" s="2"/>
      <c r="D71" s="2"/>
      <c r="E71" s="2" t="s">
        <v>46</v>
      </c>
      <c r="F71" s="2" t="s">
        <v>46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 t="s">
        <v>46</v>
      </c>
      <c r="U71" s="2"/>
      <c r="V71" s="2"/>
      <c r="W71" s="2"/>
      <c r="X71" s="2" t="s">
        <v>46</v>
      </c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 t="s">
        <v>46</v>
      </c>
      <c r="AT71" s="2"/>
      <c r="AU71" s="2"/>
      <c r="AV71" s="2"/>
      <c r="AW71" s="2"/>
    </row>
    <row r="72" spans="1:49" s="17" customFormat="1" ht="11.25" x14ac:dyDescent="0.2">
      <c r="A72" s="28" t="s">
        <v>115</v>
      </c>
      <c r="B72" s="2" t="s">
        <v>46</v>
      </c>
      <c r="C72" s="2" t="s">
        <v>46</v>
      </c>
      <c r="D72" s="2"/>
      <c r="E72" s="2" t="s">
        <v>46</v>
      </c>
      <c r="F72" s="2" t="s">
        <v>46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 t="s">
        <v>46</v>
      </c>
      <c r="U72" s="2"/>
      <c r="V72" s="2"/>
      <c r="W72" s="2"/>
      <c r="X72" s="2" t="s">
        <v>46</v>
      </c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 t="s">
        <v>46</v>
      </c>
      <c r="AT72" s="2"/>
      <c r="AU72" s="2"/>
      <c r="AV72" s="2"/>
      <c r="AW72" s="2"/>
    </row>
    <row r="73" spans="1:49" s="17" customFormat="1" ht="11.25" x14ac:dyDescent="0.2">
      <c r="A73" s="28" t="s">
        <v>116</v>
      </c>
      <c r="B73" s="2" t="s">
        <v>46</v>
      </c>
      <c r="C73" s="2" t="s">
        <v>46</v>
      </c>
      <c r="D73" s="2"/>
      <c r="E73" s="2" t="s">
        <v>46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 t="s">
        <v>46</v>
      </c>
      <c r="U73" s="2"/>
      <c r="V73" s="2"/>
      <c r="W73" s="2"/>
      <c r="X73" s="2" t="s">
        <v>46</v>
      </c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 t="s">
        <v>46</v>
      </c>
      <c r="AT73" s="2"/>
      <c r="AU73" s="2"/>
      <c r="AV73" s="2"/>
      <c r="AW73" s="2"/>
    </row>
    <row r="74" spans="1:49" s="17" customFormat="1" ht="11.25" x14ac:dyDescent="0.2">
      <c r="A74" s="28" t="s">
        <v>117</v>
      </c>
      <c r="B74" s="2" t="s">
        <v>46</v>
      </c>
      <c r="C74" s="2"/>
      <c r="D74" s="2"/>
      <c r="E74" s="2" t="s">
        <v>46</v>
      </c>
      <c r="F74" s="2" t="s">
        <v>46</v>
      </c>
      <c r="G74" s="2"/>
      <c r="H74" s="2"/>
      <c r="I74" s="2"/>
      <c r="J74" s="2"/>
      <c r="K74" s="2" t="s">
        <v>46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 t="s">
        <v>46</v>
      </c>
      <c r="Y74" s="2" t="s">
        <v>46</v>
      </c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</row>
    <row r="75" spans="1:49" s="17" customFormat="1" ht="11.25" x14ac:dyDescent="0.2">
      <c r="A75" s="28" t="s">
        <v>118</v>
      </c>
      <c r="B75" s="2" t="s">
        <v>46</v>
      </c>
      <c r="C75" s="2" t="s">
        <v>46</v>
      </c>
      <c r="D75" s="2" t="s">
        <v>46</v>
      </c>
      <c r="E75" s="2" t="s">
        <v>46</v>
      </c>
      <c r="F75" s="2" t="s">
        <v>46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 t="s">
        <v>46</v>
      </c>
      <c r="U75" s="2"/>
      <c r="V75" s="2"/>
      <c r="W75" s="2"/>
      <c r="X75" s="2" t="s">
        <v>46</v>
      </c>
      <c r="Y75" s="2"/>
      <c r="Z75" s="2"/>
      <c r="AA75" s="2"/>
      <c r="AB75" s="2"/>
      <c r="AC75" s="2"/>
      <c r="AD75" s="2"/>
      <c r="AE75" s="2" t="s">
        <v>46</v>
      </c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</row>
    <row r="76" spans="1:49" s="17" customFormat="1" ht="11.25" x14ac:dyDescent="0.2">
      <c r="A76" s="28" t="s">
        <v>119</v>
      </c>
      <c r="B76" s="2" t="s">
        <v>46</v>
      </c>
      <c r="C76" s="2"/>
      <c r="D76" s="2" t="s">
        <v>46</v>
      </c>
      <c r="E76" s="2" t="s">
        <v>46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 t="s">
        <v>46</v>
      </c>
      <c r="S76" s="2"/>
      <c r="T76" s="2" t="s">
        <v>46</v>
      </c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</row>
    <row r="77" spans="1:49" s="17" customFormat="1" ht="11.25" x14ac:dyDescent="0.2">
      <c r="A77" s="28" t="s">
        <v>120</v>
      </c>
      <c r="B77" s="2" t="s">
        <v>46</v>
      </c>
      <c r="C77" s="2"/>
      <c r="D77" s="2" t="s">
        <v>46</v>
      </c>
      <c r="E77" s="2"/>
      <c r="F77" s="2"/>
      <c r="G77" s="2"/>
      <c r="H77" s="2"/>
      <c r="I77" s="2"/>
      <c r="J77" s="2"/>
      <c r="K77" s="2" t="s">
        <v>46</v>
      </c>
      <c r="L77" s="2"/>
      <c r="M77" s="2"/>
      <c r="N77" s="2"/>
      <c r="O77" s="2"/>
      <c r="P77" s="2"/>
      <c r="Q77" s="2"/>
      <c r="R77" s="2" t="s">
        <v>46</v>
      </c>
      <c r="S77" s="2"/>
      <c r="T77" s="2" t="s">
        <v>46</v>
      </c>
      <c r="U77" s="2"/>
      <c r="V77" s="2"/>
      <c r="W77" s="2"/>
      <c r="X77" s="2"/>
      <c r="Y77" s="2" t="s">
        <v>46</v>
      </c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</row>
    <row r="78" spans="1:49" s="17" customFormat="1" ht="11.25" x14ac:dyDescent="0.2">
      <c r="A78" s="28" t="s">
        <v>121</v>
      </c>
      <c r="B78" s="2" t="s">
        <v>46</v>
      </c>
      <c r="C78" s="2" t="s">
        <v>46</v>
      </c>
      <c r="D78" s="2" t="s">
        <v>46</v>
      </c>
      <c r="E78" s="2" t="s">
        <v>46</v>
      </c>
      <c r="F78" s="2" t="s">
        <v>46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 t="s">
        <v>46</v>
      </c>
      <c r="Y78" s="2"/>
      <c r="Z78" s="2"/>
      <c r="AA78" s="2"/>
      <c r="AB78" s="2"/>
      <c r="AC78" s="2"/>
      <c r="AD78" s="2"/>
      <c r="AE78" s="2" t="s">
        <v>46</v>
      </c>
      <c r="AF78" s="2"/>
      <c r="AG78" s="2" t="s">
        <v>46</v>
      </c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</row>
    <row r="79" spans="1:49" s="17" customFormat="1" ht="11.25" x14ac:dyDescent="0.2">
      <c r="A79" s="28" t="s">
        <v>122</v>
      </c>
      <c r="B79" s="2" t="s">
        <v>46</v>
      </c>
      <c r="C79" s="2" t="s">
        <v>46</v>
      </c>
      <c r="D79" s="2" t="s">
        <v>46</v>
      </c>
      <c r="E79" s="2" t="s">
        <v>46</v>
      </c>
      <c r="F79" s="2" t="s">
        <v>46</v>
      </c>
      <c r="G79" s="2"/>
      <c r="H79" s="2"/>
      <c r="I79" s="2"/>
      <c r="J79" s="2" t="s">
        <v>46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 t="s">
        <v>46</v>
      </c>
      <c r="Y79" s="2" t="s">
        <v>46</v>
      </c>
      <c r="Z79" s="2"/>
      <c r="AA79" s="2"/>
      <c r="AB79" s="2"/>
      <c r="AC79" s="2"/>
      <c r="AD79" s="2"/>
      <c r="AE79" s="2"/>
      <c r="AF79" s="2"/>
      <c r="AG79" s="2" t="s">
        <v>46</v>
      </c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</row>
    <row r="80" spans="1:49" s="17" customFormat="1" ht="11.25" x14ac:dyDescent="0.2">
      <c r="A80" s="28" t="s">
        <v>123</v>
      </c>
      <c r="B80" s="2" t="s">
        <v>46</v>
      </c>
      <c r="C80" s="2" t="s">
        <v>46</v>
      </c>
      <c r="D80" s="2" t="s">
        <v>46</v>
      </c>
      <c r="E80" s="2" t="s">
        <v>46</v>
      </c>
      <c r="F80" s="2" t="s">
        <v>46</v>
      </c>
      <c r="G80" s="2"/>
      <c r="H80" s="2"/>
      <c r="I80" s="2"/>
      <c r="J80" s="2" t="s">
        <v>46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 t="s">
        <v>46</v>
      </c>
      <c r="Y80" s="2" t="s">
        <v>46</v>
      </c>
      <c r="Z80" s="2"/>
      <c r="AA80" s="2"/>
      <c r="AB80" s="2"/>
      <c r="AC80" s="2"/>
      <c r="AD80" s="2"/>
      <c r="AE80" s="2"/>
      <c r="AF80" s="2"/>
      <c r="AG80" s="2" t="s">
        <v>46</v>
      </c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</row>
    <row r="81" spans="1:49" s="17" customFormat="1" ht="11.25" x14ac:dyDescent="0.2">
      <c r="A81" s="28" t="s">
        <v>124</v>
      </c>
      <c r="B81" s="2" t="s">
        <v>46</v>
      </c>
      <c r="C81" s="2" t="s">
        <v>46</v>
      </c>
      <c r="D81" s="2" t="s">
        <v>46</v>
      </c>
      <c r="E81" s="2" t="s">
        <v>46</v>
      </c>
      <c r="F81" s="2" t="s">
        <v>46</v>
      </c>
      <c r="G81" s="2"/>
      <c r="H81" s="2"/>
      <c r="I81" s="2"/>
      <c r="J81" s="2" t="s">
        <v>46</v>
      </c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 t="s">
        <v>46</v>
      </c>
      <c r="Y81" s="2" t="s">
        <v>46</v>
      </c>
      <c r="Z81" s="2"/>
      <c r="AA81" s="2"/>
      <c r="AB81" s="2"/>
      <c r="AC81" s="2"/>
      <c r="AD81" s="2"/>
      <c r="AE81" s="2"/>
      <c r="AF81" s="2"/>
      <c r="AG81" s="2" t="s">
        <v>46</v>
      </c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</row>
    <row r="82" spans="1:49" s="17" customFormat="1" ht="11.25" x14ac:dyDescent="0.2">
      <c r="A82" s="28" t="s">
        <v>125</v>
      </c>
      <c r="B82" s="2" t="s">
        <v>46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 t="s">
        <v>46</v>
      </c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</row>
    <row r="83" spans="1:49" s="17" customFormat="1" ht="11.25" x14ac:dyDescent="0.2">
      <c r="A83" s="28" t="s">
        <v>126</v>
      </c>
      <c r="B83" s="2" t="s">
        <v>46</v>
      </c>
      <c r="C83" s="2" t="s">
        <v>46</v>
      </c>
      <c r="D83" s="2" t="s">
        <v>46</v>
      </c>
      <c r="E83" s="2" t="s">
        <v>46</v>
      </c>
      <c r="F83" s="2" t="s">
        <v>46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 t="s">
        <v>46</v>
      </c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</row>
    <row r="84" spans="1:49" s="17" customFormat="1" ht="11.25" x14ac:dyDescent="0.2">
      <c r="A84" s="28" t="s">
        <v>127</v>
      </c>
      <c r="B84" s="2" t="s">
        <v>46</v>
      </c>
      <c r="C84" s="2"/>
      <c r="D84" s="2"/>
      <c r="E84" s="2" t="s">
        <v>46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</row>
    <row r="85" spans="1:49" s="17" customFormat="1" ht="11.25" x14ac:dyDescent="0.2">
      <c r="A85" s="28" t="s">
        <v>128</v>
      </c>
      <c r="B85" s="2" t="s">
        <v>46</v>
      </c>
      <c r="C85" s="2" t="s">
        <v>46</v>
      </c>
      <c r="D85" s="2" t="s">
        <v>46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 t="s">
        <v>46</v>
      </c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</row>
    <row r="86" spans="1:49" s="17" customFormat="1" ht="11.25" x14ac:dyDescent="0.2">
      <c r="A86" s="28" t="s">
        <v>129</v>
      </c>
      <c r="B86" s="2" t="s">
        <v>46</v>
      </c>
      <c r="C86" s="2" t="s">
        <v>46</v>
      </c>
      <c r="D86" s="2"/>
      <c r="E86" s="2" t="s">
        <v>46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 t="s">
        <v>46</v>
      </c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</row>
    <row r="87" spans="1:49" s="17" customFormat="1" ht="11.25" x14ac:dyDescent="0.2">
      <c r="A87" s="28" t="s">
        <v>130</v>
      </c>
      <c r="B87" s="2" t="s">
        <v>46</v>
      </c>
      <c r="C87" s="2"/>
      <c r="D87" s="2"/>
      <c r="E87" s="2"/>
      <c r="F87" s="2" t="s">
        <v>46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 t="s">
        <v>46</v>
      </c>
      <c r="R87" s="2"/>
      <c r="S87" s="2"/>
      <c r="T87" s="2" t="s">
        <v>46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 t="s">
        <v>46</v>
      </c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</row>
    <row r="88" spans="1:49" s="17" customFormat="1" ht="11.25" x14ac:dyDescent="0.2">
      <c r="A88" s="28" t="s">
        <v>131</v>
      </c>
      <c r="B88" s="2" t="s">
        <v>46</v>
      </c>
      <c r="C88" s="2" t="s">
        <v>46</v>
      </c>
      <c r="D88" s="2"/>
      <c r="E88" s="2" t="s">
        <v>46</v>
      </c>
      <c r="F88" s="2" t="s">
        <v>46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 t="s">
        <v>46</v>
      </c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 t="s">
        <v>46</v>
      </c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</row>
    <row r="89" spans="1:49" s="17" customFormat="1" ht="11.25" x14ac:dyDescent="0.2">
      <c r="A89" s="28" t="s">
        <v>132</v>
      </c>
      <c r="B89" s="2" t="s">
        <v>46</v>
      </c>
      <c r="C89" s="2"/>
      <c r="D89" s="2"/>
      <c r="E89" s="2" t="s">
        <v>46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</row>
    <row r="90" spans="1:49" s="17" customFormat="1" ht="11.25" x14ac:dyDescent="0.2">
      <c r="A90" s="28" t="s">
        <v>133</v>
      </c>
      <c r="B90" s="2" t="s">
        <v>46</v>
      </c>
      <c r="C90" s="2" t="s">
        <v>46</v>
      </c>
      <c r="D90" s="2"/>
      <c r="E90" s="2" t="s">
        <v>46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 t="s">
        <v>46</v>
      </c>
      <c r="U90" s="2"/>
      <c r="V90" s="2"/>
      <c r="W90" s="2"/>
      <c r="X90" s="2" t="s">
        <v>46</v>
      </c>
      <c r="Y90" s="2" t="s">
        <v>46</v>
      </c>
      <c r="Z90" s="2"/>
      <c r="AA90" s="2"/>
      <c r="AB90" s="2"/>
      <c r="AC90" s="2"/>
      <c r="AD90" s="2"/>
      <c r="AE90" s="2" t="s">
        <v>46</v>
      </c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</row>
    <row r="91" spans="1:49" s="17" customFormat="1" ht="11.25" x14ac:dyDescent="0.2">
      <c r="A91" s="28" t="s">
        <v>134</v>
      </c>
      <c r="B91" s="2" t="s">
        <v>46</v>
      </c>
      <c r="C91" s="2" t="s">
        <v>46</v>
      </c>
      <c r="D91" s="2"/>
      <c r="E91" s="2"/>
      <c r="F91" s="2"/>
      <c r="G91" s="2"/>
      <c r="H91" s="2"/>
      <c r="I91" s="2"/>
      <c r="J91" s="2"/>
      <c r="K91" s="2" t="s">
        <v>46</v>
      </c>
      <c r="L91" s="2"/>
      <c r="M91" s="2"/>
      <c r="N91" s="2"/>
      <c r="O91" s="2"/>
      <c r="P91" s="2"/>
      <c r="Q91" s="2"/>
      <c r="R91" s="2"/>
      <c r="S91" s="2"/>
      <c r="T91" s="2" t="s">
        <v>46</v>
      </c>
      <c r="U91" s="2"/>
      <c r="V91" s="2"/>
      <c r="W91" s="2"/>
      <c r="X91" s="2" t="s">
        <v>46</v>
      </c>
      <c r="Y91" s="2" t="s">
        <v>46</v>
      </c>
      <c r="Z91" s="2"/>
      <c r="AA91" s="2"/>
      <c r="AB91" s="2"/>
      <c r="AC91" s="2"/>
      <c r="AD91" s="2"/>
      <c r="AE91" s="2" t="s">
        <v>46</v>
      </c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</row>
    <row r="92" spans="1:49" s="17" customFormat="1" ht="11.25" x14ac:dyDescent="0.2">
      <c r="A92" s="28" t="s">
        <v>135</v>
      </c>
      <c r="B92" s="2" t="s">
        <v>46</v>
      </c>
      <c r="C92" s="2"/>
      <c r="D92" s="2"/>
      <c r="E92" s="2"/>
      <c r="F92" s="2"/>
      <c r="G92" s="2"/>
      <c r="H92" s="2"/>
      <c r="I92" s="2"/>
      <c r="J92" s="2" t="s">
        <v>46</v>
      </c>
      <c r="K92" s="2"/>
      <c r="L92" s="2"/>
      <c r="M92" s="2"/>
      <c r="N92" s="2"/>
      <c r="O92" s="2"/>
      <c r="P92" s="2"/>
      <c r="Q92" s="2"/>
      <c r="R92" s="2"/>
      <c r="S92" s="2"/>
      <c r="T92" s="2" t="s">
        <v>46</v>
      </c>
      <c r="U92" s="2"/>
      <c r="V92" s="2"/>
      <c r="W92" s="2"/>
      <c r="X92" s="2"/>
      <c r="Y92" s="2" t="s">
        <v>46</v>
      </c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</row>
    <row r="93" spans="1:49" s="17" customFormat="1" ht="11.25" x14ac:dyDescent="0.2">
      <c r="A93" s="28" t="s">
        <v>136</v>
      </c>
      <c r="B93" s="2" t="s">
        <v>46</v>
      </c>
      <c r="C93" s="2" t="s">
        <v>46</v>
      </c>
      <c r="D93" s="2"/>
      <c r="E93" s="2" t="s">
        <v>46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 t="s">
        <v>46</v>
      </c>
      <c r="AO93" s="2"/>
      <c r="AP93" s="2"/>
      <c r="AQ93" s="2"/>
      <c r="AR93" s="2"/>
      <c r="AS93" s="2"/>
      <c r="AT93" s="2"/>
      <c r="AU93" s="2"/>
      <c r="AV93" s="2"/>
      <c r="AW93" s="2"/>
    </row>
    <row r="94" spans="1:49" s="17" customFormat="1" ht="11.25" x14ac:dyDescent="0.2">
      <c r="A94" s="28" t="s">
        <v>137</v>
      </c>
      <c r="B94" s="2" t="s">
        <v>46</v>
      </c>
      <c r="C94" s="2"/>
      <c r="D94" s="2"/>
      <c r="E94" s="2" t="s">
        <v>46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 t="s">
        <v>46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</row>
    <row r="95" spans="1:49" s="17" customFormat="1" ht="11.25" x14ac:dyDescent="0.2">
      <c r="A95" s="28" t="s">
        <v>138</v>
      </c>
      <c r="B95" s="2" t="s">
        <v>46</v>
      </c>
      <c r="C95" s="2" t="s">
        <v>46</v>
      </c>
      <c r="D95" s="2" t="s">
        <v>46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 t="s">
        <v>46</v>
      </c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</row>
    <row r="96" spans="1:49" s="17" customFormat="1" ht="11.25" x14ac:dyDescent="0.2">
      <c r="A96" s="28" t="s">
        <v>139</v>
      </c>
      <c r="B96" s="2" t="s">
        <v>46</v>
      </c>
      <c r="C96" s="2"/>
      <c r="D96" s="2"/>
      <c r="E96" s="2" t="s">
        <v>46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</row>
    <row r="97" spans="1:49" s="17" customFormat="1" ht="11.25" x14ac:dyDescent="0.2">
      <c r="A97" s="28" t="s">
        <v>140</v>
      </c>
      <c r="B97" s="2"/>
      <c r="C97" s="2"/>
      <c r="D97" s="2" t="s">
        <v>46</v>
      </c>
      <c r="E97" s="2" t="s">
        <v>46</v>
      </c>
      <c r="F97" s="2" t="s">
        <v>46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</row>
    <row r="98" spans="1:49" s="17" customFormat="1" ht="11.25" x14ac:dyDescent="0.2">
      <c r="A98" s="28" t="s">
        <v>141</v>
      </c>
      <c r="B98" s="2" t="s">
        <v>46</v>
      </c>
      <c r="C98" s="2" t="s">
        <v>46</v>
      </c>
      <c r="D98" s="2" t="s">
        <v>46</v>
      </c>
      <c r="E98" s="2" t="s">
        <v>46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 t="s">
        <v>46</v>
      </c>
      <c r="U98" s="2"/>
      <c r="V98" s="2"/>
      <c r="W98" s="2"/>
      <c r="X98" s="2"/>
      <c r="Y98" s="2" t="s">
        <v>46</v>
      </c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 t="s">
        <v>46</v>
      </c>
      <c r="AO98" s="2"/>
      <c r="AP98" s="2"/>
      <c r="AQ98" s="2"/>
      <c r="AR98" s="2"/>
      <c r="AS98" s="2"/>
      <c r="AT98" s="2"/>
      <c r="AU98" s="2"/>
      <c r="AV98" s="2"/>
      <c r="AW98" s="2"/>
    </row>
    <row r="99" spans="1:49" s="17" customFormat="1" ht="11.25" x14ac:dyDescent="0.2">
      <c r="A99" s="28" t="s">
        <v>142</v>
      </c>
      <c r="B99" s="2" t="s">
        <v>46</v>
      </c>
      <c r="C99" s="2"/>
      <c r="D99" s="2"/>
      <c r="E99" s="2"/>
      <c r="F99" s="2" t="s">
        <v>46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</row>
    <row r="100" spans="1:49" s="17" customFormat="1" ht="11.25" x14ac:dyDescent="0.2">
      <c r="A100" s="28" t="s">
        <v>143</v>
      </c>
      <c r="B100" s="2" t="s">
        <v>46</v>
      </c>
      <c r="C100" s="2"/>
      <c r="D100" s="2"/>
      <c r="E100" s="2"/>
      <c r="F100" s="2"/>
      <c r="G100" s="2"/>
      <c r="H100" s="2"/>
      <c r="I100" s="2"/>
      <c r="J100" s="2"/>
      <c r="K100" s="2" t="s">
        <v>46</v>
      </c>
      <c r="L100" s="2"/>
      <c r="M100" s="2"/>
      <c r="N100" s="2"/>
      <c r="O100" s="2"/>
      <c r="P100" s="2"/>
      <c r="Q100" s="2"/>
      <c r="R100" s="2"/>
      <c r="S100" s="2"/>
      <c r="T100" s="2" t="s">
        <v>46</v>
      </c>
      <c r="U100" s="2"/>
      <c r="V100" s="2"/>
      <c r="W100" s="2"/>
      <c r="X100" s="2"/>
      <c r="Y100" s="2" t="s">
        <v>46</v>
      </c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</row>
    <row r="101" spans="1:49" s="17" customFormat="1" ht="11.25" x14ac:dyDescent="0.2">
      <c r="A101" s="28" t="s">
        <v>144</v>
      </c>
      <c r="B101" s="2"/>
      <c r="C101" s="2"/>
      <c r="D101" s="2"/>
      <c r="E101" s="2" t="s">
        <v>46</v>
      </c>
      <c r="F101" s="2"/>
      <c r="G101" s="2"/>
      <c r="H101" s="2"/>
      <c r="I101" s="2"/>
      <c r="J101" s="2" t="s">
        <v>46</v>
      </c>
      <c r="K101" s="2" t="s">
        <v>46</v>
      </c>
      <c r="L101" s="2"/>
      <c r="M101" s="2"/>
      <c r="N101" s="2"/>
      <c r="O101" s="2"/>
      <c r="P101" s="2"/>
      <c r="Q101" s="2"/>
      <c r="R101" s="2"/>
      <c r="S101" s="2"/>
      <c r="T101" s="2" t="s">
        <v>46</v>
      </c>
      <c r="U101" s="2"/>
      <c r="V101" s="2"/>
      <c r="W101" s="2"/>
      <c r="X101" s="2"/>
      <c r="Y101" s="2" t="s">
        <v>46</v>
      </c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 t="s">
        <v>46</v>
      </c>
      <c r="AT101" s="2"/>
      <c r="AU101" s="2"/>
      <c r="AV101" s="2"/>
      <c r="AW101" s="2"/>
    </row>
    <row r="102" spans="1:49" s="17" customFormat="1" ht="11.25" x14ac:dyDescent="0.2">
      <c r="A102" s="28" t="s">
        <v>145</v>
      </c>
      <c r="B102" s="2" t="s">
        <v>46</v>
      </c>
      <c r="C102" s="2" t="s">
        <v>46</v>
      </c>
      <c r="D102" s="2" t="s">
        <v>46</v>
      </c>
      <c r="E102" s="2" t="s">
        <v>46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</row>
    <row r="103" spans="1:49" s="17" customFormat="1" ht="11.25" x14ac:dyDescent="0.2">
      <c r="A103" s="28" t="s">
        <v>146</v>
      </c>
      <c r="B103" s="2"/>
      <c r="C103" s="2"/>
      <c r="D103" s="2" t="s">
        <v>46</v>
      </c>
      <c r="E103" s="2" t="s">
        <v>46</v>
      </c>
      <c r="F103" s="2" t="s">
        <v>46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 t="s">
        <v>46</v>
      </c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</row>
    <row r="104" spans="1:49" s="17" customFormat="1" ht="11.25" x14ac:dyDescent="0.2">
      <c r="A104" s="28" t="s">
        <v>147</v>
      </c>
      <c r="B104" s="2"/>
      <c r="C104" s="2"/>
      <c r="D104" s="2" t="s">
        <v>46</v>
      </c>
      <c r="E104" s="2" t="s">
        <v>46</v>
      </c>
      <c r="F104" s="2" t="s">
        <v>46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 t="s">
        <v>46</v>
      </c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</row>
    <row r="105" spans="1:49" s="17" customFormat="1" ht="11.25" x14ac:dyDescent="0.2">
      <c r="A105" s="28" t="s">
        <v>148</v>
      </c>
      <c r="B105" s="2" t="s">
        <v>46</v>
      </c>
      <c r="C105" s="2" t="s">
        <v>46</v>
      </c>
      <c r="D105" s="2" t="s">
        <v>46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</row>
    <row r="106" spans="1:49" s="17" customFormat="1" ht="11.25" x14ac:dyDescent="0.2">
      <c r="A106" s="30" t="s">
        <v>149</v>
      </c>
      <c r="B106" s="2" t="s">
        <v>46</v>
      </c>
      <c r="C106" s="2" t="s">
        <v>46</v>
      </c>
      <c r="D106" s="2" t="s">
        <v>46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</row>
    <row r="107" spans="1:49" s="17" customFormat="1" ht="11.25" x14ac:dyDescent="0.2">
      <c r="A107" s="28" t="s">
        <v>150</v>
      </c>
      <c r="B107" s="2" t="s">
        <v>46</v>
      </c>
      <c r="C107" s="2" t="s">
        <v>46</v>
      </c>
      <c r="D107" s="2" t="s">
        <v>46</v>
      </c>
      <c r="E107" s="2" t="s">
        <v>46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 t="s">
        <v>46</v>
      </c>
      <c r="R107" s="2"/>
      <c r="S107" s="2"/>
      <c r="T107" s="2" t="s">
        <v>46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 t="s">
        <v>46</v>
      </c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</row>
    <row r="108" spans="1:49" s="17" customFormat="1" ht="11.25" x14ac:dyDescent="0.2">
      <c r="A108" s="28" t="s">
        <v>151</v>
      </c>
      <c r="B108" s="2" t="s">
        <v>46</v>
      </c>
      <c r="C108" s="2" t="s">
        <v>46</v>
      </c>
      <c r="D108" s="2" t="s">
        <v>46</v>
      </c>
      <c r="E108" s="2" t="s">
        <v>46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</row>
    <row r="109" spans="1:49" s="17" customFormat="1" ht="11.25" x14ac:dyDescent="0.2">
      <c r="A109" s="28" t="s">
        <v>152</v>
      </c>
      <c r="B109" s="2" t="s">
        <v>46</v>
      </c>
      <c r="C109" s="2" t="s">
        <v>46</v>
      </c>
      <c r="D109" s="2" t="s">
        <v>46</v>
      </c>
      <c r="E109" s="2" t="s">
        <v>46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</row>
    <row r="110" spans="1:49" s="17" customFormat="1" ht="11.25" x14ac:dyDescent="0.2">
      <c r="A110" s="28" t="s">
        <v>153</v>
      </c>
      <c r="B110" s="2" t="s">
        <v>46</v>
      </c>
      <c r="C110" s="2" t="s">
        <v>46</v>
      </c>
      <c r="D110" s="2" t="s">
        <v>46</v>
      </c>
      <c r="E110" s="2" t="s">
        <v>46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</row>
    <row r="111" spans="1:49" s="17" customFormat="1" ht="11.25" x14ac:dyDescent="0.2">
      <c r="A111" s="28" t="s">
        <v>154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</row>
    <row r="112" spans="1:49" s="17" customFormat="1" ht="11.25" x14ac:dyDescent="0.2">
      <c r="A112" s="2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</row>
    <row r="113" spans="1:1" s="17" customFormat="1" ht="11.25" x14ac:dyDescent="0.2">
      <c r="A113" s="28"/>
    </row>
    <row r="114" spans="1:1" s="17" customFormat="1" ht="11.25" x14ac:dyDescent="0.2">
      <c r="A114" s="28"/>
    </row>
    <row r="115" spans="1:1" s="17" customFormat="1" ht="11.25" x14ac:dyDescent="0.2">
      <c r="A115" s="28"/>
    </row>
    <row r="116" spans="1:1" s="17" customFormat="1" ht="11.25" x14ac:dyDescent="0.2">
      <c r="A116" s="28"/>
    </row>
    <row r="117" spans="1:1" s="17" customFormat="1" ht="11.25" x14ac:dyDescent="0.2">
      <c r="A117" s="28"/>
    </row>
    <row r="118" spans="1:1" s="17" customFormat="1" ht="11.25" x14ac:dyDescent="0.2">
      <c r="A118" s="28"/>
    </row>
    <row r="119" spans="1:1" s="17" customFormat="1" ht="11.25" x14ac:dyDescent="0.2">
      <c r="A119" s="28"/>
    </row>
    <row r="120" spans="1:1" s="17" customFormat="1" ht="11.25" x14ac:dyDescent="0.2">
      <c r="A120" s="28"/>
    </row>
    <row r="121" spans="1:1" s="17" customFormat="1" ht="11.25" x14ac:dyDescent="0.2">
      <c r="A121" s="28"/>
    </row>
    <row r="122" spans="1:1" s="17" customFormat="1" ht="11.25" x14ac:dyDescent="0.2">
      <c r="A122" s="28"/>
    </row>
    <row r="123" spans="1:1" s="17" customFormat="1" ht="11.25" x14ac:dyDescent="0.2">
      <c r="A123" s="28"/>
    </row>
    <row r="124" spans="1:1" s="17" customFormat="1" ht="11.25" x14ac:dyDescent="0.2">
      <c r="A124" s="28"/>
    </row>
    <row r="125" spans="1:1" s="17" customFormat="1" ht="11.25" x14ac:dyDescent="0.2">
      <c r="A125" s="28"/>
    </row>
    <row r="126" spans="1:1" s="17" customFormat="1" ht="11.25" x14ac:dyDescent="0.2">
      <c r="A126" s="28"/>
    </row>
    <row r="127" spans="1:1" s="17" customFormat="1" ht="11.25" x14ac:dyDescent="0.2">
      <c r="A127" s="28"/>
    </row>
    <row r="128" spans="1:1" s="17" customFormat="1" ht="11.25" x14ac:dyDescent="0.2">
      <c r="A128" s="28"/>
    </row>
    <row r="129" spans="1:1" s="17" customFormat="1" ht="11.25" x14ac:dyDescent="0.2">
      <c r="A129" s="28"/>
    </row>
    <row r="130" spans="1:1" s="17" customFormat="1" ht="11.25" x14ac:dyDescent="0.2">
      <c r="A130" s="28"/>
    </row>
    <row r="131" spans="1:1" s="17" customFormat="1" ht="11.25" x14ac:dyDescent="0.2">
      <c r="A131" s="28"/>
    </row>
    <row r="132" spans="1:1" s="17" customFormat="1" ht="11.25" x14ac:dyDescent="0.2">
      <c r="A132" s="28"/>
    </row>
    <row r="133" spans="1:1" s="17" customFormat="1" ht="11.25" x14ac:dyDescent="0.2">
      <c r="A133" s="28"/>
    </row>
    <row r="134" spans="1:1" s="17" customFormat="1" ht="11.25" x14ac:dyDescent="0.2">
      <c r="A134" s="28"/>
    </row>
    <row r="135" spans="1:1" s="17" customFormat="1" ht="11.25" x14ac:dyDescent="0.2">
      <c r="A135" s="28"/>
    </row>
    <row r="136" spans="1:1" s="17" customFormat="1" ht="11.25" x14ac:dyDescent="0.2">
      <c r="A136" s="28"/>
    </row>
    <row r="137" spans="1:1" s="17" customFormat="1" ht="11.25" x14ac:dyDescent="0.2">
      <c r="A137" s="28"/>
    </row>
    <row r="138" spans="1:1" s="17" customFormat="1" ht="11.25" x14ac:dyDescent="0.2">
      <c r="A138" s="28"/>
    </row>
    <row r="139" spans="1:1" s="17" customFormat="1" ht="11.25" x14ac:dyDescent="0.2">
      <c r="A139" s="28"/>
    </row>
    <row r="140" spans="1:1" s="17" customFormat="1" ht="11.25" x14ac:dyDescent="0.2">
      <c r="A140" s="28"/>
    </row>
    <row r="141" spans="1:1" x14ac:dyDescent="0.25">
      <c r="A141" s="31"/>
    </row>
    <row r="142" spans="1:1" x14ac:dyDescent="0.25">
      <c r="A142" s="31"/>
    </row>
    <row r="143" spans="1:1" x14ac:dyDescent="0.25">
      <c r="A143" s="31"/>
    </row>
    <row r="144" spans="1:1" x14ac:dyDescent="0.25">
      <c r="A144" s="31"/>
    </row>
    <row r="145" spans="1:1" x14ac:dyDescent="0.25">
      <c r="A145" s="31"/>
    </row>
    <row r="146" spans="1:1" x14ac:dyDescent="0.25">
      <c r="A146" s="31"/>
    </row>
    <row r="147" spans="1:1" x14ac:dyDescent="0.25">
      <c r="A147" s="31"/>
    </row>
    <row r="148" spans="1:1" x14ac:dyDescent="0.25">
      <c r="A148" s="31"/>
    </row>
    <row r="149" spans="1:1" x14ac:dyDescent="0.25">
      <c r="A149" s="31"/>
    </row>
    <row r="150" spans="1:1" x14ac:dyDescent="0.25">
      <c r="A150" s="31"/>
    </row>
    <row r="151" spans="1:1" x14ac:dyDescent="0.25">
      <c r="A151" s="31"/>
    </row>
    <row r="152" spans="1:1" x14ac:dyDescent="0.25">
      <c r="A152" s="31"/>
    </row>
    <row r="153" spans="1:1" x14ac:dyDescent="0.25">
      <c r="A153" s="31"/>
    </row>
    <row r="154" spans="1:1" x14ac:dyDescent="0.25">
      <c r="A154" s="31"/>
    </row>
    <row r="155" spans="1:1" x14ac:dyDescent="0.25">
      <c r="A155" s="31"/>
    </row>
    <row r="156" spans="1:1" x14ac:dyDescent="0.25">
      <c r="A156" s="31"/>
    </row>
    <row r="157" spans="1:1" x14ac:dyDescent="0.25">
      <c r="A157" s="31"/>
    </row>
    <row r="158" spans="1:1" x14ac:dyDescent="0.25">
      <c r="A158" s="31"/>
    </row>
    <row r="159" spans="1:1" x14ac:dyDescent="0.25">
      <c r="A159" s="31"/>
    </row>
    <row r="160" spans="1:1" x14ac:dyDescent="0.25">
      <c r="A160" s="31"/>
    </row>
    <row r="161" spans="1:1" x14ac:dyDescent="0.25">
      <c r="A161" s="31"/>
    </row>
    <row r="162" spans="1:1" x14ac:dyDescent="0.25">
      <c r="A162" s="31"/>
    </row>
    <row r="163" spans="1:1" x14ac:dyDescent="0.25">
      <c r="A163" s="31"/>
    </row>
    <row r="164" spans="1:1" x14ac:dyDescent="0.25">
      <c r="A164" s="31"/>
    </row>
    <row r="165" spans="1:1" x14ac:dyDescent="0.25">
      <c r="A165" s="31"/>
    </row>
    <row r="166" spans="1:1" x14ac:dyDescent="0.25">
      <c r="A166" s="31"/>
    </row>
    <row r="167" spans="1:1" x14ac:dyDescent="0.25">
      <c r="A167" s="31"/>
    </row>
    <row r="168" spans="1:1" x14ac:dyDescent="0.25">
      <c r="A168" s="3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3A74E-AFA0-4C46-B253-EA94E273517F}">
  <sheetPr>
    <tabColor theme="9" tint="0.39997558519241921"/>
  </sheetPr>
  <dimension ref="A1:P79"/>
  <sheetViews>
    <sheetView tabSelected="1" zoomScale="130" zoomScaleNormal="130" workbookViewId="0">
      <selection activeCell="D4" sqref="D4"/>
    </sheetView>
  </sheetViews>
  <sheetFormatPr baseColWidth="10" defaultColWidth="12.5703125" defaultRowHeight="15.75" x14ac:dyDescent="0.25"/>
  <cols>
    <col min="1" max="1" width="44.85546875" style="1" customWidth="1"/>
    <col min="2" max="2" width="4.7109375" style="1" customWidth="1"/>
    <col min="3" max="3" width="12.5703125" style="1"/>
    <col min="4" max="4" width="4.42578125" style="1" customWidth="1"/>
    <col min="5" max="8" width="12.5703125" style="1"/>
    <col min="9" max="9" width="34.7109375" style="1" customWidth="1"/>
    <col min="10" max="11" width="12.5703125" style="1"/>
    <col min="12" max="12" width="61.85546875" style="1" customWidth="1"/>
    <col min="13" max="13" width="12.5703125" style="24"/>
    <col min="14" max="16384" width="12.5703125" style="1"/>
  </cols>
  <sheetData>
    <row r="1" spans="1:16" ht="21" x14ac:dyDescent="0.25">
      <c r="A1" s="50" t="s">
        <v>0</v>
      </c>
      <c r="B1" s="50"/>
      <c r="I1" s="65"/>
      <c r="J1" s="65"/>
      <c r="K1" s="65"/>
      <c r="L1" s="65"/>
      <c r="M1" s="65"/>
      <c r="N1" s="65"/>
      <c r="O1" s="65"/>
      <c r="P1" s="65"/>
    </row>
    <row r="2" spans="1:16" x14ac:dyDescent="0.25">
      <c r="A2" s="51" t="s">
        <v>1</v>
      </c>
      <c r="B2" s="51" t="s">
        <v>2</v>
      </c>
      <c r="I2" s="2"/>
      <c r="J2" s="2"/>
      <c r="K2" s="3"/>
      <c r="L2" s="4"/>
      <c r="M2" s="5"/>
      <c r="N2" s="6"/>
      <c r="O2" s="6"/>
      <c r="P2" s="2"/>
    </row>
    <row r="3" spans="1:16" x14ac:dyDescent="0.25">
      <c r="A3" s="52" t="s">
        <v>3</v>
      </c>
      <c r="B3" s="53"/>
      <c r="I3" s="7"/>
      <c r="J3" s="8"/>
      <c r="K3" s="9"/>
      <c r="L3" s="10"/>
      <c r="M3" s="11"/>
      <c r="N3" s="12"/>
      <c r="O3" s="13"/>
      <c r="P3" s="14"/>
    </row>
    <row r="4" spans="1:16" ht="16.5" thickBot="1" x14ac:dyDescent="0.3">
      <c r="A4" s="61" t="s">
        <v>22</v>
      </c>
      <c r="B4" s="60">
        <v>7</v>
      </c>
      <c r="D4" s="72">
        <f>VLOOKUP(A4,T_CALCULS[],2,FALSE)</f>
        <v>7</v>
      </c>
      <c r="I4" s="7"/>
      <c r="J4" s="8"/>
      <c r="K4" s="9"/>
      <c r="L4" s="10"/>
      <c r="M4" s="11"/>
      <c r="N4" s="12"/>
      <c r="O4" s="13"/>
      <c r="P4" s="14"/>
    </row>
    <row r="5" spans="1:16" ht="16.5" thickBot="1" x14ac:dyDescent="0.3">
      <c r="A5" s="61" t="s">
        <v>23</v>
      </c>
      <c r="B5" s="60">
        <v>7</v>
      </c>
      <c r="D5" s="72">
        <f>VLOOKUP(A5,T_CALCULS[],2,FALSE)</f>
        <v>7</v>
      </c>
      <c r="I5" s="7"/>
      <c r="J5" s="8"/>
      <c r="K5" s="9"/>
      <c r="L5" s="10"/>
      <c r="M5" s="11"/>
      <c r="N5" s="12"/>
      <c r="O5" s="13"/>
      <c r="P5" s="14"/>
    </row>
    <row r="6" spans="1:16" ht="16.5" thickBot="1" x14ac:dyDescent="0.3">
      <c r="A6" s="61" t="s">
        <v>24</v>
      </c>
      <c r="B6" s="60">
        <v>7</v>
      </c>
      <c r="D6" s="72">
        <f>VLOOKUP(A6,T_CALCULS[],2,FALSE)</f>
        <v>7</v>
      </c>
      <c r="I6" s="7"/>
      <c r="J6" s="8"/>
      <c r="K6" s="9"/>
      <c r="L6" s="10"/>
      <c r="M6" s="11"/>
      <c r="N6" s="12"/>
      <c r="O6" s="13"/>
      <c r="P6" s="14"/>
    </row>
    <row r="7" spans="1:16" ht="16.5" thickBot="1" x14ac:dyDescent="0.3">
      <c r="A7" s="61" t="s">
        <v>25</v>
      </c>
      <c r="B7" s="60">
        <v>6</v>
      </c>
      <c r="D7" s="72">
        <f>VLOOKUP(A7,T_CALCULS[],2,FALSE)</f>
        <v>6</v>
      </c>
      <c r="I7" s="7"/>
      <c r="J7" s="8"/>
      <c r="K7" s="9"/>
      <c r="L7" s="10"/>
      <c r="M7" s="11"/>
      <c r="N7" s="12"/>
      <c r="O7" s="13"/>
      <c r="P7" s="14"/>
    </row>
    <row r="8" spans="1:16" ht="16.5" thickBot="1" x14ac:dyDescent="0.3">
      <c r="A8" s="61" t="s">
        <v>26</v>
      </c>
      <c r="B8" s="53"/>
      <c r="D8" s="73">
        <f>VLOOKUP(A8,T_CALCULS[],2,FALSE)</f>
        <v>2</v>
      </c>
      <c r="I8" s="7"/>
      <c r="J8" s="8"/>
      <c r="K8" s="9"/>
      <c r="L8" s="10"/>
      <c r="M8" s="11"/>
      <c r="N8" s="12"/>
      <c r="O8" s="13"/>
      <c r="P8" s="14"/>
    </row>
    <row r="9" spans="1:16" ht="16.5" thickBot="1" x14ac:dyDescent="0.3">
      <c r="A9" s="61" t="s">
        <v>27</v>
      </c>
      <c r="B9" s="53"/>
      <c r="D9" s="72">
        <f>VLOOKUP(A9,T_CALCULS[],2,FALSE)</f>
        <v>0</v>
      </c>
      <c r="I9" s="7"/>
      <c r="J9" s="8"/>
      <c r="K9" s="9"/>
      <c r="L9" s="10"/>
      <c r="M9" s="11"/>
      <c r="N9" s="12"/>
      <c r="O9" s="13"/>
      <c r="P9" s="14"/>
    </row>
    <row r="10" spans="1:16" ht="16.5" thickBot="1" x14ac:dyDescent="0.3">
      <c r="A10" s="61" t="s">
        <v>4</v>
      </c>
      <c r="B10" s="53"/>
      <c r="D10" s="72">
        <f>VLOOKUP(A10,T_CALCULS[],2,FALSE)</f>
        <v>0</v>
      </c>
      <c r="I10" s="7"/>
      <c r="J10" s="8"/>
      <c r="K10" s="9"/>
      <c r="L10" s="10"/>
      <c r="M10" s="11"/>
      <c r="N10" s="12"/>
      <c r="O10" s="13"/>
      <c r="P10" s="14"/>
    </row>
    <row r="11" spans="1:16" ht="16.5" thickBot="1" x14ac:dyDescent="0.3">
      <c r="A11" s="62" t="s">
        <v>207</v>
      </c>
      <c r="B11" s="53"/>
      <c r="D11" s="72">
        <f>VLOOKUP(A11,T_CALCULS[],2,FALSE)</f>
        <v>0</v>
      </c>
      <c r="I11" s="7"/>
      <c r="J11" s="8"/>
      <c r="K11" s="9"/>
      <c r="L11" s="10"/>
      <c r="M11" s="11"/>
      <c r="N11" s="12"/>
      <c r="O11" s="13"/>
      <c r="P11" s="14"/>
    </row>
    <row r="12" spans="1:16" ht="16.5" thickBot="1" x14ac:dyDescent="0.3">
      <c r="A12" s="61" t="s">
        <v>28</v>
      </c>
      <c r="B12" s="60">
        <v>2</v>
      </c>
      <c r="D12" s="72">
        <f>VLOOKUP(A12,T_CALCULS[],2,FALSE)</f>
        <v>2</v>
      </c>
      <c r="I12" s="7"/>
      <c r="J12" s="8"/>
      <c r="K12" s="9"/>
      <c r="L12" s="10"/>
      <c r="M12" s="11"/>
      <c r="N12" s="12"/>
      <c r="O12" s="13"/>
      <c r="P12" s="14"/>
    </row>
    <row r="13" spans="1:16" ht="16.5" thickBot="1" x14ac:dyDescent="0.3">
      <c r="A13" s="61" t="s">
        <v>5</v>
      </c>
      <c r="B13" s="60">
        <v>2</v>
      </c>
      <c r="D13" s="72">
        <f>VLOOKUP(A13,T_CALCULS[],2,FALSE)</f>
        <v>2</v>
      </c>
      <c r="I13" s="7"/>
      <c r="J13" s="8"/>
      <c r="K13" s="9"/>
      <c r="L13" s="10"/>
      <c r="M13" s="11"/>
      <c r="N13" s="12"/>
      <c r="O13" s="13"/>
      <c r="P13" s="14"/>
    </row>
    <row r="14" spans="1:16" ht="16.5" thickBot="1" x14ac:dyDescent="0.3">
      <c r="A14" s="62" t="s">
        <v>29</v>
      </c>
      <c r="B14" s="53"/>
      <c r="D14" s="72">
        <f>VLOOKUP(A14,T_CALCULS[],2,FALSE)</f>
        <v>0</v>
      </c>
      <c r="I14" s="7"/>
      <c r="J14" s="8"/>
      <c r="K14" s="9"/>
      <c r="L14" s="10"/>
      <c r="M14" s="11"/>
      <c r="N14" s="12"/>
      <c r="O14" s="13"/>
      <c r="P14" s="14"/>
    </row>
    <row r="15" spans="1:16" ht="16.5" thickBot="1" x14ac:dyDescent="0.3">
      <c r="A15" s="61" t="s">
        <v>6</v>
      </c>
      <c r="B15" s="53"/>
      <c r="D15" s="72">
        <f>VLOOKUP(A15,T_CALCULS[],2,FALSE)</f>
        <v>0</v>
      </c>
      <c r="I15" s="15"/>
      <c r="J15" s="8"/>
      <c r="K15" s="9"/>
      <c r="L15" s="10"/>
      <c r="M15" s="11"/>
      <c r="N15" s="12"/>
      <c r="O15" s="13"/>
      <c r="P15" s="14"/>
    </row>
    <row r="16" spans="1:16" ht="16.5" thickBot="1" x14ac:dyDescent="0.3">
      <c r="A16" s="62" t="s">
        <v>30</v>
      </c>
      <c r="B16" s="53"/>
      <c r="D16" s="72">
        <f>VLOOKUP(A16,T_CALCULS[],2,FALSE)</f>
        <v>0</v>
      </c>
      <c r="I16" s="7"/>
      <c r="J16" s="8"/>
      <c r="K16" s="9"/>
      <c r="L16" s="10"/>
      <c r="M16" s="11"/>
      <c r="N16" s="12"/>
      <c r="O16" s="13"/>
      <c r="P16" s="14"/>
    </row>
    <row r="17" spans="1:16" ht="16.5" thickBot="1" x14ac:dyDescent="0.3">
      <c r="A17" s="62" t="s">
        <v>31</v>
      </c>
      <c r="B17" s="53"/>
      <c r="D17" s="72">
        <f>VLOOKUP(A17,T_CALCULS[],2,FALSE)</f>
        <v>0</v>
      </c>
      <c r="I17" s="7"/>
      <c r="J17" s="8"/>
      <c r="K17" s="9"/>
      <c r="L17" s="10"/>
      <c r="M17" s="11"/>
      <c r="N17" s="12"/>
      <c r="O17" s="13"/>
      <c r="P17" s="14"/>
    </row>
    <row r="18" spans="1:16" ht="16.5" thickBot="1" x14ac:dyDescent="0.3">
      <c r="A18" s="61" t="s">
        <v>7</v>
      </c>
      <c r="B18" s="53"/>
      <c r="D18" s="72">
        <f>VLOOKUP(A18,T_CALCULS[],2,FALSE)</f>
        <v>0</v>
      </c>
      <c r="I18" s="7"/>
      <c r="J18" s="8"/>
      <c r="K18" s="9"/>
      <c r="L18" s="10"/>
      <c r="M18" s="11"/>
      <c r="N18" s="12"/>
      <c r="O18" s="13"/>
      <c r="P18" s="14"/>
    </row>
    <row r="19" spans="1:16" ht="16.5" thickBot="1" x14ac:dyDescent="0.3">
      <c r="A19" s="61" t="s">
        <v>8</v>
      </c>
      <c r="B19" s="60">
        <v>2</v>
      </c>
      <c r="D19" s="72">
        <f>VLOOKUP(A19,T_CALCULS[],2,FALSE)</f>
        <v>2</v>
      </c>
      <c r="I19" s="7"/>
      <c r="J19" s="8"/>
      <c r="K19" s="9"/>
      <c r="L19" s="10"/>
      <c r="M19" s="11"/>
      <c r="N19" s="12"/>
      <c r="O19" s="13"/>
      <c r="P19" s="14"/>
    </row>
    <row r="20" spans="1:16" ht="16.5" thickBot="1" x14ac:dyDescent="0.3">
      <c r="A20" s="61" t="s">
        <v>9</v>
      </c>
      <c r="B20" s="53"/>
      <c r="D20" s="72">
        <f>VLOOKUP(A20,T_CALCULS[],2,FALSE)</f>
        <v>0</v>
      </c>
      <c r="I20" s="7"/>
      <c r="J20" s="8"/>
      <c r="K20" s="9"/>
      <c r="L20" s="10"/>
      <c r="M20" s="11"/>
      <c r="N20" s="12"/>
      <c r="O20" s="13"/>
      <c r="P20" s="14"/>
    </row>
    <row r="21" spans="1:16" ht="16.5" thickBot="1" x14ac:dyDescent="0.3">
      <c r="A21" s="62" t="s">
        <v>203</v>
      </c>
      <c r="B21" s="53"/>
      <c r="D21" s="72">
        <f>VLOOKUP(A21,T_CALCULS[],2,FALSE)</f>
        <v>0</v>
      </c>
      <c r="I21" s="7"/>
      <c r="J21" s="8"/>
      <c r="K21" s="9"/>
      <c r="L21" s="10"/>
      <c r="M21" s="11"/>
      <c r="N21" s="12"/>
      <c r="O21" s="13"/>
      <c r="P21" s="14"/>
    </row>
    <row r="22" spans="1:16" ht="16.5" thickBot="1" x14ac:dyDescent="0.3">
      <c r="A22" s="61" t="s">
        <v>32</v>
      </c>
      <c r="B22" s="60">
        <v>2</v>
      </c>
      <c r="D22" s="72">
        <f>VLOOKUP(A22,T_CALCULS[],2,FALSE)</f>
        <v>2</v>
      </c>
      <c r="I22" s="7"/>
      <c r="J22" s="8"/>
      <c r="K22" s="9"/>
      <c r="L22" s="10"/>
      <c r="M22" s="11"/>
      <c r="N22" s="12"/>
      <c r="O22" s="13"/>
      <c r="P22" s="14"/>
    </row>
    <row r="23" spans="1:16" ht="16.5" thickBot="1" x14ac:dyDescent="0.3">
      <c r="A23" s="62" t="s">
        <v>204</v>
      </c>
      <c r="B23" s="53"/>
      <c r="D23" s="72">
        <f>VLOOKUP(A23,T_CALCULS[],2,FALSE)</f>
        <v>0</v>
      </c>
      <c r="I23" s="7"/>
      <c r="J23" s="8"/>
      <c r="K23" s="9"/>
      <c r="L23" s="10"/>
      <c r="M23" s="11"/>
      <c r="N23" s="12"/>
      <c r="O23" s="13"/>
      <c r="P23" s="14"/>
    </row>
    <row r="24" spans="1:16" ht="16.5" thickBot="1" x14ac:dyDescent="0.3">
      <c r="A24" s="62" t="s">
        <v>205</v>
      </c>
      <c r="B24" s="53"/>
      <c r="D24" s="72">
        <f>VLOOKUP(A24,T_CALCULS[],2,FALSE)</f>
        <v>0</v>
      </c>
      <c r="I24" s="7"/>
      <c r="J24" s="8"/>
      <c r="K24" s="9"/>
      <c r="L24" s="10"/>
      <c r="M24" s="11"/>
      <c r="N24" s="12"/>
      <c r="O24" s="13"/>
      <c r="P24" s="14"/>
    </row>
    <row r="25" spans="1:16" ht="16.5" thickBot="1" x14ac:dyDescent="0.3">
      <c r="A25" s="62" t="s">
        <v>33</v>
      </c>
      <c r="B25" s="53"/>
      <c r="D25" s="72">
        <f>VLOOKUP(A25,T_CALCULS[],2,FALSE)</f>
        <v>0</v>
      </c>
      <c r="I25" s="7"/>
      <c r="J25" s="8"/>
      <c r="K25" s="9"/>
      <c r="L25" s="10"/>
      <c r="M25" s="11"/>
      <c r="N25" s="12"/>
      <c r="O25" s="13"/>
      <c r="P25" s="14"/>
    </row>
    <row r="26" spans="1:16" ht="16.5" thickBot="1" x14ac:dyDescent="0.3">
      <c r="A26" s="61" t="s">
        <v>34</v>
      </c>
      <c r="B26" s="60">
        <v>2</v>
      </c>
      <c r="D26" s="72">
        <f>VLOOKUP(A26,T_CALCULS[],2,FALSE)</f>
        <v>2</v>
      </c>
      <c r="I26" s="7"/>
      <c r="J26" s="8"/>
      <c r="K26" s="9"/>
      <c r="L26" s="10"/>
      <c r="M26" s="11"/>
      <c r="N26" s="12"/>
      <c r="O26" s="13"/>
      <c r="P26" s="14"/>
    </row>
    <row r="27" spans="1:16" ht="16.5" thickBot="1" x14ac:dyDescent="0.3">
      <c r="A27" s="61" t="s">
        <v>10</v>
      </c>
      <c r="B27" s="60">
        <v>2</v>
      </c>
      <c r="D27" s="72">
        <f>VLOOKUP(A27,T_CALCULS[],2,FALSE)</f>
        <v>2</v>
      </c>
      <c r="I27" s="7"/>
      <c r="J27" s="8"/>
      <c r="K27" s="9"/>
      <c r="L27" s="10"/>
      <c r="M27" s="11"/>
      <c r="N27" s="12"/>
      <c r="O27" s="13"/>
      <c r="P27" s="14"/>
    </row>
    <row r="28" spans="1:16" ht="16.5" thickBot="1" x14ac:dyDescent="0.3">
      <c r="A28" s="62" t="s">
        <v>208</v>
      </c>
      <c r="B28" s="53"/>
      <c r="D28" s="72">
        <f>VLOOKUP(A28,T_CALCULS[],2,FALSE)</f>
        <v>0</v>
      </c>
      <c r="I28" s="7"/>
      <c r="J28" s="8"/>
      <c r="K28" s="9"/>
      <c r="L28" s="10"/>
      <c r="M28" s="11"/>
      <c r="N28" s="12"/>
      <c r="O28" s="13"/>
      <c r="P28" s="14"/>
    </row>
    <row r="29" spans="1:16" ht="16.5" thickBot="1" x14ac:dyDescent="0.3">
      <c r="A29" s="64" t="s">
        <v>35</v>
      </c>
      <c r="B29" s="53"/>
      <c r="D29" s="72">
        <f>VLOOKUP(A29,T_CALCULS[],2,FALSE)</f>
        <v>0</v>
      </c>
      <c r="I29" s="7"/>
      <c r="J29" s="8"/>
      <c r="K29" s="9"/>
      <c r="L29" s="10"/>
      <c r="M29" s="11"/>
      <c r="N29" s="12"/>
      <c r="O29" s="13"/>
      <c r="P29" s="14"/>
    </row>
    <row r="30" spans="1:16" ht="16.5" thickBot="1" x14ac:dyDescent="0.3">
      <c r="A30" s="62" t="s">
        <v>36</v>
      </c>
      <c r="B30" s="53"/>
      <c r="D30" s="72">
        <f>VLOOKUP(A30,T_CALCULS[],2,FALSE)</f>
        <v>0</v>
      </c>
      <c r="I30" s="7"/>
      <c r="J30" s="8"/>
      <c r="K30" s="9"/>
      <c r="L30" s="10"/>
      <c r="M30" s="11"/>
      <c r="N30" s="12"/>
      <c r="O30" s="13"/>
      <c r="P30" s="14"/>
    </row>
    <row r="31" spans="1:16" ht="16.5" thickBot="1" x14ac:dyDescent="0.3">
      <c r="A31" s="61" t="s">
        <v>11</v>
      </c>
      <c r="B31" s="53"/>
      <c r="D31" s="72">
        <f>VLOOKUP(A31,T_CALCULS[],2,FALSE)</f>
        <v>0</v>
      </c>
      <c r="I31" s="7"/>
      <c r="J31" s="8"/>
      <c r="K31" s="9"/>
      <c r="L31" s="10"/>
      <c r="M31" s="11"/>
      <c r="N31" s="12"/>
      <c r="O31" s="13"/>
      <c r="P31" s="14"/>
    </row>
    <row r="32" spans="1:16" ht="16.5" thickBot="1" x14ac:dyDescent="0.3">
      <c r="A32" s="61" t="s">
        <v>37</v>
      </c>
      <c r="B32" s="53"/>
      <c r="D32" s="72">
        <f>VLOOKUP(A32,T_CALCULS[],2,FALSE)</f>
        <v>0</v>
      </c>
      <c r="I32" s="7"/>
      <c r="J32" s="8"/>
      <c r="K32" s="9"/>
      <c r="L32" s="10"/>
      <c r="M32" s="11"/>
      <c r="N32" s="12"/>
      <c r="O32" s="13"/>
      <c r="P32" s="14"/>
    </row>
    <row r="33" spans="1:16" ht="16.5" thickBot="1" x14ac:dyDescent="0.3">
      <c r="A33" s="61" t="s">
        <v>38</v>
      </c>
      <c r="B33" s="53"/>
      <c r="D33" s="72">
        <f>VLOOKUP(A33,T_CALCULS[],2,FALSE)</f>
        <v>0</v>
      </c>
      <c r="I33" s="7"/>
      <c r="J33" s="8"/>
      <c r="K33" s="9"/>
      <c r="L33" s="10"/>
      <c r="M33" s="11"/>
      <c r="N33" s="12"/>
      <c r="O33" s="13"/>
      <c r="P33" s="14"/>
    </row>
    <row r="34" spans="1:16" ht="16.5" thickBot="1" x14ac:dyDescent="0.3">
      <c r="A34" s="61" t="s">
        <v>12</v>
      </c>
      <c r="B34" s="53"/>
      <c r="D34" s="72">
        <f>VLOOKUP(A34,T_CALCULS[],2,FALSE)</f>
        <v>0</v>
      </c>
      <c r="I34" s="7"/>
      <c r="J34" s="8"/>
      <c r="K34" s="9"/>
      <c r="L34" s="10"/>
      <c r="M34" s="11"/>
      <c r="N34" s="12"/>
      <c r="O34" s="13"/>
      <c r="P34" s="14"/>
    </row>
    <row r="35" spans="1:16" ht="16.5" thickBot="1" x14ac:dyDescent="0.3">
      <c r="A35" s="61" t="s">
        <v>39</v>
      </c>
      <c r="B35" s="60">
        <v>2</v>
      </c>
      <c r="D35" s="72">
        <f>VLOOKUP(A35,T_CALCULS[],2,FALSE)</f>
        <v>2</v>
      </c>
      <c r="I35" s="7"/>
      <c r="J35" s="8"/>
      <c r="K35" s="9"/>
      <c r="L35" s="10"/>
      <c r="M35" s="11"/>
      <c r="N35" s="12"/>
      <c r="O35" s="13"/>
      <c r="P35" s="14"/>
    </row>
    <row r="36" spans="1:16" ht="16.5" thickBot="1" x14ac:dyDescent="0.3">
      <c r="A36" s="61" t="s">
        <v>13</v>
      </c>
      <c r="B36" s="53"/>
      <c r="D36" s="72">
        <f>VLOOKUP(A36,T_CALCULS[],2,FALSE)</f>
        <v>0</v>
      </c>
      <c r="I36" s="7"/>
      <c r="J36" s="8"/>
      <c r="K36" s="9"/>
      <c r="L36" s="10"/>
      <c r="M36" s="11"/>
      <c r="N36" s="12"/>
      <c r="O36" s="13"/>
      <c r="P36" s="14"/>
    </row>
    <row r="37" spans="1:16" ht="16.5" thickBot="1" x14ac:dyDescent="0.3">
      <c r="A37" s="61" t="s">
        <v>14</v>
      </c>
      <c r="B37" s="53"/>
      <c r="D37" s="72">
        <f>VLOOKUP(A37,T_CALCULS[],2,FALSE)</f>
        <v>0</v>
      </c>
      <c r="I37" s="7"/>
      <c r="J37" s="8"/>
      <c r="K37" s="9"/>
      <c r="L37" s="10"/>
      <c r="M37" s="11"/>
      <c r="N37" s="12"/>
      <c r="O37" s="13"/>
      <c r="P37" s="14"/>
    </row>
    <row r="38" spans="1:16" ht="16.5" thickBot="1" x14ac:dyDescent="0.3">
      <c r="A38" s="62" t="s">
        <v>209</v>
      </c>
      <c r="B38" s="53"/>
      <c r="D38" s="72">
        <f>VLOOKUP(A38,T_CALCULS[],2,FALSE)</f>
        <v>0</v>
      </c>
      <c r="I38" s="7"/>
      <c r="J38" s="8"/>
      <c r="K38" s="9"/>
      <c r="L38" s="10"/>
      <c r="M38" s="11"/>
      <c r="N38" s="12"/>
      <c r="O38" s="13"/>
      <c r="P38" s="14"/>
    </row>
    <row r="39" spans="1:16" ht="16.5" thickBot="1" x14ac:dyDescent="0.3">
      <c r="A39" s="62" t="s">
        <v>210</v>
      </c>
      <c r="B39" s="53"/>
      <c r="D39" s="72">
        <f>VLOOKUP(A39,T_CALCULS[],2,FALSE)</f>
        <v>0</v>
      </c>
      <c r="I39" s="7"/>
      <c r="J39" s="8"/>
      <c r="K39" s="9"/>
      <c r="L39" s="10"/>
      <c r="M39" s="11"/>
      <c r="N39" s="12"/>
      <c r="O39" s="13"/>
      <c r="P39" s="14"/>
    </row>
    <row r="40" spans="1:16" ht="16.5" thickBot="1" x14ac:dyDescent="0.3">
      <c r="A40" s="61" t="s">
        <v>15</v>
      </c>
      <c r="B40" s="53"/>
      <c r="D40" s="72">
        <f>VLOOKUP(A40,T_CALCULS[],2,FALSE)</f>
        <v>0</v>
      </c>
      <c r="I40" s="7"/>
      <c r="J40" s="8"/>
      <c r="K40" s="9"/>
      <c r="L40" s="10"/>
      <c r="M40" s="11"/>
      <c r="N40" s="12"/>
      <c r="O40" s="13"/>
      <c r="P40" s="14"/>
    </row>
    <row r="41" spans="1:16" ht="16.5" thickBot="1" x14ac:dyDescent="0.3">
      <c r="A41" s="61" t="s">
        <v>40</v>
      </c>
      <c r="B41" s="53"/>
      <c r="D41" s="72">
        <f>VLOOKUP(A41,T_CALCULS[],2,FALSE)</f>
        <v>0</v>
      </c>
      <c r="I41" s="7"/>
      <c r="J41" s="8"/>
      <c r="K41" s="9"/>
      <c r="L41" s="10"/>
      <c r="M41" s="11"/>
      <c r="N41" s="12"/>
      <c r="O41" s="13"/>
      <c r="P41" s="14"/>
    </row>
    <row r="42" spans="1:16" ht="16.5" thickBot="1" x14ac:dyDescent="0.3">
      <c r="A42" s="61" t="s">
        <v>16</v>
      </c>
      <c r="B42" s="53"/>
      <c r="D42" s="72">
        <f>VLOOKUP(A42,T_CALCULS[],2,FALSE)</f>
        <v>0</v>
      </c>
      <c r="I42" s="7"/>
      <c r="J42" s="8"/>
      <c r="K42" s="9"/>
      <c r="L42" s="10"/>
      <c r="M42" s="11"/>
      <c r="N42" s="12"/>
      <c r="O42" s="13"/>
      <c r="P42" s="14"/>
    </row>
    <row r="43" spans="1:16" ht="16.5" thickBot="1" x14ac:dyDescent="0.3">
      <c r="A43" s="61" t="s">
        <v>17</v>
      </c>
      <c r="B43" s="53"/>
      <c r="D43" s="72">
        <f>VLOOKUP(A43,T_CALCULS[],2,FALSE)</f>
        <v>0</v>
      </c>
      <c r="I43" s="7"/>
      <c r="J43" s="8"/>
      <c r="K43" s="9"/>
      <c r="L43" s="10"/>
      <c r="M43" s="11"/>
      <c r="N43" s="12"/>
      <c r="O43" s="13"/>
      <c r="P43" s="14"/>
    </row>
    <row r="44" spans="1:16" ht="16.5" thickBot="1" x14ac:dyDescent="0.3">
      <c r="A44" s="62" t="s">
        <v>206</v>
      </c>
      <c r="B44" s="53"/>
      <c r="D44" s="72">
        <f>VLOOKUP(A44,T_CALCULS[],2,FALSE)</f>
        <v>0</v>
      </c>
      <c r="I44" s="7"/>
      <c r="J44" s="8"/>
      <c r="K44" s="9"/>
      <c r="L44" s="10"/>
      <c r="M44" s="11"/>
      <c r="N44" s="12"/>
      <c r="O44" s="13"/>
      <c r="P44" s="14"/>
    </row>
    <row r="45" spans="1:16" ht="16.5" thickBot="1" x14ac:dyDescent="0.3">
      <c r="A45" s="62" t="s">
        <v>211</v>
      </c>
      <c r="B45" s="53"/>
      <c r="D45" s="72">
        <f>VLOOKUP(A45,T_CALCULS[],2,FALSE)</f>
        <v>0</v>
      </c>
      <c r="I45" s="7"/>
      <c r="J45" s="8"/>
      <c r="K45" s="9"/>
      <c r="L45" s="10"/>
      <c r="M45" s="11"/>
      <c r="N45" s="12"/>
      <c r="O45" s="13"/>
      <c r="P45" s="14"/>
    </row>
    <row r="46" spans="1:16" ht="16.5" thickBot="1" x14ac:dyDescent="0.3">
      <c r="A46" s="61" t="s">
        <v>41</v>
      </c>
      <c r="B46" s="53"/>
      <c r="D46" s="72">
        <f>VLOOKUP(A46,T_CALCULS[],2,FALSE)</f>
        <v>0</v>
      </c>
      <c r="I46" s="7"/>
      <c r="J46" s="8"/>
      <c r="K46" s="9"/>
      <c r="L46" s="10"/>
      <c r="M46" s="11"/>
      <c r="N46" s="12"/>
      <c r="O46" s="13"/>
      <c r="P46" s="14"/>
    </row>
    <row r="47" spans="1:16" ht="16.5" thickBot="1" x14ac:dyDescent="0.3">
      <c r="A47" s="61" t="s">
        <v>42</v>
      </c>
      <c r="B47" s="53"/>
      <c r="D47" s="72">
        <f>VLOOKUP(A47,T_CALCULS[],2,FALSE)</f>
        <v>0</v>
      </c>
      <c r="I47" s="7"/>
      <c r="J47" s="8"/>
      <c r="K47" s="9"/>
      <c r="L47" s="10"/>
      <c r="M47" s="11"/>
      <c r="N47" s="12"/>
      <c r="O47" s="13"/>
      <c r="P47" s="14"/>
    </row>
    <row r="48" spans="1:16" ht="16.5" thickBot="1" x14ac:dyDescent="0.3">
      <c r="A48" s="61" t="s">
        <v>43</v>
      </c>
      <c r="B48" s="53"/>
      <c r="D48" s="72">
        <f>VLOOKUP(A48,T_CALCULS[],2,FALSE)</f>
        <v>0</v>
      </c>
      <c r="I48" s="7"/>
      <c r="J48" s="8"/>
      <c r="K48" s="9"/>
      <c r="L48" s="10"/>
      <c r="M48" s="11"/>
      <c r="N48" s="12"/>
      <c r="O48" s="13"/>
      <c r="P48" s="14"/>
    </row>
    <row r="49" spans="1:16" ht="16.5" thickBot="1" x14ac:dyDescent="0.3">
      <c r="A49" s="61" t="s">
        <v>18</v>
      </c>
      <c r="B49" s="53"/>
      <c r="D49" s="72">
        <f>VLOOKUP(A49,T_CALCULS[],2,FALSE)</f>
        <v>0</v>
      </c>
      <c r="I49" s="7"/>
      <c r="J49" s="8"/>
      <c r="K49" s="9"/>
      <c r="L49" s="10"/>
      <c r="M49" s="11"/>
      <c r="N49" s="12"/>
      <c r="O49" s="13"/>
      <c r="P49" s="14"/>
    </row>
    <row r="50" spans="1:16" ht="16.5" thickBot="1" x14ac:dyDescent="0.3">
      <c r="A50" s="61" t="s">
        <v>44</v>
      </c>
      <c r="B50" s="53"/>
      <c r="D50" s="72">
        <f>VLOOKUP(A50,T_CALCULS[],2,FALSE)</f>
        <v>0</v>
      </c>
      <c r="I50" s="7"/>
      <c r="J50" s="8"/>
      <c r="K50" s="9"/>
      <c r="L50" s="10"/>
      <c r="M50" s="11"/>
      <c r="N50" s="12"/>
      <c r="O50" s="13"/>
      <c r="P50" s="14"/>
    </row>
    <row r="51" spans="1:16" ht="16.5" thickBot="1" x14ac:dyDescent="0.3">
      <c r="A51" s="61" t="s">
        <v>19</v>
      </c>
      <c r="B51" s="53"/>
      <c r="D51" s="72">
        <f>VLOOKUP(A51,T_CALCULS[],2,FALSE)</f>
        <v>0</v>
      </c>
      <c r="I51" s="7"/>
      <c r="J51" s="8"/>
      <c r="K51" s="9"/>
      <c r="L51" s="10"/>
      <c r="M51" s="11"/>
      <c r="N51" s="12"/>
      <c r="O51" s="13"/>
      <c r="P51" s="14"/>
    </row>
    <row r="52" spans="1:16" x14ac:dyDescent="0.25">
      <c r="A52" s="54"/>
      <c r="B52" s="53"/>
      <c r="I52" s="7"/>
      <c r="J52" s="8"/>
      <c r="K52" s="9"/>
      <c r="L52" s="10"/>
      <c r="M52" s="11"/>
      <c r="N52" s="12"/>
      <c r="O52" s="13"/>
      <c r="P52" s="14"/>
    </row>
    <row r="53" spans="1:16" x14ac:dyDescent="0.25">
      <c r="A53" s="54"/>
      <c r="B53" s="53"/>
      <c r="I53" s="7"/>
      <c r="J53" s="8"/>
      <c r="K53" s="9"/>
      <c r="L53" s="10"/>
      <c r="M53" s="11"/>
      <c r="N53" s="12"/>
      <c r="O53" s="13"/>
      <c r="P53" s="14"/>
    </row>
    <row r="54" spans="1:16" x14ac:dyDescent="0.25">
      <c r="A54" s="54"/>
      <c r="B54" s="53"/>
      <c r="I54" s="7"/>
      <c r="J54" s="8"/>
      <c r="K54" s="9"/>
      <c r="L54" s="10"/>
      <c r="M54" s="11"/>
      <c r="N54" s="12"/>
      <c r="O54" s="13"/>
      <c r="P54" s="14"/>
    </row>
    <row r="55" spans="1:16" x14ac:dyDescent="0.25">
      <c r="A55" s="54"/>
      <c r="B55" s="53"/>
      <c r="I55" s="7"/>
      <c r="J55" s="8"/>
      <c r="K55" s="9"/>
      <c r="L55" s="10"/>
      <c r="M55" s="11"/>
      <c r="N55" s="12"/>
      <c r="O55" s="13"/>
      <c r="P55" s="14"/>
    </row>
    <row r="56" spans="1:16" x14ac:dyDescent="0.25">
      <c r="A56" s="54"/>
      <c r="B56" s="53"/>
      <c r="I56" s="7"/>
      <c r="J56" s="8"/>
      <c r="K56" s="9"/>
      <c r="L56" s="10"/>
      <c r="M56" s="11"/>
      <c r="N56" s="12"/>
      <c r="O56" s="13"/>
      <c r="P56" s="14"/>
    </row>
    <row r="57" spans="1:16" x14ac:dyDescent="0.25">
      <c r="A57" s="54"/>
      <c r="B57" s="53"/>
      <c r="I57" s="7"/>
      <c r="J57" s="8"/>
      <c r="K57" s="9"/>
      <c r="L57" s="10"/>
      <c r="M57" s="11"/>
      <c r="N57" s="12"/>
      <c r="O57" s="13"/>
      <c r="P57" s="14"/>
    </row>
    <row r="58" spans="1:16" x14ac:dyDescent="0.25">
      <c r="A58" s="54"/>
      <c r="B58" s="53"/>
      <c r="I58" s="7"/>
      <c r="J58" s="8"/>
      <c r="K58" s="9"/>
      <c r="L58" s="10"/>
      <c r="M58" s="11"/>
      <c r="N58" s="12"/>
      <c r="O58" s="13"/>
      <c r="P58" s="14"/>
    </row>
    <row r="59" spans="1:16" x14ac:dyDescent="0.25">
      <c r="A59" s="54"/>
      <c r="B59" s="53"/>
      <c r="I59" s="7"/>
      <c r="J59" s="8"/>
      <c r="K59" s="9"/>
      <c r="L59" s="10"/>
      <c r="M59" s="11"/>
      <c r="N59" s="12"/>
      <c r="O59" s="13"/>
      <c r="P59" s="14"/>
    </row>
    <row r="60" spans="1:16" x14ac:dyDescent="0.25">
      <c r="A60" s="54"/>
      <c r="B60" s="53"/>
      <c r="I60" s="7"/>
      <c r="J60" s="8"/>
      <c r="K60" s="9"/>
      <c r="L60" s="10"/>
      <c r="M60" s="11"/>
      <c r="N60" s="12"/>
      <c r="O60" s="13"/>
      <c r="P60" s="14"/>
    </row>
    <row r="61" spans="1:16" x14ac:dyDescent="0.25">
      <c r="A61" s="55"/>
      <c r="B61" s="53"/>
      <c r="I61" s="16"/>
      <c r="J61" s="17"/>
      <c r="K61" s="18"/>
      <c r="L61" s="10"/>
      <c r="M61" s="11"/>
      <c r="N61" s="12"/>
      <c r="O61" s="13"/>
      <c r="P61" s="14"/>
    </row>
    <row r="62" spans="1:16" x14ac:dyDescent="0.25">
      <c r="A62" s="54"/>
      <c r="B62" s="53"/>
      <c r="I62" s="7"/>
      <c r="J62" s="8"/>
      <c r="K62" s="9"/>
      <c r="L62" s="10"/>
      <c r="M62" s="11"/>
      <c r="N62" s="12"/>
      <c r="O62" s="13"/>
      <c r="P62" s="14"/>
    </row>
    <row r="63" spans="1:16" x14ac:dyDescent="0.25">
      <c r="A63" s="54"/>
      <c r="B63" s="53"/>
      <c r="I63" s="7"/>
      <c r="J63" s="8"/>
      <c r="K63" s="9"/>
      <c r="L63" s="10"/>
      <c r="M63" s="11"/>
      <c r="N63" s="12"/>
      <c r="O63" s="13"/>
      <c r="P63" s="14"/>
    </row>
    <row r="64" spans="1:16" x14ac:dyDescent="0.25">
      <c r="A64" s="54"/>
      <c r="B64" s="53"/>
      <c r="I64" s="7"/>
      <c r="J64" s="8"/>
      <c r="K64" s="9"/>
      <c r="L64" s="10"/>
      <c r="M64" s="11"/>
      <c r="N64" s="12"/>
      <c r="O64" s="13"/>
      <c r="P64" s="14"/>
    </row>
    <row r="65" spans="1:16" x14ac:dyDescent="0.25">
      <c r="A65" s="54"/>
      <c r="B65" s="53"/>
      <c r="I65" s="7"/>
      <c r="J65" s="8"/>
      <c r="K65" s="9"/>
      <c r="L65" s="10"/>
      <c r="M65" s="11"/>
      <c r="N65" s="12"/>
      <c r="O65" s="13"/>
      <c r="P65" s="14"/>
    </row>
    <row r="66" spans="1:16" x14ac:dyDescent="0.25">
      <c r="A66" s="54"/>
      <c r="B66" s="53"/>
      <c r="I66" s="7"/>
      <c r="J66" s="8"/>
      <c r="K66" s="9"/>
      <c r="L66" s="10"/>
      <c r="M66" s="11"/>
      <c r="N66" s="12"/>
      <c r="O66" s="13"/>
      <c r="P66" s="14"/>
    </row>
    <row r="67" spans="1:16" x14ac:dyDescent="0.25">
      <c r="A67" s="55"/>
      <c r="B67" s="53"/>
      <c r="I67" s="16"/>
      <c r="J67" s="19"/>
      <c r="K67" s="9"/>
      <c r="L67" s="10"/>
      <c r="M67" s="11"/>
      <c r="N67" s="12"/>
      <c r="O67" s="13"/>
      <c r="P67" s="14"/>
    </row>
    <row r="68" spans="1:16" x14ac:dyDescent="0.25">
      <c r="A68" s="55"/>
      <c r="B68" s="53"/>
      <c r="I68" s="16"/>
      <c r="J68" s="19"/>
      <c r="K68" s="9"/>
      <c r="L68" s="10"/>
      <c r="M68" s="11"/>
      <c r="N68" s="12"/>
      <c r="O68" s="13"/>
      <c r="P68" s="14"/>
    </row>
    <row r="69" spans="1:16" x14ac:dyDescent="0.25">
      <c r="A69" s="54"/>
      <c r="B69" s="53"/>
      <c r="I69" s="7"/>
      <c r="J69" s="8"/>
      <c r="K69" s="9"/>
      <c r="L69" s="10"/>
      <c r="M69" s="11"/>
      <c r="N69" s="12"/>
      <c r="O69" s="13"/>
      <c r="P69" s="14"/>
    </row>
    <row r="70" spans="1:16" x14ac:dyDescent="0.25">
      <c r="A70" s="54"/>
      <c r="B70" s="53"/>
      <c r="I70" s="7"/>
      <c r="J70" s="8"/>
      <c r="K70" s="9"/>
      <c r="L70" s="10"/>
      <c r="M70" s="11"/>
      <c r="N70" s="12"/>
      <c r="O70" s="13"/>
      <c r="P70" s="14"/>
    </row>
    <row r="71" spans="1:16" x14ac:dyDescent="0.25">
      <c r="A71" s="56"/>
      <c r="B71" s="53"/>
      <c r="I71" s="7"/>
      <c r="J71" s="8"/>
      <c r="K71" s="9"/>
      <c r="L71" s="10"/>
      <c r="M71" s="11"/>
      <c r="N71" s="12"/>
      <c r="O71" s="13"/>
      <c r="P71" s="14"/>
    </row>
    <row r="72" spans="1:16" x14ac:dyDescent="0.25">
      <c r="A72" s="54"/>
      <c r="B72" s="53"/>
      <c r="I72" s="7"/>
      <c r="J72" s="8"/>
      <c r="K72" s="9"/>
      <c r="L72" s="10"/>
      <c r="M72" s="11"/>
      <c r="N72" s="12"/>
      <c r="O72" s="13"/>
      <c r="P72" s="14"/>
    </row>
    <row r="73" spans="1:16" x14ac:dyDescent="0.25">
      <c r="A73" s="54"/>
      <c r="B73" s="53"/>
      <c r="I73" s="7"/>
      <c r="J73" s="8"/>
      <c r="K73" s="9"/>
      <c r="L73" s="10"/>
      <c r="M73" s="11"/>
      <c r="N73" s="12"/>
      <c r="O73" s="13"/>
      <c r="P73" s="14"/>
    </row>
    <row r="74" spans="1:16" x14ac:dyDescent="0.25">
      <c r="A74" s="54"/>
      <c r="B74" s="53"/>
      <c r="I74" s="7"/>
      <c r="J74" s="8"/>
      <c r="K74" s="9"/>
      <c r="L74" s="10"/>
      <c r="M74" s="11"/>
      <c r="N74" s="12"/>
      <c r="O74" s="13"/>
      <c r="P74" s="14"/>
    </row>
    <row r="75" spans="1:16" x14ac:dyDescent="0.25">
      <c r="A75" s="54"/>
      <c r="B75" s="53"/>
      <c r="I75" s="7"/>
      <c r="J75" s="8"/>
      <c r="K75" s="9"/>
      <c r="L75" s="10"/>
      <c r="M75" s="11"/>
      <c r="N75" s="12"/>
      <c r="O75" s="13"/>
      <c r="P75" s="14"/>
    </row>
    <row r="76" spans="1:16" x14ac:dyDescent="0.25">
      <c r="A76" s="56"/>
      <c r="B76" s="53"/>
      <c r="I76" s="7"/>
      <c r="J76" s="8"/>
      <c r="K76" s="9"/>
      <c r="L76" s="10"/>
      <c r="M76" s="11"/>
      <c r="N76" s="12"/>
      <c r="O76" s="13"/>
      <c r="P76" s="14"/>
    </row>
    <row r="77" spans="1:16" x14ac:dyDescent="0.25">
      <c r="A77" s="54"/>
      <c r="B77" s="57"/>
      <c r="I77" s="7"/>
      <c r="J77" s="8"/>
      <c r="K77" s="20"/>
      <c r="L77" s="10"/>
      <c r="M77" s="11"/>
      <c r="N77" s="12"/>
      <c r="O77" s="13"/>
      <c r="P77" s="14"/>
    </row>
    <row r="78" spans="1:16" x14ac:dyDescent="0.25">
      <c r="A78" s="54"/>
      <c r="B78" s="58"/>
      <c r="I78" s="7"/>
      <c r="J78" s="21"/>
      <c r="K78" s="9"/>
      <c r="L78" s="10"/>
      <c r="M78" s="11"/>
      <c r="N78" s="12"/>
      <c r="O78" s="22"/>
      <c r="P78" s="14"/>
    </row>
    <row r="79" spans="1:16" x14ac:dyDescent="0.25">
      <c r="A79" s="59"/>
      <c r="B79" s="59"/>
      <c r="I79" s="8"/>
      <c r="J79" s="8"/>
      <c r="K79" s="23"/>
      <c r="L79" s="4"/>
      <c r="M79" s="11"/>
      <c r="N79" s="8"/>
      <c r="O79" s="8"/>
      <c r="P79" s="14"/>
    </row>
  </sheetData>
  <sheetProtection selectLockedCells="1"/>
  <mergeCells count="1">
    <mergeCell ref="I1:P1"/>
  </mergeCells>
  <pageMargins left="0.70866141732283472" right="0.70866141732283472" top="0.74803149606299213" bottom="0.74803149606299213" header="0.31496062992125984" footer="0.31496062992125984"/>
  <pageSetup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3B285-E593-44E1-8D28-1A2BF4267806}">
  <dimension ref="A1:M5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"/>
    </sheetView>
  </sheetViews>
  <sheetFormatPr baseColWidth="10" defaultRowHeight="15" x14ac:dyDescent="0.25"/>
  <cols>
    <col min="1" max="1" width="42.28515625" style="71" bestFit="1" customWidth="1"/>
    <col min="2" max="2" width="17.28515625" style="71" customWidth="1"/>
    <col min="3" max="3" width="12.42578125" style="71" customWidth="1"/>
    <col min="4" max="16384" width="11.42578125" style="71"/>
  </cols>
  <sheetData>
    <row r="1" spans="1:13" s="66" customFormat="1" ht="60" customHeight="1" x14ac:dyDescent="0.25">
      <c r="C1" s="66" t="s">
        <v>226</v>
      </c>
      <c r="D1" s="67" t="s">
        <v>224</v>
      </c>
      <c r="E1" s="67"/>
      <c r="F1" s="67"/>
      <c r="G1" s="67"/>
      <c r="H1" s="67"/>
      <c r="I1" s="67"/>
      <c r="J1" s="67"/>
    </row>
    <row r="2" spans="1:13" s="66" customFormat="1" x14ac:dyDescent="0.25">
      <c r="C2" s="76"/>
      <c r="D2" s="75">
        <f>IFERROR(MATCH(Travaux!$G14,Tableau1[[Risque associés / échantillon]:[Risque associés / échantillon]],0),0)</f>
        <v>1</v>
      </c>
      <c r="E2" s="75">
        <f>IFERROR(MATCH(Travaux!$I14,Tableau1[[Risque associés / échantillon]:[Risque associés / échantillon]],0),0)</f>
        <v>9</v>
      </c>
      <c r="F2" s="75">
        <f>IFERROR(MATCH(Travaux!$G15,Tableau1[[Risque associés / échantillon]:[Risque associés / échantillon]],0),0)</f>
        <v>4</v>
      </c>
      <c r="G2" s="75">
        <f>IFERROR(MATCH(Travaux!$I15,Tableau1[[Risque associés / échantillon]:[Risque associés / échantillon]],0),0)</f>
        <v>39</v>
      </c>
      <c r="H2" s="75">
        <f>IFERROR(MATCH(Travaux!$G16,Tableau1[[Risque associés / échantillon]:[Risque associés / échantillon]],0),0)</f>
        <v>0</v>
      </c>
      <c r="I2" s="75">
        <f>IFERROR(MATCH(Travaux!$I16,Tableau1[[Risque associés / échantillon]:[Risque associés / échantillon]],0),0)</f>
        <v>0</v>
      </c>
      <c r="J2" s="75">
        <f>IFERROR(MATCH(Travaux!$G17,Tableau1[[Risque associés / échantillon]:[Risque associés / échantillon]],0),0)</f>
        <v>0</v>
      </c>
      <c r="K2" s="75">
        <f>IFERROR(MATCH(Travaux!$I17,Tableau1[[Risque associés / échantillon]:[Risque associés / échantillon]],0),0)</f>
        <v>0</v>
      </c>
      <c r="L2" s="75">
        <f>IFERROR(MATCH(Travaux!$G18,Tableau1[[Risque associés / échantillon]:[Risque associés / échantillon]],0),0)</f>
        <v>0</v>
      </c>
      <c r="M2" s="75">
        <f>IFERROR(MATCH(Travaux!$I18,Tableau1[[Risque associés / échantillon]:[Risque associés / échantillon]],0),0)</f>
        <v>0</v>
      </c>
    </row>
    <row r="3" spans="1:13" s="66" customFormat="1" x14ac:dyDescent="0.25">
      <c r="C3" s="76"/>
      <c r="D3" s="78">
        <f>Travaux!H14</f>
        <v>3</v>
      </c>
      <c r="E3" s="78">
        <f>Travaux!J14</f>
        <v>1</v>
      </c>
      <c r="F3" s="78">
        <f>Travaux!H15</f>
        <v>1</v>
      </c>
      <c r="G3" s="78">
        <f>Travaux!J15</f>
        <v>2</v>
      </c>
      <c r="H3" s="78">
        <f>Travaux!H16</f>
        <v>0</v>
      </c>
      <c r="I3" s="78">
        <f>Travaux!J16</f>
        <v>0</v>
      </c>
      <c r="J3" s="78">
        <f>Travaux!H17</f>
        <v>0</v>
      </c>
      <c r="K3" s="78">
        <f>Travaux!J17</f>
        <v>0</v>
      </c>
      <c r="L3" s="78">
        <f>Travaux!H18</f>
        <v>0</v>
      </c>
      <c r="M3" s="78">
        <f>Travaux!J18</f>
        <v>0</v>
      </c>
    </row>
    <row r="4" spans="1:13" s="66" customFormat="1" ht="30" x14ac:dyDescent="0.25">
      <c r="A4" s="66" t="s">
        <v>222</v>
      </c>
      <c r="B4" s="66" t="s">
        <v>223</v>
      </c>
      <c r="C4" s="77" t="s">
        <v>225</v>
      </c>
      <c r="D4" s="66" t="s">
        <v>212</v>
      </c>
      <c r="E4" s="66" t="s">
        <v>213</v>
      </c>
      <c r="F4" s="66" t="s">
        <v>214</v>
      </c>
      <c r="G4" s="66" t="s">
        <v>215</v>
      </c>
      <c r="H4" s="66" t="s">
        <v>216</v>
      </c>
      <c r="I4" s="66" t="s">
        <v>217</v>
      </c>
      <c r="J4" s="66" t="s">
        <v>218</v>
      </c>
      <c r="K4" s="66" t="s">
        <v>219</v>
      </c>
      <c r="L4" s="66" t="s">
        <v>220</v>
      </c>
      <c r="M4" s="66" t="s">
        <v>221</v>
      </c>
    </row>
    <row r="5" spans="1:13" x14ac:dyDescent="0.25">
      <c r="A5" s="68" t="str">
        <f>Échantillon!A4</f>
        <v>Métaux</v>
      </c>
      <c r="B5" s="69">
        <f>SUM(T_CALCULS[[#This Row],[T1 / R1]:[T5 / R2]])</f>
        <v>7</v>
      </c>
      <c r="C5" s="74">
        <f>MATCH(A5,Tableau1[#Headers],0)</f>
        <v>2</v>
      </c>
      <c r="D5" s="70" cm="1">
        <f t="array" ref="D5">IF(AND(D$2&gt;0,$C5&gt;0),IF(INDEX(Tableau1[],Calculs!D$2,Calculs!$C5)="X",D$3,""),"")</f>
        <v>3</v>
      </c>
      <c r="E5" s="70" cm="1">
        <f t="array" ref="E5">IF(AND(E$2&gt;0,$C5&gt;0),IF(INDEX(Tableau1[],Calculs!E$2,Calculs!$C5)="X",E$3,""),"")</f>
        <v>1</v>
      </c>
      <c r="F5" s="70" cm="1">
        <f t="array" ref="F5">IF(AND(F$2&gt;0,$C5&gt;0),IF(INDEX(Tableau1[],Calculs!F$2,Calculs!$C5)="X",F$3,""),"")</f>
        <v>1</v>
      </c>
      <c r="G5" s="70" cm="1">
        <f t="array" ref="G5">IF(AND(G$2&gt;0,$C5&gt;0),IF(INDEX(Tableau1[],Calculs!G$2,Calculs!$C5)="X",G$3,""),"")</f>
        <v>2</v>
      </c>
      <c r="H5" s="70" t="str" cm="1">
        <f t="array" ref="H5">IF(AND(H$2&gt;0,$C5&gt;0),IF(INDEX(Tableau1[],Calculs!H$2,Calculs!$C5)="X",H$3,""),"")</f>
        <v/>
      </c>
      <c r="I5" s="70" t="str" cm="1">
        <f t="array" ref="I5">IF(AND(I$2&gt;0,$C5&gt;0),IF(INDEX(Tableau1[],Calculs!I$2,Calculs!$C5)="X",I$3,""),"")</f>
        <v/>
      </c>
      <c r="J5" s="70" t="str" cm="1">
        <f t="array" ref="J5">IF(AND(J$2&gt;0,$C5&gt;0),IF(INDEX(Tableau1[],Calculs!J$2,Calculs!$C5)="X",J$3,""),"")</f>
        <v/>
      </c>
      <c r="K5" s="70" t="str" cm="1">
        <f t="array" ref="K5">IF(AND(K$2&gt;0,$C5&gt;0),IF(INDEX(Tableau1[],Calculs!K$2,Calculs!$C5)="X",K$3,""),"")</f>
        <v/>
      </c>
      <c r="L5" s="70" t="str" cm="1">
        <f t="array" ref="L5">IF(AND(L$2&gt;0,$C5&gt;0),IF(INDEX(Tableau1[],Calculs!L$2,Calculs!$C5)="X",L$3,""),"")</f>
        <v/>
      </c>
      <c r="M5" s="70" t="str" cm="1">
        <f t="array" ref="M5">IF(AND(M$2&gt;0,$C5&gt;0),IF(INDEX(Tableau1[],Calculs!M$2,Calculs!$C5)="X",M$3,""),"")</f>
        <v/>
      </c>
    </row>
    <row r="6" spans="1:13" x14ac:dyDescent="0.25">
      <c r="A6" s="68" t="str">
        <f>Échantillon!A5</f>
        <v>C10C50</v>
      </c>
      <c r="B6" s="69">
        <f>SUM(T_CALCULS[[#This Row],[T1 / R1]:[T5 / R2]])</f>
        <v>7</v>
      </c>
      <c r="C6" s="74">
        <f>MATCH(A6,Tableau1[#Headers],0)</f>
        <v>3</v>
      </c>
      <c r="D6" s="70" cm="1">
        <f t="array" ref="D6">IF(AND(D$2&gt;0,$C6&gt;0),IF(INDEX(Tableau1[],Calculs!D$2,Calculs!$C6)="X",D$3,""),"")</f>
        <v>3</v>
      </c>
      <c r="E6" s="70" cm="1">
        <f t="array" ref="E6">IF(AND(E$2&gt;0,$C6&gt;0),IF(INDEX(Tableau1[],Calculs!E$2,Calculs!$C6)="X",E$3,""),"")</f>
        <v>1</v>
      </c>
      <c r="F6" s="70" cm="1">
        <f t="array" ref="F6">IF(AND(F$2&gt;0,$C6&gt;0),IF(INDEX(Tableau1[],Calculs!F$2,Calculs!$C6)="X",F$3,""),"")</f>
        <v>1</v>
      </c>
      <c r="G6" s="70" cm="1">
        <f t="array" ref="G6">IF(AND(G$2&gt;0,$C6&gt;0),IF(INDEX(Tableau1[],Calculs!G$2,Calculs!$C6)="X",G$3,""),"")</f>
        <v>2</v>
      </c>
      <c r="H6" s="70" t="str" cm="1">
        <f t="array" ref="H6">IF(AND(H$2&gt;0,$C6&gt;0),IF(INDEX(Tableau1[],Calculs!H$2,Calculs!$C6)="X",H$3,""),"")</f>
        <v/>
      </c>
      <c r="I6" s="70" t="str" cm="1">
        <f t="array" ref="I6">IF(AND(I$2&gt;0,$C6&gt;0),IF(INDEX(Tableau1[],Calculs!I$2,Calculs!$C6)="X",I$3,""),"")</f>
        <v/>
      </c>
      <c r="J6" s="70" t="str" cm="1">
        <f t="array" ref="J6">IF(AND(J$2&gt;0,$C6&gt;0),IF(INDEX(Tableau1[],Calculs!J$2,Calculs!$C6)="X",J$3,""),"")</f>
        <v/>
      </c>
      <c r="K6" s="70" t="str" cm="1">
        <f t="array" ref="K6">IF(AND(K$2&gt;0,$C6&gt;0),IF(INDEX(Tableau1[],Calculs!K$2,Calculs!$C6)="X",K$3,""),"")</f>
        <v/>
      </c>
      <c r="L6" s="70" t="str" cm="1">
        <f t="array" ref="L6">IF(AND(L$2&gt;0,$C6&gt;0),IF(INDEX(Tableau1[],Calculs!L$2,Calculs!$C6)="X",L$3,""),"")</f>
        <v/>
      </c>
      <c r="M6" s="70" t="str" cm="1">
        <f t="array" ref="M6">IF(AND(M$2&gt;0,$C6&gt;0),IF(INDEX(Tableau1[],Calculs!M$2,Calculs!$C6)="X",M$3,""),"")</f>
        <v/>
      </c>
    </row>
    <row r="7" spans="1:13" x14ac:dyDescent="0.25">
      <c r="A7" s="68" t="str">
        <f>Échantillon!A6</f>
        <v>HAP</v>
      </c>
      <c r="B7" s="69">
        <f>SUM(T_CALCULS[[#This Row],[T1 / R1]:[T5 / R2]])</f>
        <v>7</v>
      </c>
      <c r="C7" s="74">
        <f>MATCH(A7,Tableau1[#Headers],0)</f>
        <v>4</v>
      </c>
      <c r="D7" s="70" cm="1">
        <f t="array" ref="D7">IF(AND(D$2&gt;0,$C7&gt;0),IF(INDEX(Tableau1[],Calculs!D$2,Calculs!$C7)="X",D$3,""),"")</f>
        <v>3</v>
      </c>
      <c r="E7" s="70" cm="1">
        <f t="array" ref="E7">IF(AND(E$2&gt;0,$C7&gt;0),IF(INDEX(Tableau1[],Calculs!E$2,Calculs!$C7)="X",E$3,""),"")</f>
        <v>1</v>
      </c>
      <c r="F7" s="70" cm="1">
        <f t="array" ref="F7">IF(AND(F$2&gt;0,$C7&gt;0),IF(INDEX(Tableau1[],Calculs!F$2,Calculs!$C7)="X",F$3,""),"")</f>
        <v>1</v>
      </c>
      <c r="G7" s="70" cm="1">
        <f t="array" ref="G7">IF(AND(G$2&gt;0,$C7&gt;0),IF(INDEX(Tableau1[],Calculs!G$2,Calculs!$C7)="X",G$3,""),"")</f>
        <v>2</v>
      </c>
      <c r="H7" s="70" t="str" cm="1">
        <f t="array" ref="H7">IF(AND(H$2&gt;0,$C7&gt;0),IF(INDEX(Tableau1[],Calculs!H$2,Calculs!$C7)="X",H$3,""),"")</f>
        <v/>
      </c>
      <c r="I7" s="70" t="str" cm="1">
        <f t="array" ref="I7">IF(AND(I$2&gt;0,$C7&gt;0),IF(INDEX(Tableau1[],Calculs!I$2,Calculs!$C7)="X",I$3,""),"")</f>
        <v/>
      </c>
      <c r="J7" s="70" t="str" cm="1">
        <f t="array" ref="J7">IF(AND(J$2&gt;0,$C7&gt;0),IF(INDEX(Tableau1[],Calculs!J$2,Calculs!$C7)="X",J$3,""),"")</f>
        <v/>
      </c>
      <c r="K7" s="70" t="str" cm="1">
        <f t="array" ref="K7">IF(AND(K$2&gt;0,$C7&gt;0),IF(INDEX(Tableau1[],Calculs!K$2,Calculs!$C7)="X",K$3,""),"")</f>
        <v/>
      </c>
      <c r="L7" s="70" t="str" cm="1">
        <f t="array" ref="L7">IF(AND(L$2&gt;0,$C7&gt;0),IF(INDEX(Tableau1[],Calculs!L$2,Calculs!$C7)="X",L$3,""),"")</f>
        <v/>
      </c>
      <c r="M7" s="70" t="str" cm="1">
        <f t="array" ref="M7">IF(AND(M$2&gt;0,$C7&gt;0),IF(INDEX(Tableau1[],Calculs!M$2,Calculs!$C7)="X",M$3,""),"")</f>
        <v/>
      </c>
    </row>
    <row r="8" spans="1:13" x14ac:dyDescent="0.25">
      <c r="A8" s="68" t="str">
        <f>Échantillon!A7</f>
        <v>COV-HAM-HAC</v>
      </c>
      <c r="B8" s="69">
        <f>SUM(T_CALCULS[[#This Row],[T1 / R1]:[T5 / R2]])</f>
        <v>6</v>
      </c>
      <c r="C8" s="74">
        <f>MATCH(A8,Tableau1[#Headers],0)</f>
        <v>5</v>
      </c>
      <c r="D8" s="70" cm="1">
        <f t="array" ref="D8">IF(AND(D$2&gt;0,$C8&gt;0),IF(INDEX(Tableau1[],Calculs!D$2,Calculs!$C8)="X",D$3,""),"")</f>
        <v>3</v>
      </c>
      <c r="E8" s="70" cm="1">
        <f t="array" ref="E8">IF(AND(E$2&gt;0,$C8&gt;0),IF(INDEX(Tableau1[],Calculs!E$2,Calculs!$C8)="X",E$3,""),"")</f>
        <v>1</v>
      </c>
      <c r="F8" s="70" t="str" cm="1">
        <f t="array" ref="F8">IF(AND(F$2&gt;0,$C8&gt;0),IF(INDEX(Tableau1[],Calculs!F$2,Calculs!$C8)="X",F$3,""),"")</f>
        <v/>
      </c>
      <c r="G8" s="70" cm="1">
        <f t="array" ref="G8">IF(AND(G$2&gt;0,$C8&gt;0),IF(INDEX(Tableau1[],Calculs!G$2,Calculs!$C8)="X",G$3,""),"")</f>
        <v>2</v>
      </c>
      <c r="H8" s="70" t="str" cm="1">
        <f t="array" ref="H8">IF(AND(H$2&gt;0,$C8&gt;0),IF(INDEX(Tableau1[],Calculs!H$2,Calculs!$C8)="X",H$3,""),"")</f>
        <v/>
      </c>
      <c r="I8" s="70" t="str" cm="1">
        <f t="array" ref="I8">IF(AND(I$2&gt;0,$C8&gt;0),IF(INDEX(Tableau1[],Calculs!I$2,Calculs!$C8)="X",I$3,""),"")</f>
        <v/>
      </c>
      <c r="J8" s="70" t="str" cm="1">
        <f t="array" ref="J8">IF(AND(J$2&gt;0,$C8&gt;0),IF(INDEX(Tableau1[],Calculs!J$2,Calculs!$C8)="X",J$3,""),"")</f>
        <v/>
      </c>
      <c r="K8" s="70" t="str" cm="1">
        <f t="array" ref="K8">IF(AND(K$2&gt;0,$C8&gt;0),IF(INDEX(Tableau1[],Calculs!K$2,Calculs!$C8)="X",K$3,""),"")</f>
        <v/>
      </c>
      <c r="L8" s="70" t="str" cm="1">
        <f t="array" ref="L8">IF(AND(L$2&gt;0,$C8&gt;0),IF(INDEX(Tableau1[],Calculs!L$2,Calculs!$C8)="X",L$3,""),"")</f>
        <v/>
      </c>
      <c r="M8" s="70" t="str" cm="1">
        <f t="array" ref="M8">IF(AND(M$2&gt;0,$C8&gt;0),IF(INDEX(Tableau1[],Calculs!M$2,Calculs!$C8)="X",M$3,""),"")</f>
        <v/>
      </c>
    </row>
    <row r="9" spans="1:13" x14ac:dyDescent="0.25">
      <c r="A9" s="68" t="str">
        <f>Échantillon!A8</f>
        <v>C-Phélonique</v>
      </c>
      <c r="B9" s="69">
        <f>SUM(T_CALCULS[[#This Row],[T1 / R1]:[T5 / R2]])</f>
        <v>2</v>
      </c>
      <c r="C9" s="74">
        <f>MATCH(A9,Tableau1[#Headers],0)</f>
        <v>6</v>
      </c>
      <c r="D9" s="70" t="str" cm="1">
        <f t="array" ref="D9">IF(AND(D$2&gt;0,$C9&gt;0),IF(INDEX(Tableau1[],Calculs!D$2,Calculs!$C9)="X",D$3,""),"")</f>
        <v/>
      </c>
      <c r="E9" s="70" t="str" cm="1">
        <f t="array" ref="E9">IF(AND(E$2&gt;0,$C9&gt;0),IF(INDEX(Tableau1[],Calculs!E$2,Calculs!$C9)="X",E$3,""),"")</f>
        <v/>
      </c>
      <c r="F9" s="70" t="str" cm="1">
        <f t="array" ref="F9">IF(AND(F$2&gt;0,$C9&gt;0),IF(INDEX(Tableau1[],Calculs!F$2,Calculs!$C9)="X",F$3,""),"")</f>
        <v/>
      </c>
      <c r="G9" s="70" cm="1">
        <f t="array" ref="G9">IF(AND(G$2&gt;0,$C9&gt;0),IF(INDEX(Tableau1[],Calculs!G$2,Calculs!$C9)="X",G$3,""),"")</f>
        <v>2</v>
      </c>
      <c r="H9" s="70" t="str" cm="1">
        <f t="array" ref="H9">IF(AND(H$2&gt;0,$C9&gt;0),IF(INDEX(Tableau1[],Calculs!H$2,Calculs!$C9)="X",H$3,""),"")</f>
        <v/>
      </c>
      <c r="I9" s="70" t="str" cm="1">
        <f t="array" ref="I9">IF(AND(I$2&gt;0,$C9&gt;0),IF(INDEX(Tableau1[],Calculs!I$2,Calculs!$C9)="X",I$3,""),"")</f>
        <v/>
      </c>
      <c r="J9" s="70" t="str" cm="1">
        <f t="array" ref="J9">IF(AND(J$2&gt;0,$C9&gt;0),IF(INDEX(Tableau1[],Calculs!J$2,Calculs!$C9)="X",J$3,""),"")</f>
        <v/>
      </c>
      <c r="K9" s="70" t="str" cm="1">
        <f t="array" ref="K9">IF(AND(K$2&gt;0,$C9&gt;0),IF(INDEX(Tableau1[],Calculs!K$2,Calculs!$C9)="X",K$3,""),"")</f>
        <v/>
      </c>
      <c r="L9" s="70" t="str" cm="1">
        <f t="array" ref="L9">IF(AND(L$2&gt;0,$C9&gt;0),IF(INDEX(Tableau1[],Calculs!L$2,Calculs!$C9)="X",L$3,""),"")</f>
        <v/>
      </c>
      <c r="M9" s="70" t="str" cm="1">
        <f t="array" ref="M9">IF(AND(M$2&gt;0,$C9&gt;0),IF(INDEX(Tableau1[],Calculs!M$2,Calculs!$C9)="X",M$3,""),"")</f>
        <v/>
      </c>
    </row>
    <row r="10" spans="1:13" x14ac:dyDescent="0.25">
      <c r="A10" s="68" t="str">
        <f>Échantillon!A9</f>
        <v>Coli-phéco</v>
      </c>
      <c r="B10" s="69">
        <f>SUM(T_CALCULS[[#This Row],[T1 / R1]:[T5 / R2]])</f>
        <v>0</v>
      </c>
      <c r="C10" s="74">
        <f>MATCH(A10,Tableau1[#Headers],0)</f>
        <v>7</v>
      </c>
      <c r="D10" s="70" t="str" cm="1">
        <f t="array" ref="D10">IF(AND(D$2&gt;0,$C10&gt;0),IF(INDEX(Tableau1[],Calculs!D$2,Calculs!$C10)="X",D$3,""),"")</f>
        <v/>
      </c>
      <c r="E10" s="70" t="str" cm="1">
        <f t="array" ref="E10">IF(AND(E$2&gt;0,$C10&gt;0),IF(INDEX(Tableau1[],Calculs!E$2,Calculs!$C10)="X",E$3,""),"")</f>
        <v/>
      </c>
      <c r="F10" s="70" t="str" cm="1">
        <f t="array" ref="F10">IF(AND(F$2&gt;0,$C10&gt;0),IF(INDEX(Tableau1[],Calculs!F$2,Calculs!$C10)="X",F$3,""),"")</f>
        <v/>
      </c>
      <c r="G10" s="70" t="str" cm="1">
        <f t="array" ref="G10">IF(AND(G$2&gt;0,$C10&gt;0),IF(INDEX(Tableau1[],Calculs!G$2,Calculs!$C10)="X",G$3,""),"")</f>
        <v/>
      </c>
      <c r="H10" s="70" t="str" cm="1">
        <f t="array" ref="H10">IF(AND(H$2&gt;0,$C10&gt;0),IF(INDEX(Tableau1[],Calculs!H$2,Calculs!$C10)="X",H$3,""),"")</f>
        <v/>
      </c>
      <c r="I10" s="70" t="str" cm="1">
        <f t="array" ref="I10">IF(AND(I$2&gt;0,$C10&gt;0),IF(INDEX(Tableau1[],Calculs!I$2,Calculs!$C10)="X",I$3,""),"")</f>
        <v/>
      </c>
      <c r="J10" s="70" t="str" cm="1">
        <f t="array" ref="J10">IF(AND(J$2&gt;0,$C10&gt;0),IF(INDEX(Tableau1[],Calculs!J$2,Calculs!$C10)="X",J$3,""),"")</f>
        <v/>
      </c>
      <c r="K10" s="70" t="str" cm="1">
        <f t="array" ref="K10">IF(AND(K$2&gt;0,$C10&gt;0),IF(INDEX(Tableau1[],Calculs!K$2,Calculs!$C10)="X",K$3,""),"")</f>
        <v/>
      </c>
      <c r="L10" s="70" t="str" cm="1">
        <f t="array" ref="L10">IF(AND(L$2&gt;0,$C10&gt;0),IF(INDEX(Tableau1[],Calculs!L$2,Calculs!$C10)="X",L$3,""),"")</f>
        <v/>
      </c>
      <c r="M10" s="70" t="str" cm="1">
        <f t="array" ref="M10">IF(AND(M$2&gt;0,$C10&gt;0),IF(INDEX(Tableau1[],Calculs!M$2,Calculs!$C10)="X",M$3,""),"")</f>
        <v/>
      </c>
    </row>
    <row r="11" spans="1:13" x14ac:dyDescent="0.25">
      <c r="A11" s="68" t="str">
        <f>Échantillon!A10</f>
        <v>Entérocoques</v>
      </c>
      <c r="B11" s="69">
        <f>SUM(T_CALCULS[[#This Row],[T1 / R1]:[T5 / R2]])</f>
        <v>0</v>
      </c>
      <c r="C11" s="74">
        <f>MATCH(A11,Tableau1[#Headers],0)</f>
        <v>8</v>
      </c>
      <c r="D11" s="70" t="str" cm="1">
        <f t="array" ref="D11">IF(AND(D$2&gt;0,$C11&gt;0),IF(INDEX(Tableau1[],Calculs!D$2,Calculs!$C11)="X",D$3,""),"")</f>
        <v/>
      </c>
      <c r="E11" s="70" t="str" cm="1">
        <f t="array" ref="E11">IF(AND(E$2&gt;0,$C11&gt;0),IF(INDEX(Tableau1[],Calculs!E$2,Calculs!$C11)="X",E$3,""),"")</f>
        <v/>
      </c>
      <c r="F11" s="70" t="str" cm="1">
        <f t="array" ref="F11">IF(AND(F$2&gt;0,$C11&gt;0),IF(INDEX(Tableau1[],Calculs!F$2,Calculs!$C11)="X",F$3,""),"")</f>
        <v/>
      </c>
      <c r="G11" s="70" t="str" cm="1">
        <f t="array" ref="G11">IF(AND(G$2&gt;0,$C11&gt;0),IF(INDEX(Tableau1[],Calculs!G$2,Calculs!$C11)="X",G$3,""),"")</f>
        <v/>
      </c>
      <c r="H11" s="70" t="str" cm="1">
        <f t="array" ref="H11">IF(AND(H$2&gt;0,$C11&gt;0),IF(INDEX(Tableau1[],Calculs!H$2,Calculs!$C11)="X",H$3,""),"")</f>
        <v/>
      </c>
      <c r="I11" s="70" t="str" cm="1">
        <f t="array" ref="I11">IF(AND(I$2&gt;0,$C11&gt;0),IF(INDEX(Tableau1[],Calculs!I$2,Calculs!$C11)="X",I$3,""),"")</f>
        <v/>
      </c>
      <c r="J11" s="70" t="str" cm="1">
        <f t="array" ref="J11">IF(AND(J$2&gt;0,$C11&gt;0),IF(INDEX(Tableau1[],Calculs!J$2,Calculs!$C11)="X",J$3,""),"")</f>
        <v/>
      </c>
      <c r="K11" s="70" t="str" cm="1">
        <f t="array" ref="K11">IF(AND(K$2&gt;0,$C11&gt;0),IF(INDEX(Tableau1[],Calculs!K$2,Calculs!$C11)="X",K$3,""),"")</f>
        <v/>
      </c>
      <c r="L11" s="70" t="str" cm="1">
        <f t="array" ref="L11">IF(AND(L$2&gt;0,$C11&gt;0),IF(INDEX(Tableau1[],Calculs!L$2,Calculs!$C11)="X",L$3,""),"")</f>
        <v/>
      </c>
      <c r="M11" s="70" t="str" cm="1">
        <f t="array" ref="M11">IF(AND(M$2&gt;0,$C11&gt;0),IF(INDEX(Tableau1[],Calculs!M$2,Calculs!$C11)="X",M$3,""),"")</f>
        <v/>
      </c>
    </row>
    <row r="12" spans="1:13" x14ac:dyDescent="0.25">
      <c r="A12" s="68" t="str">
        <f>Échantillon!A11</f>
        <v>bromur-chlorure-fluorure-nitrate-sulfate eau</v>
      </c>
      <c r="B12" s="69">
        <f>SUM(T_CALCULS[[#This Row],[T1 / R1]:[T5 / R2]])</f>
        <v>0</v>
      </c>
      <c r="C12" s="74">
        <f>MATCH(A12,Tableau1[#Headers],0)</f>
        <v>9</v>
      </c>
      <c r="D12" s="70" t="str" cm="1">
        <f t="array" ref="D12">IF(AND(D$2&gt;0,$C12&gt;0),IF(INDEX(Tableau1[],Calculs!D$2,Calculs!$C12)="X",D$3,""),"")</f>
        <v/>
      </c>
      <c r="E12" s="70" t="str" cm="1">
        <f t="array" ref="E12">IF(AND(E$2&gt;0,$C12&gt;0),IF(INDEX(Tableau1[],Calculs!E$2,Calculs!$C12)="X",E$3,""),"")</f>
        <v/>
      </c>
      <c r="F12" s="70" t="str" cm="1">
        <f t="array" ref="F12">IF(AND(F$2&gt;0,$C12&gt;0),IF(INDEX(Tableau1[],Calculs!F$2,Calculs!$C12)="X",F$3,""),"")</f>
        <v/>
      </c>
      <c r="G12" s="70" t="str" cm="1">
        <f t="array" ref="G12">IF(AND(G$2&gt;0,$C12&gt;0),IF(INDEX(Tableau1[],Calculs!G$2,Calculs!$C12)="X",G$3,""),"")</f>
        <v/>
      </c>
      <c r="H12" s="70" t="str" cm="1">
        <f t="array" ref="H12">IF(AND(H$2&gt;0,$C12&gt;0),IF(INDEX(Tableau1[],Calculs!H$2,Calculs!$C12)="X",H$3,""),"")</f>
        <v/>
      </c>
      <c r="I12" s="70" t="str" cm="1">
        <f t="array" ref="I12">IF(AND(I$2&gt;0,$C12&gt;0),IF(INDEX(Tableau1[],Calculs!I$2,Calculs!$C12)="X",I$3,""),"")</f>
        <v/>
      </c>
      <c r="J12" s="70" t="str" cm="1">
        <f t="array" ref="J12">IF(AND(J$2&gt;0,$C12&gt;0),IF(INDEX(Tableau1[],Calculs!J$2,Calculs!$C12)="X",J$3,""),"")</f>
        <v/>
      </c>
      <c r="K12" s="70" t="str" cm="1">
        <f t="array" ref="K12">IF(AND(K$2&gt;0,$C12&gt;0),IF(INDEX(Tableau1[],Calculs!K$2,Calculs!$C12)="X",K$3,""),"")</f>
        <v/>
      </c>
      <c r="L12" s="70" t="str" cm="1">
        <f t="array" ref="L12">IF(AND(L$2&gt;0,$C12&gt;0),IF(INDEX(Tableau1[],Calculs!L$2,Calculs!$C12)="X",L$3,""),"")</f>
        <v/>
      </c>
      <c r="M12" s="70" t="str" cm="1">
        <f t="array" ref="M12">IF(AND(M$2&gt;0,$C12&gt;0),IF(INDEX(Tableau1[],Calculs!M$2,Calculs!$C12)="X",M$3,""),"")</f>
        <v/>
      </c>
    </row>
    <row r="13" spans="1:13" x14ac:dyDescent="0.25">
      <c r="A13" s="68" t="str">
        <f>Échantillon!A12</f>
        <v>bromur-chlorure-fluorure-nitrate-sulfate</v>
      </c>
      <c r="B13" s="69">
        <f>SUM(T_CALCULS[[#This Row],[T1 / R1]:[T5 / R2]])</f>
        <v>2</v>
      </c>
      <c r="C13" s="74">
        <f>MATCH(A13,Tableau1[#Headers],0)</f>
        <v>10</v>
      </c>
      <c r="D13" s="70" t="str" cm="1">
        <f t="array" ref="D13">IF(AND(D$2&gt;0,$C13&gt;0),IF(INDEX(Tableau1[],Calculs!D$2,Calculs!$C13)="X",D$3,""),"")</f>
        <v/>
      </c>
      <c r="E13" s="70" t="str" cm="1">
        <f t="array" ref="E13">IF(AND(E$2&gt;0,$C13&gt;0),IF(INDEX(Tableau1[],Calculs!E$2,Calculs!$C13)="X",E$3,""),"")</f>
        <v/>
      </c>
      <c r="F13" s="70" t="str" cm="1">
        <f t="array" ref="F13">IF(AND(F$2&gt;0,$C13&gt;0),IF(INDEX(Tableau1[],Calculs!F$2,Calculs!$C13)="X",F$3,""),"")</f>
        <v/>
      </c>
      <c r="G13" s="70" cm="1">
        <f t="array" ref="G13">IF(AND(G$2&gt;0,$C13&gt;0),IF(INDEX(Tableau1[],Calculs!G$2,Calculs!$C13)="X",G$3,""),"")</f>
        <v>2</v>
      </c>
      <c r="H13" s="70" t="str" cm="1">
        <f t="array" ref="H13">IF(AND(H$2&gt;0,$C13&gt;0),IF(INDEX(Tableau1[],Calculs!H$2,Calculs!$C13)="X",H$3,""),"")</f>
        <v/>
      </c>
      <c r="I13" s="70" t="str" cm="1">
        <f t="array" ref="I13">IF(AND(I$2&gt;0,$C13&gt;0),IF(INDEX(Tableau1[],Calculs!I$2,Calculs!$C13)="X",I$3,""),"")</f>
        <v/>
      </c>
      <c r="J13" s="70" t="str" cm="1">
        <f t="array" ref="J13">IF(AND(J$2&gt;0,$C13&gt;0),IF(INDEX(Tableau1[],Calculs!J$2,Calculs!$C13)="X",J$3,""),"")</f>
        <v/>
      </c>
      <c r="K13" s="70" t="str" cm="1">
        <f t="array" ref="K13">IF(AND(K$2&gt;0,$C13&gt;0),IF(INDEX(Tableau1[],Calculs!K$2,Calculs!$C13)="X",K$3,""),"")</f>
        <v/>
      </c>
      <c r="L13" s="70" t="str" cm="1">
        <f t="array" ref="L13">IF(AND(L$2&gt;0,$C13&gt;0),IF(INDEX(Tableau1[],Calculs!L$2,Calculs!$C13)="X",L$3,""),"")</f>
        <v/>
      </c>
      <c r="M13" s="70" t="str" cm="1">
        <f t="array" ref="M13">IF(AND(M$2&gt;0,$C13&gt;0),IF(INDEX(Tableau1[],Calculs!M$2,Calculs!$C13)="X",M$3,""),"")</f>
        <v/>
      </c>
    </row>
    <row r="14" spans="1:13" x14ac:dyDescent="0.25">
      <c r="A14" s="68" t="str">
        <f>Échantillon!A13</f>
        <v>Azote ammoniacal</v>
      </c>
      <c r="B14" s="69">
        <f>SUM(T_CALCULS[[#This Row],[T1 / R1]:[T5 / R2]])</f>
        <v>2</v>
      </c>
      <c r="C14" s="74">
        <f>MATCH(A14,Tableau1[#Headers],0)</f>
        <v>11</v>
      </c>
      <c r="D14" s="70" t="str" cm="1">
        <f t="array" ref="D14">IF(AND(D$2&gt;0,$C14&gt;0),IF(INDEX(Tableau1[],Calculs!D$2,Calculs!$C14)="X",D$3,""),"")</f>
        <v/>
      </c>
      <c r="E14" s="70" t="str" cm="1">
        <f t="array" ref="E14">IF(AND(E$2&gt;0,$C14&gt;0),IF(INDEX(Tableau1[],Calculs!E$2,Calculs!$C14)="X",E$3,""),"")</f>
        <v/>
      </c>
      <c r="F14" s="70" t="str" cm="1">
        <f t="array" ref="F14">IF(AND(F$2&gt;0,$C14&gt;0),IF(INDEX(Tableau1[],Calculs!F$2,Calculs!$C14)="X",F$3,""),"")</f>
        <v/>
      </c>
      <c r="G14" s="70" cm="1">
        <f t="array" ref="G14">IF(AND(G$2&gt;0,$C14&gt;0),IF(INDEX(Tableau1[],Calculs!G$2,Calculs!$C14)="X",G$3,""),"")</f>
        <v>2</v>
      </c>
      <c r="H14" s="70" t="str" cm="1">
        <f t="array" ref="H14">IF(AND(H$2&gt;0,$C14&gt;0),IF(INDEX(Tableau1[],Calculs!H$2,Calculs!$C14)="X",H$3,""),"")</f>
        <v/>
      </c>
      <c r="I14" s="70" t="str" cm="1">
        <f t="array" ref="I14">IF(AND(I$2&gt;0,$C14&gt;0),IF(INDEX(Tableau1[],Calculs!I$2,Calculs!$C14)="X",I$3,""),"")</f>
        <v/>
      </c>
      <c r="J14" s="70" t="str" cm="1">
        <f t="array" ref="J14">IF(AND(J$2&gt;0,$C14&gt;0),IF(INDEX(Tableau1[],Calculs!J$2,Calculs!$C14)="X",J$3,""),"")</f>
        <v/>
      </c>
      <c r="K14" s="70" t="str" cm="1">
        <f t="array" ref="K14">IF(AND(K$2&gt;0,$C14&gt;0),IF(INDEX(Tableau1[],Calculs!K$2,Calculs!$C14)="X",K$3,""),"")</f>
        <v/>
      </c>
      <c r="L14" s="70" t="str" cm="1">
        <f t="array" ref="L14">IF(AND(L$2&gt;0,$C14&gt;0),IF(INDEX(Tableau1[],Calculs!L$2,Calculs!$C14)="X",L$3,""),"")</f>
        <v/>
      </c>
      <c r="M14" s="70" t="str" cm="1">
        <f t="array" ref="M14">IF(AND(M$2&gt;0,$C14&gt;0),IF(INDEX(Tableau1[],Calculs!M$2,Calculs!$C14)="X",M$3,""),"")</f>
        <v/>
      </c>
    </row>
    <row r="15" spans="1:13" x14ac:dyDescent="0.25">
      <c r="A15" s="68" t="str">
        <f>Échantillon!A14</f>
        <v>Azote ammoniacal eau</v>
      </c>
      <c r="B15" s="69">
        <f>SUM(T_CALCULS[[#This Row],[T1 / R1]:[T5 / R2]])</f>
        <v>0</v>
      </c>
      <c r="C15" s="74">
        <f>MATCH(A15,Tableau1[#Headers],0)</f>
        <v>12</v>
      </c>
      <c r="D15" s="70" t="str" cm="1">
        <f t="array" ref="D15">IF(AND(D$2&gt;0,$C15&gt;0),IF(INDEX(Tableau1[],Calculs!D$2,Calculs!$C15)="X",D$3,""),"")</f>
        <v/>
      </c>
      <c r="E15" s="70" t="str" cm="1">
        <f t="array" ref="E15">IF(AND(E$2&gt;0,$C15&gt;0),IF(INDEX(Tableau1[],Calculs!E$2,Calculs!$C15)="X",E$3,""),"")</f>
        <v/>
      </c>
      <c r="F15" s="70" t="str" cm="1">
        <f t="array" ref="F15">IF(AND(F$2&gt;0,$C15&gt;0),IF(INDEX(Tableau1[],Calculs!F$2,Calculs!$C15)="X",F$3,""),"")</f>
        <v/>
      </c>
      <c r="G15" s="70" t="str" cm="1">
        <f t="array" ref="G15">IF(AND(G$2&gt;0,$C15&gt;0),IF(INDEX(Tableau1[],Calculs!G$2,Calculs!$C15)="X",G$3,""),"")</f>
        <v/>
      </c>
      <c r="H15" s="70" t="str" cm="1">
        <f t="array" ref="H15">IF(AND(H$2&gt;0,$C15&gt;0),IF(INDEX(Tableau1[],Calculs!H$2,Calculs!$C15)="X",H$3,""),"")</f>
        <v/>
      </c>
      <c r="I15" s="70" t="str" cm="1">
        <f t="array" ref="I15">IF(AND(I$2&gt;0,$C15&gt;0),IF(INDEX(Tableau1[],Calculs!I$2,Calculs!$C15)="X",I$3,""),"")</f>
        <v/>
      </c>
      <c r="J15" s="70" t="str" cm="1">
        <f t="array" ref="J15">IF(AND(J$2&gt;0,$C15&gt;0),IF(INDEX(Tableau1[],Calculs!J$2,Calculs!$C15)="X",J$3,""),"")</f>
        <v/>
      </c>
      <c r="K15" s="70" t="str" cm="1">
        <f t="array" ref="K15">IF(AND(K$2&gt;0,$C15&gt;0),IF(INDEX(Tableau1[],Calculs!K$2,Calculs!$C15)="X",K$3,""),"")</f>
        <v/>
      </c>
      <c r="L15" s="70" t="str" cm="1">
        <f t="array" ref="L15">IF(AND(L$2&gt;0,$C15&gt;0),IF(INDEX(Tableau1[],Calculs!L$2,Calculs!$C15)="X",L$3,""),"")</f>
        <v/>
      </c>
      <c r="M15" s="70" t="str" cm="1">
        <f t="array" ref="M15">IF(AND(M$2&gt;0,$C15&gt;0),IF(INDEX(Tableau1[],Calculs!M$2,Calculs!$C15)="X",M$3,""),"")</f>
        <v/>
      </c>
    </row>
    <row r="16" spans="1:13" x14ac:dyDescent="0.25">
      <c r="A16" s="68" t="str">
        <f>Échantillon!A15</f>
        <v>Azote Kjeldahl</v>
      </c>
      <c r="B16" s="69">
        <f>SUM(T_CALCULS[[#This Row],[T1 / R1]:[T5 / R2]])</f>
        <v>0</v>
      </c>
      <c r="C16" s="74">
        <f>MATCH(A16,Tableau1[#Headers],0)</f>
        <v>13</v>
      </c>
      <c r="D16" s="70" t="str" cm="1">
        <f t="array" ref="D16">IF(AND(D$2&gt;0,$C16&gt;0),IF(INDEX(Tableau1[],Calculs!D$2,Calculs!$C16)="X",D$3,""),"")</f>
        <v/>
      </c>
      <c r="E16" s="70" t="str" cm="1">
        <f t="array" ref="E16">IF(AND(E$2&gt;0,$C16&gt;0),IF(INDEX(Tableau1[],Calculs!E$2,Calculs!$C16)="X",E$3,""),"")</f>
        <v/>
      </c>
      <c r="F16" s="70" t="str" cm="1">
        <f t="array" ref="F16">IF(AND(F$2&gt;0,$C16&gt;0),IF(INDEX(Tableau1[],Calculs!F$2,Calculs!$C16)="X",F$3,""),"")</f>
        <v/>
      </c>
      <c r="G16" s="70" t="str" cm="1">
        <f t="array" ref="G16">IF(AND(G$2&gt;0,$C16&gt;0),IF(INDEX(Tableau1[],Calculs!G$2,Calculs!$C16)="X",G$3,""),"")</f>
        <v/>
      </c>
      <c r="H16" s="70" t="str" cm="1">
        <f t="array" ref="H16">IF(AND(H$2&gt;0,$C16&gt;0),IF(INDEX(Tableau1[],Calculs!H$2,Calculs!$C16)="X",H$3,""),"")</f>
        <v/>
      </c>
      <c r="I16" s="70" t="str" cm="1">
        <f t="array" ref="I16">IF(AND(I$2&gt;0,$C16&gt;0),IF(INDEX(Tableau1[],Calculs!I$2,Calculs!$C16)="X",I$3,""),"")</f>
        <v/>
      </c>
      <c r="J16" s="70" t="str" cm="1">
        <f t="array" ref="J16">IF(AND(J$2&gt;0,$C16&gt;0),IF(INDEX(Tableau1[],Calculs!J$2,Calculs!$C16)="X",J$3,""),"")</f>
        <v/>
      </c>
      <c r="K16" s="70" t="str" cm="1">
        <f t="array" ref="K16">IF(AND(K$2&gt;0,$C16&gt;0),IF(INDEX(Tableau1[],Calculs!K$2,Calculs!$C16)="X",K$3,""),"")</f>
        <v/>
      </c>
      <c r="L16" s="70" t="str" cm="1">
        <f t="array" ref="L16">IF(AND(L$2&gt;0,$C16&gt;0),IF(INDEX(Tableau1[],Calculs!L$2,Calculs!$C16)="X",L$3,""),"")</f>
        <v/>
      </c>
      <c r="M16" s="70" t="str" cm="1">
        <f t="array" ref="M16">IF(AND(M$2&gt;0,$C16&gt;0),IF(INDEX(Tableau1[],Calculs!M$2,Calculs!$C16)="X",M$3,""),"")</f>
        <v/>
      </c>
    </row>
    <row r="17" spans="1:13" x14ac:dyDescent="0.25">
      <c r="A17" s="68" t="str">
        <f>Échantillon!A16</f>
        <v>Azote Kjeldahl eau</v>
      </c>
      <c r="B17" s="69">
        <f>SUM(T_CALCULS[[#This Row],[T1 / R1]:[T5 / R2]])</f>
        <v>0</v>
      </c>
      <c r="C17" s="74">
        <f>MATCH(A17,Tableau1[#Headers],0)</f>
        <v>14</v>
      </c>
      <c r="D17" s="70" t="str" cm="1">
        <f t="array" ref="D17">IF(AND(D$2&gt;0,$C17&gt;0),IF(INDEX(Tableau1[],Calculs!D$2,Calculs!$C17)="X",D$3,""),"")</f>
        <v/>
      </c>
      <c r="E17" s="70" t="str" cm="1">
        <f t="array" ref="E17">IF(AND(E$2&gt;0,$C17&gt;0),IF(INDEX(Tableau1[],Calculs!E$2,Calculs!$C17)="X",E$3,""),"")</f>
        <v/>
      </c>
      <c r="F17" s="70" t="str" cm="1">
        <f t="array" ref="F17">IF(AND(F$2&gt;0,$C17&gt;0),IF(INDEX(Tableau1[],Calculs!F$2,Calculs!$C17)="X",F$3,""),"")</f>
        <v/>
      </c>
      <c r="G17" s="70" t="str" cm="1">
        <f t="array" ref="G17">IF(AND(G$2&gt;0,$C17&gt;0),IF(INDEX(Tableau1[],Calculs!G$2,Calculs!$C17)="X",G$3,""),"")</f>
        <v/>
      </c>
      <c r="H17" s="70" t="str" cm="1">
        <f t="array" ref="H17">IF(AND(H$2&gt;0,$C17&gt;0),IF(INDEX(Tableau1[],Calculs!H$2,Calculs!$C17)="X",H$3,""),"")</f>
        <v/>
      </c>
      <c r="I17" s="70" t="str" cm="1">
        <f t="array" ref="I17">IF(AND(I$2&gt;0,$C17&gt;0),IF(INDEX(Tableau1[],Calculs!I$2,Calculs!$C17)="X",I$3,""),"")</f>
        <v/>
      </c>
      <c r="J17" s="70" t="str" cm="1">
        <f t="array" ref="J17">IF(AND(J$2&gt;0,$C17&gt;0),IF(INDEX(Tableau1[],Calculs!J$2,Calculs!$C17)="X",J$3,""),"")</f>
        <v/>
      </c>
      <c r="K17" s="70" t="str" cm="1">
        <f t="array" ref="K17">IF(AND(K$2&gt;0,$C17&gt;0),IF(INDEX(Tableau1[],Calculs!K$2,Calculs!$C17)="X",K$3,""),"")</f>
        <v/>
      </c>
      <c r="L17" s="70" t="str" cm="1">
        <f t="array" ref="L17">IF(AND(L$2&gt;0,$C17&gt;0),IF(INDEX(Tableau1[],Calculs!L$2,Calculs!$C17)="X",L$3,""),"")</f>
        <v/>
      </c>
      <c r="M17" s="70" t="str" cm="1">
        <f t="array" ref="M17">IF(AND(M$2&gt;0,$C17&gt;0),IF(INDEX(Tableau1[],Calculs!M$2,Calculs!$C17)="X",M$3,""),"")</f>
        <v/>
      </c>
    </row>
    <row r="18" spans="1:13" x14ac:dyDescent="0.25">
      <c r="A18" s="68" t="str">
        <f>Échantillon!A17</f>
        <v>dureté eau</v>
      </c>
      <c r="B18" s="69">
        <f>SUM(T_CALCULS[[#This Row],[T1 / R1]:[T5 / R2]])</f>
        <v>0</v>
      </c>
      <c r="C18" s="74">
        <f>MATCH(A18,Tableau1[#Headers],0)</f>
        <v>15</v>
      </c>
      <c r="D18" s="70" t="str" cm="1">
        <f t="array" ref="D18">IF(AND(D$2&gt;0,$C18&gt;0),IF(INDEX(Tableau1[],Calculs!D$2,Calculs!$C18)="X",D$3,""),"")</f>
        <v/>
      </c>
      <c r="E18" s="70" t="str" cm="1">
        <f t="array" ref="E18">IF(AND(E$2&gt;0,$C18&gt;0),IF(INDEX(Tableau1[],Calculs!E$2,Calculs!$C18)="X",E$3,""),"")</f>
        <v/>
      </c>
      <c r="F18" s="70" t="str" cm="1">
        <f t="array" ref="F18">IF(AND(F$2&gt;0,$C18&gt;0),IF(INDEX(Tableau1[],Calculs!F$2,Calculs!$C18)="X",F$3,""),"")</f>
        <v/>
      </c>
      <c r="G18" s="70" t="str" cm="1">
        <f t="array" ref="G18">IF(AND(G$2&gt;0,$C18&gt;0),IF(INDEX(Tableau1[],Calculs!G$2,Calculs!$C18)="X",G$3,""),"")</f>
        <v/>
      </c>
      <c r="H18" s="70" t="str" cm="1">
        <f t="array" ref="H18">IF(AND(H$2&gt;0,$C18&gt;0),IF(INDEX(Tableau1[],Calculs!H$2,Calculs!$C18)="X",H$3,""),"")</f>
        <v/>
      </c>
      <c r="I18" s="70" t="str" cm="1">
        <f t="array" ref="I18">IF(AND(I$2&gt;0,$C18&gt;0),IF(INDEX(Tableau1[],Calculs!I$2,Calculs!$C18)="X",I$3,""),"")</f>
        <v/>
      </c>
      <c r="J18" s="70" t="str" cm="1">
        <f t="array" ref="J18">IF(AND(J$2&gt;0,$C18&gt;0),IF(INDEX(Tableau1[],Calculs!J$2,Calculs!$C18)="X",J$3,""),"")</f>
        <v/>
      </c>
      <c r="K18" s="70" t="str" cm="1">
        <f t="array" ref="K18">IF(AND(K$2&gt;0,$C18&gt;0),IF(INDEX(Tableau1[],Calculs!K$2,Calculs!$C18)="X",K$3,""),"")</f>
        <v/>
      </c>
      <c r="L18" s="70" t="str" cm="1">
        <f t="array" ref="L18">IF(AND(L$2&gt;0,$C18&gt;0),IF(INDEX(Tableau1[],Calculs!L$2,Calculs!$C18)="X",L$3,""),"")</f>
        <v/>
      </c>
      <c r="M18" s="70" t="str" cm="1">
        <f t="array" ref="M18">IF(AND(M$2&gt;0,$C18&gt;0),IF(INDEX(Tableau1[],Calculs!M$2,Calculs!$C18)="X",M$3,""),"")</f>
        <v/>
      </c>
    </row>
    <row r="19" spans="1:13" x14ac:dyDescent="0.25">
      <c r="A19" s="68" t="str">
        <f>Échantillon!A18</f>
        <v>Conductivité</v>
      </c>
      <c r="B19" s="69">
        <f>SUM(T_CALCULS[[#This Row],[T1 / R1]:[T5 / R2]])</f>
        <v>0</v>
      </c>
      <c r="C19" s="74">
        <f>MATCH(A19,Tableau1[#Headers],0)</f>
        <v>16</v>
      </c>
      <c r="D19" s="70" t="str" cm="1">
        <f t="array" ref="D19">IF(AND(D$2&gt;0,$C19&gt;0),IF(INDEX(Tableau1[],Calculs!D$2,Calculs!$C19)="X",D$3,""),"")</f>
        <v/>
      </c>
      <c r="E19" s="70" t="str" cm="1">
        <f t="array" ref="E19">IF(AND(E$2&gt;0,$C19&gt;0),IF(INDEX(Tableau1[],Calculs!E$2,Calculs!$C19)="X",E$3,""),"")</f>
        <v/>
      </c>
      <c r="F19" s="70" t="str" cm="1">
        <f t="array" ref="F19">IF(AND(F$2&gt;0,$C19&gt;0),IF(INDEX(Tableau1[],Calculs!F$2,Calculs!$C19)="X",F$3,""),"")</f>
        <v/>
      </c>
      <c r="G19" s="70" t="str" cm="1">
        <f t="array" ref="G19">IF(AND(G$2&gt;0,$C19&gt;0),IF(INDEX(Tableau1[],Calculs!G$2,Calculs!$C19)="X",G$3,""),"")</f>
        <v/>
      </c>
      <c r="H19" s="70" t="str" cm="1">
        <f t="array" ref="H19">IF(AND(H$2&gt;0,$C19&gt;0),IF(INDEX(Tableau1[],Calculs!H$2,Calculs!$C19)="X",H$3,""),"")</f>
        <v/>
      </c>
      <c r="I19" s="70" t="str" cm="1">
        <f t="array" ref="I19">IF(AND(I$2&gt;0,$C19&gt;0),IF(INDEX(Tableau1[],Calculs!I$2,Calculs!$C19)="X",I$3,""),"")</f>
        <v/>
      </c>
      <c r="J19" s="70" t="str" cm="1">
        <f t="array" ref="J19">IF(AND(J$2&gt;0,$C19&gt;0),IF(INDEX(Tableau1[],Calculs!J$2,Calculs!$C19)="X",J$3,""),"")</f>
        <v/>
      </c>
      <c r="K19" s="70" t="str" cm="1">
        <f t="array" ref="K19">IF(AND(K$2&gt;0,$C19&gt;0),IF(INDEX(Tableau1[],Calculs!K$2,Calculs!$C19)="X",K$3,""),"")</f>
        <v/>
      </c>
      <c r="L19" s="70" t="str" cm="1">
        <f t="array" ref="L19">IF(AND(L$2&gt;0,$C19&gt;0),IF(INDEX(Tableau1[],Calculs!L$2,Calculs!$C19)="X",L$3,""),"")</f>
        <v/>
      </c>
      <c r="M19" s="70" t="str" cm="1">
        <f t="array" ref="M19">IF(AND(M$2&gt;0,$C19&gt;0),IF(INDEX(Tableau1[],Calculs!M$2,Calculs!$C19)="X",M$3,""),"")</f>
        <v/>
      </c>
    </row>
    <row r="20" spans="1:13" x14ac:dyDescent="0.25">
      <c r="A20" s="68" t="str">
        <f>Échantillon!A19</f>
        <v>Cyanures totaux</v>
      </c>
      <c r="B20" s="69">
        <f>SUM(T_CALCULS[[#This Row],[T1 / R1]:[T5 / R2]])</f>
        <v>2</v>
      </c>
      <c r="C20" s="74">
        <f>MATCH(A20,Tableau1[#Headers],0)</f>
        <v>17</v>
      </c>
      <c r="D20" s="70" t="str" cm="1">
        <f t="array" ref="D20">IF(AND(D$2&gt;0,$C20&gt;0),IF(INDEX(Tableau1[],Calculs!D$2,Calculs!$C20)="X",D$3,""),"")</f>
        <v/>
      </c>
      <c r="E20" s="70" t="str" cm="1">
        <f t="array" ref="E20">IF(AND(E$2&gt;0,$C20&gt;0),IF(INDEX(Tableau1[],Calculs!E$2,Calculs!$C20)="X",E$3,""),"")</f>
        <v/>
      </c>
      <c r="F20" s="70" t="str" cm="1">
        <f t="array" ref="F20">IF(AND(F$2&gt;0,$C20&gt;0),IF(INDEX(Tableau1[],Calculs!F$2,Calculs!$C20)="X",F$3,""),"")</f>
        <v/>
      </c>
      <c r="G20" s="70" cm="1">
        <f t="array" ref="G20">IF(AND(G$2&gt;0,$C20&gt;0),IF(INDEX(Tableau1[],Calculs!G$2,Calculs!$C20)="X",G$3,""),"")</f>
        <v>2</v>
      </c>
      <c r="H20" s="70" t="str" cm="1">
        <f t="array" ref="H20">IF(AND(H$2&gt;0,$C20&gt;0),IF(INDEX(Tableau1[],Calculs!H$2,Calculs!$C20)="X",H$3,""),"")</f>
        <v/>
      </c>
      <c r="I20" s="70" t="str" cm="1">
        <f t="array" ref="I20">IF(AND(I$2&gt;0,$C20&gt;0),IF(INDEX(Tableau1[],Calculs!I$2,Calculs!$C20)="X",I$3,""),"")</f>
        <v/>
      </c>
      <c r="J20" s="70" t="str" cm="1">
        <f t="array" ref="J20">IF(AND(J$2&gt;0,$C20&gt;0),IF(INDEX(Tableau1[],Calculs!J$2,Calculs!$C20)="X",J$3,""),"")</f>
        <v/>
      </c>
      <c r="K20" s="70" t="str" cm="1">
        <f t="array" ref="K20">IF(AND(K$2&gt;0,$C20&gt;0),IF(INDEX(Tableau1[],Calculs!K$2,Calculs!$C20)="X",K$3,""),"")</f>
        <v/>
      </c>
      <c r="L20" s="70" t="str" cm="1">
        <f t="array" ref="L20">IF(AND(L$2&gt;0,$C20&gt;0),IF(INDEX(Tableau1[],Calculs!L$2,Calculs!$C20)="X",L$3,""),"")</f>
        <v/>
      </c>
      <c r="M20" s="70" t="str" cm="1">
        <f t="array" ref="M20">IF(AND(M$2&gt;0,$C20&gt;0),IF(INDEX(Tableau1[],Calculs!M$2,Calculs!$C20)="X",M$3,""),"")</f>
        <v/>
      </c>
    </row>
    <row r="21" spans="1:13" x14ac:dyDescent="0.25">
      <c r="A21" s="68" t="str">
        <f>Échantillon!A20</f>
        <v>Fluorures disponibles</v>
      </c>
      <c r="B21" s="69">
        <f>SUM(T_CALCULS[[#This Row],[T1 / R1]:[T5 / R2]])</f>
        <v>0</v>
      </c>
      <c r="C21" s="74">
        <f>MATCH(A21,Tableau1[#Headers],0)</f>
        <v>18</v>
      </c>
      <c r="D21" s="70" t="str" cm="1">
        <f t="array" ref="D21">IF(AND(D$2&gt;0,$C21&gt;0),IF(INDEX(Tableau1[],Calculs!D$2,Calculs!$C21)="X",D$3,""),"")</f>
        <v/>
      </c>
      <c r="E21" s="70" t="str" cm="1">
        <f t="array" ref="E21">IF(AND(E$2&gt;0,$C21&gt;0),IF(INDEX(Tableau1[],Calculs!E$2,Calculs!$C21)="X",E$3,""),"")</f>
        <v/>
      </c>
      <c r="F21" s="70" t="str" cm="1">
        <f t="array" ref="F21">IF(AND(F$2&gt;0,$C21&gt;0),IF(INDEX(Tableau1[],Calculs!F$2,Calculs!$C21)="X",F$3,""),"")</f>
        <v/>
      </c>
      <c r="G21" s="70" t="str" cm="1">
        <f t="array" ref="G21">IF(AND(G$2&gt;0,$C21&gt;0),IF(INDEX(Tableau1[],Calculs!G$2,Calculs!$C21)="X",G$3,""),"")</f>
        <v/>
      </c>
      <c r="H21" s="70" t="str" cm="1">
        <f t="array" ref="H21">IF(AND(H$2&gt;0,$C21&gt;0),IF(INDEX(Tableau1[],Calculs!H$2,Calculs!$C21)="X",H$3,""),"")</f>
        <v/>
      </c>
      <c r="I21" s="70" t="str" cm="1">
        <f t="array" ref="I21">IF(AND(I$2&gt;0,$C21&gt;0),IF(INDEX(Tableau1[],Calculs!I$2,Calculs!$C21)="X",I$3,""),"")</f>
        <v/>
      </c>
      <c r="J21" s="70" t="str" cm="1">
        <f t="array" ref="J21">IF(AND(J$2&gt;0,$C21&gt;0),IF(INDEX(Tableau1[],Calculs!J$2,Calculs!$C21)="X",J$3,""),"")</f>
        <v/>
      </c>
      <c r="K21" s="70" t="str" cm="1">
        <f t="array" ref="K21">IF(AND(K$2&gt;0,$C21&gt;0),IF(INDEX(Tableau1[],Calculs!K$2,Calculs!$C21)="X",K$3,""),"")</f>
        <v/>
      </c>
      <c r="L21" s="70" t="str" cm="1">
        <f t="array" ref="L21">IF(AND(L$2&gt;0,$C21&gt;0),IF(INDEX(Tableau1[],Calculs!L$2,Calculs!$C21)="X",L$3,""),"")</f>
        <v/>
      </c>
      <c r="M21" s="70" t="str" cm="1">
        <f t="array" ref="M21">IF(AND(M$2&gt;0,$C21&gt;0),IF(INDEX(Tableau1[],Calculs!M$2,Calculs!$C21)="X",M$3,""),"")</f>
        <v/>
      </c>
    </row>
    <row r="22" spans="1:13" x14ac:dyDescent="0.25">
      <c r="A22" s="68" t="str">
        <f>Échantillon!A21</f>
        <v>Matières en suspension (MES) eau</v>
      </c>
      <c r="B22" s="69">
        <f>SUM(T_CALCULS[[#This Row],[T1 / R1]:[T5 / R2]])</f>
        <v>0</v>
      </c>
      <c r="C22" s="74">
        <f>MATCH(A22,Tableau1[#Headers],0)</f>
        <v>19</v>
      </c>
      <c r="D22" s="70" t="str" cm="1">
        <f t="array" ref="D22">IF(AND(D$2&gt;0,$C22&gt;0),IF(INDEX(Tableau1[],Calculs!D$2,Calculs!$C22)="X",D$3,""),"")</f>
        <v/>
      </c>
      <c r="E22" s="70" t="str" cm="1">
        <f t="array" ref="E22">IF(AND(E$2&gt;0,$C22&gt;0),IF(INDEX(Tableau1[],Calculs!E$2,Calculs!$C22)="X",E$3,""),"")</f>
        <v/>
      </c>
      <c r="F22" s="70" t="str" cm="1">
        <f t="array" ref="F22">IF(AND(F$2&gt;0,$C22&gt;0),IF(INDEX(Tableau1[],Calculs!F$2,Calculs!$C22)="X",F$3,""),"")</f>
        <v/>
      </c>
      <c r="G22" s="70" t="str" cm="1">
        <f t="array" ref="G22">IF(AND(G$2&gt;0,$C22&gt;0),IF(INDEX(Tableau1[],Calculs!G$2,Calculs!$C22)="X",G$3,""),"")</f>
        <v/>
      </c>
      <c r="H22" s="70" t="str" cm="1">
        <f t="array" ref="H22">IF(AND(H$2&gt;0,$C22&gt;0),IF(INDEX(Tableau1[],Calculs!H$2,Calculs!$C22)="X",H$3,""),"")</f>
        <v/>
      </c>
      <c r="I22" s="70" t="str" cm="1">
        <f t="array" ref="I22">IF(AND(I$2&gt;0,$C22&gt;0),IF(INDEX(Tableau1[],Calculs!I$2,Calculs!$C22)="X",I$3,""),"")</f>
        <v/>
      </c>
      <c r="J22" s="70" t="str" cm="1">
        <f t="array" ref="J22">IF(AND(J$2&gt;0,$C22&gt;0),IF(INDEX(Tableau1[],Calculs!J$2,Calculs!$C22)="X",J$3,""),"")</f>
        <v/>
      </c>
      <c r="K22" s="70" t="str" cm="1">
        <f t="array" ref="K22">IF(AND(K$2&gt;0,$C22&gt;0),IF(INDEX(Tableau1[],Calculs!K$2,Calculs!$C22)="X",K$3,""),"")</f>
        <v/>
      </c>
      <c r="L22" s="70" t="str" cm="1">
        <f t="array" ref="L22">IF(AND(L$2&gt;0,$C22&gt;0),IF(INDEX(Tableau1[],Calculs!L$2,Calculs!$C22)="X",L$3,""),"")</f>
        <v/>
      </c>
      <c r="M22" s="70" t="str" cm="1">
        <f t="array" ref="M22">IF(AND(M$2&gt;0,$C22&gt;0),IF(INDEX(Tableau1[],Calculs!M$2,Calculs!$C22)="X",M$3,""),"")</f>
        <v/>
      </c>
    </row>
    <row r="23" spans="1:13" x14ac:dyDescent="0.25">
      <c r="A23" s="68" t="str">
        <f>Échantillon!A22</f>
        <v>PH</v>
      </c>
      <c r="B23" s="69">
        <f>SUM(T_CALCULS[[#This Row],[T1 / R1]:[T5 / R2]])</f>
        <v>2</v>
      </c>
      <c r="C23" s="74">
        <f>MATCH(A23,Tableau1[#Headers],0)</f>
        <v>20</v>
      </c>
      <c r="D23" s="70" t="str" cm="1">
        <f t="array" ref="D23">IF(AND(D$2&gt;0,$C23&gt;0),IF(INDEX(Tableau1[],Calculs!D$2,Calculs!$C23)="X",D$3,""),"")</f>
        <v/>
      </c>
      <c r="E23" s="70" t="str" cm="1">
        <f t="array" ref="E23">IF(AND(E$2&gt;0,$C23&gt;0),IF(INDEX(Tableau1[],Calculs!E$2,Calculs!$C23)="X",E$3,""),"")</f>
        <v/>
      </c>
      <c r="F23" s="70" t="str" cm="1">
        <f t="array" ref="F23">IF(AND(F$2&gt;0,$C23&gt;0),IF(INDEX(Tableau1[],Calculs!F$2,Calculs!$C23)="X",F$3,""),"")</f>
        <v/>
      </c>
      <c r="G23" s="70" cm="1">
        <f t="array" ref="G23">IF(AND(G$2&gt;0,$C23&gt;0),IF(INDEX(Tableau1[],Calculs!G$2,Calculs!$C23)="X",G$3,""),"")</f>
        <v>2</v>
      </c>
      <c r="H23" s="70" t="str" cm="1">
        <f t="array" ref="H23">IF(AND(H$2&gt;0,$C23&gt;0),IF(INDEX(Tableau1[],Calculs!H$2,Calculs!$C23)="X",H$3,""),"")</f>
        <v/>
      </c>
      <c r="I23" s="70" t="str" cm="1">
        <f t="array" ref="I23">IF(AND(I$2&gt;0,$C23&gt;0),IF(INDEX(Tableau1[],Calculs!I$2,Calculs!$C23)="X",I$3,""),"")</f>
        <v/>
      </c>
      <c r="J23" s="70" t="str" cm="1">
        <f t="array" ref="J23">IF(AND(J$2&gt;0,$C23&gt;0),IF(INDEX(Tableau1[],Calculs!J$2,Calculs!$C23)="X",J$3,""),"")</f>
        <v/>
      </c>
      <c r="K23" s="70" t="str" cm="1">
        <f t="array" ref="K23">IF(AND(K$2&gt;0,$C23&gt;0),IF(INDEX(Tableau1[],Calculs!K$2,Calculs!$C23)="X",K$3,""),"")</f>
        <v/>
      </c>
      <c r="L23" s="70" t="str" cm="1">
        <f t="array" ref="L23">IF(AND(L$2&gt;0,$C23&gt;0),IF(INDEX(Tableau1[],Calculs!L$2,Calculs!$C23)="X",L$3,""),"")</f>
        <v/>
      </c>
      <c r="M23" s="70" t="str" cm="1">
        <f t="array" ref="M23">IF(AND(M$2&gt;0,$C23&gt;0),IF(INDEX(Tableau1[],Calculs!M$2,Calculs!$C23)="X",M$3,""),"")</f>
        <v/>
      </c>
    </row>
    <row r="24" spans="1:13" x14ac:dyDescent="0.25">
      <c r="A24" s="68" t="str">
        <f>Échantillon!A23</f>
        <v>Phosphore Total Trace eau</v>
      </c>
      <c r="B24" s="69">
        <f>SUM(T_CALCULS[[#This Row],[T1 / R1]:[T5 / R2]])</f>
        <v>0</v>
      </c>
      <c r="C24" s="74">
        <f>MATCH(A24,Tableau1[#Headers],0)</f>
        <v>21</v>
      </c>
      <c r="D24" s="70" t="str" cm="1">
        <f t="array" ref="D24">IF(AND(D$2&gt;0,$C24&gt;0),IF(INDEX(Tableau1[],Calculs!D$2,Calculs!$C24)="X",D$3,""),"")</f>
        <v/>
      </c>
      <c r="E24" s="70" t="str" cm="1">
        <f t="array" ref="E24">IF(AND(E$2&gt;0,$C24&gt;0),IF(INDEX(Tableau1[],Calculs!E$2,Calculs!$C24)="X",E$3,""),"")</f>
        <v/>
      </c>
      <c r="F24" s="70" t="str" cm="1">
        <f t="array" ref="F24">IF(AND(F$2&gt;0,$C24&gt;0),IF(INDEX(Tableau1[],Calculs!F$2,Calculs!$C24)="X",F$3,""),"")</f>
        <v/>
      </c>
      <c r="G24" s="70" t="str" cm="1">
        <f t="array" ref="G24">IF(AND(G$2&gt;0,$C24&gt;0),IF(INDEX(Tableau1[],Calculs!G$2,Calculs!$C24)="X",G$3,""),"")</f>
        <v/>
      </c>
      <c r="H24" s="70" t="str" cm="1">
        <f t="array" ref="H24">IF(AND(H$2&gt;0,$C24&gt;0),IF(INDEX(Tableau1[],Calculs!H$2,Calculs!$C24)="X",H$3,""),"")</f>
        <v/>
      </c>
      <c r="I24" s="70" t="str" cm="1">
        <f t="array" ref="I24">IF(AND(I$2&gt;0,$C24&gt;0),IF(INDEX(Tableau1[],Calculs!I$2,Calculs!$C24)="X",I$3,""),"")</f>
        <v/>
      </c>
      <c r="J24" s="70" t="str" cm="1">
        <f t="array" ref="J24">IF(AND(J$2&gt;0,$C24&gt;0),IF(INDEX(Tableau1[],Calculs!J$2,Calculs!$C24)="X",J$3,""),"")</f>
        <v/>
      </c>
      <c r="K24" s="70" t="str" cm="1">
        <f t="array" ref="K24">IF(AND(K$2&gt;0,$C24&gt;0),IF(INDEX(Tableau1[],Calculs!K$2,Calculs!$C24)="X",K$3,""),"")</f>
        <v/>
      </c>
      <c r="L24" s="70" t="str" cm="1">
        <f t="array" ref="L24">IF(AND(L$2&gt;0,$C24&gt;0),IF(INDEX(Tableau1[],Calculs!L$2,Calculs!$C24)="X",L$3,""),"")</f>
        <v/>
      </c>
      <c r="M24" s="70" t="str" cm="1">
        <f t="array" ref="M24">IF(AND(M$2&gt;0,$C24&gt;0),IF(INDEX(Tableau1[],Calculs!M$2,Calculs!$C24)="X",M$3,""),"")</f>
        <v/>
      </c>
    </row>
    <row r="25" spans="1:13" x14ac:dyDescent="0.25">
      <c r="A25" s="68" t="str">
        <f>Échantillon!A24</f>
        <v>Phosphores totaux eau</v>
      </c>
      <c r="B25" s="69">
        <f>SUM(T_CALCULS[[#This Row],[T1 / R1]:[T5 / R2]])</f>
        <v>0</v>
      </c>
      <c r="C25" s="74">
        <f>MATCH(A25,Tableau1[#Headers],0)</f>
        <v>22</v>
      </c>
      <c r="D25" s="70" t="str" cm="1">
        <f t="array" ref="D25">IF(AND(D$2&gt;0,$C25&gt;0),IF(INDEX(Tableau1[],Calculs!D$2,Calculs!$C25)="X",D$3,""),"")</f>
        <v/>
      </c>
      <c r="E25" s="70" t="str" cm="1">
        <f t="array" ref="E25">IF(AND(E$2&gt;0,$C25&gt;0),IF(INDEX(Tableau1[],Calculs!E$2,Calculs!$C25)="X",E$3,""),"")</f>
        <v/>
      </c>
      <c r="F25" s="70" t="str" cm="1">
        <f t="array" ref="F25">IF(AND(F$2&gt;0,$C25&gt;0),IF(INDEX(Tableau1[],Calculs!F$2,Calculs!$C25)="X",F$3,""),"")</f>
        <v/>
      </c>
      <c r="G25" s="70" t="str" cm="1">
        <f t="array" ref="G25">IF(AND(G$2&gt;0,$C25&gt;0),IF(INDEX(Tableau1[],Calculs!G$2,Calculs!$C25)="X",G$3,""),"")</f>
        <v/>
      </c>
      <c r="H25" s="70" t="str" cm="1">
        <f t="array" ref="H25">IF(AND(H$2&gt;0,$C25&gt;0),IF(INDEX(Tableau1[],Calculs!H$2,Calculs!$C25)="X",H$3,""),"")</f>
        <v/>
      </c>
      <c r="I25" s="70" t="str" cm="1">
        <f t="array" ref="I25">IF(AND(I$2&gt;0,$C25&gt;0),IF(INDEX(Tableau1[],Calculs!I$2,Calculs!$C25)="X",I$3,""),"")</f>
        <v/>
      </c>
      <c r="J25" s="70" t="str" cm="1">
        <f t="array" ref="J25">IF(AND(J$2&gt;0,$C25&gt;0),IF(INDEX(Tableau1[],Calculs!J$2,Calculs!$C25)="X",J$3,""),"")</f>
        <v/>
      </c>
      <c r="K25" s="70" t="str" cm="1">
        <f t="array" ref="K25">IF(AND(K$2&gt;0,$C25&gt;0),IF(INDEX(Tableau1[],Calculs!K$2,Calculs!$C25)="X",K$3,""),"")</f>
        <v/>
      </c>
      <c r="L25" s="70" t="str" cm="1">
        <f t="array" ref="L25">IF(AND(L$2&gt;0,$C25&gt;0),IF(INDEX(Tableau1[],Calculs!L$2,Calculs!$C25)="X",L$3,""),"")</f>
        <v/>
      </c>
      <c r="M25" s="70" t="str" cm="1">
        <f t="array" ref="M25">IF(AND(M$2&gt;0,$C25&gt;0),IF(INDEX(Tableau1[],Calculs!M$2,Calculs!$C25)="X",M$3,""),"")</f>
        <v/>
      </c>
    </row>
    <row r="26" spans="1:13" x14ac:dyDescent="0.25">
      <c r="A26" s="68" t="str">
        <f>Échantillon!A25</f>
        <v>Phtalate eau</v>
      </c>
      <c r="B26" s="69">
        <f>SUM(T_CALCULS[[#This Row],[T1 / R1]:[T5 / R2]])</f>
        <v>0</v>
      </c>
      <c r="C26" s="74">
        <f>MATCH(A26,Tableau1[#Headers],0)</f>
        <v>23</v>
      </c>
      <c r="D26" s="70" t="str" cm="1">
        <f t="array" ref="D26">IF(AND(D$2&gt;0,$C26&gt;0),IF(INDEX(Tableau1[],Calculs!D$2,Calculs!$C26)="X",D$3,""),"")</f>
        <v/>
      </c>
      <c r="E26" s="70" t="str" cm="1">
        <f t="array" ref="E26">IF(AND(E$2&gt;0,$C26&gt;0),IF(INDEX(Tableau1[],Calculs!E$2,Calculs!$C26)="X",E$3,""),"")</f>
        <v/>
      </c>
      <c r="F26" s="70" t="str" cm="1">
        <f t="array" ref="F26">IF(AND(F$2&gt;0,$C26&gt;0),IF(INDEX(Tableau1[],Calculs!F$2,Calculs!$C26)="X",F$3,""),"")</f>
        <v/>
      </c>
      <c r="G26" s="70" t="str" cm="1">
        <f t="array" ref="G26">IF(AND(G$2&gt;0,$C26&gt;0),IF(INDEX(Tableau1[],Calculs!G$2,Calculs!$C26)="X",G$3,""),"")</f>
        <v/>
      </c>
      <c r="H26" s="70" t="str" cm="1">
        <f t="array" ref="H26">IF(AND(H$2&gt;0,$C26&gt;0),IF(INDEX(Tableau1[],Calculs!H$2,Calculs!$C26)="X",H$3,""),"")</f>
        <v/>
      </c>
      <c r="I26" s="70" t="str" cm="1">
        <f t="array" ref="I26">IF(AND(I$2&gt;0,$C26&gt;0),IF(INDEX(Tableau1[],Calculs!I$2,Calculs!$C26)="X",I$3,""),"")</f>
        <v/>
      </c>
      <c r="J26" s="70" t="str" cm="1">
        <f t="array" ref="J26">IF(AND(J$2&gt;0,$C26&gt;0),IF(INDEX(Tableau1[],Calculs!J$2,Calculs!$C26)="X",J$3,""),"")</f>
        <v/>
      </c>
      <c r="K26" s="70" t="str" cm="1">
        <f t="array" ref="K26">IF(AND(K$2&gt;0,$C26&gt;0),IF(INDEX(Tableau1[],Calculs!K$2,Calculs!$C26)="X",K$3,""),"")</f>
        <v/>
      </c>
      <c r="L26" s="70" t="str" cm="1">
        <f t="array" ref="L26">IF(AND(L$2&gt;0,$C26&gt;0),IF(INDEX(Tableau1[],Calculs!L$2,Calculs!$C26)="X",L$3,""),"")</f>
        <v/>
      </c>
      <c r="M26" s="70" t="str" cm="1">
        <f t="array" ref="M26">IF(AND(M$2&gt;0,$C26&gt;0),IF(INDEX(Tableau1[],Calculs!M$2,Calculs!$C26)="X",M$3,""),"")</f>
        <v/>
      </c>
    </row>
    <row r="27" spans="1:13" x14ac:dyDescent="0.25">
      <c r="A27" s="68" t="str">
        <f>Échantillon!A26</f>
        <v>Phtalate</v>
      </c>
      <c r="B27" s="69">
        <f>SUM(T_CALCULS[[#This Row],[T1 / R1]:[T5 / R2]])</f>
        <v>2</v>
      </c>
      <c r="C27" s="74">
        <f>MATCH(A27,Tableau1[#Headers],0)</f>
        <v>24</v>
      </c>
      <c r="D27" s="70" t="str" cm="1">
        <f t="array" ref="D27">IF(AND(D$2&gt;0,$C27&gt;0),IF(INDEX(Tableau1[],Calculs!D$2,Calculs!$C27)="X",D$3,""),"")</f>
        <v/>
      </c>
      <c r="E27" s="70" t="str" cm="1">
        <f t="array" ref="E27">IF(AND(E$2&gt;0,$C27&gt;0),IF(INDEX(Tableau1[],Calculs!E$2,Calculs!$C27)="X",E$3,""),"")</f>
        <v/>
      </c>
      <c r="F27" s="70" t="str" cm="1">
        <f t="array" ref="F27">IF(AND(F$2&gt;0,$C27&gt;0),IF(INDEX(Tableau1[],Calculs!F$2,Calculs!$C27)="X",F$3,""),"")</f>
        <v/>
      </c>
      <c r="G27" s="70" cm="1">
        <f t="array" ref="G27">IF(AND(G$2&gt;0,$C27&gt;0),IF(INDEX(Tableau1[],Calculs!G$2,Calculs!$C27)="X",G$3,""),"")</f>
        <v>2</v>
      </c>
      <c r="H27" s="70" t="str" cm="1">
        <f t="array" ref="H27">IF(AND(H$2&gt;0,$C27&gt;0),IF(INDEX(Tableau1[],Calculs!H$2,Calculs!$C27)="X",H$3,""),"")</f>
        <v/>
      </c>
      <c r="I27" s="70" t="str" cm="1">
        <f t="array" ref="I27">IF(AND(I$2&gt;0,$C27&gt;0),IF(INDEX(Tableau1[],Calculs!I$2,Calculs!$C27)="X",I$3,""),"")</f>
        <v/>
      </c>
      <c r="J27" s="70" t="str" cm="1">
        <f t="array" ref="J27">IF(AND(J$2&gt;0,$C27&gt;0),IF(INDEX(Tableau1[],Calculs!J$2,Calculs!$C27)="X",J$3,""),"")</f>
        <v/>
      </c>
      <c r="K27" s="70" t="str" cm="1">
        <f t="array" ref="K27">IF(AND(K$2&gt;0,$C27&gt;0),IF(INDEX(Tableau1[],Calculs!K$2,Calculs!$C27)="X",K$3,""),"")</f>
        <v/>
      </c>
      <c r="L27" s="70" t="str" cm="1">
        <f t="array" ref="L27">IF(AND(L$2&gt;0,$C27&gt;0),IF(INDEX(Tableau1[],Calculs!L$2,Calculs!$C27)="X",L$3,""),"")</f>
        <v/>
      </c>
      <c r="M27" s="70" t="str" cm="1">
        <f t="array" ref="M27">IF(AND(M$2&gt;0,$C27&gt;0),IF(INDEX(Tableau1[],Calculs!M$2,Calculs!$C27)="X",M$3,""),"")</f>
        <v/>
      </c>
    </row>
    <row r="28" spans="1:13" x14ac:dyDescent="0.25">
      <c r="A28" s="68" t="str">
        <f>Échantillon!A27</f>
        <v>Soufre</v>
      </c>
      <c r="B28" s="69">
        <f>SUM(T_CALCULS[[#This Row],[T1 / R1]:[T5 / R2]])</f>
        <v>2</v>
      </c>
      <c r="C28" s="74">
        <f>MATCH(A28,Tableau1[#Headers],0)</f>
        <v>25</v>
      </c>
      <c r="D28" s="70" t="str" cm="1">
        <f t="array" ref="D28">IF(AND(D$2&gt;0,$C28&gt;0),IF(INDEX(Tableau1[],Calculs!D$2,Calculs!$C28)="X",D$3,""),"")</f>
        <v/>
      </c>
      <c r="E28" s="70" t="str" cm="1">
        <f t="array" ref="E28">IF(AND(E$2&gt;0,$C28&gt;0),IF(INDEX(Tableau1[],Calculs!E$2,Calculs!$C28)="X",E$3,""),"")</f>
        <v/>
      </c>
      <c r="F28" s="70" t="str" cm="1">
        <f t="array" ref="F28">IF(AND(F$2&gt;0,$C28&gt;0),IF(INDEX(Tableau1[],Calculs!F$2,Calculs!$C28)="X",F$3,""),"")</f>
        <v/>
      </c>
      <c r="G28" s="70" cm="1">
        <f t="array" ref="G28">IF(AND(G$2&gt;0,$C28&gt;0),IF(INDEX(Tableau1[],Calculs!G$2,Calculs!$C28)="X",G$3,""),"")</f>
        <v>2</v>
      </c>
      <c r="H28" s="70" t="str" cm="1">
        <f t="array" ref="H28">IF(AND(H$2&gt;0,$C28&gt;0),IF(INDEX(Tableau1[],Calculs!H$2,Calculs!$C28)="X",H$3,""),"")</f>
        <v/>
      </c>
      <c r="I28" s="70" t="str" cm="1">
        <f t="array" ref="I28">IF(AND(I$2&gt;0,$C28&gt;0),IF(INDEX(Tableau1[],Calculs!I$2,Calculs!$C28)="X",I$3,""),"")</f>
        <v/>
      </c>
      <c r="J28" s="70" t="str" cm="1">
        <f t="array" ref="J28">IF(AND(J$2&gt;0,$C28&gt;0),IF(INDEX(Tableau1[],Calculs!J$2,Calculs!$C28)="X",J$3,""),"")</f>
        <v/>
      </c>
      <c r="K28" s="70" t="str" cm="1">
        <f t="array" ref="K28">IF(AND(K$2&gt;0,$C28&gt;0),IF(INDEX(Tableau1[],Calculs!K$2,Calculs!$C28)="X",K$3,""),"")</f>
        <v/>
      </c>
      <c r="L28" s="70" t="str" cm="1">
        <f t="array" ref="L28">IF(AND(L$2&gt;0,$C28&gt;0),IF(INDEX(Tableau1[],Calculs!L$2,Calculs!$C28)="X",L$3,""),"")</f>
        <v/>
      </c>
      <c r="M28" s="70" t="str" cm="1">
        <f t="array" ref="M28">IF(AND(M$2&gt;0,$C28&gt;0),IF(INDEX(Tableau1[],Calculs!M$2,Calculs!$C28)="X",M$3,""),"")</f>
        <v/>
      </c>
    </row>
    <row r="29" spans="1:13" x14ac:dyDescent="0.25">
      <c r="A29" s="68" t="str">
        <f>Échantillon!A28</f>
        <v>Sulfures eau</v>
      </c>
      <c r="B29" s="69">
        <f>SUM(T_CALCULS[[#This Row],[T1 / R1]:[T5 / R2]])</f>
        <v>0</v>
      </c>
      <c r="C29" s="74">
        <f>MATCH(A29,Tableau1[#Headers],0)</f>
        <v>26</v>
      </c>
      <c r="D29" s="70" t="str" cm="1">
        <f t="array" ref="D29">IF(AND(D$2&gt;0,$C29&gt;0),IF(INDEX(Tableau1[],Calculs!D$2,Calculs!$C29)="X",D$3,""),"")</f>
        <v/>
      </c>
      <c r="E29" s="70" t="str" cm="1">
        <f t="array" ref="E29">IF(AND(E$2&gt;0,$C29&gt;0),IF(INDEX(Tableau1[],Calculs!E$2,Calculs!$C29)="X",E$3,""),"")</f>
        <v/>
      </c>
      <c r="F29" s="70" t="str" cm="1">
        <f t="array" ref="F29">IF(AND(F$2&gt;0,$C29&gt;0),IF(INDEX(Tableau1[],Calculs!F$2,Calculs!$C29)="X",F$3,""),"")</f>
        <v/>
      </c>
      <c r="G29" s="70" t="str" cm="1">
        <f t="array" ref="G29">IF(AND(G$2&gt;0,$C29&gt;0),IF(INDEX(Tableau1[],Calculs!G$2,Calculs!$C29)="X",G$3,""),"")</f>
        <v/>
      </c>
      <c r="H29" s="70" t="str" cm="1">
        <f t="array" ref="H29">IF(AND(H$2&gt;0,$C29&gt;0),IF(INDEX(Tableau1[],Calculs!H$2,Calculs!$C29)="X",H$3,""),"")</f>
        <v/>
      </c>
      <c r="I29" s="70" t="str" cm="1">
        <f t="array" ref="I29">IF(AND(I$2&gt;0,$C29&gt;0),IF(INDEX(Tableau1[],Calculs!I$2,Calculs!$C29)="X",I$3,""),"")</f>
        <v/>
      </c>
      <c r="J29" s="70" t="str" cm="1">
        <f t="array" ref="J29">IF(AND(J$2&gt;0,$C29&gt;0),IF(INDEX(Tableau1[],Calculs!J$2,Calculs!$C29)="X",J$3,""),"")</f>
        <v/>
      </c>
      <c r="K29" s="70" t="str" cm="1">
        <f t="array" ref="K29">IF(AND(K$2&gt;0,$C29&gt;0),IF(INDEX(Tableau1[],Calculs!K$2,Calculs!$C29)="X",K$3,""),"")</f>
        <v/>
      </c>
      <c r="L29" s="70" t="str" cm="1">
        <f t="array" ref="L29">IF(AND(L$2&gt;0,$C29&gt;0),IF(INDEX(Tableau1[],Calculs!L$2,Calculs!$C29)="X",L$3,""),"")</f>
        <v/>
      </c>
      <c r="M29" s="70" t="str" cm="1">
        <f t="array" ref="M29">IF(AND(M$2&gt;0,$C29&gt;0),IF(INDEX(Tableau1[],Calculs!M$2,Calculs!$C29)="X",M$3,""),"")</f>
        <v/>
      </c>
    </row>
    <row r="30" spans="1:13" x14ac:dyDescent="0.25">
      <c r="A30" s="68" t="str">
        <f>Échantillon!A29</f>
        <v>C10C50 eau</v>
      </c>
      <c r="B30" s="69">
        <f>SUM(T_CALCULS[[#This Row],[T1 / R1]:[T5 / R2]])</f>
        <v>0</v>
      </c>
      <c r="C30" s="74">
        <f>MATCH(A30,Tableau1[#Headers],0)</f>
        <v>27</v>
      </c>
      <c r="D30" s="70" t="str" cm="1">
        <f t="array" ref="D30">IF(AND(D$2&gt;0,$C30&gt;0),IF(INDEX(Tableau1[],Calculs!D$2,Calculs!$C30)="X",D$3,""),"")</f>
        <v/>
      </c>
      <c r="E30" s="70" t="str" cm="1">
        <f t="array" ref="E30">IF(AND(E$2&gt;0,$C30&gt;0),IF(INDEX(Tableau1[],Calculs!E$2,Calculs!$C30)="X",E$3,""),"")</f>
        <v/>
      </c>
      <c r="F30" s="70" t="str" cm="1">
        <f t="array" ref="F30">IF(AND(F$2&gt;0,$C30&gt;0),IF(INDEX(Tableau1[],Calculs!F$2,Calculs!$C30)="X",F$3,""),"")</f>
        <v/>
      </c>
      <c r="G30" s="70" t="str" cm="1">
        <f t="array" ref="G30">IF(AND(G$2&gt;0,$C30&gt;0),IF(INDEX(Tableau1[],Calculs!G$2,Calculs!$C30)="X",G$3,""),"")</f>
        <v/>
      </c>
      <c r="H30" s="70" t="str" cm="1">
        <f t="array" ref="H30">IF(AND(H$2&gt;0,$C30&gt;0),IF(INDEX(Tableau1[],Calculs!H$2,Calculs!$C30)="X",H$3,""),"")</f>
        <v/>
      </c>
      <c r="I30" s="70" t="str" cm="1">
        <f t="array" ref="I30">IF(AND(I$2&gt;0,$C30&gt;0),IF(INDEX(Tableau1[],Calculs!I$2,Calculs!$C30)="X",I$3,""),"")</f>
        <v/>
      </c>
      <c r="J30" s="70" t="str" cm="1">
        <f t="array" ref="J30">IF(AND(J$2&gt;0,$C30&gt;0),IF(INDEX(Tableau1[],Calculs!J$2,Calculs!$C30)="X",J$3,""),"")</f>
        <v/>
      </c>
      <c r="K30" s="70" t="str" cm="1">
        <f t="array" ref="K30">IF(AND(K$2&gt;0,$C30&gt;0),IF(INDEX(Tableau1[],Calculs!K$2,Calculs!$C30)="X",K$3,""),"")</f>
        <v/>
      </c>
      <c r="L30" s="70" t="str" cm="1">
        <f t="array" ref="L30">IF(AND(L$2&gt;0,$C30&gt;0),IF(INDEX(Tableau1[],Calculs!L$2,Calculs!$C30)="X",L$3,""),"")</f>
        <v/>
      </c>
      <c r="M30" s="70" t="str" cm="1">
        <f t="array" ref="M30">IF(AND(M$2&gt;0,$C30&gt;0),IF(INDEX(Tableau1[],Calculs!M$2,Calculs!$C30)="X",M$3,""),"")</f>
        <v/>
      </c>
    </row>
    <row r="31" spans="1:13" x14ac:dyDescent="0.25">
      <c r="A31" s="68" t="str">
        <f>Échantillon!A30</f>
        <v>HAP eau</v>
      </c>
      <c r="B31" s="69">
        <f>SUM(T_CALCULS[[#This Row],[T1 / R1]:[T5 / R2]])</f>
        <v>0</v>
      </c>
      <c r="C31" s="74">
        <f>MATCH(A31,Tableau1[#Headers],0)</f>
        <v>28</v>
      </c>
      <c r="D31" s="70" t="str" cm="1">
        <f t="array" ref="D31">IF(AND(D$2&gt;0,$C31&gt;0),IF(INDEX(Tableau1[],Calculs!D$2,Calculs!$C31)="X",D$3,""),"")</f>
        <v/>
      </c>
      <c r="E31" s="70" t="str" cm="1">
        <f t="array" ref="E31">IF(AND(E$2&gt;0,$C31&gt;0),IF(INDEX(Tableau1[],Calculs!E$2,Calculs!$C31)="X",E$3,""),"")</f>
        <v/>
      </c>
      <c r="F31" s="70" t="str" cm="1">
        <f t="array" ref="F31">IF(AND(F$2&gt;0,$C31&gt;0),IF(INDEX(Tableau1[],Calculs!F$2,Calculs!$C31)="X",F$3,""),"")</f>
        <v/>
      </c>
      <c r="G31" s="70" t="str" cm="1">
        <f t="array" ref="G31">IF(AND(G$2&gt;0,$C31&gt;0),IF(INDEX(Tableau1[],Calculs!G$2,Calculs!$C31)="X",G$3,""),"")</f>
        <v/>
      </c>
      <c r="H31" s="70" t="str" cm="1">
        <f t="array" ref="H31">IF(AND(H$2&gt;0,$C31&gt;0),IF(INDEX(Tableau1[],Calculs!H$2,Calculs!$C31)="X",H$3,""),"")</f>
        <v/>
      </c>
      <c r="I31" s="70" t="str" cm="1">
        <f t="array" ref="I31">IF(AND(I$2&gt;0,$C31&gt;0),IF(INDEX(Tableau1[],Calculs!I$2,Calculs!$C31)="X",I$3,""),"")</f>
        <v/>
      </c>
      <c r="J31" s="70" t="str" cm="1">
        <f t="array" ref="J31">IF(AND(J$2&gt;0,$C31&gt;0),IF(INDEX(Tableau1[],Calculs!J$2,Calculs!$C31)="X",J$3,""),"")</f>
        <v/>
      </c>
      <c r="K31" s="70" t="str" cm="1">
        <f t="array" ref="K31">IF(AND(K$2&gt;0,$C31&gt;0),IF(INDEX(Tableau1[],Calculs!K$2,Calculs!$C31)="X",K$3,""),"")</f>
        <v/>
      </c>
      <c r="L31" s="70" t="str" cm="1">
        <f t="array" ref="L31">IF(AND(L$2&gt;0,$C31&gt;0),IF(INDEX(Tableau1[],Calculs!L$2,Calculs!$C31)="X",L$3,""),"")</f>
        <v/>
      </c>
      <c r="M31" s="70" t="str" cm="1">
        <f t="array" ref="M31">IF(AND(M$2&gt;0,$C31&gt;0),IF(INDEX(Tableau1[],Calculs!M$2,Calculs!$C31)="X",M$3,""),"")</f>
        <v/>
      </c>
    </row>
    <row r="32" spans="1:13" x14ac:dyDescent="0.25">
      <c r="A32" s="68" t="str">
        <f>Échantillon!A31</f>
        <v>BTEX</v>
      </c>
      <c r="B32" s="69">
        <f>SUM(T_CALCULS[[#This Row],[T1 / R1]:[T5 / R2]])</f>
        <v>0</v>
      </c>
      <c r="C32" s="74">
        <f>MATCH(A32,Tableau1[#Headers],0)</f>
        <v>29</v>
      </c>
      <c r="D32" s="70" t="str" cm="1">
        <f t="array" ref="D32">IF(AND(D$2&gt;0,$C32&gt;0),IF(INDEX(Tableau1[],Calculs!D$2,Calculs!$C32)="X",D$3,""),"")</f>
        <v/>
      </c>
      <c r="E32" s="70" t="str" cm="1">
        <f t="array" ref="E32">IF(AND(E$2&gt;0,$C32&gt;0),IF(INDEX(Tableau1[],Calculs!E$2,Calculs!$C32)="X",E$3,""),"")</f>
        <v/>
      </c>
      <c r="F32" s="70" t="str" cm="1">
        <f t="array" ref="F32">IF(AND(F$2&gt;0,$C32&gt;0),IF(INDEX(Tableau1[],Calculs!F$2,Calculs!$C32)="X",F$3,""),"")</f>
        <v/>
      </c>
      <c r="G32" s="70" t="str" cm="1">
        <f t="array" ref="G32">IF(AND(G$2&gt;0,$C32&gt;0),IF(INDEX(Tableau1[],Calculs!G$2,Calculs!$C32)="X",G$3,""),"")</f>
        <v/>
      </c>
      <c r="H32" s="70" t="str" cm="1">
        <f t="array" ref="H32">IF(AND(H$2&gt;0,$C32&gt;0),IF(INDEX(Tableau1[],Calculs!H$2,Calculs!$C32)="X",H$3,""),"")</f>
        <v/>
      </c>
      <c r="I32" s="70" t="str" cm="1">
        <f t="array" ref="I32">IF(AND(I$2&gt;0,$C32&gt;0),IF(INDEX(Tableau1[],Calculs!I$2,Calculs!$C32)="X",I$3,""),"")</f>
        <v/>
      </c>
      <c r="J32" s="70" t="str" cm="1">
        <f t="array" ref="J32">IF(AND(J$2&gt;0,$C32&gt;0),IF(INDEX(Tableau1[],Calculs!J$2,Calculs!$C32)="X",J$3,""),"")</f>
        <v/>
      </c>
      <c r="K32" s="70" t="str" cm="1">
        <f t="array" ref="K32">IF(AND(K$2&gt;0,$C32&gt;0),IF(INDEX(Tableau1[],Calculs!K$2,Calculs!$C32)="X",K$3,""),"")</f>
        <v/>
      </c>
      <c r="L32" s="70" t="str" cm="1">
        <f t="array" ref="L32">IF(AND(L$2&gt;0,$C32&gt;0),IF(INDEX(Tableau1[],Calculs!L$2,Calculs!$C32)="X",L$3,""),"")</f>
        <v/>
      </c>
      <c r="M32" s="70" t="str" cm="1">
        <f t="array" ref="M32">IF(AND(M$2&gt;0,$C32&gt;0),IF(INDEX(Tableau1[],Calculs!M$2,Calculs!$C32)="X",M$3,""),"")</f>
        <v/>
      </c>
    </row>
    <row r="33" spans="1:13" x14ac:dyDescent="0.25">
      <c r="A33" s="68" t="str">
        <f>Échantillon!A32</f>
        <v>HAM</v>
      </c>
      <c r="B33" s="69">
        <f>SUM(T_CALCULS[[#This Row],[T1 / R1]:[T5 / R2]])</f>
        <v>0</v>
      </c>
      <c r="C33" s="74">
        <f>MATCH(A33,Tableau1[#Headers],0)</f>
        <v>30</v>
      </c>
      <c r="D33" s="70" t="str" cm="1">
        <f t="array" ref="D33">IF(AND(D$2&gt;0,$C33&gt;0),IF(INDEX(Tableau1[],Calculs!D$2,Calculs!$C33)="X",D$3,""),"")</f>
        <v/>
      </c>
      <c r="E33" s="70" t="str" cm="1">
        <f t="array" ref="E33">IF(AND(E$2&gt;0,$C33&gt;0),IF(INDEX(Tableau1[],Calculs!E$2,Calculs!$C33)="X",E$3,""),"")</f>
        <v/>
      </c>
      <c r="F33" s="70" t="str" cm="1">
        <f t="array" ref="F33">IF(AND(F$2&gt;0,$C33&gt;0),IF(INDEX(Tableau1[],Calculs!F$2,Calculs!$C33)="X",F$3,""),"")</f>
        <v/>
      </c>
      <c r="G33" s="70" t="str" cm="1">
        <f t="array" ref="G33">IF(AND(G$2&gt;0,$C33&gt;0),IF(INDEX(Tableau1[],Calculs!G$2,Calculs!$C33)="X",G$3,""),"")</f>
        <v/>
      </c>
      <c r="H33" s="70" t="str" cm="1">
        <f t="array" ref="H33">IF(AND(H$2&gt;0,$C33&gt;0),IF(INDEX(Tableau1[],Calculs!H$2,Calculs!$C33)="X",H$3,""),"")</f>
        <v/>
      </c>
      <c r="I33" s="70" t="str" cm="1">
        <f t="array" ref="I33">IF(AND(I$2&gt;0,$C33&gt;0),IF(INDEX(Tableau1[],Calculs!I$2,Calculs!$C33)="X",I$3,""),"")</f>
        <v/>
      </c>
      <c r="J33" s="70" t="str" cm="1">
        <f t="array" ref="J33">IF(AND(J$2&gt;0,$C33&gt;0),IF(INDEX(Tableau1[],Calculs!J$2,Calculs!$C33)="X",J$3,""),"")</f>
        <v/>
      </c>
      <c r="K33" s="70" t="str" cm="1">
        <f t="array" ref="K33">IF(AND(K$2&gt;0,$C33&gt;0),IF(INDEX(Tableau1[],Calculs!K$2,Calculs!$C33)="X",K$3,""),"")</f>
        <v/>
      </c>
      <c r="L33" s="70" t="str" cm="1">
        <f t="array" ref="L33">IF(AND(L$2&gt;0,$C33&gt;0),IF(INDEX(Tableau1[],Calculs!L$2,Calculs!$C33)="X",L$3,""),"")</f>
        <v/>
      </c>
      <c r="M33" s="70" t="str" cm="1">
        <f t="array" ref="M33">IF(AND(M$2&gt;0,$C33&gt;0),IF(INDEX(Tableau1[],Calculs!M$2,Calculs!$C33)="X",M$3,""),"")</f>
        <v/>
      </c>
    </row>
    <row r="34" spans="1:13" x14ac:dyDescent="0.25">
      <c r="A34" s="68" t="str">
        <f>Échantillon!A33</f>
        <v>BPC</v>
      </c>
      <c r="B34" s="69">
        <f>SUM(T_CALCULS[[#This Row],[T1 / R1]:[T5 / R2]])</f>
        <v>0</v>
      </c>
      <c r="C34" s="74">
        <f>MATCH(A34,Tableau1[#Headers],0)</f>
        <v>31</v>
      </c>
      <c r="D34" s="70" t="str" cm="1">
        <f t="array" ref="D34">IF(AND(D$2&gt;0,$C34&gt;0),IF(INDEX(Tableau1[],Calculs!D$2,Calculs!$C34)="X",D$3,""),"")</f>
        <v/>
      </c>
      <c r="E34" s="70" t="str" cm="1">
        <f t="array" ref="E34">IF(AND(E$2&gt;0,$C34&gt;0),IF(INDEX(Tableau1[],Calculs!E$2,Calculs!$C34)="X",E$3,""),"")</f>
        <v/>
      </c>
      <c r="F34" s="70" t="str" cm="1">
        <f t="array" ref="F34">IF(AND(F$2&gt;0,$C34&gt;0),IF(INDEX(Tableau1[],Calculs!F$2,Calculs!$C34)="X",F$3,""),"")</f>
        <v/>
      </c>
      <c r="G34" s="70" t="str" cm="1">
        <f t="array" ref="G34">IF(AND(G$2&gt;0,$C34&gt;0),IF(INDEX(Tableau1[],Calculs!G$2,Calculs!$C34)="X",G$3,""),"")</f>
        <v/>
      </c>
      <c r="H34" s="70" t="str" cm="1">
        <f t="array" ref="H34">IF(AND(H$2&gt;0,$C34&gt;0),IF(INDEX(Tableau1[],Calculs!H$2,Calculs!$C34)="X",H$3,""),"")</f>
        <v/>
      </c>
      <c r="I34" s="70" t="str" cm="1">
        <f t="array" ref="I34">IF(AND(I$2&gt;0,$C34&gt;0),IF(INDEX(Tableau1[],Calculs!I$2,Calculs!$C34)="X",I$3,""),"")</f>
        <v/>
      </c>
      <c r="J34" s="70" t="str" cm="1">
        <f t="array" ref="J34">IF(AND(J$2&gt;0,$C34&gt;0),IF(INDEX(Tableau1[],Calculs!J$2,Calculs!$C34)="X",J$3,""),"")</f>
        <v/>
      </c>
      <c r="K34" s="70" t="str" cm="1">
        <f t="array" ref="K34">IF(AND(K$2&gt;0,$C34&gt;0),IF(INDEX(Tableau1[],Calculs!K$2,Calculs!$C34)="X",K$3,""),"")</f>
        <v/>
      </c>
      <c r="L34" s="70" t="str" cm="1">
        <f t="array" ref="L34">IF(AND(L$2&gt;0,$C34&gt;0),IF(INDEX(Tableau1[],Calculs!L$2,Calculs!$C34)="X",L$3,""),"")</f>
        <v/>
      </c>
      <c r="M34" s="70" t="str" cm="1">
        <f t="array" ref="M34">IF(AND(M$2&gt;0,$C34&gt;0),IF(INDEX(Tableau1[],Calculs!M$2,Calculs!$C34)="X",M$3,""),"")</f>
        <v/>
      </c>
    </row>
    <row r="35" spans="1:13" x14ac:dyDescent="0.25">
      <c r="A35" s="68" t="str">
        <f>Échantillon!A34</f>
        <v>BPC aroclor</v>
      </c>
      <c r="B35" s="69">
        <f>SUM(T_CALCULS[[#This Row],[T1 / R1]:[T5 / R2]])</f>
        <v>0</v>
      </c>
      <c r="C35" s="74">
        <f>MATCH(A35,Tableau1[#Headers],0)</f>
        <v>32</v>
      </c>
      <c r="D35" s="70" t="str" cm="1">
        <f t="array" ref="D35">IF(AND(D$2&gt;0,$C35&gt;0),IF(INDEX(Tableau1[],Calculs!D$2,Calculs!$C35)="X",D$3,""),"")</f>
        <v/>
      </c>
      <c r="E35" s="70" t="str" cm="1">
        <f t="array" ref="E35">IF(AND(E$2&gt;0,$C35&gt;0),IF(INDEX(Tableau1[],Calculs!E$2,Calculs!$C35)="X",E$3,""),"")</f>
        <v/>
      </c>
      <c r="F35" s="70" t="str" cm="1">
        <f t="array" ref="F35">IF(AND(F$2&gt;0,$C35&gt;0),IF(INDEX(Tableau1[],Calculs!F$2,Calculs!$C35)="X",F$3,""),"")</f>
        <v/>
      </c>
      <c r="G35" s="70" t="str" cm="1">
        <f t="array" ref="G35">IF(AND(G$2&gt;0,$C35&gt;0),IF(INDEX(Tableau1[],Calculs!G$2,Calculs!$C35)="X",G$3,""),"")</f>
        <v/>
      </c>
      <c r="H35" s="70" t="str" cm="1">
        <f t="array" ref="H35">IF(AND(H$2&gt;0,$C35&gt;0),IF(INDEX(Tableau1[],Calculs!H$2,Calculs!$C35)="X",H$3,""),"")</f>
        <v/>
      </c>
      <c r="I35" s="70" t="str" cm="1">
        <f t="array" ref="I35">IF(AND(I$2&gt;0,$C35&gt;0),IF(INDEX(Tableau1[],Calculs!I$2,Calculs!$C35)="X",I$3,""),"")</f>
        <v/>
      </c>
      <c r="J35" s="70" t="str" cm="1">
        <f t="array" ref="J35">IF(AND(J$2&gt;0,$C35&gt;0),IF(INDEX(Tableau1[],Calculs!J$2,Calculs!$C35)="X",J$3,""),"")</f>
        <v/>
      </c>
      <c r="K35" s="70" t="str" cm="1">
        <f t="array" ref="K35">IF(AND(K$2&gt;0,$C35&gt;0),IF(INDEX(Tableau1[],Calculs!K$2,Calculs!$C35)="X",K$3,""),"")</f>
        <v/>
      </c>
      <c r="L35" s="70" t="str" cm="1">
        <f t="array" ref="L35">IF(AND(L$2&gt;0,$C35&gt;0),IF(INDEX(Tableau1[],Calculs!L$2,Calculs!$C35)="X",L$3,""),"")</f>
        <v/>
      </c>
      <c r="M35" s="70" t="str" cm="1">
        <f t="array" ref="M35">IF(AND(M$2&gt;0,$C35&gt;0),IF(INDEX(Tableau1[],Calculs!M$2,Calculs!$C35)="X",M$3,""),"")</f>
        <v/>
      </c>
    </row>
    <row r="36" spans="1:13" x14ac:dyDescent="0.25">
      <c r="A36" s="68" t="str">
        <f>Échantillon!A35</f>
        <v>Dioxine-furane</v>
      </c>
      <c r="B36" s="69">
        <f>SUM(T_CALCULS[[#This Row],[T1 / R1]:[T5 / R2]])</f>
        <v>2</v>
      </c>
      <c r="C36" s="74">
        <f>MATCH(A36,Tableau1[#Headers],0)</f>
        <v>33</v>
      </c>
      <c r="D36" s="70" t="str" cm="1">
        <f t="array" ref="D36">IF(AND(D$2&gt;0,$C36&gt;0),IF(INDEX(Tableau1[],Calculs!D$2,Calculs!$C36)="X",D$3,""),"")</f>
        <v/>
      </c>
      <c r="E36" s="70" t="str" cm="1">
        <f t="array" ref="E36">IF(AND(E$2&gt;0,$C36&gt;0),IF(INDEX(Tableau1[],Calculs!E$2,Calculs!$C36)="X",E$3,""),"")</f>
        <v/>
      </c>
      <c r="F36" s="70" t="str" cm="1">
        <f t="array" ref="F36">IF(AND(F$2&gt;0,$C36&gt;0),IF(INDEX(Tableau1[],Calculs!F$2,Calculs!$C36)="X",F$3,""),"")</f>
        <v/>
      </c>
      <c r="G36" s="70" cm="1">
        <f t="array" ref="G36">IF(AND(G$2&gt;0,$C36&gt;0),IF(INDEX(Tableau1[],Calculs!G$2,Calculs!$C36)="X",G$3,""),"")</f>
        <v>2</v>
      </c>
      <c r="H36" s="70" t="str" cm="1">
        <f t="array" ref="H36">IF(AND(H$2&gt;0,$C36&gt;0),IF(INDEX(Tableau1[],Calculs!H$2,Calculs!$C36)="X",H$3,""),"")</f>
        <v/>
      </c>
      <c r="I36" s="70" t="str" cm="1">
        <f t="array" ref="I36">IF(AND(I$2&gt;0,$C36&gt;0),IF(INDEX(Tableau1[],Calculs!I$2,Calculs!$C36)="X",I$3,""),"")</f>
        <v/>
      </c>
      <c r="J36" s="70" t="str" cm="1">
        <f t="array" ref="J36">IF(AND(J$2&gt;0,$C36&gt;0),IF(INDEX(Tableau1[],Calculs!J$2,Calculs!$C36)="X",J$3,""),"")</f>
        <v/>
      </c>
      <c r="K36" s="70" t="str" cm="1">
        <f t="array" ref="K36">IF(AND(K$2&gt;0,$C36&gt;0),IF(INDEX(Tableau1[],Calculs!K$2,Calculs!$C36)="X",K$3,""),"")</f>
        <v/>
      </c>
      <c r="L36" s="70" t="str" cm="1">
        <f t="array" ref="L36">IF(AND(L$2&gt;0,$C36&gt;0),IF(INDEX(Tableau1[],Calculs!L$2,Calculs!$C36)="X",L$3,""),"")</f>
        <v/>
      </c>
      <c r="M36" s="70" t="str" cm="1">
        <f t="array" ref="M36">IF(AND(M$2&gt;0,$C36&gt;0),IF(INDEX(Tableau1[],Calculs!M$2,Calculs!$C36)="X",M$3,""),"")</f>
        <v/>
      </c>
    </row>
    <row r="37" spans="1:13" x14ac:dyDescent="0.25">
      <c r="A37" s="68" t="str">
        <f>Échantillon!A36</f>
        <v>Oxygène dissous</v>
      </c>
      <c r="B37" s="69">
        <f>SUM(T_CALCULS[[#This Row],[T1 / R1]:[T5 / R2]])</f>
        <v>0</v>
      </c>
      <c r="C37" s="74">
        <f>MATCH(A37,Tableau1[#Headers],0)</f>
        <v>34</v>
      </c>
      <c r="D37" s="70" t="str" cm="1">
        <f t="array" ref="D37">IF(AND(D$2&gt;0,$C37&gt;0),IF(INDEX(Tableau1[],Calculs!D$2,Calculs!$C37)="X",D$3,""),"")</f>
        <v/>
      </c>
      <c r="E37" s="70" t="str" cm="1">
        <f t="array" ref="E37">IF(AND(E$2&gt;0,$C37&gt;0),IF(INDEX(Tableau1[],Calculs!E$2,Calculs!$C37)="X",E$3,""),"")</f>
        <v/>
      </c>
      <c r="F37" s="70" t="str" cm="1">
        <f t="array" ref="F37">IF(AND(F$2&gt;0,$C37&gt;0),IF(INDEX(Tableau1[],Calculs!F$2,Calculs!$C37)="X",F$3,""),"")</f>
        <v/>
      </c>
      <c r="G37" s="70" t="str" cm="1">
        <f t="array" ref="G37">IF(AND(G$2&gt;0,$C37&gt;0),IF(INDEX(Tableau1[],Calculs!G$2,Calculs!$C37)="X",G$3,""),"")</f>
        <v/>
      </c>
      <c r="H37" s="70" t="str" cm="1">
        <f t="array" ref="H37">IF(AND(H$2&gt;0,$C37&gt;0),IF(INDEX(Tableau1[],Calculs!H$2,Calculs!$C37)="X",H$3,""),"")</f>
        <v/>
      </c>
      <c r="I37" s="70" t="str" cm="1">
        <f t="array" ref="I37">IF(AND(I$2&gt;0,$C37&gt;0),IF(INDEX(Tableau1[],Calculs!I$2,Calculs!$C37)="X",I$3,""),"")</f>
        <v/>
      </c>
      <c r="J37" s="70" t="str" cm="1">
        <f t="array" ref="J37">IF(AND(J$2&gt;0,$C37&gt;0),IF(INDEX(Tableau1[],Calculs!J$2,Calculs!$C37)="X",J$3,""),"")</f>
        <v/>
      </c>
      <c r="K37" s="70" t="str" cm="1">
        <f t="array" ref="K37">IF(AND(K$2&gt;0,$C37&gt;0),IF(INDEX(Tableau1[],Calculs!K$2,Calculs!$C37)="X",K$3,""),"")</f>
        <v/>
      </c>
      <c r="L37" s="70" t="str" cm="1">
        <f t="array" ref="L37">IF(AND(L$2&gt;0,$C37&gt;0),IF(INDEX(Tableau1[],Calculs!L$2,Calculs!$C37)="X",L$3,""),"")</f>
        <v/>
      </c>
      <c r="M37" s="70" t="str" cm="1">
        <f t="array" ref="M37">IF(AND(M$2&gt;0,$C37&gt;0),IF(INDEX(Tableau1[],Calculs!M$2,Calculs!$C37)="X",M$3,""),"")</f>
        <v/>
      </c>
    </row>
    <row r="38" spans="1:13" x14ac:dyDescent="0.25">
      <c r="A38" s="68" t="str">
        <f>Échantillon!A37</f>
        <v>Chlore total</v>
      </c>
      <c r="B38" s="69">
        <f>SUM(T_CALCULS[[#This Row],[T1 / R1]:[T5 / R2]])</f>
        <v>0</v>
      </c>
      <c r="C38" s="74">
        <f>MATCH(A38,Tableau1[#Headers],0)</f>
        <v>35</v>
      </c>
      <c r="D38" s="70" t="str" cm="1">
        <f t="array" ref="D38">IF(AND(D$2&gt;0,$C38&gt;0),IF(INDEX(Tableau1[],Calculs!D$2,Calculs!$C38)="X",D$3,""),"")</f>
        <v/>
      </c>
      <c r="E38" s="70" t="str" cm="1">
        <f t="array" ref="E38">IF(AND(E$2&gt;0,$C38&gt;0),IF(INDEX(Tableau1[],Calculs!E$2,Calculs!$C38)="X",E$3,""),"")</f>
        <v/>
      </c>
      <c r="F38" s="70" t="str" cm="1">
        <f t="array" ref="F38">IF(AND(F$2&gt;0,$C38&gt;0),IF(INDEX(Tableau1[],Calculs!F$2,Calculs!$C38)="X",F$3,""),"")</f>
        <v/>
      </c>
      <c r="G38" s="70" t="str" cm="1">
        <f t="array" ref="G38">IF(AND(G$2&gt;0,$C38&gt;0),IF(INDEX(Tableau1[],Calculs!G$2,Calculs!$C38)="X",G$3,""),"")</f>
        <v/>
      </c>
      <c r="H38" s="70" t="str" cm="1">
        <f t="array" ref="H38">IF(AND(H$2&gt;0,$C38&gt;0),IF(INDEX(Tableau1[],Calculs!H$2,Calculs!$C38)="X",H$3,""),"")</f>
        <v/>
      </c>
      <c r="I38" s="70" t="str" cm="1">
        <f t="array" ref="I38">IF(AND(I$2&gt;0,$C38&gt;0),IF(INDEX(Tableau1[],Calculs!I$2,Calculs!$C38)="X",I$3,""),"")</f>
        <v/>
      </c>
      <c r="J38" s="70" t="str" cm="1">
        <f t="array" ref="J38">IF(AND(J$2&gt;0,$C38&gt;0),IF(INDEX(Tableau1[],Calculs!J$2,Calculs!$C38)="X",J$3,""),"")</f>
        <v/>
      </c>
      <c r="K38" s="70" t="str" cm="1">
        <f t="array" ref="K38">IF(AND(K$2&gt;0,$C38&gt;0),IF(INDEX(Tableau1[],Calculs!K$2,Calculs!$C38)="X",K$3,""),"")</f>
        <v/>
      </c>
      <c r="L38" s="70" t="str" cm="1">
        <f t="array" ref="L38">IF(AND(L$2&gt;0,$C38&gt;0),IF(INDEX(Tableau1[],Calculs!L$2,Calculs!$C38)="X",L$3,""),"")</f>
        <v/>
      </c>
      <c r="M38" s="70" t="str" cm="1">
        <f t="array" ref="M38">IF(AND(M$2&gt;0,$C38&gt;0),IF(INDEX(Tableau1[],Calculs!M$2,Calculs!$C38)="X",M$3,""),"")</f>
        <v/>
      </c>
    </row>
    <row r="39" spans="1:13" x14ac:dyDescent="0.25">
      <c r="A39" s="68" t="str">
        <f>Échantillon!A38</f>
        <v>Toxicité des truites concentration multiple eau</v>
      </c>
      <c r="B39" s="69">
        <f>SUM(T_CALCULS[[#This Row],[T1 / R1]:[T5 / R2]])</f>
        <v>0</v>
      </c>
      <c r="C39" s="74">
        <f>MATCH(A39,Tableau1[#Headers],0)</f>
        <v>36</v>
      </c>
      <c r="D39" s="70" t="str" cm="1">
        <f t="array" ref="D39">IF(AND(D$2&gt;0,$C39&gt;0),IF(INDEX(Tableau1[],Calculs!D$2,Calculs!$C39)="X",D$3,""),"")</f>
        <v/>
      </c>
      <c r="E39" s="70" t="str" cm="1">
        <f t="array" ref="E39">IF(AND(E$2&gt;0,$C39&gt;0),IF(INDEX(Tableau1[],Calculs!E$2,Calculs!$C39)="X",E$3,""),"")</f>
        <v/>
      </c>
      <c r="F39" s="70" t="str" cm="1">
        <f t="array" ref="F39">IF(AND(F$2&gt;0,$C39&gt;0),IF(INDEX(Tableau1[],Calculs!F$2,Calculs!$C39)="X",F$3,""),"")</f>
        <v/>
      </c>
      <c r="G39" s="70" t="str" cm="1">
        <f t="array" ref="G39">IF(AND(G$2&gt;0,$C39&gt;0),IF(INDEX(Tableau1[],Calculs!G$2,Calculs!$C39)="X",G$3,""),"")</f>
        <v/>
      </c>
      <c r="H39" s="70" t="str" cm="1">
        <f t="array" ref="H39">IF(AND(H$2&gt;0,$C39&gt;0),IF(INDEX(Tableau1[],Calculs!H$2,Calculs!$C39)="X",H$3,""),"")</f>
        <v/>
      </c>
      <c r="I39" s="70" t="str" cm="1">
        <f t="array" ref="I39">IF(AND(I$2&gt;0,$C39&gt;0),IF(INDEX(Tableau1[],Calculs!I$2,Calculs!$C39)="X",I$3,""),"")</f>
        <v/>
      </c>
      <c r="J39" s="70" t="str" cm="1">
        <f t="array" ref="J39">IF(AND(J$2&gt;0,$C39&gt;0),IF(INDEX(Tableau1[],Calculs!J$2,Calculs!$C39)="X",J$3,""),"")</f>
        <v/>
      </c>
      <c r="K39" s="70" t="str" cm="1">
        <f t="array" ref="K39">IF(AND(K$2&gt;0,$C39&gt;0),IF(INDEX(Tableau1[],Calculs!K$2,Calculs!$C39)="X",K$3,""),"")</f>
        <v/>
      </c>
      <c r="L39" s="70" t="str" cm="1">
        <f t="array" ref="L39">IF(AND(L$2&gt;0,$C39&gt;0),IF(INDEX(Tableau1[],Calculs!L$2,Calculs!$C39)="X",L$3,""),"")</f>
        <v/>
      </c>
      <c r="M39" s="70" t="str" cm="1">
        <f t="array" ref="M39">IF(AND(M$2&gt;0,$C39&gt;0),IF(INDEX(Tableau1[],Calculs!M$2,Calculs!$C39)="X",M$3,""),"")</f>
        <v/>
      </c>
    </row>
    <row r="40" spans="1:13" x14ac:dyDescent="0.25">
      <c r="A40" s="68" t="str">
        <f>Échantillon!A39</f>
        <v>Toxicité des daphnies eau</v>
      </c>
      <c r="B40" s="69">
        <f>SUM(T_CALCULS[[#This Row],[T1 / R1]:[T5 / R2]])</f>
        <v>0</v>
      </c>
      <c r="C40" s="74">
        <f>MATCH(A40,Tableau1[#Headers],0)</f>
        <v>37</v>
      </c>
      <c r="D40" s="70" t="str" cm="1">
        <f t="array" ref="D40">IF(AND(D$2&gt;0,$C40&gt;0),IF(INDEX(Tableau1[],Calculs!D$2,Calculs!$C40)="X",D$3,""),"")</f>
        <v/>
      </c>
      <c r="E40" s="70" t="str" cm="1">
        <f t="array" ref="E40">IF(AND(E$2&gt;0,$C40&gt;0),IF(INDEX(Tableau1[],Calculs!E$2,Calculs!$C40)="X",E$3,""),"")</f>
        <v/>
      </c>
      <c r="F40" s="70" t="str" cm="1">
        <f t="array" ref="F40">IF(AND(F$2&gt;0,$C40&gt;0),IF(INDEX(Tableau1[],Calculs!F$2,Calculs!$C40)="X",F$3,""),"")</f>
        <v/>
      </c>
      <c r="G40" s="70" t="str" cm="1">
        <f t="array" ref="G40">IF(AND(G$2&gt;0,$C40&gt;0),IF(INDEX(Tableau1[],Calculs!G$2,Calculs!$C40)="X",G$3,""),"")</f>
        <v/>
      </c>
      <c r="H40" s="70" t="str" cm="1">
        <f t="array" ref="H40">IF(AND(H$2&gt;0,$C40&gt;0),IF(INDEX(Tableau1[],Calculs!H$2,Calculs!$C40)="X",H$3,""),"")</f>
        <v/>
      </c>
      <c r="I40" s="70" t="str" cm="1">
        <f t="array" ref="I40">IF(AND(I$2&gt;0,$C40&gt;0),IF(INDEX(Tableau1[],Calculs!I$2,Calculs!$C40)="X",I$3,""),"")</f>
        <v/>
      </c>
      <c r="J40" s="70" t="str" cm="1">
        <f t="array" ref="J40">IF(AND(J$2&gt;0,$C40&gt;0),IF(INDEX(Tableau1[],Calculs!J$2,Calculs!$C40)="X",J$3,""),"")</f>
        <v/>
      </c>
      <c r="K40" s="70" t="str" cm="1">
        <f t="array" ref="K40">IF(AND(K$2&gt;0,$C40&gt;0),IF(INDEX(Tableau1[],Calculs!K$2,Calculs!$C40)="X",K$3,""),"")</f>
        <v/>
      </c>
      <c r="L40" s="70" t="str" cm="1">
        <f t="array" ref="L40">IF(AND(L$2&gt;0,$C40&gt;0),IF(INDEX(Tableau1[],Calculs!L$2,Calculs!$C40)="X",L$3,""),"")</f>
        <v/>
      </c>
      <c r="M40" s="70" t="str" cm="1">
        <f t="array" ref="M40">IF(AND(M$2&gt;0,$C40&gt;0),IF(INDEX(Tableau1[],Calculs!M$2,Calculs!$C40)="X",M$3,""),"")</f>
        <v/>
      </c>
    </row>
    <row r="41" spans="1:13" x14ac:dyDescent="0.25">
      <c r="A41" s="68" t="str">
        <f>Échantillon!A40</f>
        <v>Pesticides glyphosates</v>
      </c>
      <c r="B41" s="69">
        <f>SUM(T_CALCULS[[#This Row],[T1 / R1]:[T5 / R2]])</f>
        <v>0</v>
      </c>
      <c r="C41" s="74">
        <f>MATCH(A41,Tableau1[#Headers],0)</f>
        <v>38</v>
      </c>
      <c r="D41" s="70" t="str" cm="1">
        <f t="array" ref="D41">IF(AND(D$2&gt;0,$C41&gt;0),IF(INDEX(Tableau1[],Calculs!D$2,Calculs!$C41)="X",D$3,""),"")</f>
        <v/>
      </c>
      <c r="E41" s="70" t="str" cm="1">
        <f t="array" ref="E41">IF(AND(E$2&gt;0,$C41&gt;0),IF(INDEX(Tableau1[],Calculs!E$2,Calculs!$C41)="X",E$3,""),"")</f>
        <v/>
      </c>
      <c r="F41" s="70" t="str" cm="1">
        <f t="array" ref="F41">IF(AND(F$2&gt;0,$C41&gt;0),IF(INDEX(Tableau1[],Calculs!F$2,Calculs!$C41)="X",F$3,""),"")</f>
        <v/>
      </c>
      <c r="G41" s="70" t="str" cm="1">
        <f t="array" ref="G41">IF(AND(G$2&gt;0,$C41&gt;0),IF(INDEX(Tableau1[],Calculs!G$2,Calculs!$C41)="X",G$3,""),"")</f>
        <v/>
      </c>
      <c r="H41" s="70" t="str" cm="1">
        <f t="array" ref="H41">IF(AND(H$2&gt;0,$C41&gt;0),IF(INDEX(Tableau1[],Calculs!H$2,Calculs!$C41)="X",H$3,""),"")</f>
        <v/>
      </c>
      <c r="I41" s="70" t="str" cm="1">
        <f t="array" ref="I41">IF(AND(I$2&gt;0,$C41&gt;0),IF(INDEX(Tableau1[],Calculs!I$2,Calculs!$C41)="X",I$3,""),"")</f>
        <v/>
      </c>
      <c r="J41" s="70" t="str" cm="1">
        <f t="array" ref="J41">IF(AND(J$2&gt;0,$C41&gt;0),IF(INDEX(Tableau1[],Calculs!J$2,Calculs!$C41)="X",J$3,""),"")</f>
        <v/>
      </c>
      <c r="K41" s="70" t="str" cm="1">
        <f t="array" ref="K41">IF(AND(K$2&gt;0,$C41&gt;0),IF(INDEX(Tableau1[],Calculs!K$2,Calculs!$C41)="X",K$3,""),"")</f>
        <v/>
      </c>
      <c r="L41" s="70" t="str" cm="1">
        <f t="array" ref="L41">IF(AND(L$2&gt;0,$C41&gt;0),IF(INDEX(Tableau1[],Calculs!L$2,Calculs!$C41)="X",L$3,""),"")</f>
        <v/>
      </c>
      <c r="M41" s="70" t="str" cm="1">
        <f t="array" ref="M41">IF(AND(M$2&gt;0,$C41&gt;0),IF(INDEX(Tableau1[],Calculs!M$2,Calculs!$C41)="X",M$3,""),"")</f>
        <v/>
      </c>
    </row>
    <row r="42" spans="1:13" x14ac:dyDescent="0.25">
      <c r="A42" s="68" t="str">
        <f>Échantillon!A41</f>
        <v>HAC</v>
      </c>
      <c r="B42" s="69">
        <f>SUM(T_CALCULS[[#This Row],[T1 / R1]:[T5 / R2]])</f>
        <v>0</v>
      </c>
      <c r="C42" s="74">
        <f>MATCH(A42,Tableau1[#Headers],0)</f>
        <v>39</v>
      </c>
      <c r="D42" s="70" t="str" cm="1">
        <f t="array" ref="D42">IF(AND(D$2&gt;0,$C42&gt;0),IF(INDEX(Tableau1[],Calculs!D$2,Calculs!$C42)="X",D$3,""),"")</f>
        <v/>
      </c>
      <c r="E42" s="70" t="str" cm="1">
        <f t="array" ref="E42">IF(AND(E$2&gt;0,$C42&gt;0),IF(INDEX(Tableau1[],Calculs!E$2,Calculs!$C42)="X",E$3,""),"")</f>
        <v/>
      </c>
      <c r="F42" s="70" t="str" cm="1">
        <f t="array" ref="F42">IF(AND(F$2&gt;0,$C42&gt;0),IF(INDEX(Tableau1[],Calculs!F$2,Calculs!$C42)="X",F$3,""),"")</f>
        <v/>
      </c>
      <c r="G42" s="70" t="str" cm="1">
        <f t="array" ref="G42">IF(AND(G$2&gt;0,$C42&gt;0),IF(INDEX(Tableau1[],Calculs!G$2,Calculs!$C42)="X",G$3,""),"")</f>
        <v/>
      </c>
      <c r="H42" s="70" t="str" cm="1">
        <f t="array" ref="H42">IF(AND(H$2&gt;0,$C42&gt;0),IF(INDEX(Tableau1[],Calculs!H$2,Calculs!$C42)="X",H$3,""),"")</f>
        <v/>
      </c>
      <c r="I42" s="70" t="str" cm="1">
        <f t="array" ref="I42">IF(AND(I$2&gt;0,$C42&gt;0),IF(INDEX(Tableau1[],Calculs!I$2,Calculs!$C42)="X",I$3,""),"")</f>
        <v/>
      </c>
      <c r="J42" s="70" t="str" cm="1">
        <f t="array" ref="J42">IF(AND(J$2&gt;0,$C42&gt;0),IF(INDEX(Tableau1[],Calculs!J$2,Calculs!$C42)="X",J$3,""),"")</f>
        <v/>
      </c>
      <c r="K42" s="70" t="str" cm="1">
        <f t="array" ref="K42">IF(AND(K$2&gt;0,$C42&gt;0),IF(INDEX(Tableau1[],Calculs!K$2,Calculs!$C42)="X",K$3,""),"")</f>
        <v/>
      </c>
      <c r="L42" s="70" t="str" cm="1">
        <f t="array" ref="L42">IF(AND(L$2&gt;0,$C42&gt;0),IF(INDEX(Tableau1[],Calculs!L$2,Calculs!$C42)="X",L$3,""),"")</f>
        <v/>
      </c>
      <c r="M42" s="70" t="str" cm="1">
        <f t="array" ref="M42">IF(AND(M$2&gt;0,$C42&gt;0),IF(INDEX(Tableau1[],Calculs!M$2,Calculs!$C42)="X",M$3,""),"")</f>
        <v/>
      </c>
    </row>
    <row r="43" spans="1:13" x14ac:dyDescent="0.25">
      <c r="A43" s="68" t="str">
        <f>Échantillon!A42</f>
        <v>Glycols</v>
      </c>
      <c r="B43" s="69">
        <f>SUM(T_CALCULS[[#This Row],[T1 / R1]:[T5 / R2]])</f>
        <v>0</v>
      </c>
      <c r="C43" s="74">
        <f>MATCH(A43,Tableau1[#Headers],0)</f>
        <v>40</v>
      </c>
      <c r="D43" s="70" t="str" cm="1">
        <f t="array" ref="D43">IF(AND(D$2&gt;0,$C43&gt;0),IF(INDEX(Tableau1[],Calculs!D$2,Calculs!$C43)="X",D$3,""),"")</f>
        <v/>
      </c>
      <c r="E43" s="70" t="str" cm="1">
        <f t="array" ref="E43">IF(AND(E$2&gt;0,$C43&gt;0),IF(INDEX(Tableau1[],Calculs!E$2,Calculs!$C43)="X",E$3,""),"")</f>
        <v/>
      </c>
      <c r="F43" s="70" t="str" cm="1">
        <f t="array" ref="F43">IF(AND(F$2&gt;0,$C43&gt;0),IF(INDEX(Tableau1[],Calculs!F$2,Calculs!$C43)="X",F$3,""),"")</f>
        <v/>
      </c>
      <c r="G43" s="70" t="str" cm="1">
        <f t="array" ref="G43">IF(AND(G$2&gt;0,$C43&gt;0),IF(INDEX(Tableau1[],Calculs!G$2,Calculs!$C43)="X",G$3,""),"")</f>
        <v/>
      </c>
      <c r="H43" s="70" t="str" cm="1">
        <f t="array" ref="H43">IF(AND(H$2&gt;0,$C43&gt;0),IF(INDEX(Tableau1[],Calculs!H$2,Calculs!$C43)="X",H$3,""),"")</f>
        <v/>
      </c>
      <c r="I43" s="70" t="str" cm="1">
        <f t="array" ref="I43">IF(AND(I$2&gt;0,$C43&gt;0),IF(INDEX(Tableau1[],Calculs!I$2,Calculs!$C43)="X",I$3,""),"")</f>
        <v/>
      </c>
      <c r="J43" s="70" t="str" cm="1">
        <f t="array" ref="J43">IF(AND(J$2&gt;0,$C43&gt;0),IF(INDEX(Tableau1[],Calculs!J$2,Calculs!$C43)="X",J$3,""),"")</f>
        <v/>
      </c>
      <c r="K43" s="70" t="str" cm="1">
        <f t="array" ref="K43">IF(AND(K$2&gt;0,$C43&gt;0),IF(INDEX(Tableau1[],Calculs!K$2,Calculs!$C43)="X",K$3,""),"")</f>
        <v/>
      </c>
      <c r="L43" s="70" t="str" cm="1">
        <f t="array" ref="L43">IF(AND(L$2&gt;0,$C43&gt;0),IF(INDEX(Tableau1[],Calculs!L$2,Calculs!$C43)="X",L$3,""),"")</f>
        <v/>
      </c>
      <c r="M43" s="70" t="str" cm="1">
        <f t="array" ref="M43">IF(AND(M$2&gt;0,$C43&gt;0),IF(INDEX(Tableau1[],Calculs!M$2,Calculs!$C43)="X",M$3,""),"")</f>
        <v/>
      </c>
    </row>
    <row r="44" spans="1:13" x14ac:dyDescent="0.25">
      <c r="A44" s="68" t="str">
        <f>Échantillon!A43</f>
        <v>Chrome hexavalent</v>
      </c>
      <c r="B44" s="69">
        <f>SUM(T_CALCULS[[#This Row],[T1 / R1]:[T5 / R2]])</f>
        <v>0</v>
      </c>
      <c r="C44" s="74">
        <f>MATCH(A44,Tableau1[#Headers],0)</f>
        <v>41</v>
      </c>
      <c r="D44" s="70" t="str" cm="1">
        <f t="array" ref="D44">IF(AND(D$2&gt;0,$C44&gt;0),IF(INDEX(Tableau1[],Calculs!D$2,Calculs!$C44)="X",D$3,""),"")</f>
        <v/>
      </c>
      <c r="E44" s="70" t="str" cm="1">
        <f t="array" ref="E44">IF(AND(E$2&gt;0,$C44&gt;0),IF(INDEX(Tableau1[],Calculs!E$2,Calculs!$C44)="X",E$3,""),"")</f>
        <v/>
      </c>
      <c r="F44" s="70" t="str" cm="1">
        <f t="array" ref="F44">IF(AND(F$2&gt;0,$C44&gt;0),IF(INDEX(Tableau1[],Calculs!F$2,Calculs!$C44)="X",F$3,""),"")</f>
        <v/>
      </c>
      <c r="G44" s="70" t="str" cm="1">
        <f t="array" ref="G44">IF(AND(G$2&gt;0,$C44&gt;0),IF(INDEX(Tableau1[],Calculs!G$2,Calculs!$C44)="X",G$3,""),"")</f>
        <v/>
      </c>
      <c r="H44" s="70" t="str" cm="1">
        <f t="array" ref="H44">IF(AND(H$2&gt;0,$C44&gt;0),IF(INDEX(Tableau1[],Calculs!H$2,Calculs!$C44)="X",H$3,""),"")</f>
        <v/>
      </c>
      <c r="I44" s="70" t="str" cm="1">
        <f t="array" ref="I44">IF(AND(I$2&gt;0,$C44&gt;0),IF(INDEX(Tableau1[],Calculs!I$2,Calculs!$C44)="X",I$3,""),"")</f>
        <v/>
      </c>
      <c r="J44" s="70" t="str" cm="1">
        <f t="array" ref="J44">IF(AND(J$2&gt;0,$C44&gt;0),IF(INDEX(Tableau1[],Calculs!J$2,Calculs!$C44)="X",J$3,""),"")</f>
        <v/>
      </c>
      <c r="K44" s="70" t="str" cm="1">
        <f t="array" ref="K44">IF(AND(K$2&gt;0,$C44&gt;0),IF(INDEX(Tableau1[],Calculs!K$2,Calculs!$C44)="X",K$3,""),"")</f>
        <v/>
      </c>
      <c r="L44" s="70" t="str" cm="1">
        <f t="array" ref="L44">IF(AND(L$2&gt;0,$C44&gt;0),IF(INDEX(Tableau1[],Calculs!L$2,Calculs!$C44)="X",L$3,""),"")</f>
        <v/>
      </c>
      <c r="M44" s="70" t="str" cm="1">
        <f t="array" ref="M44">IF(AND(M$2&gt;0,$C44&gt;0),IF(INDEX(Tableau1[],Calculs!M$2,Calculs!$C44)="X",M$3,""),"")</f>
        <v/>
      </c>
    </row>
    <row r="45" spans="1:13" x14ac:dyDescent="0.25">
      <c r="A45" s="68" t="str">
        <f>Échantillon!A44</f>
        <v>Chrome hexavalent eau</v>
      </c>
      <c r="B45" s="69">
        <f>SUM(T_CALCULS[[#This Row],[T1 / R1]:[T5 / R2]])</f>
        <v>0</v>
      </c>
      <c r="C45" s="74">
        <f>MATCH(A45,Tableau1[#Headers],0)</f>
        <v>42</v>
      </c>
      <c r="D45" s="70" t="str" cm="1">
        <f t="array" ref="D45">IF(AND(D$2&gt;0,$C45&gt;0),IF(INDEX(Tableau1[],Calculs!D$2,Calculs!$C45)="X",D$3,""),"")</f>
        <v/>
      </c>
      <c r="E45" s="70" t="str" cm="1">
        <f t="array" ref="E45">IF(AND(E$2&gt;0,$C45&gt;0),IF(INDEX(Tableau1[],Calculs!E$2,Calculs!$C45)="X",E$3,""),"")</f>
        <v/>
      </c>
      <c r="F45" s="70" t="str" cm="1">
        <f t="array" ref="F45">IF(AND(F$2&gt;0,$C45&gt;0),IF(INDEX(Tableau1[],Calculs!F$2,Calculs!$C45)="X",F$3,""),"")</f>
        <v/>
      </c>
      <c r="G45" s="70" t="str" cm="1">
        <f t="array" ref="G45">IF(AND(G$2&gt;0,$C45&gt;0),IF(INDEX(Tableau1[],Calculs!G$2,Calculs!$C45)="X",G$3,""),"")</f>
        <v/>
      </c>
      <c r="H45" s="70" t="str" cm="1">
        <f t="array" ref="H45">IF(AND(H$2&gt;0,$C45&gt;0),IF(INDEX(Tableau1[],Calculs!H$2,Calculs!$C45)="X",H$3,""),"")</f>
        <v/>
      </c>
      <c r="I45" s="70" t="str" cm="1">
        <f t="array" ref="I45">IF(AND(I$2&gt;0,$C45&gt;0),IF(INDEX(Tableau1[],Calculs!I$2,Calculs!$C45)="X",I$3,""),"")</f>
        <v/>
      </c>
      <c r="J45" s="70" t="str" cm="1">
        <f t="array" ref="J45">IF(AND(J$2&gt;0,$C45&gt;0),IF(INDEX(Tableau1[],Calculs!J$2,Calculs!$C45)="X",J$3,""),"")</f>
        <v/>
      </c>
      <c r="K45" s="70" t="str" cm="1">
        <f t="array" ref="K45">IF(AND(K$2&gt;0,$C45&gt;0),IF(INDEX(Tableau1[],Calculs!K$2,Calculs!$C45)="X",K$3,""),"")</f>
        <v/>
      </c>
      <c r="L45" s="70" t="str" cm="1">
        <f t="array" ref="L45">IF(AND(L$2&gt;0,$C45&gt;0),IF(INDEX(Tableau1[],Calculs!L$2,Calculs!$C45)="X",L$3,""),"")</f>
        <v/>
      </c>
      <c r="M45" s="70" t="str" cm="1">
        <f t="array" ref="M45">IF(AND(M$2&gt;0,$C45&gt;0),IF(INDEX(Tableau1[],Calculs!M$2,Calculs!$C45)="X",M$3,""),"")</f>
        <v/>
      </c>
    </row>
    <row r="46" spans="1:13" x14ac:dyDescent="0.25">
      <c r="A46" s="68" t="str">
        <f>Échantillon!A45</f>
        <v> Cyanures totaux eau</v>
      </c>
      <c r="B46" s="69">
        <f>SUM(T_CALCULS[[#This Row],[T1 / R1]:[T5 / R2]])</f>
        <v>0</v>
      </c>
      <c r="C46" s="74">
        <f>MATCH(A46,Tableau1[#Headers],0)</f>
        <v>43</v>
      </c>
      <c r="D46" s="70" t="str" cm="1">
        <f t="array" ref="D46">IF(AND(D$2&gt;0,$C46&gt;0),IF(INDEX(Tableau1[],Calculs!D$2,Calculs!$C46)="X",D$3,""),"")</f>
        <v/>
      </c>
      <c r="E46" s="70" t="str" cm="1">
        <f t="array" ref="E46">IF(AND(E$2&gt;0,$C46&gt;0),IF(INDEX(Tableau1[],Calculs!E$2,Calculs!$C46)="X",E$3,""),"")</f>
        <v/>
      </c>
      <c r="F46" s="70" t="str" cm="1">
        <f t="array" ref="F46">IF(AND(F$2&gt;0,$C46&gt;0),IF(INDEX(Tableau1[],Calculs!F$2,Calculs!$C46)="X",F$3,""),"")</f>
        <v/>
      </c>
      <c r="G46" s="70" t="str" cm="1">
        <f t="array" ref="G46">IF(AND(G$2&gt;0,$C46&gt;0),IF(INDEX(Tableau1[],Calculs!G$2,Calculs!$C46)="X",G$3,""),"")</f>
        <v/>
      </c>
      <c r="H46" s="70" t="str" cm="1">
        <f t="array" ref="H46">IF(AND(H$2&gt;0,$C46&gt;0),IF(INDEX(Tableau1[],Calculs!H$2,Calculs!$C46)="X",H$3,""),"")</f>
        <v/>
      </c>
      <c r="I46" s="70" t="str" cm="1">
        <f t="array" ref="I46">IF(AND(I$2&gt;0,$C46&gt;0),IF(INDEX(Tableau1[],Calculs!I$2,Calculs!$C46)="X",I$3,""),"")</f>
        <v/>
      </c>
      <c r="J46" s="70" t="str" cm="1">
        <f t="array" ref="J46">IF(AND(J$2&gt;0,$C46&gt;0),IF(INDEX(Tableau1[],Calculs!J$2,Calculs!$C46)="X",J$3,""),"")</f>
        <v/>
      </c>
      <c r="K46" s="70" t="str" cm="1">
        <f t="array" ref="K46">IF(AND(K$2&gt;0,$C46&gt;0),IF(INDEX(Tableau1[],Calculs!K$2,Calculs!$C46)="X",K$3,""),"")</f>
        <v/>
      </c>
      <c r="L46" s="70" t="str" cm="1">
        <f t="array" ref="L46">IF(AND(L$2&gt;0,$C46&gt;0),IF(INDEX(Tableau1[],Calculs!L$2,Calculs!$C46)="X",L$3,""),"")</f>
        <v/>
      </c>
      <c r="M46" s="70" t="str" cm="1">
        <f t="array" ref="M46">IF(AND(M$2&gt;0,$C46&gt;0),IF(INDEX(Tableau1[],Calculs!M$2,Calculs!$C46)="X",M$3,""),"")</f>
        <v/>
      </c>
    </row>
    <row r="47" spans="1:13" x14ac:dyDescent="0.25">
      <c r="A47" s="68" t="str">
        <f>Échantillon!A46</f>
        <v>Phénol</v>
      </c>
      <c r="B47" s="69">
        <f>SUM(T_CALCULS[[#This Row],[T1 / R1]:[T5 / R2]])</f>
        <v>0</v>
      </c>
      <c r="C47" s="74">
        <f>MATCH(A47,Tableau1[#Headers],0)</f>
        <v>44</v>
      </c>
      <c r="D47" s="70" t="str" cm="1">
        <f t="array" ref="D47">IF(AND(D$2&gt;0,$C47&gt;0),IF(INDEX(Tableau1[],Calculs!D$2,Calculs!$C47)="X",D$3,""),"")</f>
        <v/>
      </c>
      <c r="E47" s="70" t="str" cm="1">
        <f t="array" ref="E47">IF(AND(E$2&gt;0,$C47&gt;0),IF(INDEX(Tableau1[],Calculs!E$2,Calculs!$C47)="X",E$3,""),"")</f>
        <v/>
      </c>
      <c r="F47" s="70" t="str" cm="1">
        <f t="array" ref="F47">IF(AND(F$2&gt;0,$C47&gt;0),IF(INDEX(Tableau1[],Calculs!F$2,Calculs!$C47)="X",F$3,""),"")</f>
        <v/>
      </c>
      <c r="G47" s="70" t="str" cm="1">
        <f t="array" ref="G47">IF(AND(G$2&gt;0,$C47&gt;0),IF(INDEX(Tableau1[],Calculs!G$2,Calculs!$C47)="X",G$3,""),"")</f>
        <v/>
      </c>
      <c r="H47" s="70" t="str" cm="1">
        <f t="array" ref="H47">IF(AND(H$2&gt;0,$C47&gt;0),IF(INDEX(Tableau1[],Calculs!H$2,Calculs!$C47)="X",H$3,""),"")</f>
        <v/>
      </c>
      <c r="I47" s="70" t="str" cm="1">
        <f t="array" ref="I47">IF(AND(I$2&gt;0,$C47&gt;0),IF(INDEX(Tableau1[],Calculs!I$2,Calculs!$C47)="X",I$3,""),"")</f>
        <v/>
      </c>
      <c r="J47" s="70" t="str" cm="1">
        <f t="array" ref="J47">IF(AND(J$2&gt;0,$C47&gt;0),IF(INDEX(Tableau1[],Calculs!J$2,Calculs!$C47)="X",J$3,""),"")</f>
        <v/>
      </c>
      <c r="K47" s="70" t="str" cm="1">
        <f t="array" ref="K47">IF(AND(K$2&gt;0,$C47&gt;0),IF(INDEX(Tableau1[],Calculs!K$2,Calculs!$C47)="X",K$3,""),"")</f>
        <v/>
      </c>
      <c r="L47" s="70" t="str" cm="1">
        <f t="array" ref="L47">IF(AND(L$2&gt;0,$C47&gt;0),IF(INDEX(Tableau1[],Calculs!L$2,Calculs!$C47)="X",L$3,""),"")</f>
        <v/>
      </c>
      <c r="M47" s="70" t="str" cm="1">
        <f t="array" ref="M47">IF(AND(M$2&gt;0,$C47&gt;0),IF(INDEX(Tableau1[],Calculs!M$2,Calculs!$C47)="X",M$3,""),"")</f>
        <v/>
      </c>
    </row>
    <row r="48" spans="1:13" x14ac:dyDescent="0.25">
      <c r="A48" s="68" t="str">
        <f>Échantillon!A47</f>
        <v>Phosphore</v>
      </c>
      <c r="B48" s="69">
        <f>SUM(T_CALCULS[[#This Row],[T1 / R1]:[T5 / R2]])</f>
        <v>0</v>
      </c>
      <c r="C48" s="74">
        <f>MATCH(A48,Tableau1[#Headers],0)</f>
        <v>45</v>
      </c>
      <c r="D48" s="70" t="str" cm="1">
        <f t="array" ref="D48">IF(AND(D$2&gt;0,$C48&gt;0),IF(INDEX(Tableau1[],Calculs!D$2,Calculs!$C48)="X",D$3,""),"")</f>
        <v/>
      </c>
      <c r="E48" s="70" t="str" cm="1">
        <f t="array" ref="E48">IF(AND(E$2&gt;0,$C48&gt;0),IF(INDEX(Tableau1[],Calculs!E$2,Calculs!$C48)="X",E$3,""),"")</f>
        <v/>
      </c>
      <c r="F48" s="70" t="str" cm="1">
        <f t="array" ref="F48">IF(AND(F$2&gt;0,$C48&gt;0),IF(INDEX(Tableau1[],Calculs!F$2,Calculs!$C48)="X",F$3,""),"")</f>
        <v/>
      </c>
      <c r="G48" s="70" t="str" cm="1">
        <f t="array" ref="G48">IF(AND(G$2&gt;0,$C48&gt;0),IF(INDEX(Tableau1[],Calculs!G$2,Calculs!$C48)="X",G$3,""),"")</f>
        <v/>
      </c>
      <c r="H48" s="70" t="str" cm="1">
        <f t="array" ref="H48">IF(AND(H$2&gt;0,$C48&gt;0),IF(INDEX(Tableau1[],Calculs!H$2,Calculs!$C48)="X",H$3,""),"")</f>
        <v/>
      </c>
      <c r="I48" s="70" t="str" cm="1">
        <f t="array" ref="I48">IF(AND(I$2&gt;0,$C48&gt;0),IF(INDEX(Tableau1[],Calculs!I$2,Calculs!$C48)="X",I$3,""),"")</f>
        <v/>
      </c>
      <c r="J48" s="70" t="str" cm="1">
        <f t="array" ref="J48">IF(AND(J$2&gt;0,$C48&gt;0),IF(INDEX(Tableau1[],Calculs!J$2,Calculs!$C48)="X",J$3,""),"")</f>
        <v/>
      </c>
      <c r="K48" s="70" t="str" cm="1">
        <f t="array" ref="K48">IF(AND(K$2&gt;0,$C48&gt;0),IF(INDEX(Tableau1[],Calculs!K$2,Calculs!$C48)="X",K$3,""),"")</f>
        <v/>
      </c>
      <c r="L48" s="70" t="str" cm="1">
        <f t="array" ref="L48">IF(AND(L$2&gt;0,$C48&gt;0),IF(INDEX(Tableau1[],Calculs!L$2,Calculs!$C48)="X",L$3,""),"")</f>
        <v/>
      </c>
      <c r="M48" s="70" t="str" cm="1">
        <f t="array" ref="M48">IF(AND(M$2&gt;0,$C48&gt;0),IF(INDEX(Tableau1[],Calculs!M$2,Calculs!$C48)="X",M$3,""),"")</f>
        <v/>
      </c>
    </row>
    <row r="49" spans="1:13" x14ac:dyDescent="0.25">
      <c r="A49" s="68" t="str">
        <f>Échantillon!A48</f>
        <v>Lixiviation TLCP 1312</v>
      </c>
      <c r="B49" s="69">
        <f>SUM(T_CALCULS[[#This Row],[T1 / R1]:[T5 / R2]])</f>
        <v>0</v>
      </c>
      <c r="C49" s="74">
        <f>MATCH(A49,Tableau1[#Headers],0)</f>
        <v>46</v>
      </c>
      <c r="D49" s="70" t="str" cm="1">
        <f t="array" ref="D49">IF(AND(D$2&gt;0,$C49&gt;0),IF(INDEX(Tableau1[],Calculs!D$2,Calculs!$C49)="X",D$3,""),"")</f>
        <v/>
      </c>
      <c r="E49" s="70" t="str" cm="1">
        <f t="array" ref="E49">IF(AND(E$2&gt;0,$C49&gt;0),IF(INDEX(Tableau1[],Calculs!E$2,Calculs!$C49)="X",E$3,""),"")</f>
        <v/>
      </c>
      <c r="F49" s="70" t="str" cm="1">
        <f t="array" ref="F49">IF(AND(F$2&gt;0,$C49&gt;0),IF(INDEX(Tableau1[],Calculs!F$2,Calculs!$C49)="X",F$3,""),"")</f>
        <v/>
      </c>
      <c r="G49" s="70" t="str" cm="1">
        <f t="array" ref="G49">IF(AND(G$2&gt;0,$C49&gt;0),IF(INDEX(Tableau1[],Calculs!G$2,Calculs!$C49)="X",G$3,""),"")</f>
        <v/>
      </c>
      <c r="H49" s="70" t="str" cm="1">
        <f t="array" ref="H49">IF(AND(H$2&gt;0,$C49&gt;0),IF(INDEX(Tableau1[],Calculs!H$2,Calculs!$C49)="X",H$3,""),"")</f>
        <v/>
      </c>
      <c r="I49" s="70" t="str" cm="1">
        <f t="array" ref="I49">IF(AND(I$2&gt;0,$C49&gt;0),IF(INDEX(Tableau1[],Calculs!I$2,Calculs!$C49)="X",I$3,""),"")</f>
        <v/>
      </c>
      <c r="J49" s="70" t="str" cm="1">
        <f t="array" ref="J49">IF(AND(J$2&gt;0,$C49&gt;0),IF(INDEX(Tableau1[],Calculs!J$2,Calculs!$C49)="X",J$3,""),"")</f>
        <v/>
      </c>
      <c r="K49" s="70" t="str" cm="1">
        <f t="array" ref="K49">IF(AND(K$2&gt;0,$C49&gt;0),IF(INDEX(Tableau1[],Calculs!K$2,Calculs!$C49)="X",K$3,""),"")</f>
        <v/>
      </c>
      <c r="L49" s="70" t="str" cm="1">
        <f t="array" ref="L49">IF(AND(L$2&gt;0,$C49&gt;0),IF(INDEX(Tableau1[],Calculs!L$2,Calculs!$C49)="X",L$3,""),"")</f>
        <v/>
      </c>
      <c r="M49" s="70" t="str" cm="1">
        <f t="array" ref="M49">IF(AND(M$2&gt;0,$C49&gt;0),IF(INDEX(Tableau1[],Calculs!M$2,Calculs!$C49)="X",M$3,""),"")</f>
        <v/>
      </c>
    </row>
    <row r="50" spans="1:13" x14ac:dyDescent="0.25">
      <c r="A50" s="68" t="str">
        <f>Échantillon!A49</f>
        <v>RMD- Lixiviation + analyse</v>
      </c>
      <c r="B50" s="69">
        <f>SUM(T_CALCULS[[#This Row],[T1 / R1]:[T5 / R2]])</f>
        <v>0</v>
      </c>
      <c r="C50" s="74">
        <f>MATCH(A50,Tableau1[#Headers],0)</f>
        <v>47</v>
      </c>
      <c r="D50" s="70" t="str" cm="1">
        <f t="array" ref="D50">IF(AND(D$2&gt;0,$C50&gt;0),IF(INDEX(Tableau1[],Calculs!D$2,Calculs!$C50)="X",D$3,""),"")</f>
        <v/>
      </c>
      <c r="E50" s="70" t="str" cm="1">
        <f t="array" ref="E50">IF(AND(E$2&gt;0,$C50&gt;0),IF(INDEX(Tableau1[],Calculs!E$2,Calculs!$C50)="X",E$3,""),"")</f>
        <v/>
      </c>
      <c r="F50" s="70" t="str" cm="1">
        <f t="array" ref="F50">IF(AND(F$2&gt;0,$C50&gt;0),IF(INDEX(Tableau1[],Calculs!F$2,Calculs!$C50)="X",F$3,""),"")</f>
        <v/>
      </c>
      <c r="G50" s="70" t="str" cm="1">
        <f t="array" ref="G50">IF(AND(G$2&gt;0,$C50&gt;0),IF(INDEX(Tableau1[],Calculs!G$2,Calculs!$C50)="X",G$3,""),"")</f>
        <v/>
      </c>
      <c r="H50" s="70" t="str" cm="1">
        <f t="array" ref="H50">IF(AND(H$2&gt;0,$C50&gt;0),IF(INDEX(Tableau1[],Calculs!H$2,Calculs!$C50)="X",H$3,""),"")</f>
        <v/>
      </c>
      <c r="I50" s="70" t="str" cm="1">
        <f t="array" ref="I50">IF(AND(I$2&gt;0,$C50&gt;0),IF(INDEX(Tableau1[],Calculs!I$2,Calculs!$C50)="X",I$3,""),"")</f>
        <v/>
      </c>
      <c r="J50" s="70" t="str" cm="1">
        <f t="array" ref="J50">IF(AND(J$2&gt;0,$C50&gt;0),IF(INDEX(Tableau1[],Calculs!J$2,Calculs!$C50)="X",J$3,""),"")</f>
        <v/>
      </c>
      <c r="K50" s="70" t="str" cm="1">
        <f t="array" ref="K50">IF(AND(K$2&gt;0,$C50&gt;0),IF(INDEX(Tableau1[],Calculs!K$2,Calculs!$C50)="X",K$3,""),"")</f>
        <v/>
      </c>
      <c r="L50" s="70" t="str" cm="1">
        <f t="array" ref="L50">IF(AND(L$2&gt;0,$C50&gt;0),IF(INDEX(Tableau1[],Calculs!L$2,Calculs!$C50)="X",L$3,""),"")</f>
        <v/>
      </c>
      <c r="M50" s="70" t="str" cm="1">
        <f t="array" ref="M50">IF(AND(M$2&gt;0,$C50&gt;0),IF(INDEX(Tableau1[],Calculs!M$2,Calculs!$C50)="X",M$3,""),"")</f>
        <v/>
      </c>
    </row>
    <row r="51" spans="1:13" x14ac:dyDescent="0.25">
      <c r="A51" s="68" t="str">
        <f>Échantillon!A50</f>
        <v>Amiante</v>
      </c>
      <c r="B51" s="69">
        <f>SUM(T_CALCULS[[#This Row],[T1 / R1]:[T5 / R2]])</f>
        <v>0</v>
      </c>
      <c r="C51" s="74">
        <f>MATCH(A51,Tableau1[#Headers],0)</f>
        <v>48</v>
      </c>
      <c r="D51" s="70" t="str" cm="1">
        <f t="array" ref="D51">IF(AND(D$2&gt;0,$C51&gt;0),IF(INDEX(Tableau1[],Calculs!D$2,Calculs!$C51)="X",D$3,""),"")</f>
        <v/>
      </c>
      <c r="E51" s="70" t="str" cm="1">
        <f t="array" ref="E51">IF(AND(E$2&gt;0,$C51&gt;0),IF(INDEX(Tableau1[],Calculs!E$2,Calculs!$C51)="X",E$3,""),"")</f>
        <v/>
      </c>
      <c r="F51" s="70" t="str" cm="1">
        <f t="array" ref="F51">IF(AND(F$2&gt;0,$C51&gt;0),IF(INDEX(Tableau1[],Calculs!F$2,Calculs!$C51)="X",F$3,""),"")</f>
        <v/>
      </c>
      <c r="G51" s="70" t="str" cm="1">
        <f t="array" ref="G51">IF(AND(G$2&gt;0,$C51&gt;0),IF(INDEX(Tableau1[],Calculs!G$2,Calculs!$C51)="X",G$3,""),"")</f>
        <v/>
      </c>
      <c r="H51" s="70" t="str" cm="1">
        <f t="array" ref="H51">IF(AND(H$2&gt;0,$C51&gt;0),IF(INDEX(Tableau1[],Calculs!H$2,Calculs!$C51)="X",H$3,""),"")</f>
        <v/>
      </c>
      <c r="I51" s="70" t="str" cm="1">
        <f t="array" ref="I51">IF(AND(I$2&gt;0,$C51&gt;0),IF(INDEX(Tableau1[],Calculs!I$2,Calculs!$C51)="X",I$3,""),"")</f>
        <v/>
      </c>
      <c r="J51" s="70" t="str" cm="1">
        <f t="array" ref="J51">IF(AND(J$2&gt;0,$C51&gt;0),IF(INDEX(Tableau1[],Calculs!J$2,Calculs!$C51)="X",J$3,""),"")</f>
        <v/>
      </c>
      <c r="K51" s="70" t="str" cm="1">
        <f t="array" ref="K51">IF(AND(K$2&gt;0,$C51&gt;0),IF(INDEX(Tableau1[],Calculs!K$2,Calculs!$C51)="X",K$3,""),"")</f>
        <v/>
      </c>
      <c r="L51" s="70" t="str" cm="1">
        <f t="array" ref="L51">IF(AND(L$2&gt;0,$C51&gt;0),IF(INDEX(Tableau1[],Calculs!L$2,Calculs!$C51)="X",L$3,""),"")</f>
        <v/>
      </c>
      <c r="M51" s="70" t="str" cm="1">
        <f t="array" ref="M51">IF(AND(M$2&gt;0,$C51&gt;0),IF(INDEX(Tableau1[],Calculs!M$2,Calculs!$C51)="X",M$3,""),"")</f>
        <v/>
      </c>
    </row>
    <row r="52" spans="1:13" x14ac:dyDescent="0.25">
      <c r="A52" s="68" t="str">
        <f>Échantillon!A51</f>
        <v>Amiante (granulométrie et MLP-IRSST-244)</v>
      </c>
      <c r="B52" s="69">
        <f>SUM(T_CALCULS[[#This Row],[T1 / R1]:[T5 / R2]])</f>
        <v>0</v>
      </c>
      <c r="C52" s="74">
        <f>MATCH(A52,Tableau1[#Headers],0)</f>
        <v>49</v>
      </c>
      <c r="D52" s="70" t="str" cm="1">
        <f t="array" ref="D52">IF(AND(D$2&gt;0,$C52&gt;0),IF(INDEX(Tableau1[],Calculs!D$2,Calculs!$C52)="X",D$3,""),"")</f>
        <v/>
      </c>
      <c r="E52" s="70" t="str" cm="1">
        <f t="array" ref="E52">IF(AND(E$2&gt;0,$C52&gt;0),IF(INDEX(Tableau1[],Calculs!E$2,Calculs!$C52)="X",E$3,""),"")</f>
        <v/>
      </c>
      <c r="F52" s="70" t="str" cm="1">
        <f t="array" ref="F52">IF(AND(F$2&gt;0,$C52&gt;0),IF(INDEX(Tableau1[],Calculs!F$2,Calculs!$C52)="X",F$3,""),"")</f>
        <v/>
      </c>
      <c r="G52" s="70" t="str" cm="1">
        <f t="array" ref="G52">IF(AND(G$2&gt;0,$C52&gt;0),IF(INDEX(Tableau1[],Calculs!G$2,Calculs!$C52)="X",G$3,""),"")</f>
        <v/>
      </c>
      <c r="H52" s="70" t="str" cm="1">
        <f t="array" ref="H52">IF(AND(H$2&gt;0,$C52&gt;0),IF(INDEX(Tableau1[],Calculs!H$2,Calculs!$C52)="X",H$3,""),"")</f>
        <v/>
      </c>
      <c r="I52" s="70" t="str" cm="1">
        <f t="array" ref="I52">IF(AND(I$2&gt;0,$C52&gt;0),IF(INDEX(Tableau1[],Calculs!I$2,Calculs!$C52)="X",I$3,""),"")</f>
        <v/>
      </c>
      <c r="J52" s="70" t="str" cm="1">
        <f t="array" ref="J52">IF(AND(J$2&gt;0,$C52&gt;0),IF(INDEX(Tableau1[],Calculs!J$2,Calculs!$C52)="X",J$3,""),"")</f>
        <v/>
      </c>
      <c r="K52" s="70" t="str" cm="1">
        <f t="array" ref="K52">IF(AND(K$2&gt;0,$C52&gt;0),IF(INDEX(Tableau1[],Calculs!K$2,Calculs!$C52)="X",K$3,""),"")</f>
        <v/>
      </c>
      <c r="L52" s="70" t="str" cm="1">
        <f t="array" ref="L52">IF(AND(L$2&gt;0,$C52&gt;0),IF(INDEX(Tableau1[],Calculs!L$2,Calculs!$C52)="X",L$3,""),"")</f>
        <v/>
      </c>
      <c r="M52" s="70" t="str" cm="1">
        <f t="array" ref="M52">IF(AND(M$2&gt;0,$C52&gt;0),IF(INDEX(Tableau1[],Calculs!M$2,Calculs!$C52)="X",M$3,""),"")</f>
        <v/>
      </c>
    </row>
  </sheetData>
  <mergeCells count="1">
    <mergeCell ref="D1:J1"/>
  </mergeCells>
  <phoneticPr fontId="1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Travaux</vt:lpstr>
      <vt:lpstr>Risque</vt:lpstr>
      <vt:lpstr>Échantillon</vt:lpstr>
      <vt:lpstr>Calculs</vt:lpstr>
      <vt:lpstr>ech</vt:lpstr>
      <vt:lpstr>echQte</vt:lpstr>
      <vt:lpstr>Risque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Turcotte</dc:creator>
  <cp:lastModifiedBy>Y C</cp:lastModifiedBy>
  <dcterms:created xsi:type="dcterms:W3CDTF">2025-01-07T19:45:03Z</dcterms:created>
  <dcterms:modified xsi:type="dcterms:W3CDTF">2025-01-09T14:04:54Z</dcterms:modified>
</cp:coreProperties>
</file>