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tables/table9.xml" ContentType="application/vnd.openxmlformats-officedocument.spreadsheetml.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Cylfo\EP\bioval\"/>
    </mc:Choice>
  </mc:AlternateContent>
  <xr:revisionPtr revIDLastSave="0" documentId="13_ncr:1_{621D8DEF-CE87-46EA-B68C-A180264871C4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BASE" sheetId="1" r:id="rId1"/>
    <sheet name="Donnee" sheetId="9" state="hidden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Paramètres" sheetId="31" r:id="rId8"/>
    <sheet name="CUTRITE" sheetId="26" r:id="rId9"/>
    <sheet name="FILTRE FACADE" sheetId="28" state="hidden" r:id="rId10"/>
    <sheet name="FACADE CADRE" sheetId="27" r:id="rId11"/>
  </sheets>
  <definedNames>
    <definedName name="_xlnm._FilterDatabase" localSheetId="5" hidden="1">Meuble!$A$1:$A$1</definedName>
    <definedName name="CL">BASE!$B$5</definedName>
    <definedName name="CLIENTS">BASE!$A$5:$B$7</definedName>
    <definedName name="Colonne_F">Rapport!$F$1:$F$300</definedName>
    <definedName name="DonnéesExternes_1" localSheetId="0" hidden="1">BASE!$E$9:$E$18</definedName>
    <definedName name="DonnéesExternes_1" localSheetId="8" hidden="1">CUTRITE!$A$1:$V$115</definedName>
    <definedName name="DonnéesExternes_1" localSheetId="1" hidden="1">Donnee!$A$1:$T$130</definedName>
    <definedName name="DonnéesExternes_1" localSheetId="3" hidden="1">Dos!$A$1:$T$8</definedName>
    <definedName name="DonnéesExternes_1" localSheetId="9" hidden="1">'FILTRE FACADE'!$A$1:$T$130</definedName>
    <definedName name="DonnéesExternes_1" localSheetId="2" hidden="1">Fond!$A$1:$T$6</definedName>
    <definedName name="DonnéesExternes_1" localSheetId="5" hidden="1">Meuble!$A$1:$A$15</definedName>
    <definedName name="DonnéesExternes_2" localSheetId="5" hidden="1">Meuble!$C$4:$V$10</definedName>
    <definedName name="image">Rapport!$B$13</definedName>
    <definedName name="_xlnm.Print_Titles" localSheetId="0">BASE!$1:$1</definedName>
    <definedName name="_xlnm.Print_Titles" localSheetId="6">Rapport!$1:$3</definedName>
    <definedName name="MB">Rapport!$A$5</definedName>
    <definedName name="NUM">BASE!$B$6</definedName>
    <definedName name="PR">BASE!$B$7</definedName>
    <definedName name="SOURCE">BASE!$B$2</definedName>
    <definedName name="SR">Rapport!$C$5</definedName>
    <definedName name="TMeuble">Meuble!#REF!</definedName>
    <definedName name="V_IMGCOLS">Paramètres!$B$4</definedName>
    <definedName name="V_IMGDIR">Paramètres!$B$2</definedName>
    <definedName name="V_IMGPOS">Paramètres!$B$3</definedName>
    <definedName name="_xlnm.Print_Area" localSheetId="6">Rapport!$A$1:$L$88</definedName>
  </definedNames>
  <calcPr calcId="191029" iterateCount="4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27" l="1"/>
  <c r="H39" i="27"/>
  <c r="H40" i="27"/>
  <c r="H41" i="27"/>
  <c r="H42" i="27"/>
  <c r="D12" i="27"/>
  <c r="I12" i="27" s="1"/>
  <c r="D13" i="27"/>
  <c r="D14" i="27"/>
  <c r="I14" i="27" s="1"/>
  <c r="D15" i="27"/>
  <c r="I15" i="27" s="1"/>
  <c r="D16" i="27"/>
  <c r="I16" i="27" s="1"/>
  <c r="D17" i="27"/>
  <c r="I17" i="27" s="1"/>
  <c r="D18" i="27"/>
  <c r="I18" i="27" s="1"/>
  <c r="D19" i="27"/>
  <c r="I19" i="27" s="1"/>
  <c r="D20" i="27"/>
  <c r="I20" i="27" s="1"/>
  <c r="D21" i="27"/>
  <c r="D22" i="27"/>
  <c r="I22" i="27" s="1"/>
  <c r="D23" i="27"/>
  <c r="I23" i="27" s="1"/>
  <c r="D24" i="27"/>
  <c r="I24" i="27" s="1"/>
  <c r="D25" i="27"/>
  <c r="I25" i="27" s="1"/>
  <c r="D26" i="27"/>
  <c r="I26" i="27" s="1"/>
  <c r="D27" i="27"/>
  <c r="I27" i="27" s="1"/>
  <c r="D28" i="27"/>
  <c r="I28" i="27" s="1"/>
  <c r="D29" i="27"/>
  <c r="D30" i="27"/>
  <c r="D31" i="27"/>
  <c r="I31" i="27" s="1"/>
  <c r="D32" i="27"/>
  <c r="I32" i="27" s="1"/>
  <c r="D33" i="27"/>
  <c r="I33" i="27" s="1"/>
  <c r="D34" i="27"/>
  <c r="D35" i="27"/>
  <c r="D36" i="27"/>
  <c r="D37" i="27"/>
  <c r="D38" i="27"/>
  <c r="D39" i="27"/>
  <c r="D40" i="27"/>
  <c r="D41" i="27"/>
  <c r="D42" i="27"/>
  <c r="I13" i="27"/>
  <c r="I21" i="27"/>
  <c r="I29" i="27"/>
  <c r="D11" i="27"/>
  <c r="I11" i="27" s="1"/>
  <c r="G12" i="27"/>
  <c r="J12" i="27" s="1"/>
  <c r="G13" i="27"/>
  <c r="J13" i="27" s="1"/>
  <c r="G14" i="27"/>
  <c r="G15" i="27"/>
  <c r="J15" i="27" s="1"/>
  <c r="G16" i="27"/>
  <c r="J16" i="27" s="1"/>
  <c r="G17" i="27"/>
  <c r="G18" i="27"/>
  <c r="J18" i="27" s="1"/>
  <c r="G19" i="27"/>
  <c r="J19" i="27" s="1"/>
  <c r="G20" i="27"/>
  <c r="J20" i="27" s="1"/>
  <c r="G21" i="27"/>
  <c r="G22" i="27"/>
  <c r="G23" i="27"/>
  <c r="J23" i="27" s="1"/>
  <c r="G24" i="27"/>
  <c r="G11" i="27"/>
  <c r="I30" i="27"/>
  <c r="J14" i="27"/>
  <c r="J17" i="27"/>
  <c r="J21" i="27"/>
  <c r="J22" i="27"/>
  <c r="J11" i="27"/>
  <c r="F12" i="27"/>
  <c r="H12" i="27" s="1"/>
  <c r="F13" i="27"/>
  <c r="H13" i="27" s="1"/>
  <c r="F14" i="27"/>
  <c r="H14" i="27" s="1"/>
  <c r="F15" i="27"/>
  <c r="H15" i="27" s="1"/>
  <c r="F16" i="27"/>
  <c r="H16" i="27" s="1"/>
  <c r="F17" i="27"/>
  <c r="H17" i="27" s="1"/>
  <c r="F18" i="27"/>
  <c r="H18" i="27" s="1"/>
  <c r="F19" i="27"/>
  <c r="H19" i="27" s="1"/>
  <c r="F20" i="27"/>
  <c r="H20" i="27" s="1"/>
  <c r="F21" i="27"/>
  <c r="H21" i="27" s="1"/>
  <c r="F22" i="27"/>
  <c r="H22" i="27" s="1"/>
  <c r="F23" i="27"/>
  <c r="H23" i="27" s="1"/>
  <c r="F24" i="27"/>
  <c r="H24" i="27" s="1"/>
  <c r="F25" i="27"/>
  <c r="H25" i="27" s="1"/>
  <c r="F26" i="27"/>
  <c r="H26" i="27" s="1"/>
  <c r="F27" i="27"/>
  <c r="H27" i="27" s="1"/>
  <c r="F28" i="27"/>
  <c r="H28" i="27" s="1"/>
  <c r="F29" i="27"/>
  <c r="H29" i="27" s="1"/>
  <c r="F30" i="27"/>
  <c r="H30" i="27" s="1"/>
  <c r="F31" i="27"/>
  <c r="H31" i="27" s="1"/>
  <c r="F32" i="27"/>
  <c r="H32" i="27" s="1"/>
  <c r="F33" i="27"/>
  <c r="H33" i="27" s="1"/>
  <c r="F11" i="27"/>
  <c r="H11" i="27" s="1"/>
  <c r="L165" i="23"/>
  <c r="K165" i="23"/>
  <c r="J165" i="23"/>
  <c r="I167" i="23"/>
  <c r="I166" i="23"/>
  <c r="I165" i="23"/>
  <c r="H165" i="23"/>
  <c r="G167" i="23"/>
  <c r="G166" i="23"/>
  <c r="G165" i="23"/>
  <c r="L161" i="23"/>
  <c r="K161" i="23"/>
  <c r="J161" i="23"/>
  <c r="I163" i="23"/>
  <c r="I162" i="23"/>
  <c r="I161" i="23"/>
  <c r="H161" i="23"/>
  <c r="G163" i="23"/>
  <c r="G162" i="23"/>
  <c r="G161" i="23"/>
  <c r="F165" i="23"/>
  <c r="F161" i="23"/>
  <c r="E165" i="23"/>
  <c r="E161" i="23"/>
  <c r="L157" i="23"/>
  <c r="K157" i="23"/>
  <c r="J157" i="23"/>
  <c r="I159" i="23"/>
  <c r="I158" i="23"/>
  <c r="I157" i="23"/>
  <c r="H157" i="23"/>
  <c r="G159" i="23"/>
  <c r="G158" i="23"/>
  <c r="G157" i="23"/>
  <c r="F157" i="23"/>
  <c r="E157" i="23"/>
  <c r="L153" i="23"/>
  <c r="K153" i="23"/>
  <c r="J153" i="23"/>
  <c r="I155" i="23"/>
  <c r="I154" i="23"/>
  <c r="I153" i="23"/>
  <c r="H153" i="23"/>
  <c r="G155" i="23"/>
  <c r="G154" i="23"/>
  <c r="G153" i="23"/>
  <c r="F153" i="23"/>
  <c r="E153" i="23"/>
  <c r="L149" i="23"/>
  <c r="K149" i="23"/>
  <c r="J149" i="23"/>
  <c r="I151" i="23"/>
  <c r="I150" i="23"/>
  <c r="I149" i="23"/>
  <c r="H149" i="23"/>
  <c r="G151" i="23"/>
  <c r="G150" i="23"/>
  <c r="G149" i="23"/>
  <c r="F149" i="23"/>
  <c r="E149" i="23"/>
  <c r="L145" i="23"/>
  <c r="K145" i="23"/>
  <c r="J145" i="23"/>
  <c r="I147" i="23"/>
  <c r="I146" i="23"/>
  <c r="I145" i="23"/>
  <c r="H145" i="23"/>
  <c r="G147" i="23"/>
  <c r="G146" i="23"/>
  <c r="G145" i="23"/>
  <c r="F145" i="23"/>
  <c r="E145" i="23"/>
  <c r="L141" i="23"/>
  <c r="K141" i="23"/>
  <c r="J141" i="23"/>
  <c r="I143" i="23"/>
  <c r="I142" i="23"/>
  <c r="I141" i="23"/>
  <c r="H141" i="23"/>
  <c r="G143" i="23"/>
  <c r="G142" i="23"/>
  <c r="G141" i="23"/>
  <c r="F141" i="23"/>
  <c r="E141" i="23"/>
  <c r="L137" i="23"/>
  <c r="K137" i="23"/>
  <c r="J137" i="23"/>
  <c r="I139" i="23"/>
  <c r="I138" i="23"/>
  <c r="I137" i="23"/>
  <c r="H137" i="23"/>
  <c r="G139" i="23"/>
  <c r="G138" i="23"/>
  <c r="G137" i="23"/>
  <c r="F137" i="23"/>
  <c r="E137" i="23"/>
  <c r="L133" i="23"/>
  <c r="K133" i="23"/>
  <c r="J133" i="23"/>
  <c r="G135" i="23"/>
  <c r="G134" i="23"/>
  <c r="I135" i="23"/>
  <c r="I134" i="23"/>
  <c r="I133" i="23"/>
  <c r="H133" i="23"/>
  <c r="G133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3" i="23"/>
  <c r="G122" i="23"/>
  <c r="G121" i="23"/>
  <c r="F121" i="23"/>
  <c r="E121" i="23"/>
  <c r="L117" i="23"/>
  <c r="K117" i="23"/>
  <c r="J117" i="23"/>
  <c r="I119" i="23"/>
  <c r="I118" i="23"/>
  <c r="I117" i="23"/>
  <c r="H117" i="23"/>
  <c r="G119" i="23"/>
  <c r="G118" i="23"/>
  <c r="G117" i="23"/>
  <c r="F117" i="23"/>
  <c r="E117" i="23"/>
  <c r="L113" i="23"/>
  <c r="K113" i="23"/>
  <c r="J113" i="23"/>
  <c r="I115" i="23"/>
  <c r="I114" i="23"/>
  <c r="I113" i="23"/>
  <c r="H113" i="23"/>
  <c r="G113" i="23"/>
  <c r="G114" i="23"/>
  <c r="G115" i="23"/>
  <c r="F113" i="23"/>
  <c r="E113" i="23"/>
  <c r="L109" i="23"/>
  <c r="K109" i="23"/>
  <c r="J109" i="23"/>
  <c r="I111" i="23"/>
  <c r="I110" i="23"/>
  <c r="I109" i="23"/>
  <c r="H109" i="23"/>
  <c r="G109" i="23"/>
  <c r="G110" i="23"/>
  <c r="G111" i="23"/>
  <c r="F109" i="23"/>
  <c r="E109" i="23"/>
  <c r="L105" i="23"/>
  <c r="K105" i="23"/>
  <c r="J105" i="23"/>
  <c r="I105" i="23"/>
  <c r="G105" i="23"/>
  <c r="I107" i="23"/>
  <c r="I106" i="23"/>
  <c r="H105" i="23"/>
  <c r="G107" i="23"/>
  <c r="G106" i="23"/>
  <c r="F105" i="23"/>
  <c r="E105" i="23"/>
  <c r="I34" i="27"/>
  <c r="I35" i="27"/>
  <c r="I36" i="27"/>
  <c r="I37" i="27"/>
  <c r="I38" i="27"/>
  <c r="I39" i="27"/>
  <c r="I40" i="27"/>
  <c r="I41" i="27"/>
  <c r="I42" i="27"/>
  <c r="J34" i="27"/>
  <c r="J35" i="27"/>
  <c r="J36" i="27"/>
  <c r="J37" i="27"/>
  <c r="J38" i="27"/>
  <c r="J39" i="27"/>
  <c r="J40" i="27"/>
  <c r="J41" i="27"/>
  <c r="J42" i="27"/>
  <c r="F34" i="27"/>
  <c r="H34" i="27" s="1"/>
  <c r="F35" i="27"/>
  <c r="H35" i="27" s="1"/>
  <c r="F36" i="27"/>
  <c r="H36" i="27" s="1"/>
  <c r="F37" i="27"/>
  <c r="H37" i="27" s="1"/>
  <c r="G25" i="27"/>
  <c r="E26" i="27"/>
  <c r="G26" i="27" s="1"/>
  <c r="J26" i="27" s="1"/>
  <c r="E27" i="27"/>
  <c r="G27" i="27" s="1"/>
  <c r="E28" i="27"/>
  <c r="G28" i="27" s="1"/>
  <c r="E29" i="27"/>
  <c r="G29" i="27" s="1"/>
  <c r="E30" i="27"/>
  <c r="G30" i="27" s="1"/>
  <c r="J30" i="27" s="1"/>
  <c r="E31" i="27"/>
  <c r="G31" i="27" s="1"/>
  <c r="E32" i="27"/>
  <c r="G32" i="27" s="1"/>
  <c r="E33" i="27"/>
  <c r="G33" i="27" s="1"/>
  <c r="E34" i="27"/>
  <c r="E35" i="27"/>
  <c r="E36" i="27"/>
  <c r="E37" i="27"/>
  <c r="E38" i="27"/>
  <c r="A26" i="27"/>
  <c r="A27" i="27"/>
  <c r="A28" i="27"/>
  <c r="A29" i="27"/>
  <c r="A30" i="27"/>
  <c r="A31" i="27"/>
  <c r="A32" i="27"/>
  <c r="A33" i="27"/>
  <c r="A34" i="27"/>
  <c r="A35" i="27"/>
  <c r="G17" i="23"/>
  <c r="B21" i="1"/>
  <c r="B22" i="1" s="1"/>
  <c r="B23" i="1" s="1"/>
  <c r="B24" i="1" s="1"/>
  <c r="B25" i="1" s="1"/>
  <c r="B26" i="1" s="1"/>
  <c r="E2" i="23"/>
  <c r="J2" i="23"/>
  <c r="G2" i="23"/>
  <c r="J31" i="27" l="1"/>
  <c r="J27" i="27"/>
  <c r="J32" i="27"/>
  <c r="J28" i="27"/>
  <c r="J24" i="27"/>
  <c r="J33" i="27"/>
  <c r="J29" i="27"/>
  <c r="J25" i="27"/>
  <c r="B27" i="1"/>
  <c r="B28" i="1"/>
  <c r="C28" i="1" s="1"/>
  <c r="B6" i="1" s="1"/>
  <c r="F41" i="23"/>
  <c r="L21" i="23"/>
  <c r="B29" i="1" l="1"/>
  <c r="B30" i="1" s="1"/>
  <c r="B7" i="1" s="1"/>
  <c r="C27" i="1"/>
  <c r="B5" i="1" s="1"/>
  <c r="A90" i="23" l="1"/>
  <c r="A5" i="23" l="1"/>
  <c r="L101" i="23" l="1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9" i="23"/>
  <c r="L25" i="23"/>
  <c r="L5" i="23"/>
  <c r="L9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F169" i="23" s="1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D90" i="23" l="1"/>
  <c r="D5" i="23"/>
  <c r="E5" i="23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37" i="23"/>
  <c r="F33" i="23"/>
  <c r="F29" i="23"/>
  <c r="F5" i="23"/>
  <c r="F9" i="23"/>
  <c r="F13" i="23"/>
  <c r="F17" i="23"/>
  <c r="F25" i="23"/>
  <c r="F21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C12" i="14" s="1"/>
  <c r="G18" i="14" l="1"/>
  <c r="G22" i="14"/>
  <c r="G29" i="14"/>
  <c r="G25" i="14"/>
  <c r="G21" i="14"/>
  <c r="G16" i="14"/>
  <c r="G12" i="14"/>
  <c r="G28" i="14"/>
  <c r="G24" i="14"/>
  <c r="G20" i="14"/>
  <c r="G15" i="14"/>
  <c r="G17" i="14"/>
  <c r="G27" i="14"/>
  <c r="G23" i="14"/>
  <c r="G19" i="14"/>
  <c r="G14" i="14"/>
  <c r="G26" i="14"/>
  <c r="G13" i="14"/>
  <c r="C13" i="14"/>
  <c r="C17" i="14"/>
  <c r="C21" i="14"/>
  <c r="C25" i="14"/>
  <c r="C29" i="14"/>
  <c r="C14" i="14"/>
  <c r="C18" i="14"/>
  <c r="C22" i="14"/>
  <c r="C26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E1CD27-8827-4EFE-9594-A7FFA4813EDF}" keepAlive="1" name="Requête - CADRE" description="Connexion à la requête « CADRE » dans le classeur." type="5" refreshedVersion="8" background="1" saveData="1">
    <dbPr connection="Provider=Microsoft.Mashup.OleDb.1;Data Source=$Workbook$;Location=CADRE;Extended Properties=&quot;&quot;" command="SELECT * FROM [CADRE]"/>
  </connection>
  <connection id="2" xr16:uid="{3DC529F2-5529-4F81-9AA1-186640D1D100}" keepAlive="1" name="Requête - CLIENTS" description="Connexion à la requête « CLIENTS » dans le classeur." type="5" refreshedVersion="0" background="1">
    <dbPr connection="Provider=Microsoft.Mashup.OleDb.1;Data Source=$Workbook$;Location=CLIENTS;Extended Properties=&quot;&quot;" command="SELECT * FROM [CLIENTS]"/>
  </connection>
  <connection id="3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4" xr16:uid="{00000000-0015-0000-FFFF-FFFF01000000}" keepAlive="1" name="Requête - Donnee (2)" description="Connexion à la requête « Donnee (2) » dans le classeur." type="5" refreshedVersion="8" background="1" saveData="1">
    <dbPr connection="Provider=Microsoft.Mashup.OleDb.1;Data Source=$Workbook$;Location=&quot;Donnee (2)&quot;;Extended Properties=&quot;&quot;" command="SELECT * FROM [Donnee (2)]"/>
  </connection>
  <connection id="5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6" xr16:uid="{00000000-0015-0000-FFFF-FFFF03000000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7" xr16:uid="{00000000-0015-0000-FFFF-FFFF04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8" xr16:uid="{00000000-0015-0000-FFFF-FFFF05000000}" keepAlive="1" name="Requête - Matière" description="Connexion à la requête « Matière » dans le classeur." type="5" refreshedVersion="8" background="1" saveData="1">
    <dbPr connection="Provider=Microsoft.Mashup.OleDb.1;Data Source=$Workbook$;Location=Matière;Extended Properties=&quot;&quot;" command="SELECT * FROM [Matière]"/>
  </connection>
  <connection id="9" xr16:uid="{00000000-0015-0000-FFFF-FFFF06000000}" keepAlive="1" name="Requête - Meuble" description="Connexion à la requête « Meuble » dans le classeur." type="5" refreshedVersion="8" background="1" saveData="1">
    <dbPr connection="Provider=Microsoft.Mashup.OleDb.1;Data Source=$Workbook$;Location=Meuble;Extended Properties=&quot;&quot;" command="SELECT * FROM [Meuble]"/>
  </connection>
  <connection id="10" xr16:uid="{00000000-0015-0000-FFFF-FFFF07000000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&quot;&quot;" command="SELECT * FROM [tCritere]"/>
  </connection>
</connections>
</file>

<file path=xl/sharedStrings.xml><?xml version="1.0" encoding="utf-8"?>
<sst xmlns="http://schemas.openxmlformats.org/spreadsheetml/2006/main" count="8239" uniqueCount="474">
  <si>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</si>
  <si>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</si>
  <si>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</si>
  <si>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</si>
  <si>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</si>
  <si>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</si>
  <si>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</si>
  <si>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</si>
  <si>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</si>
  <si>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</si>
  <si>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</si>
  <si>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</si>
  <si>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</si>
  <si>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</si>
  <si>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</si>
  <si>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</si>
  <si>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</si>
  <si>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</si>
  <si>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</si>
  <si>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</si>
  <si>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</si>
  <si>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</si>
  <si>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</si>
  <si>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</si>
  <si>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</si>
  <si>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</si>
  <si>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</si>
  <si>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</si>
  <si>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</si>
  <si>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</si>
  <si>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</si>
  <si>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</si>
  <si>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</si>
  <si>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</si>
  <si>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</si>
  <si>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</si>
  <si>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</si>
  <si>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</si>
  <si>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</si>
  <si>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</si>
  <si>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</si>
  <si>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19</t>
  </si>
  <si>
    <t>0</t>
  </si>
  <si>
    <t>X</t>
  </si>
  <si>
    <t>Y</t>
  </si>
  <si>
    <t>1</t>
  </si>
  <si>
    <t>COTE DROIT</t>
  </si>
  <si>
    <t>COTE GAUCHE</t>
  </si>
  <si>
    <t>DESSOUS</t>
  </si>
  <si>
    <t>2</t>
  </si>
  <si>
    <t>150</t>
  </si>
  <si>
    <t>DOS</t>
  </si>
  <si>
    <t>FACADE TIROIR</t>
  </si>
  <si>
    <t>100</t>
  </si>
  <si>
    <t>TABLETTE MOBILE</t>
  </si>
  <si>
    <t>TRAVERSE AV</t>
  </si>
  <si>
    <t>DESSUS</t>
  </si>
  <si>
    <t>104</t>
  </si>
  <si>
    <t>4</t>
  </si>
  <si>
    <t>NOM_NUM</t>
  </si>
  <si>
    <t>Personnalisé.Nature Projet</t>
  </si>
  <si>
    <t>Facades à Cadres</t>
  </si>
  <si>
    <t>Largeur Montant:</t>
  </si>
  <si>
    <t xml:space="preserve">Largeur Traverse: </t>
  </si>
  <si>
    <t>Meuble</t>
  </si>
  <si>
    <t>Facade</t>
  </si>
  <si>
    <t>Montant</t>
  </si>
  <si>
    <t>Traverse</t>
  </si>
  <si>
    <t>Panneau</t>
  </si>
  <si>
    <t>Dos bois</t>
  </si>
  <si>
    <t>83</t>
  </si>
  <si>
    <t>16</t>
  </si>
  <si>
    <t>184</t>
  </si>
  <si>
    <t>TRAVERSE AR</t>
  </si>
  <si>
    <t>200</t>
  </si>
  <si>
    <t>CHANT TIROIR</t>
  </si>
  <si>
    <t>PAN</t>
  </si>
  <si>
    <t>630</t>
  </si>
  <si>
    <t>FIL D</t>
  </si>
  <si>
    <t>340</t>
  </si>
  <si>
    <t>362</t>
  </si>
  <si>
    <t>377</t>
  </si>
  <si>
    <t>596</t>
  </si>
  <si>
    <t>396</t>
  </si>
  <si>
    <t>40</t>
  </si>
  <si>
    <t>FIL</t>
  </si>
  <si>
    <t>1000</t>
  </si>
  <si>
    <t>VERRE</t>
  </si>
  <si>
    <t>PORTE DROITE</t>
  </si>
  <si>
    <t>611</t>
  </si>
  <si>
    <t>426</t>
  </si>
  <si>
    <t>TABLETTE FIXE</t>
  </si>
  <si>
    <t>300</t>
  </si>
  <si>
    <t>Y:\2020 CAD\Base CAD V8\Clients\Robveille_3315\Robveille_3315_Cuisine.CSV</t>
  </si>
  <si>
    <t>BAND KOM_09610214</t>
  </si>
  <si>
    <t>BAND KOM</t>
  </si>
  <si>
    <t>LV</t>
  </si>
  <si>
    <t>602</t>
  </si>
  <si>
    <t xml:space="preserve">Komacell 19 </t>
  </si>
  <si>
    <t>ABS_EGG_H1180_ST37_1X23</t>
  </si>
  <si>
    <t>Y:\2020 CAD\Base CAD V8\Exports\DXF\Robveille_3315_Cuisine\LV\BAND KOM.dxf</t>
  </si>
  <si>
    <t>CAIS H_04872A0C</t>
  </si>
  <si>
    <t>CAIS H</t>
  </si>
  <si>
    <t>MELA_19_EGG_U963_ST9</t>
  </si>
  <si>
    <t>Y:\2020 CAD\Base CAD V8\Exports\DXF\Robveille_3315_Cuisine\LV\CAIS H.dxf</t>
  </si>
  <si>
    <t>CAIS_B49CA1DC</t>
  </si>
  <si>
    <t>CAIS</t>
  </si>
  <si>
    <t>MHHKSD</t>
  </si>
  <si>
    <t>1562</t>
  </si>
  <si>
    <t>MELA_19_EGG_H1180_ST37</t>
  </si>
  <si>
    <t>Y:\2020 CAD\Base CAD V8\Exports\DXF\Robveille_3315_Cuisine\MHHKSD\CAIS.dxf</t>
  </si>
  <si>
    <t>COTE DROIT_140D0DD0</t>
  </si>
  <si>
    <t>BALM45G</t>
  </si>
  <si>
    <t>760</t>
  </si>
  <si>
    <t>590</t>
  </si>
  <si>
    <t>Y:\2020 CAD\Base CAD V8\Exports\DXF\Robveille_3315_Cuisine\BALM45G\COTE DROIT.dxf</t>
  </si>
  <si>
    <t>COTE DROIT_172CEAF4</t>
  </si>
  <si>
    <t>BSEC</t>
  </si>
  <si>
    <t>Y:\2020 CAD\Base CAD V8\Exports\DXF\Robveille_3315_Cuisine\BSEC\COTE DROIT.dxf</t>
  </si>
  <si>
    <t>COTE DROIT_2DE1571C</t>
  </si>
  <si>
    <t>B2C</t>
  </si>
  <si>
    <t>Y:\2020 CAD\Base CAD V8\Exports\DXF\Robveille_3315_Cuisine\B2C\COTE DROIT.dxf</t>
  </si>
  <si>
    <t>COTE DROIT_44396208</t>
  </si>
  <si>
    <t>419</t>
  </si>
  <si>
    <t>Y:\2020 CAD\Base CAD V8\Exports\DXF\Robveille_3315_Cuisine\MHHKSD\COTE DROIT.dxf</t>
  </si>
  <si>
    <t>COTE DROIT_483ED064</t>
  </si>
  <si>
    <t>ATA2PG211</t>
  </si>
  <si>
    <t>2110</t>
  </si>
  <si>
    <t>ABS_EGG_U963_ST9_1X23</t>
  </si>
  <si>
    <t>Y:\2020 CAD\Base CAD V8\Exports\DXF\Robveille_3315_Cuisine\ATA2PG211\COTE DROIT.dxf</t>
  </si>
  <si>
    <t>COTE DROIT_9A113E00</t>
  </si>
  <si>
    <t>AFHL211</t>
  </si>
  <si>
    <t>MELA_19_EGG_U999_PM</t>
  </si>
  <si>
    <t>Y:\2020 CAD\Base CAD V8\Exports\DXF\Robveille_3315_Cuisine\AFHL211\COTE DROIT.dxf</t>
  </si>
  <si>
    <t>COTE DROIT_ACA2C4D0</t>
  </si>
  <si>
    <t>MHHKT</t>
  </si>
  <si>
    <t>431</t>
  </si>
  <si>
    <t>Y:\2020 CAD\Base CAD V8\Exports\DXF\Robveille_3315_Cuisine\MHHKT\COTE DROIT.dxf</t>
  </si>
  <si>
    <t>COTE DROIT_DCC38E6C</t>
  </si>
  <si>
    <t xml:space="preserve">BPB400 </t>
  </si>
  <si>
    <t>Y:\2020 CAD\Base CAD V8\Exports\DXF\Robveille_3315_Cuisine\BPB400\COTE DROIT.dxf</t>
  </si>
  <si>
    <t>COTE DROIT_EACC1280</t>
  </si>
  <si>
    <t>BSP2CT</t>
  </si>
  <si>
    <t>Y:\2020 CAD\Base CAD V8\Exports\DXF\Robveille_3315_Cuisine\BSP2CT\COTE DROIT.dxf</t>
  </si>
  <si>
    <t>COTE DROIT_F2F9BB60</t>
  </si>
  <si>
    <t>ABALAI211</t>
  </si>
  <si>
    <t>Y:\2020 CAD\Base CAD V8\Exports\DXF\Robveille_3315_Cuisine\ABALAI211\COTE DROIT.dxf</t>
  </si>
  <si>
    <t>COTE DROIT_F4E20858</t>
  </si>
  <si>
    <t>MHHKSG</t>
  </si>
  <si>
    <t>400</t>
  </si>
  <si>
    <t>Y:\2020 CAD\Base CAD V8\Exports\DXF\Robveille_3315_Cuisine\MHHKSG\COTE DROIT.dxf</t>
  </si>
  <si>
    <t>COTE GAUCH_0DDDA2E4</t>
  </si>
  <si>
    <t>Y:\2020 CAD\Base CAD V8\Exports\DXF\Robveille_3315_Cuisine\AFHL211\COTE GAUCHE.dxf</t>
  </si>
  <si>
    <t>COTE GAUCH_1AD130A0</t>
  </si>
  <si>
    <t>Y:\2020 CAD\Base CAD V8\Exports\DXF\Robveille_3315_Cuisine\B2C\COTE GAUCHE.dxf</t>
  </si>
  <si>
    <t>COTE GAUCH_21BC7E70</t>
  </si>
  <si>
    <t>Y:\2020 CAD\Base CAD V8\Exports\DXF\Robveille_3315_Cuisine\MHHKT\COTE GAUCHE.dxf</t>
  </si>
  <si>
    <t>COTE GAUCH_339E3EC8</t>
  </si>
  <si>
    <t>Y:\2020 CAD\Base CAD V8\Exports\DXF\Robveille_3315_Cuisine\BSP2CT\COTE GAUCHE.dxf</t>
  </si>
  <si>
    <t>COTE GAUCH_4F36D8F8</t>
  </si>
  <si>
    <t>Y:\2020 CAD\Base CAD V8\Exports\DXF\Robveille_3315_Cuisine\ABALAI211\COTE GAUCHE.dxf</t>
  </si>
  <si>
    <t>COTE GAUCH_5E793DDC</t>
  </si>
  <si>
    <t>Y:\2020 CAD\Base CAD V8\Exports\DXF\Robveille_3315_Cuisine\BSEC\COTE GAUCHE.dxf</t>
  </si>
  <si>
    <t>COTE GAUCH_72A00E60</t>
  </si>
  <si>
    <t>Y:\2020 CAD\Base CAD V8\Exports\DXF\Robveille_3315_Cuisine\MHHKSG\COTE GAUCHE.dxf</t>
  </si>
  <si>
    <t>COTE GAUCH_A0DBAD0C</t>
  </si>
  <si>
    <t>Y:\2020 CAD\Base CAD V8\Exports\DXF\Robveille_3315_Cuisine\ATA2PG211\COTE GAUCHE.dxf</t>
  </si>
  <si>
    <t>COTE GAUCH_A38AC26C</t>
  </si>
  <si>
    <t>Y:\2020 CAD\Base CAD V8\Exports\DXF\Robveille_3315_Cuisine\BALM45G\COTE GAUCHE.dxf</t>
  </si>
  <si>
    <t>COTE GAUCH_F195DF74</t>
  </si>
  <si>
    <t>Y:\2020 CAD\Base CAD V8\Exports\DXF\Robveille_3315_Cuisine\BPB400\COTE GAUCHE.dxf</t>
  </si>
  <si>
    <t>COTE GAUCH_F710EF7C</t>
  </si>
  <si>
    <t>Y:\2020 CAD\Base CAD V8\Exports\DXF\Robveille_3315_Cuisine\MHHKSD\COTE GAUCHE.dxf</t>
  </si>
  <si>
    <t>CRED VERRE_9ADF5D64</t>
  </si>
  <si>
    <t>CRED VERRE</t>
  </si>
  <si>
    <t>800</t>
  </si>
  <si>
    <t>550</t>
  </si>
  <si>
    <t>6</t>
  </si>
  <si>
    <t>Y:\2020 CAD\Base CAD V8\Exports\DXF\Robveille_3315_Cuisine\DIVERS\CRED VERRE.dxf</t>
  </si>
  <si>
    <t>CREDENCE_57A0A18C</t>
  </si>
  <si>
    <t>CREDENCE</t>
  </si>
  <si>
    <t>1160</t>
  </si>
  <si>
    <t>10</t>
  </si>
  <si>
    <t>PANN_10_SOC_AGGLO_HYDRO</t>
  </si>
  <si>
    <t>ABS_PLF_F79934_CR_1X23</t>
  </si>
  <si>
    <t>Y:\2020 CAD\Base CAD V8\Exports\DXF\Robveille_3315_Cuisine\DIVERS\CREDENCE.dxf</t>
  </si>
  <si>
    <t>CREDENCE_CF07FEE0</t>
  </si>
  <si>
    <t>2400</t>
  </si>
  <si>
    <t>STRAT_08_PFL_F79934_CR</t>
  </si>
  <si>
    <t>CREDENCE_CF1A8CD0</t>
  </si>
  <si>
    <t>1049</t>
  </si>
  <si>
    <t>CREDENCE_FD0462E4</t>
  </si>
  <si>
    <t>459</t>
  </si>
  <si>
    <t>DESSOUS_1632B4E8</t>
  </si>
  <si>
    <t>762</t>
  </si>
  <si>
    <t>Y:\2020 CAD\Base CAD V8\Exports\DXF\Robveille_3315_Cuisine\MHHKSG\DESSOUS.dxf</t>
  </si>
  <si>
    <t>Y:\2020 CAD\Base CAD V8\Exports\DXF\Robveille_3315_Cuisine\MHHKSD\DESSOUS.dxf</t>
  </si>
  <si>
    <t>DESSOUS_3A5A07F4</t>
  </si>
  <si>
    <t>392</t>
  </si>
  <si>
    <t>Y:\2020 CAD\Base CAD V8\Exports\DXF\Robveille_3315_Cuisine\ATA2PG211\DESSOUS.dxf</t>
  </si>
  <si>
    <t>Y:\2020 CAD\Base CAD V8\Exports\DXF\Robveille_3315_Cuisine\ABALAI211\DESSOUS.dxf</t>
  </si>
  <si>
    <t>DESSOUS_3CF625A4</t>
  </si>
  <si>
    <t>862</t>
  </si>
  <si>
    <t>Y:\2020 CAD\Base CAD V8\Exports\DXF\Robveille_3315_Cuisine\BALM45G\DESSOUS.dxf</t>
  </si>
  <si>
    <t>DESSOUS_46F15224</t>
  </si>
  <si>
    <t>920</t>
  </si>
  <si>
    <t>Y:\2020 CAD\Base CAD V8\Exports\DXF\Robveille_3315_Cuisine\MHHKT\DESSOUS.dxf</t>
  </si>
  <si>
    <t>DESSOUS_4FE31FBC</t>
  </si>
  <si>
    <t>Y:\2020 CAD\Base CAD V8\Exports\DXF\Robveille_3315_Cuisine\BSP2CT\DESSOUS.dxf</t>
  </si>
  <si>
    <t>DESSOUS_60ACE990</t>
  </si>
  <si>
    <t>562</t>
  </si>
  <si>
    <t>Y:\2020 CAD\Base CAD V8\Exports\DXF\Robveille_3315_Cuisine\AFHL211\DESSOUS.dxf</t>
  </si>
  <si>
    <t>DESSOUS_A0A5A21C</t>
  </si>
  <si>
    <t>482</t>
  </si>
  <si>
    <t>Y:\2020 CAD\Base CAD V8\Exports\DXF\Robveille_3315_Cuisine\B2C\DESSOUS.dxf</t>
  </si>
  <si>
    <t>DESSOUS_BC0FBF70</t>
  </si>
  <si>
    <t>520</t>
  </si>
  <si>
    <t>Y:\2020 CAD\Base CAD V8\Exports\DXF\Robveille_3315_Cuisine\BSEC\DESSOUS.dxf</t>
  </si>
  <si>
    <t>DESSOUS_E6BB4BCC</t>
  </si>
  <si>
    <t>Y:\2020 CAD\Base CAD V8\Exports\DXF\Robveille_3315_Cuisine\BPB400\DESSOUS.dxf</t>
  </si>
  <si>
    <t>DESSUS_1632B4E8</t>
  </si>
  <si>
    <t>Y:\2020 CAD\Base CAD V8\Exports\DXF\Robveille_3315_Cuisine\MHHKSG\DESSUS.dxf</t>
  </si>
  <si>
    <t>Y:\2020 CAD\Base CAD V8\Exports\DXF\Robveille_3315_Cuisine\MHHKSD\DESSUS.dxf</t>
  </si>
  <si>
    <t>DESSUS_3A5A07F4</t>
  </si>
  <si>
    <t>Y:\2020 CAD\Base CAD V8\Exports\DXF\Robveille_3315_Cuisine\ATA2PG211\DESSUS.dxf</t>
  </si>
  <si>
    <t>Y:\2020 CAD\Base CAD V8\Exports\DXF\Robveille_3315_Cuisine\ABALAI211\DESSUS.dxf</t>
  </si>
  <si>
    <t>DESSUS_60ACE990</t>
  </si>
  <si>
    <t>Y:\2020 CAD\Base CAD V8\Exports\DXF\Robveille_3315_Cuisine\AFHL211\DESSUS.dxf</t>
  </si>
  <si>
    <t>DESSUS_614F2E88</t>
  </si>
  <si>
    <t>Y:\2020 CAD\Base CAD V8\Exports\DXF\Robveille_3315_Cuisine\BPB400\DESSUS.dxf</t>
  </si>
  <si>
    <t>DESSUS_DC2F0D60</t>
  </si>
  <si>
    <t>882</t>
  </si>
  <si>
    <t>3</t>
  </si>
  <si>
    <t>Y:\2020 CAD\Base CAD V8\Exports\DXF\Robveille_3315_Cuisine\MHHKT\DESSUS.dxf</t>
  </si>
  <si>
    <t>DESSUS_F7B52EF4</t>
  </si>
  <si>
    <t>450</t>
  </si>
  <si>
    <t>Y:\2020 CAD\Base CAD V8\Exports\DXF\Robveille_3315_Cuisine\LV\DESSUS.dxf</t>
  </si>
  <si>
    <t>DOS BOIS_0969B928</t>
  </si>
  <si>
    <t>341</t>
  </si>
  <si>
    <t>Y:\2020 CAD\Base CAD V8\Exports\DXF\Robveille_3315_Cuisine\ATA2PG211\Dos bois.dxf</t>
  </si>
  <si>
    <t>DOS BOIS_1A788C70</t>
  </si>
  <si>
    <t>DOS BOIS_2E9700BC</t>
  </si>
  <si>
    <t>511</t>
  </si>
  <si>
    <t>Y:\2020 CAD\Base CAD V8\Exports\DXF\Robveille_3315_Cuisine\BSEC\Dos bois.dxf</t>
  </si>
  <si>
    <t>DOS BOIS_4CB2B7C4</t>
  </si>
  <si>
    <t>Y:\2020 CAD\Base CAD V8\Exports\DXF\Robveille_3315_Cuisine\AFHL211\Dos bois.dxf</t>
  </si>
  <si>
    <t>DOS BOIS_95BBFA64</t>
  </si>
  <si>
    <t>Y:\2020 CAD\Base CAD V8\Exports\DXF\Robveille_3315_Cuisine\B2C\Dos bois.dxf</t>
  </si>
  <si>
    <t>DOS BOIS_96C895D8</t>
  </si>
  <si>
    <t>811</t>
  </si>
  <si>
    <t>Y:\2020 CAD\Base CAD V8\Exports\DXF\Robveille_3315_Cuisine\BSP2CT\Dos bois.dxf</t>
  </si>
  <si>
    <t>DOS BOIS_CD23A1F0</t>
  </si>
  <si>
    <t>DOS_1BF21C6C</t>
  </si>
  <si>
    <t>2087</t>
  </si>
  <si>
    <t>407</t>
  </si>
  <si>
    <t>8</t>
  </si>
  <si>
    <t>MELA_08_EGG_U963_ST9</t>
  </si>
  <si>
    <t>Y:\2020 CAD\Base CAD V8\Exports\DXF\Robveille_3315_Cuisine\ATA2PG211\DOS.dxf</t>
  </si>
  <si>
    <t>Y:\2020 CAD\Base CAD V8\Exports\DXF\Robveille_3315_Cuisine\ABALAI211\DOS.dxf</t>
  </si>
  <si>
    <t>DOS_2499D03C</t>
  </si>
  <si>
    <t>737</t>
  </si>
  <si>
    <t>497</t>
  </si>
  <si>
    <t>Y:\2020 CAD\Base CAD V8\Exports\DXF\Robveille_3315_Cuisine\B2C\DOS.dxf</t>
  </si>
  <si>
    <t>DOS_3F669E80</t>
  </si>
  <si>
    <t>Y:\2020 CAD\Base CAD V8\Exports\DXF\Robveille_3315_Cuisine\BPB400\DOS.dxf</t>
  </si>
  <si>
    <t>DOS_53927204</t>
  </si>
  <si>
    <t>427</t>
  </si>
  <si>
    <t>897</t>
  </si>
  <si>
    <t>Y:\2020 CAD\Base CAD V8\Exports\DXF\Robveille_3315_Cuisine\MHHKT\DOS.dxf</t>
  </si>
  <si>
    <t>DOS_790128B8</t>
  </si>
  <si>
    <t>700</t>
  </si>
  <si>
    <t>877</t>
  </si>
  <si>
    <t>Y:\2020 CAD\Base CAD V8\Exports\DXF\Robveille_3315_Cuisine\BSP2CT\DOS.dxf</t>
  </si>
  <si>
    <t>DOS_7F458670</t>
  </si>
  <si>
    <t>Y:\2020 CAD\Base CAD V8\Exports\DXF\Robveille_3315_Cuisine\BALM45G\DOS.dxf</t>
  </si>
  <si>
    <t>DOS_88032BD4</t>
  </si>
  <si>
    <t>777</t>
  </si>
  <si>
    <t>Y:\2020 CAD\Base CAD V8\Exports\DXF\Robveille_3315_Cuisine\MHHKSG\DOS.dxf</t>
  </si>
  <si>
    <t>Y:\2020 CAD\Base CAD V8\Exports\DXF\Robveille_3315_Cuisine\MHHKSD\DOS.dxf</t>
  </si>
  <si>
    <t>DOS_B015F840</t>
  </si>
  <si>
    <t>902</t>
  </si>
  <si>
    <t>577</t>
  </si>
  <si>
    <t>Y:\2020 CAD\Base CAD V8\Exports\DXF\Robveille_3315_Cuisine\AFHL211\DOS.dxf</t>
  </si>
  <si>
    <t>DOS_BFAA26E8</t>
  </si>
  <si>
    <t>FACADE TIR_1ECEC810</t>
  </si>
  <si>
    <t>376</t>
  </si>
  <si>
    <t>516</t>
  </si>
  <si>
    <t>Y:\2020 CAD\Base CAD V8\Exports\DXF\Robveille_3315_Cuisine\B2C\FACADE TIROIR.dxf</t>
  </si>
  <si>
    <t>FACADE TIR_3D5B5924</t>
  </si>
  <si>
    <t>411</t>
  </si>
  <si>
    <t>Y:\2020 CAD\Base CAD V8\Exports\DXF\Robveille_3315_Cuisine\AFHL211\FACADE TIROIR.dxf</t>
  </si>
  <si>
    <t>FACADE TIR_74D5D9C0</t>
  </si>
  <si>
    <t>756</t>
  </si>
  <si>
    <t>598</t>
  </si>
  <si>
    <t>Y:\2020 CAD\Base CAD V8\Exports\DXF\Robveille_3315_Cuisine\BSEC\FACADE TIROIR.dxf</t>
  </si>
  <si>
    <t>FACADE TIR_7CFC059C</t>
  </si>
  <si>
    <t>296</t>
  </si>
  <si>
    <t>896</t>
  </si>
  <si>
    <t>Y:\2020 CAD\Base CAD V8\Exports\DXF\Robveille_3315_Cuisine\BSP2CT\FACADE TIROIR.dxf</t>
  </si>
  <si>
    <t>FACADE TIR_9178DCB8</t>
  </si>
  <si>
    <t>FACADE TIR_A8D32FE0</t>
  </si>
  <si>
    <t>FACADE TIR_BE5EA160</t>
  </si>
  <si>
    <t>156</t>
  </si>
  <si>
    <t>FACADE TIR_C0090CF0</t>
  </si>
  <si>
    <t>FACADE TIR_C8F12E18</t>
  </si>
  <si>
    <t>Y:\2020 CAD\Base CAD V8\Exports\DXF\Robveille_3315_Cuisine\BPB400\FACADE TIROIR.dxf</t>
  </si>
  <si>
    <t>FACADE TIR_F2E85790</t>
  </si>
  <si>
    <t>FIL D_48475F00</t>
  </si>
  <si>
    <t>Y:\2020 CAD\Base CAD V8\Exports\DXF\Robveille_3315_Cuisine\ABALAI211\FIL D.dxf</t>
  </si>
  <si>
    <t>FIL D_98A18A64</t>
  </si>
  <si>
    <t>FIL_0287E14C</t>
  </si>
  <si>
    <t>2217</t>
  </si>
  <si>
    <t>Y:\2020 CAD\Base CAD V8\Exports\DXF\Robveille_3315_Cuisine\HAB FRIGO\FIL.dxf</t>
  </si>
  <si>
    <t>FILEUR_30F81EA0</t>
  </si>
  <si>
    <t>FILEUR</t>
  </si>
  <si>
    <t>Y:\2020 CAD\Base CAD V8\Exports\DXF\Robveille_3315_Cuisine\BALM45G\FILEUR.dxf</t>
  </si>
  <si>
    <t>FILEUR_DE35B84C</t>
  </si>
  <si>
    <t>Fileur</t>
  </si>
  <si>
    <t>49</t>
  </si>
  <si>
    <t>Y:\2020 CAD\Base CAD V8\Exports\DXF\Robveille_3315_Cuisine\BALM45G\Fileur.dxf</t>
  </si>
  <si>
    <t>FILEUR_E0410FE4</t>
  </si>
  <si>
    <t>FOND_5115C4A4</t>
  </si>
  <si>
    <t>474</t>
  </si>
  <si>
    <t>Y:\2020 CAD\Base CAD V8\Exports\DXF\Robveille_3315_Cuisine\BSP2CT\Fond.dxf</t>
  </si>
  <si>
    <t>FOND_6239F178</t>
  </si>
  <si>
    <t>5</t>
  </si>
  <si>
    <t>Y:\2020 CAD\Base CAD V8\Exports\DXF\Robveille_3315_Cuisine\ATA2PG211\Fond.dxf</t>
  </si>
  <si>
    <t>FOND_A45685D8</t>
  </si>
  <si>
    <t>424</t>
  </si>
  <si>
    <t>Y:\2020 CAD\Base CAD V8\Exports\DXF\Robveille_3315_Cuisine\BSEC\Fond.dxf</t>
  </si>
  <si>
    <t>FOND_ADDB8A48</t>
  </si>
  <si>
    <t>Y:\2020 CAD\Base CAD V8\Exports\DXF\Robveille_3315_Cuisine\B2C\Fond.dxf</t>
  </si>
  <si>
    <t>FOND_D13CF344</t>
  </si>
  <si>
    <t>Y:\2020 CAD\Base CAD V8\Exports\DXF\Robveille_3315_Cuisine\AFHL211\Fond.dxf</t>
  </si>
  <si>
    <t>JOUE SOL</t>
  </si>
  <si>
    <t>592</t>
  </si>
  <si>
    <t>Y:\2020 CAD\Base CAD V8\Exports\DXF\Robveille_3315_Cuisine\BALM45G\JOUE SOL.dxf</t>
  </si>
  <si>
    <t>JOUE SOL_8A5C25AC</t>
  </si>
  <si>
    <t>Y:\2020 CAD\Base CAD V8\Exports\DXF\Robveille_3315_Cuisine\HAB FRIGO\JOUE SOL.dxf</t>
  </si>
  <si>
    <t>JOUE_BDFF999C</t>
  </si>
  <si>
    <t>JOUE</t>
  </si>
  <si>
    <t>Y:\2020 CAD\Base CAD V8\Exports\DXF\Robveille_3315_Cuisine\HAB FRIGO\JOUE.dxf</t>
  </si>
  <si>
    <t>MONTANT V_CEA1F850</t>
  </si>
  <si>
    <t>MONTANT V</t>
  </si>
  <si>
    <t>722</t>
  </si>
  <si>
    <t>Y:\2020 CAD\Base CAD V8\Exports\DXF\Robveille_3315_Cuisine\BALM45G\MONTANT V.dxf</t>
  </si>
  <si>
    <t>PAN_04AC4970</t>
  </si>
  <si>
    <t>Y:\2020 CAD\Base CAD V8\Exports\DXF\Robveille_3315_Cuisine\BALM45G\PAN.dxf</t>
  </si>
  <si>
    <t>PLAN DE TR_65E7D59C</t>
  </si>
  <si>
    <t>PLAN DE TRAVAIL 1</t>
  </si>
  <si>
    <t>2420</t>
  </si>
  <si>
    <t>30</t>
  </si>
  <si>
    <t>PANN_28_SOC_AGGLO_HYDRO_1FM</t>
  </si>
  <si>
    <t>ABS_PLF_F79934_CR_1X33</t>
  </si>
  <si>
    <t>Y:\2020 CAD\Base CAD V8\Exports\DXF\Robveille_3315_Cuisine\DIVERS\PLAN DE TRAVAIL 1.dxf</t>
  </si>
  <si>
    <t>PLAN DE TR_E855CB7C</t>
  </si>
  <si>
    <t>1752</t>
  </si>
  <si>
    <t>PORTE DROI_3ACC8B34</t>
  </si>
  <si>
    <t>606</t>
  </si>
  <si>
    <t>Y:\2020 CAD\Base CAD V8\Exports\DXF\Robveille_3315_Cuisine\ABALAI211\PORTE DROITE.dxf</t>
  </si>
  <si>
    <t>PORTE DROI_93958E30</t>
  </si>
  <si>
    <t>1496</t>
  </si>
  <si>
    <t>PORTE DROI_E6395938</t>
  </si>
  <si>
    <t>444</t>
  </si>
  <si>
    <t>Y:\2020 CAD\Base CAD V8\Exports\DXF\Robveille_3315_Cuisine\BALM45G\PORTE DROITE.dxf</t>
  </si>
  <si>
    <t>PORTE GAUC_417449C4</t>
  </si>
  <si>
    <t>PORTE GAUCHE</t>
  </si>
  <si>
    <t>Y:\2020 CAD\Base CAD V8\Exports\DXF\Robveille_3315_Cuisine\ATA2PG211\PORTE GAUCHE.dxf</t>
  </si>
  <si>
    <t>PORTE GAUC_92543F6C</t>
  </si>
  <si>
    <t>PORTE HAUT_59D2D900</t>
  </si>
  <si>
    <t>PORTE HAUTE</t>
  </si>
  <si>
    <t>446</t>
  </si>
  <si>
    <t>912</t>
  </si>
  <si>
    <t>Y:\2020 CAD\Base CAD V8\Exports\DXF\Robveille_3315_Cuisine\MHHKT\PORTE HAUTE.dxf</t>
  </si>
  <si>
    <t>PORTE HAUT_CED21018</t>
  </si>
  <si>
    <t>415</t>
  </si>
  <si>
    <t>796</t>
  </si>
  <si>
    <t>Y:\2020 CAD\Base CAD V8\Exports\DXF\Robveille_3315_Cuisine\MHHKSD\PORTE HAUTE.dxf</t>
  </si>
  <si>
    <t>PORTE HAUT_ECF99230</t>
  </si>
  <si>
    <t>Y:\2020 CAD\Base CAD V8\Exports\DXF\Robveille_3315_Cuisine\MHHKSG\PORTE HAUTE.dxf</t>
  </si>
  <si>
    <t>PORTE LV_A1758698</t>
  </si>
  <si>
    <t>PORTE LV</t>
  </si>
  <si>
    <t>594</t>
  </si>
  <si>
    <t>Y:\2020 CAD\Base CAD V8\Exports\DXF\Robveille_3315_Cuisine\LV\PORTE LV.dxf</t>
  </si>
  <si>
    <t>SEPARATION_28BC6E04</t>
  </si>
  <si>
    <t>SEPARATION H</t>
  </si>
  <si>
    <t>Y:\2020 CAD\Base CAD V8\Exports\DXF\Robveille_3315_Cuisine\ATA2PG211\SEPARATION H.dxf</t>
  </si>
  <si>
    <t>Y:\2020 CAD\Base CAD V8\Exports\DXF\Robveille_3315_Cuisine\ABALAI211\SEPARATION H.dxf</t>
  </si>
  <si>
    <t>SEPARATION_60ACE990</t>
  </si>
  <si>
    <t>Y:\2020 CAD\Base CAD V8\Exports\DXF\Robveille_3315_Cuisine\AFHL211\SEPARATION H.dxf</t>
  </si>
  <si>
    <t>TAB_43BFFDDC</t>
  </si>
  <si>
    <t>TAB</t>
  </si>
  <si>
    <t>Y:\2020 CAD\Base CAD V8\Exports\DXF\Robveille_3315_Cuisine\DIVERS\TAB.dxf</t>
  </si>
  <si>
    <t>TAB_AFC07DA8</t>
  </si>
  <si>
    <t>TABLE_95940E40</t>
  </si>
  <si>
    <t>TABLE</t>
  </si>
  <si>
    <t>1790</t>
  </si>
  <si>
    <t>1050</t>
  </si>
  <si>
    <t>Y:\2020 CAD\Base CAD V8\Exports\DXF\Robveille_3315_Cuisine\DIVERS\TABLE.dxf</t>
  </si>
  <si>
    <t>Y:\2020 CAD\Base CAD V8\Exports\DXF\Robveille_3315_Cuisine\AFHL211\TABLETTE FIXE.dxf</t>
  </si>
  <si>
    <t>TABLETTE M_10B280E8</t>
  </si>
  <si>
    <t>761</t>
  </si>
  <si>
    <t>Y:\2020 CAD\Base CAD V8\Exports\DXF\Robveille_3315_Cuisine\MHHKSG\TABLETTE MOBILE.dxf</t>
  </si>
  <si>
    <t>Y:\2020 CAD\Base CAD V8\Exports\DXF\Robveille_3315_Cuisine\MHHKSD\TABLETTE MOBILE.dxf</t>
  </si>
  <si>
    <t>TABLETTE M_5BF57D8C</t>
  </si>
  <si>
    <t>881</t>
  </si>
  <si>
    <t>Y:\2020 CAD\Base CAD V8\Exports\DXF\Robveille_3315_Cuisine\MHHKT\TABLETTE MOBILE.dxf</t>
  </si>
  <si>
    <t>TABLETTE M_931944B8</t>
  </si>
  <si>
    <t>561</t>
  </si>
  <si>
    <t>510</t>
  </si>
  <si>
    <t>Y:\2020 CAD\Base CAD V8\Exports\DXF\Robveille_3315_Cuisine\AFHL211\TABLETTE MOBILE.dxf</t>
  </si>
  <si>
    <t>TABLETTE M_D36EEABC</t>
  </si>
  <si>
    <t>391</t>
  </si>
  <si>
    <t>Y:\2020 CAD\Base CAD V8\Exports\DXF\Robveille_3315_Cuisine\ATA2PG211\TABLETTE MOBILE.dxf</t>
  </si>
  <si>
    <t>Y:\2020 CAD\Base CAD V8\Exports\DXF\Robveille_3315_Cuisine\ABALAI211\TABLETTE MOBILE.dxf</t>
  </si>
  <si>
    <t>TRAVERSE A_05501920</t>
  </si>
  <si>
    <t>134</t>
  </si>
  <si>
    <t>Y:\2020 CAD\Base CAD V8\Exports\DXF\Robveille_3315_Cuisine\B2C\TRAVERSE AR.dxf</t>
  </si>
  <si>
    <t>TRAVERSE A_18146CF8</t>
  </si>
  <si>
    <t>Y:\2020 CAD\Base CAD V8\Exports\DXF\Robveille_3315_Cuisine\B2C\TRAVERSE AV.dxf</t>
  </si>
  <si>
    <t>TRAVERSE A_34CEDDE4</t>
  </si>
  <si>
    <t>Y:\2020 CAD\Base CAD V8\Exports\DXF\Robveille_3315_Cuisine\BALM45G\TRAVERSE AR.dxf</t>
  </si>
  <si>
    <t>TRAVERSE A_6810F658</t>
  </si>
  <si>
    <t>Y:\2020 CAD\Base CAD V8\Exports\DXF\Robveille_3315_Cuisine\BSEC\TRAVERSE AR.dxf</t>
  </si>
  <si>
    <t>TRAVERSE A_73F58C5C</t>
  </si>
  <si>
    <t>Y:\2020 CAD\Base CAD V8\Exports\DXF\Robveille_3315_Cuisine\BSP2CT\TRAVERSE AR.dxf</t>
  </si>
  <si>
    <t>TRAVERSE A_A1A82FCC</t>
  </si>
  <si>
    <t>160</t>
  </si>
  <si>
    <t>Y:\2020 CAD\Base CAD V8\Exports\DXF\Robveille_3315_Cuisine\BSEC\TRAVERSE AV.dxf</t>
  </si>
  <si>
    <t>TRAVERSE A_B301FCC0</t>
  </si>
  <si>
    <t>Y:\2020 CAD\Base CAD V8\Exports\DXF\Robveille_3315_Cuisine\BALM45G\TRAVERSE AV.dxf</t>
  </si>
  <si>
    <t>Robveille_3315</t>
  </si>
  <si>
    <t>Cuisine</t>
  </si>
  <si>
    <t>JOUE SOL_E3EE2B80</t>
  </si>
  <si>
    <t>860</t>
  </si>
  <si>
    <t>SEPARATION_C2D8C2F4</t>
  </si>
  <si>
    <t>ABS_EGG_U999_PM_1X23</t>
  </si>
  <si>
    <t>TABLETTE F_100CDE14</t>
  </si>
  <si>
    <t>DIVERS</t>
  </si>
  <si>
    <t>PLI_4643FB40</t>
  </si>
  <si>
    <t>PLI</t>
  </si>
  <si>
    <t>1130</t>
  </si>
  <si>
    <t>105</t>
  </si>
  <si>
    <t>Y:\2020 CAD\Base CAD V8\Exports\DXF\Robveille_3315_Cuisine\DIVERS\PLI.dxf</t>
  </si>
  <si>
    <t>PLI_5F4043A8</t>
  </si>
  <si>
    <t>1900</t>
  </si>
  <si>
    <t>PLI_6A665514</t>
  </si>
  <si>
    <t>2350</t>
  </si>
  <si>
    <t>PLI_8743178C</t>
  </si>
  <si>
    <t>HAB FRIGO</t>
  </si>
  <si>
    <t>BLOCPEND</t>
  </si>
  <si>
    <t>3258 _ GENEST</t>
  </si>
  <si>
    <t>CLIENT :</t>
  </si>
  <si>
    <t>B4C</t>
  </si>
  <si>
    <t>Quantité</t>
  </si>
  <si>
    <t>B2CT</t>
  </si>
  <si>
    <t>BSECFF</t>
  </si>
  <si>
    <t>BAMC50G</t>
  </si>
  <si>
    <t>BPB300</t>
  </si>
  <si>
    <t>BI2CT</t>
  </si>
  <si>
    <t>BLOC FIXE</t>
  </si>
  <si>
    <t>ATA</t>
  </si>
  <si>
    <t>Paramètre</t>
  </si>
  <si>
    <t>Valeur</t>
  </si>
  <si>
    <t>Chemin d'accès aux fichiers des photos des meubles</t>
  </si>
  <si>
    <t>D:\Cylfo\EP\bioval\Meubles\</t>
  </si>
  <si>
    <t>A13</t>
  </si>
  <si>
    <t>A:D</t>
  </si>
  <si>
    <t>Information</t>
  </si>
  <si>
    <t>Ne pas oublier le caracère \ à la fin du nom du chemin.</t>
  </si>
  <si>
    <t>Cellule de positionnemen de la photo</t>
  </si>
  <si>
    <t>La photo du meuble sera cadré en haut et à gauche de cette cellule.</t>
  </si>
  <si>
    <t>Colonne(s) déterminant la largeur de la photo</t>
  </si>
  <si>
    <t>Le ratio largeur / hauteur sera respecté.
Si une seule colonne est spécifiée, respecter la syntaxe &lt;col&gt;:&lt;col&gt; (par exemple D:D si colonne 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</si>
</sst>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1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9"/>
      <color theme="1"/>
      <name val="Arial"/>
      <family val="2"/>
    </font>
    <font>
      <sz val="11"/>
      <color theme="4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3D3DCC"/>
      <name val="Courier New"/>
      <family val="3"/>
    </font>
    <font>
      <sz val="14"/>
      <color rgb="FF0000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19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4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7" xfId="0" applyBorder="1"/>
    <xf numFmtId="0" fontId="10" fillId="0" borderId="2" xfId="0" applyFont="1" applyBorder="1" applyAlignment="1">
      <alignment vertical="top"/>
    </xf>
    <xf numFmtId="0" fontId="10" fillId="0" borderId="0" xfId="0" applyFont="1" applyAlignment="1">
      <alignment vertical="top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0" xfId="2" applyNumberFormat="1" applyFont="1"/>
    <xf numFmtId="164" fontId="0" fillId="0" borderId="0" xfId="2" quotePrefix="1" applyNumberFormat="1" applyFont="1"/>
    <xf numFmtId="164" fontId="0" fillId="0" borderId="0" xfId="2" applyNumberFormat="1" applyFont="1" applyAlignment="1"/>
    <xf numFmtId="0" fontId="0" fillId="0" borderId="0" xfId="0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left"/>
      <protection hidden="1"/>
    </xf>
    <xf numFmtId="0" fontId="10" fillId="0" borderId="8" xfId="0" applyFont="1" applyBorder="1" applyAlignment="1" applyProtection="1">
      <alignment vertical="center"/>
      <protection locked="0" hidden="1"/>
    </xf>
    <xf numFmtId="0" fontId="10" fillId="0" borderId="9" xfId="0" applyFont="1" applyBorder="1" applyAlignment="1" applyProtection="1">
      <alignment vertical="center"/>
      <protection locked="0" hidden="1"/>
    </xf>
    <xf numFmtId="0" fontId="0" fillId="0" borderId="9" xfId="0" applyBorder="1" applyProtection="1">
      <protection locked="0" hidden="1"/>
    </xf>
    <xf numFmtId="49" fontId="18" fillId="0" borderId="12" xfId="0" applyNumberFormat="1" applyFont="1" applyBorder="1" applyAlignment="1" applyProtection="1">
      <alignment vertical="center"/>
      <protection locked="0" hidden="1"/>
    </xf>
    <xf numFmtId="0" fontId="0" fillId="0" borderId="8" xfId="0" applyBorder="1" applyProtection="1"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0" borderId="12" xfId="0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5" fillId="0" borderId="3" xfId="0" applyFont="1" applyBorder="1" applyAlignment="1" applyProtection="1">
      <alignment horizontal="left" vertical="top" wrapText="1"/>
      <protection locked="0" hidden="1"/>
    </xf>
    <xf numFmtId="0" fontId="0" fillId="0" borderId="2" xfId="0" applyBorder="1" applyProtection="1">
      <protection locked="0" hidden="1"/>
    </xf>
    <xf numFmtId="0" fontId="0" fillId="0" borderId="3" xfId="0" applyBorder="1" applyProtection="1">
      <protection locked="0" hidden="1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1" fillId="0" borderId="0" xfId="0" quotePrefix="1" applyFont="1" applyAlignment="1">
      <alignment horizontal="center" vertical="center"/>
    </xf>
    <xf numFmtId="0" fontId="20" fillId="0" borderId="6" xfId="0" applyFont="1" applyBorder="1"/>
    <xf numFmtId="0" fontId="20" fillId="0" borderId="0" xfId="0" applyFont="1"/>
    <xf numFmtId="12" fontId="23" fillId="0" borderId="0" xfId="0" applyNumberFormat="1" applyFont="1"/>
    <xf numFmtId="0" fontId="0" fillId="0" borderId="0" xfId="0" applyAlignment="1">
      <alignment horizontal="left"/>
    </xf>
    <xf numFmtId="0" fontId="2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5" fillId="0" borderId="0" xfId="0" applyFont="1"/>
    <xf numFmtId="0" fontId="22" fillId="0" borderId="0" xfId="0" applyFont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/>
    <xf numFmtId="0" fontId="27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/>
    </xf>
    <xf numFmtId="0" fontId="27" fillId="0" borderId="3" xfId="0" applyFont="1" applyBorder="1"/>
    <xf numFmtId="0" fontId="27" fillId="0" borderId="0" xfId="0" applyFont="1" applyAlignment="1">
      <alignment horizontal="center"/>
    </xf>
    <xf numFmtId="0" fontId="27" fillId="0" borderId="0" xfId="0" applyFont="1"/>
    <xf numFmtId="0" fontId="28" fillId="0" borderId="0" xfId="0" applyFont="1" applyAlignment="1">
      <alignment horizontal="center"/>
    </xf>
    <xf numFmtId="0" fontId="21" fillId="0" borderId="0" xfId="0" applyFont="1"/>
    <xf numFmtId="0" fontId="29" fillId="0" borderId="0" xfId="0" applyFont="1"/>
    <xf numFmtId="0" fontId="0" fillId="0" borderId="0" xfId="0" applyAlignment="1">
      <alignment horizontal="center"/>
    </xf>
    <xf numFmtId="0" fontId="1" fillId="4" borderId="13" xfId="1" applyFill="1" applyBorder="1" applyAlignment="1">
      <alignment horizontal="center"/>
    </xf>
    <xf numFmtId="0" fontId="1" fillId="4" borderId="0" xfId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2" applyNumberFormat="1" applyFont="1" applyBorder="1" applyAlignment="1" applyProtection="1">
      <alignment horizontal="center" vertical="center"/>
    </xf>
    <xf numFmtId="0" fontId="3" fillId="0" borderId="0" xfId="2" applyNumberFormat="1" applyFont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left"/>
    </xf>
    <xf numFmtId="0" fontId="15" fillId="0" borderId="3" xfId="0" applyFont="1" applyBorder="1" applyAlignment="1" applyProtection="1">
      <alignment horizontal="left" wrapText="1"/>
      <protection locked="0" hidden="1"/>
    </xf>
    <xf numFmtId="0" fontId="0" fillId="0" borderId="10" xfId="0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8" fillId="0" borderId="1" xfId="0" applyFont="1" applyBorder="1" applyAlignment="1" applyProtection="1">
      <alignment horizontal="center" vertical="center" wrapText="1"/>
      <protection locked="0" hidden="1"/>
    </xf>
    <xf numFmtId="0" fontId="8" fillId="0" borderId="11" xfId="0" applyFont="1" applyBorder="1" applyAlignment="1" applyProtection="1">
      <alignment horizontal="center" vertical="center" wrapText="1"/>
      <protection locked="0" hidden="1"/>
    </xf>
    <xf numFmtId="0" fontId="24" fillId="0" borderId="1" xfId="0" applyFont="1" applyBorder="1" applyAlignment="1" applyProtection="1">
      <alignment horizontal="center" vertical="center" wrapText="1"/>
      <protection locked="0" hidden="1"/>
    </xf>
    <xf numFmtId="0" fontId="24" fillId="0" borderId="11" xfId="0" applyFont="1" applyBorder="1" applyAlignment="1" applyProtection="1">
      <alignment horizontal="center" vertical="center" wrapText="1"/>
      <protection locked="0" hidden="1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 wrapText="1"/>
      <protection locked="0" hidden="1"/>
    </xf>
    <xf numFmtId="0" fontId="0" fillId="0" borderId="11" xfId="0" applyBorder="1" applyAlignment="1" applyProtection="1">
      <alignment horizontal="center" vertical="center" wrapText="1"/>
      <protection locked="0" hidden="1"/>
    </xf>
    <xf numFmtId="0" fontId="10" fillId="0" borderId="3" xfId="0" applyFont="1" applyBorder="1" applyAlignment="1" applyProtection="1">
      <alignment horizontal="center" vertical="center"/>
      <protection locked="0" hidden="1"/>
    </xf>
    <xf numFmtId="0" fontId="10" fillId="0" borderId="2" xfId="0" applyFont="1" applyBorder="1" applyAlignment="1" applyProtection="1">
      <alignment horizontal="left" vertical="center"/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0" fontId="15" fillId="0" borderId="3" xfId="0" applyFont="1" applyBorder="1" applyAlignment="1">
      <alignment horizontal="left" vertical="top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0" borderId="3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4" xfId="0" applyBorder="1" applyAlignment="1">
      <alignment vertical="top"/>
    </xf>
    <xf numFmtId="0" fontId="21" fillId="5" borderId="14" xfId="0" applyFont="1" applyFill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/>
    </xf>
  </cellXfs>
  <cellStyles count="3">
    <cellStyle name="Neutre" xfId="1" builtinId="28"/>
    <cellStyle name="Normal" xfId="0" builtinId="0"/>
    <cellStyle name="Pourcentage" xfId="2" builtinId="5"/>
  </cellStyles>
  <dxfs count="1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font>
        <color theme="4" tint="-0.24994659260841701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54"/>
      <tableStyleElement type="headerRow" dxfId="153"/>
      <tableStyleElement type="firstRowStripe" dxfId="152"/>
    </tableStyle>
    <tableStyle name="TableStyleQueryResult" pivot="0" count="3" xr9:uid="{00000000-0011-0000-FFFF-FFFF01000000}">
      <tableStyleElement type="wholeTable" dxfId="151"/>
      <tableStyleElement type="headerRow" dxfId="150"/>
      <tableStyleElement type="firstRowStripe" dxfId="1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180975</xdr:rowOff>
    </xdr:from>
    <xdr:to>
      <xdr:col>2</xdr:col>
      <xdr:colOff>571500</xdr:colOff>
      <xdr:row>4</xdr:row>
      <xdr:rowOff>57150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3714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1066800</xdr:colOff>
      <xdr:row>3</xdr:row>
      <xdr:rowOff>152400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69532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152400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8</xdr:row>
          <xdr:rowOff>0</xdr:rowOff>
        </xdr:from>
        <xdr:to>
          <xdr:col>3</xdr:col>
          <xdr:colOff>371475</xdr:colOff>
          <xdr:row>10</xdr:row>
          <xdr:rowOff>47625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8</xdr:row>
          <xdr:rowOff>0</xdr:rowOff>
        </xdr:from>
        <xdr:to>
          <xdr:col>1</xdr:col>
          <xdr:colOff>762000</xdr:colOff>
          <xdr:row>10</xdr:row>
          <xdr:rowOff>47625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6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Image Meuble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695325</xdr:colOff>
      <xdr:row>10</xdr:row>
      <xdr:rowOff>0</xdr:rowOff>
    </xdr:from>
    <xdr:to>
      <xdr:col>15</xdr:col>
      <xdr:colOff>1019175</xdr:colOff>
      <xdr:row>17</xdr:row>
      <xdr:rowOff>114300</xdr:rowOff>
    </xdr:to>
    <xdr:sp macro="[0]!CSV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15249525" y="1905000"/>
          <a:ext cx="2038350" cy="144780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EXPORT CUTRITE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8" xr16:uid="{00000000-0016-0000-0000-000000000000}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100-000001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7" xr16:uid="{00000000-0016-0000-02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5" xr16:uid="{00000000-0016-0000-0300-000003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9" xr16:uid="{00000000-0016-0000-0500-000004000000}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6" xr16:uid="{00000000-0016-0000-0500-000005000000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700-000006000000}" autoFormatId="0" applyNumberFormats="0" applyBorderFormats="0" applyFontFormats="1" applyPatternFormats="1" applyAlignmentFormats="0" applyWidthHeightFormats="0">
  <queryTableRefresh preserveSortFilterLayout="0" nextId="23">
    <queryTableFields count="22">
      <queryTableField id="1" name="Column1" tableColumnId="23"/>
      <queryTableField id="2" name="Column2" tableColumnId="24"/>
      <queryTableField id="3" name="Column3" tableColumnId="25"/>
      <queryTableField id="4" name="Column4" tableColumnId="26"/>
      <queryTableField id="5" name="Column5" tableColumnId="27"/>
      <queryTableField id="6" name="Column6" tableColumnId="28"/>
      <queryTableField id="7" name="Column7" tableColumnId="29"/>
      <queryTableField id="8" name="Column8" tableColumnId="30"/>
      <queryTableField id="9" name="Column9" tableColumnId="31"/>
      <queryTableField id="10" name="Column10" tableColumnId="32"/>
      <queryTableField id="11" name="Matière" tableColumnId="33"/>
      <queryTableField id="12" name="Column12" tableColumnId="34"/>
      <queryTableField id="13" name="Column13" tableColumnId="35"/>
      <queryTableField id="14" name="Column14" tableColumnId="36"/>
      <queryTableField id="15" name="Column15" tableColumnId="37"/>
      <queryTableField id="16" name="Column16" tableColumnId="38"/>
      <queryTableField id="17" name="Column17" tableColumnId="39"/>
      <queryTableField id="18" name="Column18" tableColumnId="40"/>
      <queryTableField id="19" name="Column19" tableColumnId="41"/>
      <queryTableField id="20" name="Column20" tableColumnId="42"/>
      <queryTableField id="21" name="NOM_NUM" tableColumnId="43"/>
      <queryTableField id="22" name="Personnalisé.Nature Projet" tableColumnId="4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6A30D53-00C0-45B1-8A9D-38BD29851073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Matière" displayName="Matière" ref="E9:E18" tableType="queryTable" totalsRowShown="0">
  <autoFilter ref="E9:E18" xr:uid="{00000000-0009-0000-0100-000004000000}"/>
  <tableColumns count="1">
    <tableColumn id="3" xr3:uid="{00000000-0010-0000-0000-000003000000}" uniqueName="3" name="Matière" queryTableField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Donnee" displayName="Donnee" ref="A1:T130" tableType="queryTable" totalsRowShown="0" headerRowDxfId="148" dataDxfId="147">
  <autoFilter ref="A1:T130" xr:uid="{00000000-000C-0000-FFFF-FFFF01000000}"/>
  <tableColumns count="20">
    <tableColumn id="21" xr3:uid="{F124F96D-2076-4262-9990-95D91FF4BAD3}" uniqueName="21" name="Column1" queryTableFieldId="1" dataDxfId="146"/>
    <tableColumn id="22" xr3:uid="{872D6257-EC15-4840-B8E9-57E4A26C0ADC}" uniqueName="22" name="Column2" queryTableFieldId="2" dataDxfId="145"/>
    <tableColumn id="23" xr3:uid="{BEC9794A-601F-48C6-869F-72CA0B71AF71}" uniqueName="23" name="Column3" queryTableFieldId="3" dataDxfId="144"/>
    <tableColumn id="24" xr3:uid="{EA4670EE-8A94-439C-BBFA-96B67CF67B1B}" uniqueName="24" name="Column4" queryTableFieldId="4" dataDxfId="143"/>
    <tableColumn id="25" xr3:uid="{FDD148F4-BA16-47AA-A7F7-786137754092}" uniqueName="25" name="Column5" queryTableFieldId="5" dataDxfId="142"/>
    <tableColumn id="26" xr3:uid="{B451806A-B7C5-46E1-B470-639B3204F405}" uniqueName="26" name="Column6" queryTableFieldId="6" dataDxfId="141"/>
    <tableColumn id="27" xr3:uid="{08BAA7B4-DEAB-47EB-9550-8E390A9E491C}" uniqueName="27" name="Column7" queryTableFieldId="7" dataDxfId="140"/>
    <tableColumn id="28" xr3:uid="{EE5850B5-ED3E-4CC1-9657-311DE7942FDD}" uniqueName="28" name="Column8" queryTableFieldId="8" dataDxfId="139"/>
    <tableColumn id="29" xr3:uid="{893B92F3-3E90-4781-9CBE-D83563146571}" uniqueName="29" name="Column9" queryTableFieldId="9" dataDxfId="138"/>
    <tableColumn id="30" xr3:uid="{CFAFA904-FAD8-4CA5-894D-F4F07D77B31E}" uniqueName="30" name="Column10" queryTableFieldId="10" dataDxfId="137"/>
    <tableColumn id="31" xr3:uid="{C91EA24D-CB60-4271-8606-19538E7B5342}" uniqueName="31" name="Matière" queryTableFieldId="11" dataDxfId="136"/>
    <tableColumn id="32" xr3:uid="{BAE9F46C-0DFB-4406-BFA9-110A3D766C45}" uniqueName="32" name="Column12" queryTableFieldId="12" dataDxfId="135"/>
    <tableColumn id="33" xr3:uid="{D8EF1AA5-722B-4472-A072-B15E297C4E7E}" uniqueName="33" name="Column13" queryTableFieldId="13" dataDxfId="134"/>
    <tableColumn id="34" xr3:uid="{EDA67B2B-729A-4277-8E63-EA3EB3374F44}" uniqueName="34" name="Column14" queryTableFieldId="14" dataDxfId="133"/>
    <tableColumn id="35" xr3:uid="{9480CFCC-B55A-4B9E-BE5A-7AA717BB5976}" uniqueName="35" name="Column15" queryTableFieldId="15" dataDxfId="132"/>
    <tableColumn id="36" xr3:uid="{B6E5103B-398A-47A4-9F23-C91C686597EB}" uniqueName="36" name="Column16" queryTableFieldId="16" dataDxfId="131"/>
    <tableColumn id="37" xr3:uid="{0D4519A2-7DA2-4E3C-B96F-1B5770734110}" uniqueName="37" name="Column17" queryTableFieldId="17" dataDxfId="130"/>
    <tableColumn id="38" xr3:uid="{3AC34810-D2F4-41F4-BED0-9505E0C809BC}" uniqueName="38" name="Column18" queryTableFieldId="18" dataDxfId="129"/>
    <tableColumn id="39" xr3:uid="{22EEFDC1-F392-4AD0-8E64-A6E4F58BB54A}" uniqueName="39" name="Column19" queryTableFieldId="19" dataDxfId="128"/>
    <tableColumn id="40" xr3:uid="{E709A155-6A52-455A-9865-4315505B866D}" uniqueName="40" name="Column20" queryTableFieldId="20" dataDxfId="127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2000000}" name="Fond" displayName="Fond" ref="A1:T6" tableType="queryTable" totalsRowShown="0" headerRowDxfId="126" dataDxfId="125">
  <autoFilter ref="A1:T6" xr:uid="{00000000-000C-0000-FFFF-FFFF02000000}"/>
  <sortState xmlns:xlrd2="http://schemas.microsoft.com/office/spreadsheetml/2017/richdata2" ref="A2:T9">
    <sortCondition ref="C1:C9"/>
  </sortState>
  <tableColumns count="20">
    <tableColumn id="21" xr3:uid="{76A7A7EF-D767-4082-9072-18EDDD17705B}" uniqueName="21" name="Column1" queryTableFieldId="1" dataDxfId="124"/>
    <tableColumn id="22" xr3:uid="{58C9A6D1-7C5A-449A-8B91-BF57EF943D82}" uniqueName="22" name="Column2" queryTableFieldId="2" dataDxfId="123"/>
    <tableColumn id="23" xr3:uid="{F1774D66-B268-42F9-9539-E369CF8B072A}" uniqueName="23" name="Column3" queryTableFieldId="3" dataDxfId="122"/>
    <tableColumn id="24" xr3:uid="{C90809B9-41DD-451A-85B7-2C9B1EFD55BC}" uniqueName="24" name="Column4" queryTableFieldId="4" dataDxfId="121"/>
    <tableColumn id="25" xr3:uid="{6D0B5AE1-3E2C-4886-BE76-3EC08878C37B}" uniqueName="25" name="Column5" queryTableFieldId="5" dataDxfId="120"/>
    <tableColumn id="26" xr3:uid="{15A0D7A3-46CB-4AC5-AF55-8436067B72BF}" uniqueName="26" name="Column6" queryTableFieldId="6" dataDxfId="119"/>
    <tableColumn id="27" xr3:uid="{444467F0-5859-42E0-90FF-0ADC34F950EF}" uniqueName="27" name="Column7" queryTableFieldId="7" dataDxfId="118"/>
    <tableColumn id="28" xr3:uid="{452CB907-9896-45DD-8217-CCB37B1BE46D}" uniqueName="28" name="Column8" queryTableFieldId="8" dataDxfId="117"/>
    <tableColumn id="29" xr3:uid="{9C57270B-B54B-4003-8269-F0A2D6CEA1B1}" uniqueName="29" name="Column9" queryTableFieldId="9" dataDxfId="116"/>
    <tableColumn id="30" xr3:uid="{B1FB9AB6-2679-4241-8999-228BF4F1C02D}" uniqueName="30" name="Column10" queryTableFieldId="10" dataDxfId="115"/>
    <tableColumn id="31" xr3:uid="{094C2BC8-BD7B-47EC-8EB6-CE6E35E24C2E}" uniqueName="31" name="Matière" queryTableFieldId="11" dataDxfId="114"/>
    <tableColumn id="32" xr3:uid="{CAC24420-ACE8-4814-AAA3-977E03B33A52}" uniqueName="32" name="Column12" queryTableFieldId="12" dataDxfId="113"/>
    <tableColumn id="33" xr3:uid="{6BDC1137-AA0F-4FB2-948D-E061EF78C09E}" uniqueName="33" name="Column13" queryTableFieldId="13" dataDxfId="112"/>
    <tableColumn id="34" xr3:uid="{EDD31E90-994C-4A6E-A6B1-CBAF9925490A}" uniqueName="34" name="Column14" queryTableFieldId="14" dataDxfId="111"/>
    <tableColumn id="35" xr3:uid="{F79CE5AB-D27F-4208-A716-772668A83E1B}" uniqueName="35" name="Column15" queryTableFieldId="15" dataDxfId="110"/>
    <tableColumn id="36" xr3:uid="{2049B095-0629-4E0A-9AE2-33108F7A6501}" uniqueName="36" name="Column16" queryTableFieldId="16" dataDxfId="109"/>
    <tableColumn id="37" xr3:uid="{12CC15E1-35E7-44B6-A157-A1B0AD927640}" uniqueName="37" name="Column17" queryTableFieldId="17" dataDxfId="108"/>
    <tableColumn id="38" xr3:uid="{FC0B56A3-C0A5-41F0-AC43-93497A1101AB}" uniqueName="38" name="Column18" queryTableFieldId="18" dataDxfId="107"/>
    <tableColumn id="39" xr3:uid="{DC0F3BE7-F570-4748-B363-7A5FA977FD92}" uniqueName="39" name="Column19" queryTableFieldId="19" dataDxfId="106"/>
    <tableColumn id="40" xr3:uid="{4CC9D9BE-9061-4E29-B847-5F9A627A6BF9}" uniqueName="40" name="Column20" queryTableFieldId="20" dataDxfId="105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3000000}" name="Dos_Bois" displayName="Dos_Bois" ref="A1:T8" tableType="queryTable" totalsRowShown="0" headerRowDxfId="104" dataDxfId="103" headerRowCellStyle="Pourcentage" dataCellStyle="Pourcentage">
  <autoFilter ref="A1:T8" xr:uid="{00000000-000C-0000-FFFF-FFFF03000000}"/>
  <sortState xmlns:xlrd2="http://schemas.microsoft.com/office/spreadsheetml/2017/richdata2" ref="A2:T12">
    <sortCondition ref="C1:C12"/>
  </sortState>
  <tableColumns count="20">
    <tableColumn id="21" xr3:uid="{D83C78F6-2124-4F49-86FE-03A40A7B5AAD}" uniqueName="21" name="Column1" queryTableFieldId="1" dataDxfId="102" dataCellStyle="Pourcentage"/>
    <tableColumn id="22" xr3:uid="{4F4CD58F-ED12-4AE8-B108-E5E8461AC5DD}" uniqueName="22" name="Column2" queryTableFieldId="2" dataDxfId="101" dataCellStyle="Pourcentage"/>
    <tableColumn id="23" xr3:uid="{A343B449-8E2D-4E84-AA80-37A1AFC667D8}" uniqueName="23" name="Column3" queryTableFieldId="3" dataDxfId="100" dataCellStyle="Pourcentage"/>
    <tableColumn id="24" xr3:uid="{7406F96A-7438-48BA-A21A-ADE2E9718652}" uniqueName="24" name="Column4" queryTableFieldId="4" dataDxfId="99" dataCellStyle="Pourcentage"/>
    <tableColumn id="25" xr3:uid="{63049E3A-4CE3-4C2D-A582-DA0FB660D34D}" uniqueName="25" name="Column5" queryTableFieldId="5" dataDxfId="98" dataCellStyle="Pourcentage"/>
    <tableColumn id="26" xr3:uid="{E414E70F-E161-424D-BF73-31A5D0F4E993}" uniqueName="26" name="Column6" queryTableFieldId="6" dataDxfId="97" dataCellStyle="Pourcentage"/>
    <tableColumn id="27" xr3:uid="{D5452490-C54E-400C-BFDC-934DDFC39E2A}" uniqueName="27" name="Column7" queryTableFieldId="7" dataDxfId="96" dataCellStyle="Pourcentage"/>
    <tableColumn id="28" xr3:uid="{81AF1A5A-C2ED-4DAB-AEAB-F02AF66BC098}" uniqueName="28" name="Column8" queryTableFieldId="8" dataDxfId="95" dataCellStyle="Pourcentage"/>
    <tableColumn id="29" xr3:uid="{1115D28D-5A6A-4872-84F1-F14395A43C0A}" uniqueName="29" name="Column9" queryTableFieldId="9" dataDxfId="94" dataCellStyle="Pourcentage"/>
    <tableColumn id="30" xr3:uid="{652F8D76-7CD0-40B3-A079-911E6F95008A}" uniqueName="30" name="Column10" queryTableFieldId="10" dataDxfId="93" dataCellStyle="Pourcentage"/>
    <tableColumn id="31" xr3:uid="{D398B836-E138-4F85-8286-DE09E797C620}" uniqueName="31" name="Matière" queryTableFieldId="11" dataDxfId="92" dataCellStyle="Pourcentage"/>
    <tableColumn id="32" xr3:uid="{B2D1A6EC-3D57-4863-961A-BF25579BE85E}" uniqueName="32" name="Column12" queryTableFieldId="12" dataDxfId="91" dataCellStyle="Pourcentage"/>
    <tableColumn id="33" xr3:uid="{87225190-31F7-4DC5-BA7C-6FF61DAD4EF3}" uniqueName="33" name="Column13" queryTableFieldId="13" dataDxfId="90" dataCellStyle="Pourcentage"/>
    <tableColumn id="34" xr3:uid="{1553156A-8AB7-438F-AAF5-54B808456458}" uniqueName="34" name="Column14" queryTableFieldId="14" dataDxfId="89" dataCellStyle="Pourcentage"/>
    <tableColumn id="35" xr3:uid="{79340565-06B3-4631-85AC-581D7F897E44}" uniqueName="35" name="Column15" queryTableFieldId="15" dataDxfId="88" dataCellStyle="Pourcentage"/>
    <tableColumn id="36" xr3:uid="{BDAA8C31-E633-4D66-9E76-EE59E6701EEB}" uniqueName="36" name="Column16" queryTableFieldId="16" dataDxfId="87" dataCellStyle="Pourcentage"/>
    <tableColumn id="37" xr3:uid="{32ACE6D1-BEE5-49C2-90EA-74E772931756}" uniqueName="37" name="Column17" queryTableFieldId="17" dataDxfId="86" dataCellStyle="Pourcentage"/>
    <tableColumn id="38" xr3:uid="{D5D7CA3F-7F4D-4369-88C7-77EE57483A05}" uniqueName="38" name="Column18" queryTableFieldId="18" dataDxfId="85" dataCellStyle="Pourcentage"/>
    <tableColumn id="39" xr3:uid="{9E2702E8-D993-4605-A6CF-0251788A8028}" uniqueName="39" name="Column19" queryTableFieldId="19" dataDxfId="84" dataCellStyle="Pourcentage"/>
    <tableColumn id="40" xr3:uid="{576D698B-CE7F-4285-9CBE-1C92BF3976CD}" uniqueName="40" name="Column20" queryTableFieldId="20" dataDxfId="83" dataCellStyle="Pourcentage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4000000}" name="Meuble" displayName="Meuble" ref="A1:A15" tableType="queryTable" totalsRowShown="0" headerRowDxfId="82">
  <autoFilter ref="A1:A15" xr:uid="{00000000-0009-0000-0100-000016000000}"/>
  <tableColumns count="1">
    <tableColumn id="2" xr3:uid="{00000000-0010-0000-0400-000002000000}" uniqueName="2" name="Column3" queryTableFieldId="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FiltreMeuble" displayName="FiltreMeuble" ref="C4:V10" tableType="queryTable" totalsRowShown="0">
  <autoFilter ref="C4:V10" xr:uid="{00000000-0009-0000-0100-000003000000}"/>
  <sortState xmlns:xlrd2="http://schemas.microsoft.com/office/spreadsheetml/2017/richdata2" ref="C5:V10">
    <sortCondition ref="E4:E16"/>
  </sortState>
  <tableColumns count="20">
    <tableColumn id="21" xr3:uid="{00000000-0010-0000-0500-000015000000}" uniqueName="21" name="Column1" queryTableFieldId="1"/>
    <tableColumn id="2" xr3:uid="{00000000-0010-0000-0500-000002000000}" uniqueName="2" name="Column2" queryTableFieldId="2"/>
    <tableColumn id="3" xr3:uid="{00000000-0010-0000-0500-000003000000}" uniqueName="3" name="Column3" queryTableFieldId="3"/>
    <tableColumn id="4" xr3:uid="{00000000-0010-0000-0500-000004000000}" uniqueName="4" name="Column4" queryTableFieldId="4"/>
    <tableColumn id="5" xr3:uid="{00000000-0010-0000-0500-000005000000}" uniqueName="5" name="Column5" queryTableFieldId="5"/>
    <tableColumn id="6" xr3:uid="{00000000-0010-0000-0500-000006000000}" uniqueName="6" name="Column6" queryTableFieldId="6"/>
    <tableColumn id="7" xr3:uid="{00000000-0010-0000-0500-000007000000}" uniqueName="7" name="Column7" queryTableFieldId="7"/>
    <tableColumn id="8" xr3:uid="{00000000-0010-0000-0500-000008000000}" uniqueName="8" name="Column8" queryTableFieldId="8"/>
    <tableColumn id="9" xr3:uid="{00000000-0010-0000-0500-000009000000}" uniqueName="9" name="Column9" queryTableFieldId="9"/>
    <tableColumn id="10" xr3:uid="{00000000-0010-0000-0500-00000A000000}" uniqueName="10" name="Column10" queryTableFieldId="10"/>
    <tableColumn id="11" xr3:uid="{00000000-0010-0000-0500-00000B000000}" uniqueName="11" name="Column11" queryTableFieldId="11"/>
    <tableColumn id="12" xr3:uid="{00000000-0010-0000-0500-00000C000000}" uniqueName="12" name="Column12" queryTableFieldId="12"/>
    <tableColumn id="13" xr3:uid="{00000000-0010-0000-0500-00000D000000}" uniqueName="13" name="Column13" queryTableFieldId="13"/>
    <tableColumn id="14" xr3:uid="{00000000-0010-0000-0500-00000E000000}" uniqueName="14" name="Column14" queryTableFieldId="14"/>
    <tableColumn id="15" xr3:uid="{00000000-0010-0000-0500-00000F000000}" uniqueName="15" name="Column15" queryTableFieldId="15"/>
    <tableColumn id="16" xr3:uid="{00000000-0010-0000-0500-000010000000}" uniqueName="16" name="Column16" queryTableFieldId="16"/>
    <tableColumn id="17" xr3:uid="{00000000-0010-0000-0500-000011000000}" uniqueName="17" name="Column17" queryTableFieldId="17"/>
    <tableColumn id="18" xr3:uid="{00000000-0010-0000-0500-000012000000}" uniqueName="18" name="Column18" queryTableFieldId="18"/>
    <tableColumn id="19" xr3:uid="{00000000-0010-0000-0500-000013000000}" uniqueName="19" name="Column19" queryTableFieldId="19"/>
    <tableColumn id="20" xr3:uid="{00000000-0010-0000-0500-000014000000}" uniqueName="20" name="Column20" queryTableFieldId="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Critere" displayName="tCritere" ref="C1:C2" totalsRowShown="0" headerRowDxfId="81" dataDxfId="79" headerRowBorderDxfId="80" tableBorderDxfId="78">
  <autoFilter ref="C1:C2" xr:uid="{00000000-0009-0000-0100-000001000000}"/>
  <tableColumns count="1">
    <tableColumn id="1" xr3:uid="{00000000-0010-0000-0600-000001000000}" name="Column3" dataDxfId="77"/>
  </tableColumns>
  <tableStyleInfo name="TableStyleQueryPreview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Donnee__2" displayName="Donnee__2" ref="A1:V115" tableType="queryTable" totalsRowShown="0" headerRowDxfId="43" dataDxfId="42">
  <autoFilter ref="A1:V115" xr:uid="{00000000-000C-0000-FFFF-FFFF07000000}"/>
  <tableColumns count="22">
    <tableColumn id="23" xr3:uid="{0095CE00-A368-4A08-BC77-F5B75FC11216}" uniqueName="23" name="Column1" queryTableFieldId="1" dataDxfId="41"/>
    <tableColumn id="24" xr3:uid="{9989BD4E-B85A-40BC-BF59-6875F7712AF2}" uniqueName="24" name="Column2" queryTableFieldId="2" dataDxfId="40"/>
    <tableColumn id="25" xr3:uid="{A325B08C-4A8F-4101-AE37-02A7D51D8EFA}" uniqueName="25" name="Column3" queryTableFieldId="3" dataDxfId="39"/>
    <tableColumn id="26" xr3:uid="{8B7819C3-456F-4A91-A8F6-39C0B65EDBE4}" uniqueName="26" name="Column4" queryTableFieldId="4" dataDxfId="38"/>
    <tableColumn id="27" xr3:uid="{5F5EC57B-4DB0-4F70-92AD-A5F6CB8C9D2B}" uniqueName="27" name="Column5" queryTableFieldId="5" dataDxfId="37"/>
    <tableColumn id="28" xr3:uid="{DC2BAFCF-CF7D-4A77-A518-BC5D1D186361}" uniqueName="28" name="Column6" queryTableFieldId="6" dataDxfId="36"/>
    <tableColumn id="29" xr3:uid="{83071401-4D58-4054-A276-ED010993ABDF}" uniqueName="29" name="Column7" queryTableFieldId="7" dataDxfId="35"/>
    <tableColumn id="30" xr3:uid="{27DBA7B9-C837-46AD-B8AF-506909134207}" uniqueName="30" name="Column8" queryTableFieldId="8" dataDxfId="34"/>
    <tableColumn id="31" xr3:uid="{DC2E0855-9786-4677-B708-B2337EF47E6E}" uniqueName="31" name="Column9" queryTableFieldId="9" dataDxfId="33"/>
    <tableColumn id="32" xr3:uid="{22EDB057-AFCC-4339-BCD7-B2760EB42F12}" uniqueName="32" name="Column10" queryTableFieldId="10" dataDxfId="32"/>
    <tableColumn id="33" xr3:uid="{6CE78A37-61A8-49A0-AAB3-8A156FD34581}" uniqueName="33" name="Matière" queryTableFieldId="11" dataDxfId="31"/>
    <tableColumn id="34" xr3:uid="{C16A47C5-40FE-4A57-B5E3-938C0ACB9824}" uniqueName="34" name="Column12" queryTableFieldId="12" dataDxfId="30"/>
    <tableColumn id="35" xr3:uid="{6B00DC59-0B60-486E-82EC-A5F47B3B3FB3}" uniqueName="35" name="Column13" queryTableFieldId="13" dataDxfId="29"/>
    <tableColumn id="36" xr3:uid="{D30A6A5F-E913-4B56-A46D-B913A0320199}" uniqueName="36" name="Column14" queryTableFieldId="14" dataDxfId="28"/>
    <tableColumn id="37" xr3:uid="{06A63138-FABD-4310-9BF2-8EB1100F026E}" uniqueName="37" name="Column15" queryTableFieldId="15" dataDxfId="27"/>
    <tableColumn id="38" xr3:uid="{E74F51CB-AA03-4253-BC40-1E1FAA0B66F8}" uniqueName="38" name="Column16" queryTableFieldId="16" dataDxfId="26"/>
    <tableColumn id="39" xr3:uid="{740316C7-35DF-487D-BD04-3468DCE87943}" uniqueName="39" name="Column17" queryTableFieldId="17" dataDxfId="25"/>
    <tableColumn id="40" xr3:uid="{A1F7E06C-0DBF-4EBE-A80A-252A3905B924}" uniqueName="40" name="Column18" queryTableFieldId="18" dataDxfId="24"/>
    <tableColumn id="41" xr3:uid="{62A0693F-0D3B-43B7-AF80-DE01FE64A38B}" uniqueName="41" name="Column19" queryTableFieldId="19" dataDxfId="23"/>
    <tableColumn id="42" xr3:uid="{5F3FD074-A077-4314-81DA-84D63CCDDBEB}" uniqueName="42" name="Column20" queryTableFieldId="20" dataDxfId="22"/>
    <tableColumn id="43" xr3:uid="{E39AF29A-90BA-4DBB-B608-98B2AF83E177}" uniqueName="43" name="NOM_NUM" queryTableFieldId="21" dataDxfId="21"/>
    <tableColumn id="44" xr3:uid="{AA038B99-34A4-447B-ACE2-50408098FBA1}" uniqueName="44" name="Personnalisé.Nature Projet" queryTableFieldId="22" dataDxfId="20"/>
  </tableColumns>
  <tableStyleInfo name="TableStyleQueryResult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85D699-AF5F-4451-A025-5BA8D2BAB390}" name="CADRE" displayName="CADRE" ref="A1:T130" tableType="queryTable" totalsRowShown="0">
  <autoFilter ref="A1:T130" xr:uid="{5085D699-AF5F-4451-A025-5BA8D2BAB390}">
    <filterColumn colId="1">
      <filters>
        <filter val="MONT"/>
        <filter val="PAN"/>
        <filter val="TRAV"/>
      </filters>
    </filterColumn>
  </autoFilter>
  <sortState xmlns:xlrd2="http://schemas.microsoft.com/office/spreadsheetml/2017/richdata2" ref="A2:T130">
    <sortCondition ref="C1:C130"/>
  </sortState>
  <tableColumns count="20">
    <tableColumn id="21" xr3:uid="{A546F7D2-D161-44AB-A29A-CBA4E3962C1E}" uniqueName="21" name="Column1" queryTableFieldId="1" dataDxfId="19"/>
    <tableColumn id="2" xr3:uid="{2B3069AA-1445-47B8-98EC-C23FF9797CEE}" uniqueName="2" name="Column2" queryTableFieldId="2" dataDxfId="18"/>
    <tableColumn id="3" xr3:uid="{62430E1A-B82D-4FA5-B312-B6C2CECFEBC5}" uniqueName="3" name="Column3" queryTableFieldId="3" dataDxfId="17"/>
    <tableColumn id="4" xr3:uid="{CF613169-9F42-4CD4-9AD7-DE87FBC4E415}" uniqueName="4" name="Column4" queryTableFieldId="4" dataDxfId="16"/>
    <tableColumn id="5" xr3:uid="{6F110EFF-DCAE-4184-BA1B-8F39108AFEA0}" uniqueName="5" name="Column5" queryTableFieldId="5" dataDxfId="15"/>
    <tableColumn id="6" xr3:uid="{C6AD118A-74D9-4976-817D-6CFCE89CF039}" uniqueName="6" name="Column6" queryTableFieldId="6" dataDxfId="14"/>
    <tableColumn id="7" xr3:uid="{C752424B-951C-4EB7-AB34-2EB2C83B80ED}" uniqueName="7" name="Column7" queryTableFieldId="7" dataDxfId="13"/>
    <tableColumn id="8" xr3:uid="{6F8E22EC-9C57-4B28-952F-AF6740366789}" uniqueName="8" name="Column8" queryTableFieldId="8" dataDxfId="12"/>
    <tableColumn id="9" xr3:uid="{1C63088B-1576-4FD8-9E64-3A1F19BCB157}" uniqueName="9" name="Column9" queryTableFieldId="9" dataDxfId="11"/>
    <tableColumn id="10" xr3:uid="{0E52C472-06D5-4125-809D-FE7024B3CA13}" uniqueName="10" name="Column10" queryTableFieldId="10" dataDxfId="10"/>
    <tableColumn id="11" xr3:uid="{F61727A4-C94D-46CA-A0EB-EC03C7B080CB}" uniqueName="11" name="Matière" queryTableFieldId="11" dataDxfId="9"/>
    <tableColumn id="12" xr3:uid="{A7FB0C78-03C0-4CF5-AE4E-7ACDDE92683E}" uniqueName="12" name="Column12" queryTableFieldId="12" dataDxfId="8"/>
    <tableColumn id="13" xr3:uid="{EA3F7125-D827-4B5E-B645-7EC89E808A31}" uniqueName="13" name="Column13" queryTableFieldId="13" dataDxfId="7"/>
    <tableColumn id="14" xr3:uid="{BA306C3E-3083-4C33-8581-C8051A944F76}" uniqueName="14" name="Column14" queryTableFieldId="14" dataDxfId="6"/>
    <tableColumn id="15" xr3:uid="{8E3D19DE-24EA-49D0-AA3C-4105CCEA790B}" uniqueName="15" name="Column15" queryTableFieldId="15" dataDxfId="5"/>
    <tableColumn id="16" xr3:uid="{A6CE04F2-0F4E-4BA1-A941-026CDDB4D84F}" uniqueName="16" name="Column16" queryTableFieldId="16" dataDxfId="4"/>
    <tableColumn id="17" xr3:uid="{74E1D18E-02AD-49BF-8D05-1CF59EC98FA6}" uniqueName="17" name="Column17" queryTableFieldId="17" dataDxfId="3"/>
    <tableColumn id="18" xr3:uid="{B3964D15-B433-4AA7-B60F-207F8206C87E}" uniqueName="18" name="Column18" queryTableFieldId="18" dataDxfId="2"/>
    <tableColumn id="19" xr3:uid="{B3140341-B49D-4470-A0B5-138C6C5160D8}" uniqueName="19" name="Column19" queryTableFieldId="19" dataDxfId="1"/>
    <tableColumn id="20" xr3:uid="{B6A629C8-9BA9-4B8B-8A01-93CA3ACD503D}" uniqueName="20" name="Column20" queryTableFieldId="2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3"/>
  <sheetViews>
    <sheetView workbookViewId="0">
      <selection activeCell="C9" sqref="C9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33.42578125" bestFit="1" customWidth="1"/>
    <col min="6" max="6" width="21.42578125" bestFit="1" customWidth="1"/>
  </cols>
  <sheetData>
    <row r="1" spans="1:26" x14ac:dyDescent="0.25">
      <c r="A1" s="86"/>
      <c r="B1" t="s">
        <v>22</v>
      </c>
      <c r="Z1" s="1"/>
    </row>
    <row r="2" spans="1:26" x14ac:dyDescent="0.25">
      <c r="A2" s="86"/>
      <c r="B2" s="87" t="s">
        <v>93</v>
      </c>
      <c r="C2" s="88"/>
      <c r="D2" s="88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3" t="s">
        <v>23</v>
      </c>
      <c r="B5" s="2" t="str">
        <f>C27</f>
        <v>Robveille</v>
      </c>
      <c r="Z5" s="1"/>
    </row>
    <row r="6" spans="1:26" ht="21" x14ac:dyDescent="0.35">
      <c r="A6" s="13" t="s">
        <v>24</v>
      </c>
      <c r="B6" s="2" t="str">
        <f>C28</f>
        <v>3315</v>
      </c>
      <c r="Z6" s="1"/>
    </row>
    <row r="7" spans="1:26" ht="21" x14ac:dyDescent="0.35">
      <c r="A7" s="13" t="s">
        <v>34</v>
      </c>
      <c r="B7" s="8" t="str">
        <f>B30</f>
        <v>Cuisine</v>
      </c>
      <c r="Z7" s="1"/>
    </row>
    <row r="8" spans="1:26" ht="21" x14ac:dyDescent="0.35">
      <c r="A8" s="13"/>
      <c r="E8" s="7" t="s">
        <v>38</v>
      </c>
      <c r="Z8" s="1"/>
    </row>
    <row r="9" spans="1:26" ht="24" x14ac:dyDescent="0.35">
      <c r="A9" s="13" t="s">
        <v>31</v>
      </c>
      <c r="B9" t="s">
        <v>103</v>
      </c>
      <c r="C9" s="64" t="s">
        <v>36</v>
      </c>
      <c r="E9" t="s">
        <v>37</v>
      </c>
      <c r="Y9" s="1"/>
    </row>
    <row r="10" spans="1:26" ht="24" x14ac:dyDescent="0.35">
      <c r="A10" s="13" t="s">
        <v>32</v>
      </c>
      <c r="B10" t="s">
        <v>109</v>
      </c>
      <c r="C10" s="14" t="s">
        <v>40</v>
      </c>
      <c r="E10" t="s">
        <v>98</v>
      </c>
      <c r="Y10" s="1"/>
    </row>
    <row r="11" spans="1:26" ht="24" x14ac:dyDescent="0.35">
      <c r="A11" s="13" t="s">
        <v>33</v>
      </c>
      <c r="B11" t="s">
        <v>132</v>
      </c>
      <c r="C11" s="15" t="s">
        <v>39</v>
      </c>
      <c r="E11" t="s">
        <v>103</v>
      </c>
      <c r="Y11" s="1"/>
    </row>
    <row r="12" spans="1:26" x14ac:dyDescent="0.25">
      <c r="E12" t="s">
        <v>109</v>
      </c>
      <c r="Y12" s="1"/>
    </row>
    <row r="13" spans="1:26" x14ac:dyDescent="0.25">
      <c r="E13" t="s">
        <v>132</v>
      </c>
      <c r="Y13" s="1"/>
    </row>
    <row r="14" spans="1:26" x14ac:dyDescent="0.25">
      <c r="E14" t="s">
        <v>87</v>
      </c>
      <c r="Y14" s="1"/>
    </row>
    <row r="15" spans="1:26" x14ac:dyDescent="0.25">
      <c r="E15" t="s">
        <v>183</v>
      </c>
      <c r="Y15" s="1"/>
    </row>
    <row r="16" spans="1:26" x14ac:dyDescent="0.25">
      <c r="E16" t="s">
        <v>20</v>
      </c>
      <c r="Y16" s="1"/>
    </row>
    <row r="17" spans="2:26" x14ac:dyDescent="0.25">
      <c r="E17" t="s">
        <v>256</v>
      </c>
      <c r="Z17" s="1"/>
    </row>
    <row r="18" spans="2:26" x14ac:dyDescent="0.25">
      <c r="E18" t="s">
        <v>352</v>
      </c>
      <c r="Z18" s="1"/>
    </row>
    <row r="19" spans="2:26" x14ac:dyDescent="0.25">
      <c r="Z19" s="1"/>
    </row>
    <row r="20" spans="2:26" x14ac:dyDescent="0.25">
      <c r="Z20" s="1"/>
    </row>
    <row r="21" spans="2:26" x14ac:dyDescent="0.25">
      <c r="B21" s="63" t="str">
        <f>SOURCE</f>
        <v>Y:\2020 CAD\Base CAD V8\Clients\Robveille_3315\Robveille_3315_Cuisine.CSV</v>
      </c>
      <c r="C21" s="63"/>
      <c r="Z21" s="1"/>
    </row>
    <row r="22" spans="2:26" x14ac:dyDescent="0.25">
      <c r="B22" s="63" t="str">
        <f>RIGHT(B21,LEN(B21)-SEARCH("\",B21))</f>
        <v>2020 CAD\Base CAD V8\Clients\Robveille_3315\Robveille_3315_Cuisine.CSV</v>
      </c>
      <c r="C22" s="63"/>
      <c r="Z22" s="1"/>
    </row>
    <row r="23" spans="2:26" x14ac:dyDescent="0.25">
      <c r="B23" s="63" t="str">
        <f>RIGHT(B22,LEN(B22)-SEARCH("\",B22))</f>
        <v>Base CAD V8\Clients\Robveille_3315\Robveille_3315_Cuisine.CSV</v>
      </c>
      <c r="C23" s="63"/>
      <c r="Z23" s="1"/>
    </row>
    <row r="24" spans="2:26" x14ac:dyDescent="0.25">
      <c r="B24" s="63" t="str">
        <f>RIGHT(B23,LEN(B23)-SEARCH("\",B23))</f>
        <v>Clients\Robveille_3315\Robveille_3315_Cuisine.CSV</v>
      </c>
      <c r="C24" s="63"/>
      <c r="Z24" s="1"/>
    </row>
    <row r="25" spans="2:26" x14ac:dyDescent="0.25">
      <c r="B25" s="63" t="str">
        <f>RIGHT(B24,LEN(B24)-SEARCH("\",B24))</f>
        <v>Robveille_3315\Robveille_3315_Cuisine.CSV</v>
      </c>
      <c r="C25" s="63"/>
      <c r="Z25" s="1"/>
    </row>
    <row r="26" spans="2:26" x14ac:dyDescent="0.25">
      <c r="B26" s="63" t="str">
        <f>RIGHT(B25,LEN(B25)-SEARCH("\",B25))</f>
        <v>Robveille_3315_Cuisine.CSV</v>
      </c>
      <c r="C26" s="63"/>
      <c r="Z26" s="1"/>
    </row>
    <row r="27" spans="2:26" x14ac:dyDescent="0.25">
      <c r="B27" s="63" t="str">
        <f>LEFT(B26,LEN(B26)-4)</f>
        <v>Robveille_3315_Cuisine</v>
      </c>
      <c r="C27" s="63" t="str">
        <f>LEFT(B27,FIND("_",B27)-1)</f>
        <v>Robveille</v>
      </c>
      <c r="Z27" s="1"/>
    </row>
    <row r="28" spans="2:26" x14ac:dyDescent="0.25">
      <c r="B28" s="63" t="str">
        <f>RIGHT(B26,LEN(B26)-SEARCH("_",B26))</f>
        <v>3315_Cuisine.CSV</v>
      </c>
      <c r="C28" s="63" t="str">
        <f>LEFT(B28,FIND("_",B28)-1)</f>
        <v>3315</v>
      </c>
      <c r="Z28" s="1"/>
    </row>
    <row r="29" spans="2:26" x14ac:dyDescent="0.25">
      <c r="B29" s="63" t="str">
        <f>RIGHT(B27,LEN(B27)-SEARCH("_",B27))</f>
        <v>3315_Cuisine</v>
      </c>
      <c r="C29" s="63"/>
      <c r="Z29" s="1"/>
    </row>
    <row r="30" spans="2:26" x14ac:dyDescent="0.25">
      <c r="B30" s="63" t="str">
        <f>RIGHT(B29,LEN(B29)-SEARCH("_",B29))</f>
        <v>Cuisine</v>
      </c>
      <c r="C30" s="63"/>
      <c r="Z30" s="1"/>
    </row>
    <row r="31" spans="2:26" x14ac:dyDescent="0.25">
      <c r="Z31" s="1"/>
    </row>
    <row r="32" spans="2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2">
    <mergeCell ref="A1:A2"/>
    <mergeCell ref="B2:D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30"/>
  <sheetViews>
    <sheetView topLeftCell="A67" workbookViewId="0">
      <selection activeCell="B72" sqref="B72"/>
    </sheetView>
  </sheetViews>
  <sheetFormatPr baseColWidth="10" defaultRowHeight="15" x14ac:dyDescent="0.25"/>
  <cols>
    <col min="1" max="1" width="23" bestFit="1" customWidth="1"/>
    <col min="2" max="2" width="17.85546875" bestFit="1" customWidth="1"/>
    <col min="3" max="3" width="11.140625" bestFit="1" customWidth="1"/>
    <col min="4" max="9" width="11.140625" customWidth="1"/>
    <col min="10" max="10" width="12.140625" customWidth="1"/>
    <col min="11" max="11" width="33.42578125" bestFit="1" customWidth="1"/>
    <col min="12" max="15" width="25.7109375" bestFit="1" customWidth="1"/>
    <col min="16" max="17" width="24" bestFit="1" customWidth="1"/>
    <col min="18" max="18" width="12.140625" customWidth="1"/>
    <col min="19" max="19" width="12.140625" bestFit="1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94</v>
      </c>
      <c r="B2" t="s">
        <v>95</v>
      </c>
      <c r="C2" t="s">
        <v>96</v>
      </c>
      <c r="D2" t="s">
        <v>97</v>
      </c>
      <c r="E2" t="s">
        <v>53</v>
      </c>
      <c r="F2" t="s">
        <v>41</v>
      </c>
      <c r="G2" t="s">
        <v>42</v>
      </c>
      <c r="H2" t="s">
        <v>45</v>
      </c>
      <c r="I2" t="s">
        <v>43</v>
      </c>
      <c r="J2" t="s">
        <v>44</v>
      </c>
      <c r="K2" t="s">
        <v>98</v>
      </c>
      <c r="L2" t="s">
        <v>20</v>
      </c>
      <c r="M2" t="s">
        <v>20</v>
      </c>
      <c r="N2" t="s">
        <v>20</v>
      </c>
      <c r="O2" t="s">
        <v>99</v>
      </c>
      <c r="P2" t="s">
        <v>20</v>
      </c>
      <c r="Q2" t="s">
        <v>20</v>
      </c>
      <c r="R2" t="s">
        <v>20</v>
      </c>
      <c r="S2" t="s">
        <v>96</v>
      </c>
      <c r="T2" s="1" t="s">
        <v>100</v>
      </c>
    </row>
    <row r="3" spans="1:20" x14ac:dyDescent="0.25">
      <c r="A3" t="s">
        <v>101</v>
      </c>
      <c r="B3" t="s">
        <v>102</v>
      </c>
      <c r="C3" t="s">
        <v>96</v>
      </c>
      <c r="D3" t="s">
        <v>97</v>
      </c>
      <c r="E3" t="s">
        <v>53</v>
      </c>
      <c r="F3" t="s">
        <v>41</v>
      </c>
      <c r="G3" t="s">
        <v>42</v>
      </c>
      <c r="H3" t="s">
        <v>45</v>
      </c>
      <c r="I3" t="s">
        <v>43</v>
      </c>
      <c r="J3" t="s">
        <v>44</v>
      </c>
      <c r="K3" t="s">
        <v>103</v>
      </c>
      <c r="L3" t="s">
        <v>20</v>
      </c>
      <c r="M3" t="s">
        <v>20</v>
      </c>
      <c r="N3" t="s">
        <v>20</v>
      </c>
      <c r="O3" t="s">
        <v>99</v>
      </c>
      <c r="P3" t="s">
        <v>20</v>
      </c>
      <c r="Q3" t="s">
        <v>20</v>
      </c>
      <c r="R3" t="s">
        <v>20</v>
      </c>
      <c r="S3" t="s">
        <v>96</v>
      </c>
      <c r="T3" t="s">
        <v>104</v>
      </c>
    </row>
    <row r="4" spans="1:20" x14ac:dyDescent="0.25">
      <c r="A4" t="s">
        <v>105</v>
      </c>
      <c r="B4" t="s">
        <v>106</v>
      </c>
      <c r="C4" t="s">
        <v>107</v>
      </c>
      <c r="D4" t="s">
        <v>108</v>
      </c>
      <c r="E4" t="s">
        <v>79</v>
      </c>
      <c r="F4" t="s">
        <v>41</v>
      </c>
      <c r="G4" t="s">
        <v>42</v>
      </c>
      <c r="H4" t="s">
        <v>45</v>
      </c>
      <c r="I4" t="s">
        <v>43</v>
      </c>
      <c r="J4" t="s">
        <v>44</v>
      </c>
      <c r="K4" t="s">
        <v>109</v>
      </c>
      <c r="L4" t="s">
        <v>99</v>
      </c>
      <c r="M4" t="s">
        <v>20</v>
      </c>
      <c r="N4" t="s">
        <v>99</v>
      </c>
      <c r="O4" t="s">
        <v>99</v>
      </c>
      <c r="P4" t="s">
        <v>20</v>
      </c>
      <c r="Q4" t="s">
        <v>20</v>
      </c>
      <c r="R4" t="s">
        <v>20</v>
      </c>
      <c r="S4" t="s">
        <v>107</v>
      </c>
      <c r="T4" t="s">
        <v>110</v>
      </c>
    </row>
    <row r="5" spans="1:20" x14ac:dyDescent="0.25">
      <c r="A5" t="s">
        <v>111</v>
      </c>
      <c r="B5" t="s">
        <v>46</v>
      </c>
      <c r="C5" t="s">
        <v>112</v>
      </c>
      <c r="D5" t="s">
        <v>113</v>
      </c>
      <c r="E5" t="s">
        <v>114</v>
      </c>
      <c r="F5" t="s">
        <v>41</v>
      </c>
      <c r="G5" t="s">
        <v>45</v>
      </c>
      <c r="H5" t="s">
        <v>45</v>
      </c>
      <c r="I5" t="s">
        <v>43</v>
      </c>
      <c r="J5" t="s">
        <v>44</v>
      </c>
      <c r="K5" t="s">
        <v>103</v>
      </c>
      <c r="L5" t="s">
        <v>20</v>
      </c>
      <c r="M5" t="s">
        <v>20</v>
      </c>
      <c r="N5" t="s">
        <v>20</v>
      </c>
      <c r="O5" t="s">
        <v>99</v>
      </c>
      <c r="P5" t="s">
        <v>20</v>
      </c>
      <c r="Q5" t="s">
        <v>20</v>
      </c>
      <c r="R5" t="s">
        <v>20</v>
      </c>
      <c r="S5" t="s">
        <v>112</v>
      </c>
      <c r="T5" t="s">
        <v>115</v>
      </c>
    </row>
    <row r="6" spans="1:20" x14ac:dyDescent="0.25">
      <c r="A6" t="s">
        <v>116</v>
      </c>
      <c r="B6" t="s">
        <v>46</v>
      </c>
      <c r="C6" t="s">
        <v>117</v>
      </c>
      <c r="D6" t="s">
        <v>113</v>
      </c>
      <c r="E6" t="s">
        <v>114</v>
      </c>
      <c r="F6" t="s">
        <v>41</v>
      </c>
      <c r="G6" t="s">
        <v>45</v>
      </c>
      <c r="H6" t="s">
        <v>45</v>
      </c>
      <c r="I6" t="s">
        <v>43</v>
      </c>
      <c r="J6" t="s">
        <v>44</v>
      </c>
      <c r="K6" t="s">
        <v>103</v>
      </c>
      <c r="L6" t="s">
        <v>20</v>
      </c>
      <c r="M6" t="s">
        <v>20</v>
      </c>
      <c r="N6" t="s">
        <v>20</v>
      </c>
      <c r="O6" t="s">
        <v>99</v>
      </c>
      <c r="P6" t="s">
        <v>20</v>
      </c>
      <c r="Q6" t="s">
        <v>20</v>
      </c>
      <c r="R6" t="s">
        <v>20</v>
      </c>
      <c r="S6" t="s">
        <v>117</v>
      </c>
      <c r="T6" t="s">
        <v>118</v>
      </c>
    </row>
    <row r="7" spans="1:20" x14ac:dyDescent="0.25">
      <c r="A7" t="s">
        <v>119</v>
      </c>
      <c r="B7" t="s">
        <v>46</v>
      </c>
      <c r="C7" t="s">
        <v>120</v>
      </c>
      <c r="D7" t="s">
        <v>113</v>
      </c>
      <c r="E7" t="s">
        <v>114</v>
      </c>
      <c r="F7" t="s">
        <v>41</v>
      </c>
      <c r="G7" t="s">
        <v>45</v>
      </c>
      <c r="H7" t="s">
        <v>45</v>
      </c>
      <c r="I7" t="s">
        <v>43</v>
      </c>
      <c r="J7" t="s">
        <v>44</v>
      </c>
      <c r="K7" t="s">
        <v>103</v>
      </c>
      <c r="L7" t="s">
        <v>20</v>
      </c>
      <c r="M7" t="s">
        <v>20</v>
      </c>
      <c r="N7" t="s">
        <v>20</v>
      </c>
      <c r="O7" t="s">
        <v>99</v>
      </c>
      <c r="P7" t="s">
        <v>20</v>
      </c>
      <c r="Q7" t="s">
        <v>20</v>
      </c>
      <c r="R7" t="s">
        <v>20</v>
      </c>
      <c r="S7" t="s">
        <v>120</v>
      </c>
      <c r="T7" t="s">
        <v>121</v>
      </c>
    </row>
    <row r="8" spans="1:20" x14ac:dyDescent="0.25">
      <c r="A8" t="s">
        <v>122</v>
      </c>
      <c r="B8" t="s">
        <v>46</v>
      </c>
      <c r="C8" t="s">
        <v>107</v>
      </c>
      <c r="D8" t="s">
        <v>123</v>
      </c>
      <c r="E8" t="s">
        <v>79</v>
      </c>
      <c r="F8" t="s">
        <v>41</v>
      </c>
      <c r="G8" t="s">
        <v>45</v>
      </c>
      <c r="H8" t="s">
        <v>45</v>
      </c>
      <c r="I8" t="s">
        <v>43</v>
      </c>
      <c r="J8" t="s">
        <v>44</v>
      </c>
      <c r="K8" t="s">
        <v>109</v>
      </c>
      <c r="L8" t="s">
        <v>99</v>
      </c>
      <c r="M8" t="s">
        <v>20</v>
      </c>
      <c r="N8" t="s">
        <v>99</v>
      </c>
      <c r="O8" t="s">
        <v>99</v>
      </c>
      <c r="P8" t="s">
        <v>20</v>
      </c>
      <c r="Q8" t="s">
        <v>20</v>
      </c>
      <c r="R8" t="s">
        <v>20</v>
      </c>
      <c r="S8" t="s">
        <v>107</v>
      </c>
      <c r="T8" t="s">
        <v>124</v>
      </c>
    </row>
    <row r="9" spans="1:20" x14ac:dyDescent="0.25">
      <c r="A9" t="s">
        <v>125</v>
      </c>
      <c r="B9" t="s">
        <v>46</v>
      </c>
      <c r="C9" t="s">
        <v>126</v>
      </c>
      <c r="D9" t="s">
        <v>127</v>
      </c>
      <c r="E9" t="s">
        <v>114</v>
      </c>
      <c r="F9" t="s">
        <v>41</v>
      </c>
      <c r="G9" t="s">
        <v>45</v>
      </c>
      <c r="H9" t="s">
        <v>45</v>
      </c>
      <c r="I9" t="s">
        <v>43</v>
      </c>
      <c r="J9" t="s">
        <v>44</v>
      </c>
      <c r="K9" t="s">
        <v>103</v>
      </c>
      <c r="L9" t="s">
        <v>128</v>
      </c>
      <c r="M9" t="s">
        <v>20</v>
      </c>
      <c r="N9" t="s">
        <v>128</v>
      </c>
      <c r="O9" t="s">
        <v>99</v>
      </c>
      <c r="P9" t="s">
        <v>20</v>
      </c>
      <c r="Q9" t="s">
        <v>20</v>
      </c>
      <c r="R9" t="s">
        <v>20</v>
      </c>
      <c r="S9" t="s">
        <v>126</v>
      </c>
      <c r="T9" t="s">
        <v>129</v>
      </c>
    </row>
    <row r="10" spans="1:20" x14ac:dyDescent="0.25">
      <c r="A10" t="s">
        <v>130</v>
      </c>
      <c r="B10" t="s">
        <v>46</v>
      </c>
      <c r="C10" t="s">
        <v>131</v>
      </c>
      <c r="D10" t="s">
        <v>127</v>
      </c>
      <c r="E10" t="s">
        <v>114</v>
      </c>
      <c r="F10" t="s">
        <v>41</v>
      </c>
      <c r="G10" t="s">
        <v>45</v>
      </c>
      <c r="H10" t="s">
        <v>45</v>
      </c>
      <c r="I10" t="s">
        <v>43</v>
      </c>
      <c r="J10" t="s">
        <v>44</v>
      </c>
      <c r="K10" t="s">
        <v>132</v>
      </c>
      <c r="L10" t="s">
        <v>128</v>
      </c>
      <c r="M10" t="s">
        <v>20</v>
      </c>
      <c r="N10" t="s">
        <v>128</v>
      </c>
      <c r="O10" t="s">
        <v>99</v>
      </c>
      <c r="P10" t="s">
        <v>20</v>
      </c>
      <c r="Q10" t="s">
        <v>20</v>
      </c>
      <c r="R10" t="s">
        <v>20</v>
      </c>
      <c r="S10" t="s">
        <v>131</v>
      </c>
      <c r="T10" t="s">
        <v>133</v>
      </c>
    </row>
    <row r="11" spans="1:20" x14ac:dyDescent="0.25">
      <c r="A11" t="s">
        <v>134</v>
      </c>
      <c r="B11" t="s">
        <v>46</v>
      </c>
      <c r="C11" t="s">
        <v>135</v>
      </c>
      <c r="D11" t="s">
        <v>136</v>
      </c>
      <c r="E11" t="s">
        <v>114</v>
      </c>
      <c r="F11" t="s">
        <v>41</v>
      </c>
      <c r="G11" t="s">
        <v>45</v>
      </c>
      <c r="H11" t="s">
        <v>45</v>
      </c>
      <c r="I11" t="s">
        <v>43</v>
      </c>
      <c r="J11" t="s">
        <v>44</v>
      </c>
      <c r="K11" t="s">
        <v>103</v>
      </c>
      <c r="L11" t="s">
        <v>128</v>
      </c>
      <c r="M11" t="s">
        <v>20</v>
      </c>
      <c r="N11" t="s">
        <v>128</v>
      </c>
      <c r="O11" t="s">
        <v>99</v>
      </c>
      <c r="P11" t="s">
        <v>20</v>
      </c>
      <c r="Q11" t="s">
        <v>20</v>
      </c>
      <c r="R11" t="s">
        <v>20</v>
      </c>
      <c r="S11" t="s">
        <v>135</v>
      </c>
      <c r="T11" t="s">
        <v>137</v>
      </c>
    </row>
    <row r="12" spans="1:20" x14ac:dyDescent="0.25">
      <c r="A12" t="s">
        <v>138</v>
      </c>
      <c r="B12" t="s">
        <v>46</v>
      </c>
      <c r="C12" t="s">
        <v>139</v>
      </c>
      <c r="D12" t="s">
        <v>113</v>
      </c>
      <c r="E12" t="s">
        <v>114</v>
      </c>
      <c r="F12" t="s">
        <v>41</v>
      </c>
      <c r="G12" t="s">
        <v>45</v>
      </c>
      <c r="H12" t="s">
        <v>45</v>
      </c>
      <c r="I12" t="s">
        <v>43</v>
      </c>
      <c r="J12" t="s">
        <v>44</v>
      </c>
      <c r="K12" t="s">
        <v>103</v>
      </c>
      <c r="L12" t="s">
        <v>20</v>
      </c>
      <c r="M12" t="s">
        <v>20</v>
      </c>
      <c r="N12" t="s">
        <v>20</v>
      </c>
      <c r="O12" t="s">
        <v>99</v>
      </c>
      <c r="P12" t="s">
        <v>20</v>
      </c>
      <c r="Q12" t="s">
        <v>20</v>
      </c>
      <c r="R12" t="s">
        <v>20</v>
      </c>
      <c r="S12" t="s">
        <v>139</v>
      </c>
      <c r="T12" t="s">
        <v>140</v>
      </c>
    </row>
    <row r="13" spans="1:20" x14ac:dyDescent="0.25">
      <c r="A13" t="s">
        <v>141</v>
      </c>
      <c r="B13" t="s">
        <v>46</v>
      </c>
      <c r="C13" t="s">
        <v>142</v>
      </c>
      <c r="D13" t="s">
        <v>113</v>
      </c>
      <c r="E13" t="s">
        <v>114</v>
      </c>
      <c r="F13" t="s">
        <v>41</v>
      </c>
      <c r="G13" t="s">
        <v>45</v>
      </c>
      <c r="H13" t="s">
        <v>45</v>
      </c>
      <c r="I13" t="s">
        <v>43</v>
      </c>
      <c r="J13" t="s">
        <v>44</v>
      </c>
      <c r="K13" t="s">
        <v>103</v>
      </c>
      <c r="L13" t="s">
        <v>20</v>
      </c>
      <c r="M13" t="s">
        <v>20</v>
      </c>
      <c r="N13" t="s">
        <v>20</v>
      </c>
      <c r="O13" t="s">
        <v>99</v>
      </c>
      <c r="P13" t="s">
        <v>20</v>
      </c>
      <c r="Q13" t="s">
        <v>20</v>
      </c>
      <c r="R13" t="s">
        <v>20</v>
      </c>
      <c r="S13" t="s">
        <v>142</v>
      </c>
      <c r="T13" t="s">
        <v>143</v>
      </c>
    </row>
    <row r="14" spans="1:20" x14ac:dyDescent="0.25">
      <c r="A14" t="s">
        <v>144</v>
      </c>
      <c r="B14" t="s">
        <v>46</v>
      </c>
      <c r="C14" t="s">
        <v>145</v>
      </c>
      <c r="D14" t="s">
        <v>127</v>
      </c>
      <c r="E14" t="s">
        <v>114</v>
      </c>
      <c r="F14" t="s">
        <v>41</v>
      </c>
      <c r="G14" t="s">
        <v>45</v>
      </c>
      <c r="H14" t="s">
        <v>45</v>
      </c>
      <c r="I14" t="s">
        <v>43</v>
      </c>
      <c r="J14" t="s">
        <v>44</v>
      </c>
      <c r="K14" t="s">
        <v>103</v>
      </c>
      <c r="L14" t="s">
        <v>128</v>
      </c>
      <c r="M14" t="s">
        <v>20</v>
      </c>
      <c r="N14" t="s">
        <v>128</v>
      </c>
      <c r="O14" t="s">
        <v>99</v>
      </c>
      <c r="P14" t="s">
        <v>20</v>
      </c>
      <c r="Q14" t="s">
        <v>20</v>
      </c>
      <c r="R14" t="s">
        <v>20</v>
      </c>
      <c r="S14" t="s">
        <v>145</v>
      </c>
      <c r="T14" t="s">
        <v>146</v>
      </c>
    </row>
    <row r="15" spans="1:20" x14ac:dyDescent="0.25">
      <c r="A15" t="s">
        <v>147</v>
      </c>
      <c r="B15" t="s">
        <v>46</v>
      </c>
      <c r="C15" t="s">
        <v>148</v>
      </c>
      <c r="D15" t="s">
        <v>149</v>
      </c>
      <c r="E15" t="s">
        <v>79</v>
      </c>
      <c r="F15" t="s">
        <v>41</v>
      </c>
      <c r="G15" t="s">
        <v>45</v>
      </c>
      <c r="H15" t="s">
        <v>45</v>
      </c>
      <c r="I15" t="s">
        <v>43</v>
      </c>
      <c r="J15" t="s">
        <v>44</v>
      </c>
      <c r="K15" t="s">
        <v>103</v>
      </c>
      <c r="L15" t="s">
        <v>128</v>
      </c>
      <c r="M15" t="s">
        <v>20</v>
      </c>
      <c r="N15" t="s">
        <v>128</v>
      </c>
      <c r="O15" t="s">
        <v>99</v>
      </c>
      <c r="P15" t="s">
        <v>20</v>
      </c>
      <c r="Q15" t="s">
        <v>20</v>
      </c>
      <c r="R15" t="s">
        <v>20</v>
      </c>
      <c r="S15" t="s">
        <v>148</v>
      </c>
      <c r="T15" t="s">
        <v>150</v>
      </c>
    </row>
    <row r="16" spans="1:20" x14ac:dyDescent="0.25">
      <c r="A16" t="s">
        <v>151</v>
      </c>
      <c r="B16" t="s">
        <v>47</v>
      </c>
      <c r="C16" t="s">
        <v>131</v>
      </c>
      <c r="D16" t="s">
        <v>127</v>
      </c>
      <c r="E16" t="s">
        <v>114</v>
      </c>
      <c r="F16" t="s">
        <v>41</v>
      </c>
      <c r="G16" t="s">
        <v>45</v>
      </c>
      <c r="H16" t="s">
        <v>45</v>
      </c>
      <c r="I16" t="s">
        <v>43</v>
      </c>
      <c r="J16" t="s">
        <v>44</v>
      </c>
      <c r="K16" t="s">
        <v>132</v>
      </c>
      <c r="L16" t="s">
        <v>128</v>
      </c>
      <c r="M16" t="s">
        <v>20</v>
      </c>
      <c r="N16" t="s">
        <v>128</v>
      </c>
      <c r="O16" t="s">
        <v>99</v>
      </c>
      <c r="P16" t="s">
        <v>20</v>
      </c>
      <c r="Q16" t="s">
        <v>20</v>
      </c>
      <c r="R16" t="s">
        <v>20</v>
      </c>
      <c r="S16" t="s">
        <v>131</v>
      </c>
      <c r="T16" t="s">
        <v>152</v>
      </c>
    </row>
    <row r="17" spans="1:20" x14ac:dyDescent="0.25">
      <c r="A17" t="s">
        <v>153</v>
      </c>
      <c r="B17" t="s">
        <v>47</v>
      </c>
      <c r="C17" t="s">
        <v>120</v>
      </c>
      <c r="D17" t="s">
        <v>113</v>
      </c>
      <c r="E17" t="s">
        <v>114</v>
      </c>
      <c r="F17" t="s">
        <v>41</v>
      </c>
      <c r="G17" t="s">
        <v>45</v>
      </c>
      <c r="H17" t="s">
        <v>45</v>
      </c>
      <c r="I17" t="s">
        <v>43</v>
      </c>
      <c r="J17" t="s">
        <v>44</v>
      </c>
      <c r="K17" t="s">
        <v>103</v>
      </c>
      <c r="L17" t="s">
        <v>20</v>
      </c>
      <c r="M17" t="s">
        <v>20</v>
      </c>
      <c r="N17" t="s">
        <v>20</v>
      </c>
      <c r="O17" t="s">
        <v>99</v>
      </c>
      <c r="P17" t="s">
        <v>20</v>
      </c>
      <c r="Q17" t="s">
        <v>20</v>
      </c>
      <c r="R17" t="s">
        <v>20</v>
      </c>
      <c r="S17" t="s">
        <v>120</v>
      </c>
      <c r="T17" t="s">
        <v>154</v>
      </c>
    </row>
    <row r="18" spans="1:20" x14ac:dyDescent="0.25">
      <c r="A18" t="s">
        <v>155</v>
      </c>
      <c r="B18" t="s">
        <v>47</v>
      </c>
      <c r="C18" t="s">
        <v>135</v>
      </c>
      <c r="D18" t="s">
        <v>136</v>
      </c>
      <c r="E18" t="s">
        <v>114</v>
      </c>
      <c r="F18" t="s">
        <v>41</v>
      </c>
      <c r="G18" t="s">
        <v>45</v>
      </c>
      <c r="H18" t="s">
        <v>45</v>
      </c>
      <c r="I18" t="s">
        <v>43</v>
      </c>
      <c r="J18" t="s">
        <v>44</v>
      </c>
      <c r="K18" t="s">
        <v>103</v>
      </c>
      <c r="L18" t="s">
        <v>128</v>
      </c>
      <c r="M18" t="s">
        <v>20</v>
      </c>
      <c r="N18" t="s">
        <v>128</v>
      </c>
      <c r="O18" t="s">
        <v>99</v>
      </c>
      <c r="P18" t="s">
        <v>20</v>
      </c>
      <c r="Q18" t="s">
        <v>20</v>
      </c>
      <c r="R18" t="s">
        <v>20</v>
      </c>
      <c r="S18" t="s">
        <v>135</v>
      </c>
      <c r="T18" t="s">
        <v>156</v>
      </c>
    </row>
    <row r="19" spans="1:20" x14ac:dyDescent="0.25">
      <c r="A19" t="s">
        <v>157</v>
      </c>
      <c r="B19" t="s">
        <v>47</v>
      </c>
      <c r="C19" t="s">
        <v>142</v>
      </c>
      <c r="D19" t="s">
        <v>113</v>
      </c>
      <c r="E19" t="s">
        <v>114</v>
      </c>
      <c r="F19" t="s">
        <v>41</v>
      </c>
      <c r="G19" t="s">
        <v>45</v>
      </c>
      <c r="H19" t="s">
        <v>45</v>
      </c>
      <c r="I19" t="s">
        <v>43</v>
      </c>
      <c r="J19" t="s">
        <v>44</v>
      </c>
      <c r="K19" t="s">
        <v>103</v>
      </c>
      <c r="L19" t="s">
        <v>20</v>
      </c>
      <c r="M19" t="s">
        <v>20</v>
      </c>
      <c r="N19" t="s">
        <v>20</v>
      </c>
      <c r="O19" t="s">
        <v>99</v>
      </c>
      <c r="P19" t="s">
        <v>20</v>
      </c>
      <c r="Q19" t="s">
        <v>20</v>
      </c>
      <c r="R19" t="s">
        <v>20</v>
      </c>
      <c r="S19" t="s">
        <v>142</v>
      </c>
      <c r="T19" t="s">
        <v>158</v>
      </c>
    </row>
    <row r="20" spans="1:20" x14ac:dyDescent="0.25">
      <c r="A20" t="s">
        <v>159</v>
      </c>
      <c r="B20" t="s">
        <v>47</v>
      </c>
      <c r="C20" t="s">
        <v>145</v>
      </c>
      <c r="D20" t="s">
        <v>127</v>
      </c>
      <c r="E20" t="s">
        <v>114</v>
      </c>
      <c r="F20" t="s">
        <v>41</v>
      </c>
      <c r="G20" t="s">
        <v>45</v>
      </c>
      <c r="H20" t="s">
        <v>45</v>
      </c>
      <c r="I20" t="s">
        <v>43</v>
      </c>
      <c r="J20" t="s">
        <v>44</v>
      </c>
      <c r="K20" t="s">
        <v>103</v>
      </c>
      <c r="L20" t="s">
        <v>128</v>
      </c>
      <c r="M20" t="s">
        <v>20</v>
      </c>
      <c r="N20" t="s">
        <v>128</v>
      </c>
      <c r="O20" t="s">
        <v>99</v>
      </c>
      <c r="P20" t="s">
        <v>20</v>
      </c>
      <c r="Q20" t="s">
        <v>20</v>
      </c>
      <c r="R20" t="s">
        <v>20</v>
      </c>
      <c r="S20" t="s">
        <v>145</v>
      </c>
      <c r="T20" t="s">
        <v>160</v>
      </c>
    </row>
    <row r="21" spans="1:20" x14ac:dyDescent="0.25">
      <c r="A21" t="s">
        <v>161</v>
      </c>
      <c r="B21" t="s">
        <v>47</v>
      </c>
      <c r="C21" t="s">
        <v>117</v>
      </c>
      <c r="D21" t="s">
        <v>113</v>
      </c>
      <c r="E21" t="s">
        <v>114</v>
      </c>
      <c r="F21" t="s">
        <v>41</v>
      </c>
      <c r="G21" t="s">
        <v>45</v>
      </c>
      <c r="H21" t="s">
        <v>45</v>
      </c>
      <c r="I21" t="s">
        <v>43</v>
      </c>
      <c r="J21" t="s">
        <v>44</v>
      </c>
      <c r="K21" t="s">
        <v>103</v>
      </c>
      <c r="L21" t="s">
        <v>20</v>
      </c>
      <c r="M21" t="s">
        <v>20</v>
      </c>
      <c r="N21" t="s">
        <v>20</v>
      </c>
      <c r="O21" t="s">
        <v>99</v>
      </c>
      <c r="P21" t="s">
        <v>20</v>
      </c>
      <c r="Q21" t="s">
        <v>20</v>
      </c>
      <c r="R21" t="s">
        <v>20</v>
      </c>
      <c r="S21" t="s">
        <v>117</v>
      </c>
      <c r="T21" t="s">
        <v>162</v>
      </c>
    </row>
    <row r="22" spans="1:20" x14ac:dyDescent="0.25">
      <c r="A22" t="s">
        <v>163</v>
      </c>
      <c r="B22" t="s">
        <v>47</v>
      </c>
      <c r="C22" t="s">
        <v>148</v>
      </c>
      <c r="D22" t="s">
        <v>123</v>
      </c>
      <c r="E22" t="s">
        <v>79</v>
      </c>
      <c r="F22" t="s">
        <v>41</v>
      </c>
      <c r="G22" t="s">
        <v>45</v>
      </c>
      <c r="H22" t="s">
        <v>45</v>
      </c>
      <c r="I22" t="s">
        <v>43</v>
      </c>
      <c r="J22" t="s">
        <v>44</v>
      </c>
      <c r="K22" t="s">
        <v>109</v>
      </c>
      <c r="L22" t="s">
        <v>99</v>
      </c>
      <c r="M22" t="s">
        <v>20</v>
      </c>
      <c r="N22" t="s">
        <v>99</v>
      </c>
      <c r="O22" t="s">
        <v>99</v>
      </c>
      <c r="P22" t="s">
        <v>20</v>
      </c>
      <c r="Q22" t="s">
        <v>20</v>
      </c>
      <c r="R22" t="s">
        <v>20</v>
      </c>
      <c r="S22" t="s">
        <v>148</v>
      </c>
      <c r="T22" t="s">
        <v>164</v>
      </c>
    </row>
    <row r="23" spans="1:20" x14ac:dyDescent="0.25">
      <c r="A23" t="s">
        <v>165</v>
      </c>
      <c r="B23" t="s">
        <v>47</v>
      </c>
      <c r="C23" t="s">
        <v>126</v>
      </c>
      <c r="D23" t="s">
        <v>127</v>
      </c>
      <c r="E23" t="s">
        <v>114</v>
      </c>
      <c r="F23" t="s">
        <v>41</v>
      </c>
      <c r="G23" t="s">
        <v>45</v>
      </c>
      <c r="H23" t="s">
        <v>45</v>
      </c>
      <c r="I23" t="s">
        <v>43</v>
      </c>
      <c r="J23" t="s">
        <v>44</v>
      </c>
      <c r="K23" t="s">
        <v>109</v>
      </c>
      <c r="L23" t="s">
        <v>99</v>
      </c>
      <c r="M23" t="s">
        <v>20</v>
      </c>
      <c r="N23" t="s">
        <v>99</v>
      </c>
      <c r="O23" t="s">
        <v>99</v>
      </c>
      <c r="P23" t="s">
        <v>20</v>
      </c>
      <c r="Q23" t="s">
        <v>20</v>
      </c>
      <c r="R23" t="s">
        <v>20</v>
      </c>
      <c r="S23" t="s">
        <v>126</v>
      </c>
      <c r="T23" t="s">
        <v>166</v>
      </c>
    </row>
    <row r="24" spans="1:20" x14ac:dyDescent="0.25">
      <c r="A24" t="s">
        <v>167</v>
      </c>
      <c r="B24" t="s">
        <v>47</v>
      </c>
      <c r="C24" t="s">
        <v>112</v>
      </c>
      <c r="D24" t="s">
        <v>113</v>
      </c>
      <c r="E24" t="s">
        <v>114</v>
      </c>
      <c r="F24" t="s">
        <v>41</v>
      </c>
      <c r="G24" t="s">
        <v>45</v>
      </c>
      <c r="H24" t="s">
        <v>45</v>
      </c>
      <c r="I24" t="s">
        <v>43</v>
      </c>
      <c r="J24" t="s">
        <v>44</v>
      </c>
      <c r="K24" t="s">
        <v>103</v>
      </c>
      <c r="L24" t="s">
        <v>20</v>
      </c>
      <c r="M24" t="s">
        <v>20</v>
      </c>
      <c r="N24" t="s">
        <v>20</v>
      </c>
      <c r="O24" t="s">
        <v>99</v>
      </c>
      <c r="P24" t="s">
        <v>20</v>
      </c>
      <c r="Q24" t="s">
        <v>20</v>
      </c>
      <c r="R24" t="s">
        <v>20</v>
      </c>
      <c r="S24" t="s">
        <v>112</v>
      </c>
      <c r="T24" t="s">
        <v>168</v>
      </c>
    </row>
    <row r="25" spans="1:20" x14ac:dyDescent="0.25">
      <c r="A25" t="s">
        <v>169</v>
      </c>
      <c r="B25" t="s">
        <v>47</v>
      </c>
      <c r="C25" t="s">
        <v>139</v>
      </c>
      <c r="D25" t="s">
        <v>113</v>
      </c>
      <c r="E25" t="s">
        <v>114</v>
      </c>
      <c r="F25" t="s">
        <v>41</v>
      </c>
      <c r="G25" t="s">
        <v>45</v>
      </c>
      <c r="H25" t="s">
        <v>45</v>
      </c>
      <c r="I25" t="s">
        <v>43</v>
      </c>
      <c r="J25" t="s">
        <v>44</v>
      </c>
      <c r="K25" t="s">
        <v>109</v>
      </c>
      <c r="L25" t="s">
        <v>99</v>
      </c>
      <c r="M25" t="s">
        <v>20</v>
      </c>
      <c r="N25" t="s">
        <v>99</v>
      </c>
      <c r="O25" t="s">
        <v>99</v>
      </c>
      <c r="P25" t="s">
        <v>20</v>
      </c>
      <c r="Q25" t="s">
        <v>20</v>
      </c>
      <c r="R25" t="s">
        <v>20</v>
      </c>
      <c r="S25" t="s">
        <v>139</v>
      </c>
      <c r="T25" t="s">
        <v>170</v>
      </c>
    </row>
    <row r="26" spans="1:20" x14ac:dyDescent="0.25">
      <c r="A26" t="s">
        <v>171</v>
      </c>
      <c r="B26" t="s">
        <v>47</v>
      </c>
      <c r="C26" t="s">
        <v>107</v>
      </c>
      <c r="D26" t="s">
        <v>149</v>
      </c>
      <c r="E26" t="s">
        <v>79</v>
      </c>
      <c r="F26" t="s">
        <v>41</v>
      </c>
      <c r="G26" t="s">
        <v>45</v>
      </c>
      <c r="H26" t="s">
        <v>45</v>
      </c>
      <c r="I26" t="s">
        <v>43</v>
      </c>
      <c r="J26" t="s">
        <v>44</v>
      </c>
      <c r="K26" t="s">
        <v>103</v>
      </c>
      <c r="L26" t="s">
        <v>128</v>
      </c>
      <c r="M26" t="s">
        <v>20</v>
      </c>
      <c r="N26" t="s">
        <v>128</v>
      </c>
      <c r="O26" t="s">
        <v>99</v>
      </c>
      <c r="P26" t="s">
        <v>20</v>
      </c>
      <c r="Q26" t="s">
        <v>20</v>
      </c>
      <c r="R26" t="s">
        <v>20</v>
      </c>
      <c r="S26" t="s">
        <v>107</v>
      </c>
      <c r="T26" t="s">
        <v>172</v>
      </c>
    </row>
    <row r="27" spans="1:20" x14ac:dyDescent="0.25">
      <c r="A27" t="s">
        <v>173</v>
      </c>
      <c r="B27" t="s">
        <v>174</v>
      </c>
      <c r="C27" t="s">
        <v>438</v>
      </c>
      <c r="D27" t="s">
        <v>175</v>
      </c>
      <c r="E27" t="s">
        <v>176</v>
      </c>
      <c r="F27" t="s">
        <v>177</v>
      </c>
      <c r="G27" t="s">
        <v>42</v>
      </c>
      <c r="H27" t="s">
        <v>45</v>
      </c>
      <c r="I27" t="s">
        <v>43</v>
      </c>
      <c r="J27" t="s">
        <v>44</v>
      </c>
      <c r="K27" t="s">
        <v>87</v>
      </c>
      <c r="L27" t="s">
        <v>20</v>
      </c>
      <c r="M27" t="s">
        <v>20</v>
      </c>
      <c r="N27" t="s">
        <v>20</v>
      </c>
      <c r="O27" t="s">
        <v>20</v>
      </c>
      <c r="P27" t="s">
        <v>20</v>
      </c>
      <c r="Q27" t="s">
        <v>20</v>
      </c>
      <c r="R27" t="s">
        <v>20</v>
      </c>
      <c r="S27" t="s">
        <v>438</v>
      </c>
      <c r="T27" t="s">
        <v>178</v>
      </c>
    </row>
    <row r="28" spans="1:20" x14ac:dyDescent="0.25">
      <c r="A28" t="s">
        <v>179</v>
      </c>
      <c r="B28" t="s">
        <v>180</v>
      </c>
      <c r="C28" t="s">
        <v>438</v>
      </c>
      <c r="D28" t="s">
        <v>181</v>
      </c>
      <c r="E28" t="s">
        <v>74</v>
      </c>
      <c r="F28" t="s">
        <v>182</v>
      </c>
      <c r="G28" t="s">
        <v>42</v>
      </c>
      <c r="H28" t="s">
        <v>45</v>
      </c>
      <c r="I28" t="s">
        <v>43</v>
      </c>
      <c r="J28" t="s">
        <v>44</v>
      </c>
      <c r="K28" t="s">
        <v>183</v>
      </c>
      <c r="L28" t="s">
        <v>184</v>
      </c>
      <c r="M28" t="s">
        <v>184</v>
      </c>
      <c r="N28" t="s">
        <v>184</v>
      </c>
      <c r="O28" t="s">
        <v>184</v>
      </c>
      <c r="P28" t="s">
        <v>20</v>
      </c>
      <c r="Q28" t="s">
        <v>20</v>
      </c>
      <c r="R28" t="s">
        <v>20</v>
      </c>
      <c r="S28" t="s">
        <v>438</v>
      </c>
      <c r="T28" t="s">
        <v>185</v>
      </c>
    </row>
    <row r="29" spans="1:20" x14ac:dyDescent="0.25">
      <c r="A29" t="s">
        <v>186</v>
      </c>
      <c r="B29" t="s">
        <v>180</v>
      </c>
      <c r="C29" t="s">
        <v>438</v>
      </c>
      <c r="D29" t="s">
        <v>187</v>
      </c>
      <c r="E29" t="s">
        <v>74</v>
      </c>
      <c r="F29" t="s">
        <v>182</v>
      </c>
      <c r="G29" t="s">
        <v>42</v>
      </c>
      <c r="H29" t="s">
        <v>45</v>
      </c>
      <c r="I29" t="s">
        <v>43</v>
      </c>
      <c r="J29" t="s">
        <v>44</v>
      </c>
      <c r="K29" t="s">
        <v>183</v>
      </c>
      <c r="L29" t="s">
        <v>184</v>
      </c>
      <c r="M29" t="s">
        <v>184</v>
      </c>
      <c r="N29" t="s">
        <v>184</v>
      </c>
      <c r="O29" t="s">
        <v>184</v>
      </c>
      <c r="P29" t="s">
        <v>20</v>
      </c>
      <c r="Q29" t="s">
        <v>188</v>
      </c>
      <c r="R29" t="s">
        <v>20</v>
      </c>
      <c r="S29" t="s">
        <v>438</v>
      </c>
      <c r="T29" t="s">
        <v>185</v>
      </c>
    </row>
    <row r="30" spans="1:20" x14ac:dyDescent="0.25">
      <c r="A30" t="s">
        <v>189</v>
      </c>
      <c r="B30" t="s">
        <v>180</v>
      </c>
      <c r="C30" t="s">
        <v>438</v>
      </c>
      <c r="D30" t="s">
        <v>190</v>
      </c>
      <c r="E30" t="s">
        <v>74</v>
      </c>
      <c r="F30" t="s">
        <v>182</v>
      </c>
      <c r="G30" t="s">
        <v>42</v>
      </c>
      <c r="H30" t="s">
        <v>45</v>
      </c>
      <c r="I30" t="s">
        <v>43</v>
      </c>
      <c r="J30" t="s">
        <v>44</v>
      </c>
      <c r="K30" t="s">
        <v>183</v>
      </c>
      <c r="L30" t="s">
        <v>184</v>
      </c>
      <c r="M30" t="s">
        <v>184</v>
      </c>
      <c r="N30" t="s">
        <v>184</v>
      </c>
      <c r="O30" t="s">
        <v>184</v>
      </c>
      <c r="P30" t="s">
        <v>20</v>
      </c>
      <c r="Q30" t="s">
        <v>188</v>
      </c>
      <c r="R30" t="s">
        <v>20</v>
      </c>
      <c r="S30" t="s">
        <v>438</v>
      </c>
      <c r="T30" t="s">
        <v>185</v>
      </c>
    </row>
    <row r="31" spans="1:20" x14ac:dyDescent="0.25">
      <c r="A31" t="s">
        <v>191</v>
      </c>
      <c r="B31" t="s">
        <v>180</v>
      </c>
      <c r="C31" t="s">
        <v>438</v>
      </c>
      <c r="D31" t="s">
        <v>192</v>
      </c>
      <c r="E31" t="s">
        <v>74</v>
      </c>
      <c r="F31" t="s">
        <v>182</v>
      </c>
      <c r="G31" t="s">
        <v>42</v>
      </c>
      <c r="H31" t="s">
        <v>45</v>
      </c>
      <c r="I31" t="s">
        <v>43</v>
      </c>
      <c r="J31" t="s">
        <v>44</v>
      </c>
      <c r="K31" t="s">
        <v>183</v>
      </c>
      <c r="L31" t="s">
        <v>184</v>
      </c>
      <c r="M31" t="s">
        <v>184</v>
      </c>
      <c r="N31" t="s">
        <v>184</v>
      </c>
      <c r="O31" t="s">
        <v>184</v>
      </c>
      <c r="P31" t="s">
        <v>20</v>
      </c>
      <c r="Q31" t="s">
        <v>188</v>
      </c>
      <c r="R31" t="s">
        <v>20</v>
      </c>
      <c r="S31" t="s">
        <v>438</v>
      </c>
      <c r="T31" t="s">
        <v>185</v>
      </c>
    </row>
    <row r="32" spans="1:20" x14ac:dyDescent="0.25">
      <c r="A32" t="s">
        <v>193</v>
      </c>
      <c r="B32" t="s">
        <v>48</v>
      </c>
      <c r="C32" t="s">
        <v>148</v>
      </c>
      <c r="D32" t="s">
        <v>194</v>
      </c>
      <c r="E32" t="s">
        <v>79</v>
      </c>
      <c r="F32" t="s">
        <v>41</v>
      </c>
      <c r="G32" t="s">
        <v>45</v>
      </c>
      <c r="H32" t="s">
        <v>45</v>
      </c>
      <c r="I32" t="s">
        <v>43</v>
      </c>
      <c r="J32" t="s">
        <v>44</v>
      </c>
      <c r="K32" t="s">
        <v>103</v>
      </c>
      <c r="L32" t="s">
        <v>20</v>
      </c>
      <c r="M32" t="s">
        <v>20</v>
      </c>
      <c r="N32" t="s">
        <v>20</v>
      </c>
      <c r="O32" t="s">
        <v>99</v>
      </c>
      <c r="P32" t="s">
        <v>20</v>
      </c>
      <c r="Q32" t="s">
        <v>20</v>
      </c>
      <c r="R32" t="s">
        <v>20</v>
      </c>
      <c r="S32" t="s">
        <v>148</v>
      </c>
      <c r="T32" t="s">
        <v>195</v>
      </c>
    </row>
    <row r="33" spans="1:20" x14ac:dyDescent="0.25">
      <c r="A33" t="s">
        <v>193</v>
      </c>
      <c r="B33" t="s">
        <v>48</v>
      </c>
      <c r="C33" t="s">
        <v>107</v>
      </c>
      <c r="D33" t="s">
        <v>194</v>
      </c>
      <c r="E33" t="s">
        <v>79</v>
      </c>
      <c r="F33" t="s">
        <v>41</v>
      </c>
      <c r="G33" t="s">
        <v>45</v>
      </c>
      <c r="H33" t="s">
        <v>45</v>
      </c>
      <c r="I33" t="s">
        <v>43</v>
      </c>
      <c r="J33" t="s">
        <v>44</v>
      </c>
      <c r="K33" t="s">
        <v>103</v>
      </c>
      <c r="L33" t="s">
        <v>20</v>
      </c>
      <c r="M33" t="s">
        <v>20</v>
      </c>
      <c r="N33" t="s">
        <v>20</v>
      </c>
      <c r="O33" t="s">
        <v>99</v>
      </c>
      <c r="P33" t="s">
        <v>20</v>
      </c>
      <c r="Q33" t="s">
        <v>20</v>
      </c>
      <c r="R33" t="s">
        <v>20</v>
      </c>
      <c r="S33" t="s">
        <v>107</v>
      </c>
      <c r="T33" t="s">
        <v>196</v>
      </c>
    </row>
    <row r="34" spans="1:20" x14ac:dyDescent="0.25">
      <c r="A34" t="s">
        <v>197</v>
      </c>
      <c r="B34" t="s">
        <v>48</v>
      </c>
      <c r="C34" t="s">
        <v>126</v>
      </c>
      <c r="D34" t="s">
        <v>198</v>
      </c>
      <c r="E34" t="s">
        <v>176</v>
      </c>
      <c r="F34" t="s">
        <v>41</v>
      </c>
      <c r="G34" t="s">
        <v>45</v>
      </c>
      <c r="H34" t="s">
        <v>45</v>
      </c>
      <c r="I34" t="s">
        <v>43</v>
      </c>
      <c r="J34" t="s">
        <v>44</v>
      </c>
      <c r="K34" t="s">
        <v>103</v>
      </c>
      <c r="L34" t="s">
        <v>20</v>
      </c>
      <c r="M34" t="s">
        <v>20</v>
      </c>
      <c r="N34" t="s">
        <v>20</v>
      </c>
      <c r="O34" t="s">
        <v>99</v>
      </c>
      <c r="P34" t="s">
        <v>20</v>
      </c>
      <c r="Q34" t="s">
        <v>20</v>
      </c>
      <c r="R34" t="s">
        <v>20</v>
      </c>
      <c r="S34" t="s">
        <v>126</v>
      </c>
      <c r="T34" t="s">
        <v>199</v>
      </c>
    </row>
    <row r="35" spans="1:20" x14ac:dyDescent="0.25">
      <c r="A35" t="s">
        <v>197</v>
      </c>
      <c r="B35" t="s">
        <v>48</v>
      </c>
      <c r="C35" t="s">
        <v>145</v>
      </c>
      <c r="D35" t="s">
        <v>198</v>
      </c>
      <c r="E35" t="s">
        <v>176</v>
      </c>
      <c r="F35" t="s">
        <v>41</v>
      </c>
      <c r="G35" t="s">
        <v>45</v>
      </c>
      <c r="H35" t="s">
        <v>45</v>
      </c>
      <c r="I35" t="s">
        <v>43</v>
      </c>
      <c r="J35" t="s">
        <v>44</v>
      </c>
      <c r="K35" t="s">
        <v>103</v>
      </c>
      <c r="L35" t="s">
        <v>20</v>
      </c>
      <c r="M35" t="s">
        <v>20</v>
      </c>
      <c r="N35" t="s">
        <v>20</v>
      </c>
      <c r="O35" t="s">
        <v>99</v>
      </c>
      <c r="P35" t="s">
        <v>20</v>
      </c>
      <c r="Q35" t="s">
        <v>20</v>
      </c>
      <c r="R35" t="s">
        <v>20</v>
      </c>
      <c r="S35" t="s">
        <v>145</v>
      </c>
      <c r="T35" t="s">
        <v>200</v>
      </c>
    </row>
    <row r="36" spans="1:20" x14ac:dyDescent="0.25">
      <c r="A36" t="s">
        <v>201</v>
      </c>
      <c r="B36" t="s">
        <v>48</v>
      </c>
      <c r="C36" t="s">
        <v>112</v>
      </c>
      <c r="D36" t="s">
        <v>202</v>
      </c>
      <c r="E36" t="s">
        <v>176</v>
      </c>
      <c r="F36" t="s">
        <v>41</v>
      </c>
      <c r="G36" t="s">
        <v>45</v>
      </c>
      <c r="H36" t="s">
        <v>45</v>
      </c>
      <c r="I36" t="s">
        <v>43</v>
      </c>
      <c r="J36" t="s">
        <v>44</v>
      </c>
      <c r="K36" t="s">
        <v>103</v>
      </c>
      <c r="L36" t="s">
        <v>20</v>
      </c>
      <c r="M36" t="s">
        <v>20</v>
      </c>
      <c r="N36" t="s">
        <v>20</v>
      </c>
      <c r="O36" t="s">
        <v>99</v>
      </c>
      <c r="P36" t="s">
        <v>20</v>
      </c>
      <c r="Q36" t="s">
        <v>20</v>
      </c>
      <c r="R36" t="s">
        <v>20</v>
      </c>
      <c r="S36" t="s">
        <v>112</v>
      </c>
      <c r="T36" t="s">
        <v>203</v>
      </c>
    </row>
    <row r="37" spans="1:20" x14ac:dyDescent="0.25">
      <c r="A37" t="s">
        <v>204</v>
      </c>
      <c r="B37" t="s">
        <v>48</v>
      </c>
      <c r="C37" t="s">
        <v>135</v>
      </c>
      <c r="D37" t="s">
        <v>205</v>
      </c>
      <c r="E37" t="s">
        <v>114</v>
      </c>
      <c r="F37" t="s">
        <v>41</v>
      </c>
      <c r="G37" t="s">
        <v>45</v>
      </c>
      <c r="H37" t="s">
        <v>45</v>
      </c>
      <c r="I37" t="s">
        <v>43</v>
      </c>
      <c r="J37" t="s">
        <v>44</v>
      </c>
      <c r="K37" t="s">
        <v>109</v>
      </c>
      <c r="L37" t="s">
        <v>99</v>
      </c>
      <c r="M37" t="s">
        <v>20</v>
      </c>
      <c r="N37" t="s">
        <v>99</v>
      </c>
      <c r="O37" t="s">
        <v>99</v>
      </c>
      <c r="P37" t="s">
        <v>20</v>
      </c>
      <c r="Q37" t="s">
        <v>20</v>
      </c>
      <c r="R37" t="s">
        <v>20</v>
      </c>
      <c r="S37" t="s">
        <v>135</v>
      </c>
      <c r="T37" t="s">
        <v>206</v>
      </c>
    </row>
    <row r="38" spans="1:20" x14ac:dyDescent="0.25">
      <c r="A38" t="s">
        <v>207</v>
      </c>
      <c r="B38" t="s">
        <v>48</v>
      </c>
      <c r="C38" t="s">
        <v>142</v>
      </c>
      <c r="D38" t="s">
        <v>202</v>
      </c>
      <c r="E38" t="s">
        <v>176</v>
      </c>
      <c r="F38" t="s">
        <v>41</v>
      </c>
      <c r="G38" t="s">
        <v>45</v>
      </c>
      <c r="H38" t="s">
        <v>45</v>
      </c>
      <c r="I38" t="s">
        <v>43</v>
      </c>
      <c r="J38" t="s">
        <v>44</v>
      </c>
      <c r="K38" t="s">
        <v>103</v>
      </c>
      <c r="L38" t="s">
        <v>20</v>
      </c>
      <c r="M38" t="s">
        <v>20</v>
      </c>
      <c r="N38" t="s">
        <v>20</v>
      </c>
      <c r="O38" t="s">
        <v>99</v>
      </c>
      <c r="P38" t="s">
        <v>20</v>
      </c>
      <c r="Q38" t="s">
        <v>20</v>
      </c>
      <c r="R38" t="s">
        <v>20</v>
      </c>
      <c r="S38" t="s">
        <v>142</v>
      </c>
      <c r="T38" t="s">
        <v>208</v>
      </c>
    </row>
    <row r="39" spans="1:20" x14ac:dyDescent="0.25">
      <c r="A39" t="s">
        <v>209</v>
      </c>
      <c r="B39" t="s">
        <v>48</v>
      </c>
      <c r="C39" t="s">
        <v>131</v>
      </c>
      <c r="D39" t="s">
        <v>210</v>
      </c>
      <c r="E39" t="s">
        <v>176</v>
      </c>
      <c r="F39" t="s">
        <v>41</v>
      </c>
      <c r="G39" t="s">
        <v>45</v>
      </c>
      <c r="H39" t="s">
        <v>45</v>
      </c>
      <c r="I39" t="s">
        <v>43</v>
      </c>
      <c r="J39" t="s">
        <v>44</v>
      </c>
      <c r="K39" t="s">
        <v>103</v>
      </c>
      <c r="L39" t="s">
        <v>20</v>
      </c>
      <c r="M39" t="s">
        <v>20</v>
      </c>
      <c r="N39" t="s">
        <v>20</v>
      </c>
      <c r="O39" t="s">
        <v>99</v>
      </c>
      <c r="P39" t="s">
        <v>20</v>
      </c>
      <c r="Q39" t="s">
        <v>20</v>
      </c>
      <c r="R39" t="s">
        <v>20</v>
      </c>
      <c r="S39" t="s">
        <v>131</v>
      </c>
      <c r="T39" t="s">
        <v>211</v>
      </c>
    </row>
    <row r="40" spans="1:20" x14ac:dyDescent="0.25">
      <c r="A40" t="s">
        <v>212</v>
      </c>
      <c r="B40" t="s">
        <v>48</v>
      </c>
      <c r="C40" t="s">
        <v>120</v>
      </c>
      <c r="D40" t="s">
        <v>213</v>
      </c>
      <c r="E40" t="s">
        <v>176</v>
      </c>
      <c r="F40" t="s">
        <v>41</v>
      </c>
      <c r="G40" t="s">
        <v>45</v>
      </c>
      <c r="H40" t="s">
        <v>45</v>
      </c>
      <c r="I40" t="s">
        <v>43</v>
      </c>
      <c r="J40" t="s">
        <v>44</v>
      </c>
      <c r="K40" t="s">
        <v>103</v>
      </c>
      <c r="L40" t="s">
        <v>20</v>
      </c>
      <c r="M40" t="s">
        <v>20</v>
      </c>
      <c r="N40" t="s">
        <v>20</v>
      </c>
      <c r="O40" t="s">
        <v>99</v>
      </c>
      <c r="P40" t="s">
        <v>20</v>
      </c>
      <c r="Q40" t="s">
        <v>20</v>
      </c>
      <c r="R40" t="s">
        <v>20</v>
      </c>
      <c r="S40" t="s">
        <v>120</v>
      </c>
      <c r="T40" t="s">
        <v>214</v>
      </c>
    </row>
    <row r="41" spans="1:20" x14ac:dyDescent="0.25">
      <c r="A41" t="s">
        <v>215</v>
      </c>
      <c r="B41" t="s">
        <v>48</v>
      </c>
      <c r="C41" t="s">
        <v>117</v>
      </c>
      <c r="D41" t="s">
        <v>210</v>
      </c>
      <c r="E41" t="s">
        <v>216</v>
      </c>
      <c r="F41" t="s">
        <v>41</v>
      </c>
      <c r="G41" t="s">
        <v>45</v>
      </c>
      <c r="H41" t="s">
        <v>45</v>
      </c>
      <c r="I41" t="s">
        <v>43</v>
      </c>
      <c r="J41" t="s">
        <v>44</v>
      </c>
      <c r="K41" t="s">
        <v>103</v>
      </c>
      <c r="L41" t="s">
        <v>20</v>
      </c>
      <c r="M41" t="s">
        <v>20</v>
      </c>
      <c r="N41" t="s">
        <v>20</v>
      </c>
      <c r="O41" t="s">
        <v>99</v>
      </c>
      <c r="P41" t="s">
        <v>20</v>
      </c>
      <c r="Q41" t="s">
        <v>20</v>
      </c>
      <c r="R41" t="s">
        <v>20</v>
      </c>
      <c r="S41" t="s">
        <v>117</v>
      </c>
      <c r="T41" t="s">
        <v>217</v>
      </c>
    </row>
    <row r="42" spans="1:20" x14ac:dyDescent="0.25">
      <c r="A42" t="s">
        <v>218</v>
      </c>
      <c r="B42" t="s">
        <v>48</v>
      </c>
      <c r="C42" t="s">
        <v>139</v>
      </c>
      <c r="D42" t="s">
        <v>80</v>
      </c>
      <c r="E42" t="s">
        <v>176</v>
      </c>
      <c r="F42" t="s">
        <v>41</v>
      </c>
      <c r="G42" t="s">
        <v>45</v>
      </c>
      <c r="H42" t="s">
        <v>45</v>
      </c>
      <c r="I42" t="s">
        <v>43</v>
      </c>
      <c r="J42" t="s">
        <v>44</v>
      </c>
      <c r="K42" t="s">
        <v>103</v>
      </c>
      <c r="L42" t="s">
        <v>20</v>
      </c>
      <c r="M42" t="s">
        <v>20</v>
      </c>
      <c r="N42" t="s">
        <v>20</v>
      </c>
      <c r="O42" t="s">
        <v>99</v>
      </c>
      <c r="P42" t="s">
        <v>20</v>
      </c>
      <c r="Q42" t="s">
        <v>20</v>
      </c>
      <c r="R42" t="s">
        <v>20</v>
      </c>
      <c r="S42" t="s">
        <v>139</v>
      </c>
      <c r="T42" t="s">
        <v>219</v>
      </c>
    </row>
    <row r="43" spans="1:20" x14ac:dyDescent="0.25">
      <c r="A43" t="s">
        <v>220</v>
      </c>
      <c r="B43" t="s">
        <v>56</v>
      </c>
      <c r="C43" t="s">
        <v>148</v>
      </c>
      <c r="D43" t="s">
        <v>194</v>
      </c>
      <c r="E43" t="s">
        <v>79</v>
      </c>
      <c r="F43" t="s">
        <v>41</v>
      </c>
      <c r="G43" t="s">
        <v>45</v>
      </c>
      <c r="H43" t="s">
        <v>45</v>
      </c>
      <c r="I43" t="s">
        <v>43</v>
      </c>
      <c r="J43" t="s">
        <v>44</v>
      </c>
      <c r="K43" t="s">
        <v>103</v>
      </c>
      <c r="L43" t="s">
        <v>20</v>
      </c>
      <c r="M43" t="s">
        <v>20</v>
      </c>
      <c r="N43" t="s">
        <v>20</v>
      </c>
      <c r="O43" t="s">
        <v>99</v>
      </c>
      <c r="P43" t="s">
        <v>20</v>
      </c>
      <c r="Q43" t="s">
        <v>20</v>
      </c>
      <c r="R43" t="s">
        <v>20</v>
      </c>
      <c r="S43" t="s">
        <v>148</v>
      </c>
      <c r="T43" t="s">
        <v>221</v>
      </c>
    </row>
    <row r="44" spans="1:20" x14ac:dyDescent="0.25">
      <c r="A44" t="s">
        <v>220</v>
      </c>
      <c r="B44" t="s">
        <v>56</v>
      </c>
      <c r="C44" t="s">
        <v>107</v>
      </c>
      <c r="D44" t="s">
        <v>194</v>
      </c>
      <c r="E44" t="s">
        <v>79</v>
      </c>
      <c r="F44" t="s">
        <v>41</v>
      </c>
      <c r="G44" t="s">
        <v>45</v>
      </c>
      <c r="H44" t="s">
        <v>45</v>
      </c>
      <c r="I44" t="s">
        <v>43</v>
      </c>
      <c r="J44" t="s">
        <v>44</v>
      </c>
      <c r="K44" t="s">
        <v>103</v>
      </c>
      <c r="L44" t="s">
        <v>20</v>
      </c>
      <c r="M44" t="s">
        <v>20</v>
      </c>
      <c r="N44" t="s">
        <v>20</v>
      </c>
      <c r="O44" t="s">
        <v>99</v>
      </c>
      <c r="P44" t="s">
        <v>20</v>
      </c>
      <c r="Q44" t="s">
        <v>20</v>
      </c>
      <c r="R44" t="s">
        <v>20</v>
      </c>
      <c r="S44" t="s">
        <v>107</v>
      </c>
      <c r="T44" t="s">
        <v>222</v>
      </c>
    </row>
    <row r="45" spans="1:20" x14ac:dyDescent="0.25">
      <c r="A45" t="s">
        <v>223</v>
      </c>
      <c r="B45" t="s">
        <v>56</v>
      </c>
      <c r="C45" t="s">
        <v>126</v>
      </c>
      <c r="D45" t="s">
        <v>198</v>
      </c>
      <c r="E45" t="s">
        <v>176</v>
      </c>
      <c r="F45" t="s">
        <v>41</v>
      </c>
      <c r="G45" t="s">
        <v>45</v>
      </c>
      <c r="H45" t="s">
        <v>45</v>
      </c>
      <c r="I45" t="s">
        <v>43</v>
      </c>
      <c r="J45" t="s">
        <v>44</v>
      </c>
      <c r="K45" t="s">
        <v>103</v>
      </c>
      <c r="L45" t="s">
        <v>20</v>
      </c>
      <c r="M45" t="s">
        <v>20</v>
      </c>
      <c r="N45" t="s">
        <v>20</v>
      </c>
      <c r="O45" t="s">
        <v>99</v>
      </c>
      <c r="P45" t="s">
        <v>20</v>
      </c>
      <c r="Q45" t="s">
        <v>20</v>
      </c>
      <c r="R45" t="s">
        <v>20</v>
      </c>
      <c r="S45" t="s">
        <v>126</v>
      </c>
      <c r="T45" t="s">
        <v>224</v>
      </c>
    </row>
    <row r="46" spans="1:20" x14ac:dyDescent="0.25">
      <c r="A46" t="s">
        <v>223</v>
      </c>
      <c r="B46" t="s">
        <v>56</v>
      </c>
      <c r="C46" t="s">
        <v>145</v>
      </c>
      <c r="D46" t="s">
        <v>198</v>
      </c>
      <c r="E46" t="s">
        <v>176</v>
      </c>
      <c r="F46" t="s">
        <v>41</v>
      </c>
      <c r="G46" t="s">
        <v>45</v>
      </c>
      <c r="H46" t="s">
        <v>45</v>
      </c>
      <c r="I46" t="s">
        <v>43</v>
      </c>
      <c r="J46" t="s">
        <v>44</v>
      </c>
      <c r="K46" t="s">
        <v>103</v>
      </c>
      <c r="L46" t="s">
        <v>20</v>
      </c>
      <c r="M46" t="s">
        <v>20</v>
      </c>
      <c r="N46" t="s">
        <v>20</v>
      </c>
      <c r="O46" t="s">
        <v>99</v>
      </c>
      <c r="P46" t="s">
        <v>20</v>
      </c>
      <c r="Q46" t="s">
        <v>20</v>
      </c>
      <c r="R46" t="s">
        <v>20</v>
      </c>
      <c r="S46" t="s">
        <v>145</v>
      </c>
      <c r="T46" t="s">
        <v>225</v>
      </c>
    </row>
    <row r="47" spans="1:20" x14ac:dyDescent="0.25">
      <c r="A47" t="s">
        <v>226</v>
      </c>
      <c r="B47" t="s">
        <v>56</v>
      </c>
      <c r="C47" t="s">
        <v>131</v>
      </c>
      <c r="D47" t="s">
        <v>210</v>
      </c>
      <c r="E47" t="s">
        <v>176</v>
      </c>
      <c r="F47" t="s">
        <v>41</v>
      </c>
      <c r="G47" t="s">
        <v>45</v>
      </c>
      <c r="H47" t="s">
        <v>45</v>
      </c>
      <c r="I47" t="s">
        <v>43</v>
      </c>
      <c r="J47" t="s">
        <v>44</v>
      </c>
      <c r="K47" t="s">
        <v>103</v>
      </c>
      <c r="L47" t="s">
        <v>20</v>
      </c>
      <c r="M47" t="s">
        <v>20</v>
      </c>
      <c r="N47" t="s">
        <v>20</v>
      </c>
      <c r="O47" t="s">
        <v>99</v>
      </c>
      <c r="P47" t="s">
        <v>20</v>
      </c>
      <c r="Q47" t="s">
        <v>20</v>
      </c>
      <c r="R47" t="s">
        <v>20</v>
      </c>
      <c r="S47" t="s">
        <v>131</v>
      </c>
      <c r="T47" t="s">
        <v>227</v>
      </c>
    </row>
    <row r="48" spans="1:20" x14ac:dyDescent="0.25">
      <c r="A48" t="s">
        <v>228</v>
      </c>
      <c r="B48" t="s">
        <v>56</v>
      </c>
      <c r="C48" t="s">
        <v>139</v>
      </c>
      <c r="D48" t="s">
        <v>80</v>
      </c>
      <c r="E48" t="s">
        <v>176</v>
      </c>
      <c r="F48" t="s">
        <v>41</v>
      </c>
      <c r="G48" t="s">
        <v>45</v>
      </c>
      <c r="H48" t="s">
        <v>45</v>
      </c>
      <c r="I48" t="s">
        <v>43</v>
      </c>
      <c r="J48" t="s">
        <v>44</v>
      </c>
      <c r="K48" t="s">
        <v>103</v>
      </c>
      <c r="L48" t="s">
        <v>20</v>
      </c>
      <c r="M48" t="s">
        <v>20</v>
      </c>
      <c r="N48" t="s">
        <v>20</v>
      </c>
      <c r="O48" t="s">
        <v>99</v>
      </c>
      <c r="P48" t="s">
        <v>20</v>
      </c>
      <c r="Q48" t="s">
        <v>20</v>
      </c>
      <c r="R48" t="s">
        <v>20</v>
      </c>
      <c r="S48" t="s">
        <v>139</v>
      </c>
      <c r="T48" t="s">
        <v>229</v>
      </c>
    </row>
    <row r="49" spans="1:20" x14ac:dyDescent="0.25">
      <c r="A49" t="s">
        <v>230</v>
      </c>
      <c r="B49" t="s">
        <v>56</v>
      </c>
      <c r="C49" t="s">
        <v>135</v>
      </c>
      <c r="D49" t="s">
        <v>231</v>
      </c>
      <c r="E49" t="s">
        <v>114</v>
      </c>
      <c r="F49" t="s">
        <v>41</v>
      </c>
      <c r="G49" t="s">
        <v>45</v>
      </c>
      <c r="H49" t="s">
        <v>45</v>
      </c>
      <c r="I49" t="s">
        <v>43</v>
      </c>
      <c r="J49" t="s">
        <v>44</v>
      </c>
      <c r="K49" t="s">
        <v>103</v>
      </c>
      <c r="L49" t="s">
        <v>20</v>
      </c>
      <c r="M49" t="s">
        <v>20</v>
      </c>
      <c r="N49" t="s">
        <v>20</v>
      </c>
      <c r="O49" t="s">
        <v>99</v>
      </c>
      <c r="P49" t="s">
        <v>20</v>
      </c>
      <c r="Q49" t="s">
        <v>20</v>
      </c>
      <c r="R49" t="s">
        <v>20</v>
      </c>
      <c r="S49" t="s">
        <v>135</v>
      </c>
      <c r="T49" t="s">
        <v>233</v>
      </c>
    </row>
    <row r="50" spans="1:20" x14ac:dyDescent="0.25">
      <c r="A50" t="s">
        <v>234</v>
      </c>
      <c r="B50" t="s">
        <v>56</v>
      </c>
      <c r="C50" t="s">
        <v>96</v>
      </c>
      <c r="D50" t="s">
        <v>97</v>
      </c>
      <c r="E50" t="s">
        <v>235</v>
      </c>
      <c r="F50" t="s">
        <v>41</v>
      </c>
      <c r="G50" t="s">
        <v>45</v>
      </c>
      <c r="H50" t="s">
        <v>45</v>
      </c>
      <c r="I50" t="s">
        <v>43</v>
      </c>
      <c r="J50" t="s">
        <v>44</v>
      </c>
      <c r="K50" t="s">
        <v>103</v>
      </c>
      <c r="L50" t="s">
        <v>20</v>
      </c>
      <c r="M50" t="s">
        <v>20</v>
      </c>
      <c r="N50" t="s">
        <v>20</v>
      </c>
      <c r="O50" t="s">
        <v>99</v>
      </c>
      <c r="P50" t="s">
        <v>20</v>
      </c>
      <c r="Q50" t="s">
        <v>20</v>
      </c>
      <c r="R50" t="s">
        <v>20</v>
      </c>
      <c r="S50" t="s">
        <v>96</v>
      </c>
      <c r="T50" t="s">
        <v>236</v>
      </c>
    </row>
    <row r="51" spans="1:20" x14ac:dyDescent="0.25">
      <c r="A51" t="s">
        <v>237</v>
      </c>
      <c r="B51" t="s">
        <v>69</v>
      </c>
      <c r="C51" t="s">
        <v>126</v>
      </c>
      <c r="D51" t="s">
        <v>238</v>
      </c>
      <c r="E51" t="s">
        <v>70</v>
      </c>
      <c r="F51" t="s">
        <v>71</v>
      </c>
      <c r="G51" t="s">
        <v>42</v>
      </c>
      <c r="H51" t="s">
        <v>45</v>
      </c>
      <c r="I51" t="s">
        <v>43</v>
      </c>
      <c r="J51" t="s">
        <v>44</v>
      </c>
      <c r="K51" t="s">
        <v>109</v>
      </c>
      <c r="L51" t="s">
        <v>20</v>
      </c>
      <c r="M51" t="s">
        <v>20</v>
      </c>
      <c r="N51" t="s">
        <v>20</v>
      </c>
      <c r="O51" t="s">
        <v>75</v>
      </c>
      <c r="P51" t="s">
        <v>20</v>
      </c>
      <c r="Q51" t="s">
        <v>20</v>
      </c>
      <c r="R51" t="s">
        <v>20</v>
      </c>
      <c r="S51" t="s">
        <v>126</v>
      </c>
      <c r="T51" t="s">
        <v>239</v>
      </c>
    </row>
    <row r="52" spans="1:20" x14ac:dyDescent="0.25">
      <c r="A52" t="s">
        <v>240</v>
      </c>
      <c r="B52" t="s">
        <v>69</v>
      </c>
      <c r="C52" t="s">
        <v>126</v>
      </c>
      <c r="D52" t="s">
        <v>238</v>
      </c>
      <c r="E52" t="s">
        <v>72</v>
      </c>
      <c r="F52" t="s">
        <v>71</v>
      </c>
      <c r="G52" t="s">
        <v>42</v>
      </c>
      <c r="H52" t="s">
        <v>58</v>
      </c>
      <c r="I52" t="s">
        <v>43</v>
      </c>
      <c r="J52" t="s">
        <v>44</v>
      </c>
      <c r="K52" t="s">
        <v>109</v>
      </c>
      <c r="L52" t="s">
        <v>20</v>
      </c>
      <c r="M52" t="s">
        <v>20</v>
      </c>
      <c r="N52" t="s">
        <v>20</v>
      </c>
      <c r="O52" t="s">
        <v>75</v>
      </c>
      <c r="P52" t="s">
        <v>20</v>
      </c>
      <c r="Q52" t="s">
        <v>20</v>
      </c>
      <c r="R52" t="s">
        <v>20</v>
      </c>
      <c r="S52" t="s">
        <v>126</v>
      </c>
      <c r="T52" t="s">
        <v>239</v>
      </c>
    </row>
    <row r="53" spans="1:20" x14ac:dyDescent="0.25">
      <c r="A53" t="s">
        <v>241</v>
      </c>
      <c r="B53" t="s">
        <v>69</v>
      </c>
      <c r="C53" t="s">
        <v>117</v>
      </c>
      <c r="D53" t="s">
        <v>242</v>
      </c>
      <c r="E53" t="s">
        <v>72</v>
      </c>
      <c r="F53" t="s">
        <v>71</v>
      </c>
      <c r="G53" t="s">
        <v>42</v>
      </c>
      <c r="H53" t="s">
        <v>45</v>
      </c>
      <c r="I53" t="s">
        <v>20</v>
      </c>
      <c r="J53" t="s">
        <v>20</v>
      </c>
      <c r="K53" t="s">
        <v>20</v>
      </c>
      <c r="L53" t="s">
        <v>20</v>
      </c>
      <c r="M53" t="s">
        <v>20</v>
      </c>
      <c r="N53" t="s">
        <v>20</v>
      </c>
      <c r="O53" t="s">
        <v>20</v>
      </c>
      <c r="P53" t="s">
        <v>20</v>
      </c>
      <c r="Q53" t="s">
        <v>20</v>
      </c>
      <c r="R53" t="s">
        <v>20</v>
      </c>
      <c r="S53" t="s">
        <v>117</v>
      </c>
      <c r="T53" t="s">
        <v>243</v>
      </c>
    </row>
    <row r="54" spans="1:20" x14ac:dyDescent="0.25">
      <c r="A54" t="s">
        <v>244</v>
      </c>
      <c r="B54" t="s">
        <v>69</v>
      </c>
      <c r="C54" t="s">
        <v>131</v>
      </c>
      <c r="D54" t="s">
        <v>242</v>
      </c>
      <c r="E54" t="s">
        <v>72</v>
      </c>
      <c r="F54" t="s">
        <v>71</v>
      </c>
      <c r="G54" t="s">
        <v>42</v>
      </c>
      <c r="H54" t="s">
        <v>49</v>
      </c>
      <c r="I54" t="s">
        <v>43</v>
      </c>
      <c r="J54" t="s">
        <v>44</v>
      </c>
      <c r="K54" t="s">
        <v>109</v>
      </c>
      <c r="L54" t="s">
        <v>20</v>
      </c>
      <c r="M54" t="s">
        <v>20</v>
      </c>
      <c r="N54" t="s">
        <v>20</v>
      </c>
      <c r="O54" t="s">
        <v>75</v>
      </c>
      <c r="P54" t="s">
        <v>20</v>
      </c>
      <c r="Q54" t="s">
        <v>20</v>
      </c>
      <c r="R54" t="s">
        <v>20</v>
      </c>
      <c r="S54" t="s">
        <v>131</v>
      </c>
      <c r="T54" t="s">
        <v>245</v>
      </c>
    </row>
    <row r="55" spans="1:20" x14ac:dyDescent="0.25">
      <c r="A55" t="s">
        <v>246</v>
      </c>
      <c r="B55" t="s">
        <v>69</v>
      </c>
      <c r="C55" t="s">
        <v>120</v>
      </c>
      <c r="D55" t="s">
        <v>136</v>
      </c>
      <c r="E55" t="s">
        <v>72</v>
      </c>
      <c r="F55" t="s">
        <v>71</v>
      </c>
      <c r="G55" t="s">
        <v>42</v>
      </c>
      <c r="H55" t="s">
        <v>49</v>
      </c>
      <c r="I55" t="s">
        <v>20</v>
      </c>
      <c r="J55" t="s">
        <v>20</v>
      </c>
      <c r="K55" t="s">
        <v>20</v>
      </c>
      <c r="L55" t="s">
        <v>20</v>
      </c>
      <c r="M55" t="s">
        <v>20</v>
      </c>
      <c r="N55" t="s">
        <v>20</v>
      </c>
      <c r="O55" t="s">
        <v>20</v>
      </c>
      <c r="P55" t="s">
        <v>20</v>
      </c>
      <c r="Q55" t="s">
        <v>20</v>
      </c>
      <c r="R55" t="s">
        <v>20</v>
      </c>
      <c r="S55" t="s">
        <v>120</v>
      </c>
      <c r="T55" t="s">
        <v>247</v>
      </c>
    </row>
    <row r="56" spans="1:20" x14ac:dyDescent="0.25">
      <c r="A56" t="s">
        <v>248</v>
      </c>
      <c r="B56" t="s">
        <v>69</v>
      </c>
      <c r="C56" t="s">
        <v>142</v>
      </c>
      <c r="D56" t="s">
        <v>249</v>
      </c>
      <c r="E56" t="s">
        <v>72</v>
      </c>
      <c r="F56" t="s">
        <v>71</v>
      </c>
      <c r="G56" t="s">
        <v>42</v>
      </c>
      <c r="H56" t="s">
        <v>49</v>
      </c>
      <c r="I56" t="s">
        <v>20</v>
      </c>
      <c r="J56" t="s">
        <v>20</v>
      </c>
      <c r="K56" t="s">
        <v>20</v>
      </c>
      <c r="L56" t="s">
        <v>20</v>
      </c>
      <c r="M56" t="s">
        <v>20</v>
      </c>
      <c r="N56" t="s">
        <v>20</v>
      </c>
      <c r="O56" t="s">
        <v>20</v>
      </c>
      <c r="P56" t="s">
        <v>20</v>
      </c>
      <c r="Q56" t="s">
        <v>20</v>
      </c>
      <c r="R56" t="s">
        <v>20</v>
      </c>
      <c r="S56" t="s">
        <v>142</v>
      </c>
      <c r="T56" t="s">
        <v>250</v>
      </c>
    </row>
    <row r="57" spans="1:20" x14ac:dyDescent="0.25">
      <c r="A57" t="s">
        <v>251</v>
      </c>
      <c r="B57" t="s">
        <v>69</v>
      </c>
      <c r="C57" t="s">
        <v>142</v>
      </c>
      <c r="D57" t="s">
        <v>249</v>
      </c>
      <c r="E57" t="s">
        <v>70</v>
      </c>
      <c r="F57" t="s">
        <v>71</v>
      </c>
      <c r="G57" t="s">
        <v>42</v>
      </c>
      <c r="H57" t="s">
        <v>45</v>
      </c>
      <c r="I57" t="s">
        <v>20</v>
      </c>
      <c r="J57" t="s">
        <v>20</v>
      </c>
      <c r="K57" t="s">
        <v>20</v>
      </c>
      <c r="L57" t="s">
        <v>20</v>
      </c>
      <c r="M57" t="s">
        <v>20</v>
      </c>
      <c r="N57" t="s">
        <v>20</v>
      </c>
      <c r="O57" t="s">
        <v>20</v>
      </c>
      <c r="P57" t="s">
        <v>20</v>
      </c>
      <c r="Q57" t="s">
        <v>20</v>
      </c>
      <c r="R57" t="s">
        <v>20</v>
      </c>
      <c r="S57" t="s">
        <v>142</v>
      </c>
      <c r="T57" t="s">
        <v>250</v>
      </c>
    </row>
    <row r="58" spans="1:20" x14ac:dyDescent="0.25">
      <c r="A58" t="s">
        <v>252</v>
      </c>
      <c r="B58" t="s">
        <v>51</v>
      </c>
      <c r="C58" t="s">
        <v>126</v>
      </c>
      <c r="D58" t="s">
        <v>253</v>
      </c>
      <c r="E58" t="s">
        <v>254</v>
      </c>
      <c r="F58" t="s">
        <v>255</v>
      </c>
      <c r="G58" t="s">
        <v>45</v>
      </c>
      <c r="H58" t="s">
        <v>45</v>
      </c>
      <c r="I58" t="s">
        <v>43</v>
      </c>
      <c r="J58" t="s">
        <v>44</v>
      </c>
      <c r="K58" t="s">
        <v>256</v>
      </c>
      <c r="L58" t="s">
        <v>20</v>
      </c>
      <c r="M58" t="s">
        <v>20</v>
      </c>
      <c r="N58" t="s">
        <v>20</v>
      </c>
      <c r="O58" t="s">
        <v>20</v>
      </c>
      <c r="P58" t="s">
        <v>20</v>
      </c>
      <c r="Q58" t="s">
        <v>20</v>
      </c>
      <c r="R58" t="s">
        <v>20</v>
      </c>
      <c r="S58" t="s">
        <v>126</v>
      </c>
      <c r="T58" t="s">
        <v>257</v>
      </c>
    </row>
    <row r="59" spans="1:20" x14ac:dyDescent="0.25">
      <c r="A59" t="s">
        <v>252</v>
      </c>
      <c r="B59" t="s">
        <v>51</v>
      </c>
      <c r="C59" t="s">
        <v>145</v>
      </c>
      <c r="D59" t="s">
        <v>253</v>
      </c>
      <c r="E59" t="s">
        <v>254</v>
      </c>
      <c r="F59" t="s">
        <v>255</v>
      </c>
      <c r="G59" t="s">
        <v>45</v>
      </c>
      <c r="H59" t="s">
        <v>45</v>
      </c>
      <c r="I59" t="s">
        <v>43</v>
      </c>
      <c r="J59" t="s">
        <v>44</v>
      </c>
      <c r="K59" t="s">
        <v>256</v>
      </c>
      <c r="L59" t="s">
        <v>20</v>
      </c>
      <c r="M59" t="s">
        <v>20</v>
      </c>
      <c r="N59" t="s">
        <v>20</v>
      </c>
      <c r="O59" t="s">
        <v>20</v>
      </c>
      <c r="P59" t="s">
        <v>20</v>
      </c>
      <c r="Q59" t="s">
        <v>20</v>
      </c>
      <c r="R59" t="s">
        <v>20</v>
      </c>
      <c r="S59" t="s">
        <v>145</v>
      </c>
      <c r="T59" t="s">
        <v>258</v>
      </c>
    </row>
    <row r="60" spans="1:20" x14ac:dyDescent="0.25">
      <c r="A60" t="s">
        <v>259</v>
      </c>
      <c r="B60" t="s">
        <v>51</v>
      </c>
      <c r="C60" t="s">
        <v>120</v>
      </c>
      <c r="D60" t="s">
        <v>260</v>
      </c>
      <c r="E60" t="s">
        <v>261</v>
      </c>
      <c r="F60" t="s">
        <v>255</v>
      </c>
      <c r="G60" t="s">
        <v>45</v>
      </c>
      <c r="H60" t="s">
        <v>45</v>
      </c>
      <c r="I60" t="s">
        <v>43</v>
      </c>
      <c r="J60" t="s">
        <v>44</v>
      </c>
      <c r="K60" t="s">
        <v>256</v>
      </c>
      <c r="L60" t="s">
        <v>20</v>
      </c>
      <c r="M60" t="s">
        <v>20</v>
      </c>
      <c r="N60" t="s">
        <v>20</v>
      </c>
      <c r="O60" t="s">
        <v>20</v>
      </c>
      <c r="P60" t="s">
        <v>20</v>
      </c>
      <c r="Q60" t="s">
        <v>20</v>
      </c>
      <c r="R60" t="s">
        <v>20</v>
      </c>
      <c r="S60" t="s">
        <v>120</v>
      </c>
      <c r="T60" t="s">
        <v>262</v>
      </c>
    </row>
    <row r="61" spans="1:20" x14ac:dyDescent="0.25">
      <c r="A61" t="s">
        <v>263</v>
      </c>
      <c r="B61" t="s">
        <v>51</v>
      </c>
      <c r="C61" t="s">
        <v>139</v>
      </c>
      <c r="D61" t="s">
        <v>260</v>
      </c>
      <c r="E61" t="s">
        <v>81</v>
      </c>
      <c r="F61" t="s">
        <v>255</v>
      </c>
      <c r="G61" t="s">
        <v>45</v>
      </c>
      <c r="H61" t="s">
        <v>45</v>
      </c>
      <c r="I61" t="s">
        <v>43</v>
      </c>
      <c r="J61" t="s">
        <v>44</v>
      </c>
      <c r="K61" t="s">
        <v>256</v>
      </c>
      <c r="L61" t="s">
        <v>20</v>
      </c>
      <c r="M61" t="s">
        <v>20</v>
      </c>
      <c r="N61" t="s">
        <v>20</v>
      </c>
      <c r="O61" t="s">
        <v>20</v>
      </c>
      <c r="P61" t="s">
        <v>20</v>
      </c>
      <c r="Q61" t="s">
        <v>20</v>
      </c>
      <c r="R61" t="s">
        <v>20</v>
      </c>
      <c r="S61" t="s">
        <v>139</v>
      </c>
      <c r="T61" t="s">
        <v>264</v>
      </c>
    </row>
    <row r="62" spans="1:20" x14ac:dyDescent="0.25">
      <c r="A62" t="s">
        <v>265</v>
      </c>
      <c r="B62" t="s">
        <v>51</v>
      </c>
      <c r="C62" t="s">
        <v>135</v>
      </c>
      <c r="D62" t="s">
        <v>266</v>
      </c>
      <c r="E62" t="s">
        <v>267</v>
      </c>
      <c r="F62" t="s">
        <v>255</v>
      </c>
      <c r="G62" t="s">
        <v>45</v>
      </c>
      <c r="H62" t="s">
        <v>45</v>
      </c>
      <c r="I62" t="s">
        <v>43</v>
      </c>
      <c r="J62" t="s">
        <v>44</v>
      </c>
      <c r="K62" t="s">
        <v>256</v>
      </c>
      <c r="L62" t="s">
        <v>20</v>
      </c>
      <c r="M62" t="s">
        <v>20</v>
      </c>
      <c r="N62" t="s">
        <v>20</v>
      </c>
      <c r="O62" t="s">
        <v>20</v>
      </c>
      <c r="P62" t="s">
        <v>20</v>
      </c>
      <c r="Q62" t="s">
        <v>20</v>
      </c>
      <c r="R62" t="s">
        <v>20</v>
      </c>
      <c r="S62" t="s">
        <v>135</v>
      </c>
      <c r="T62" t="s">
        <v>268</v>
      </c>
    </row>
    <row r="63" spans="1:20" x14ac:dyDescent="0.25">
      <c r="A63" t="s">
        <v>269</v>
      </c>
      <c r="B63" t="s">
        <v>51</v>
      </c>
      <c r="C63" t="s">
        <v>142</v>
      </c>
      <c r="D63" t="s">
        <v>270</v>
      </c>
      <c r="E63" t="s">
        <v>271</v>
      </c>
      <c r="F63" t="s">
        <v>255</v>
      </c>
      <c r="G63" t="s">
        <v>45</v>
      </c>
      <c r="H63" t="s">
        <v>45</v>
      </c>
      <c r="I63" t="s">
        <v>43</v>
      </c>
      <c r="J63" t="s">
        <v>44</v>
      </c>
      <c r="K63" t="s">
        <v>256</v>
      </c>
      <c r="L63" t="s">
        <v>20</v>
      </c>
      <c r="M63" t="s">
        <v>20</v>
      </c>
      <c r="N63" t="s">
        <v>20</v>
      </c>
      <c r="O63" t="s">
        <v>20</v>
      </c>
      <c r="P63" t="s">
        <v>20</v>
      </c>
      <c r="Q63" t="s">
        <v>20</v>
      </c>
      <c r="R63" t="s">
        <v>20</v>
      </c>
      <c r="S63" t="s">
        <v>142</v>
      </c>
      <c r="T63" t="s">
        <v>272</v>
      </c>
    </row>
    <row r="64" spans="1:20" x14ac:dyDescent="0.25">
      <c r="A64" t="s">
        <v>273</v>
      </c>
      <c r="B64" t="s">
        <v>51</v>
      </c>
      <c r="C64" t="s">
        <v>112</v>
      </c>
      <c r="D64" t="s">
        <v>260</v>
      </c>
      <c r="E64" t="s">
        <v>271</v>
      </c>
      <c r="F64" t="s">
        <v>255</v>
      </c>
      <c r="G64" t="s">
        <v>45</v>
      </c>
      <c r="H64" t="s">
        <v>45</v>
      </c>
      <c r="I64" t="s">
        <v>43</v>
      </c>
      <c r="J64" t="s">
        <v>44</v>
      </c>
      <c r="K64" t="s">
        <v>256</v>
      </c>
      <c r="L64" t="s">
        <v>20</v>
      </c>
      <c r="M64" t="s">
        <v>20</v>
      </c>
      <c r="N64" t="s">
        <v>20</v>
      </c>
      <c r="O64" t="s">
        <v>20</v>
      </c>
      <c r="P64" t="s">
        <v>20</v>
      </c>
      <c r="Q64" t="s">
        <v>20</v>
      </c>
      <c r="R64" t="s">
        <v>20</v>
      </c>
      <c r="S64" t="s">
        <v>112</v>
      </c>
      <c r="T64" t="s">
        <v>274</v>
      </c>
    </row>
    <row r="65" spans="1:20" x14ac:dyDescent="0.25">
      <c r="A65" t="s">
        <v>275</v>
      </c>
      <c r="B65" t="s">
        <v>51</v>
      </c>
      <c r="C65" t="s">
        <v>148</v>
      </c>
      <c r="D65" t="s">
        <v>81</v>
      </c>
      <c r="E65" t="s">
        <v>276</v>
      </c>
      <c r="F65" t="s">
        <v>255</v>
      </c>
      <c r="G65" t="s">
        <v>45</v>
      </c>
      <c r="H65" t="s">
        <v>45</v>
      </c>
      <c r="I65" t="s">
        <v>43</v>
      </c>
      <c r="J65" t="s">
        <v>44</v>
      </c>
      <c r="K65" t="s">
        <v>256</v>
      </c>
      <c r="L65" t="s">
        <v>20</v>
      </c>
      <c r="M65" t="s">
        <v>20</v>
      </c>
      <c r="N65" t="s">
        <v>20</v>
      </c>
      <c r="O65" t="s">
        <v>20</v>
      </c>
      <c r="P65" t="s">
        <v>20</v>
      </c>
      <c r="Q65" t="s">
        <v>20</v>
      </c>
      <c r="R65" t="s">
        <v>20</v>
      </c>
      <c r="S65" t="s">
        <v>148</v>
      </c>
      <c r="T65" t="s">
        <v>277</v>
      </c>
    </row>
    <row r="66" spans="1:20" x14ac:dyDescent="0.25">
      <c r="A66" t="s">
        <v>275</v>
      </c>
      <c r="B66" t="s">
        <v>51</v>
      </c>
      <c r="C66" t="s">
        <v>107</v>
      </c>
      <c r="D66" t="s">
        <v>81</v>
      </c>
      <c r="E66" t="s">
        <v>276</v>
      </c>
      <c r="F66" t="s">
        <v>255</v>
      </c>
      <c r="G66" t="s">
        <v>45</v>
      </c>
      <c r="H66" t="s">
        <v>45</v>
      </c>
      <c r="I66" t="s">
        <v>43</v>
      </c>
      <c r="J66" t="s">
        <v>44</v>
      </c>
      <c r="K66" t="s">
        <v>256</v>
      </c>
      <c r="L66" t="s">
        <v>20</v>
      </c>
      <c r="M66" t="s">
        <v>20</v>
      </c>
      <c r="N66" t="s">
        <v>20</v>
      </c>
      <c r="O66" t="s">
        <v>20</v>
      </c>
      <c r="P66" t="s">
        <v>20</v>
      </c>
      <c r="Q66" t="s">
        <v>20</v>
      </c>
      <c r="R66" t="s">
        <v>20</v>
      </c>
      <c r="S66" t="s">
        <v>107</v>
      </c>
      <c r="T66" t="s">
        <v>278</v>
      </c>
    </row>
    <row r="67" spans="1:20" x14ac:dyDescent="0.25">
      <c r="A67" t="s">
        <v>279</v>
      </c>
      <c r="B67" t="s">
        <v>51</v>
      </c>
      <c r="C67" t="s">
        <v>131</v>
      </c>
      <c r="D67" t="s">
        <v>280</v>
      </c>
      <c r="E67" t="s">
        <v>281</v>
      </c>
      <c r="F67" t="s">
        <v>41</v>
      </c>
      <c r="G67" t="s">
        <v>45</v>
      </c>
      <c r="H67" t="s">
        <v>45</v>
      </c>
      <c r="I67" t="s">
        <v>43</v>
      </c>
      <c r="J67" t="s">
        <v>44</v>
      </c>
      <c r="K67" t="s">
        <v>132</v>
      </c>
      <c r="L67" t="s">
        <v>20</v>
      </c>
      <c r="M67" t="s">
        <v>20</v>
      </c>
      <c r="N67" t="s">
        <v>20</v>
      </c>
      <c r="O67" t="s">
        <v>20</v>
      </c>
      <c r="P67" t="s">
        <v>20</v>
      </c>
      <c r="Q67" t="s">
        <v>20</v>
      </c>
      <c r="R67" t="s">
        <v>20</v>
      </c>
      <c r="S67" t="s">
        <v>131</v>
      </c>
      <c r="T67" t="s">
        <v>282</v>
      </c>
    </row>
    <row r="68" spans="1:20" x14ac:dyDescent="0.25">
      <c r="A68" t="s">
        <v>283</v>
      </c>
      <c r="B68" t="s">
        <v>51</v>
      </c>
      <c r="C68" t="s">
        <v>131</v>
      </c>
      <c r="D68" t="s">
        <v>281</v>
      </c>
      <c r="E68" t="s">
        <v>281</v>
      </c>
      <c r="F68" t="s">
        <v>255</v>
      </c>
      <c r="G68" t="s">
        <v>45</v>
      </c>
      <c r="H68" t="s">
        <v>45</v>
      </c>
      <c r="I68" t="s">
        <v>43</v>
      </c>
      <c r="J68" t="s">
        <v>44</v>
      </c>
      <c r="K68" t="s">
        <v>256</v>
      </c>
      <c r="L68" t="s">
        <v>20</v>
      </c>
      <c r="M68" t="s">
        <v>20</v>
      </c>
      <c r="N68" t="s">
        <v>20</v>
      </c>
      <c r="O68" t="s">
        <v>20</v>
      </c>
      <c r="P68" t="s">
        <v>20</v>
      </c>
      <c r="Q68" t="s">
        <v>20</v>
      </c>
      <c r="R68" t="s">
        <v>20</v>
      </c>
      <c r="S68" t="s">
        <v>131</v>
      </c>
      <c r="T68" t="s">
        <v>282</v>
      </c>
    </row>
    <row r="69" spans="1:20" x14ac:dyDescent="0.25">
      <c r="A69" t="s">
        <v>284</v>
      </c>
      <c r="B69" t="s">
        <v>52</v>
      </c>
      <c r="C69" t="s">
        <v>120</v>
      </c>
      <c r="D69" t="s">
        <v>285</v>
      </c>
      <c r="E69" t="s">
        <v>286</v>
      </c>
      <c r="F69" t="s">
        <v>41</v>
      </c>
      <c r="G69" t="s">
        <v>45</v>
      </c>
      <c r="H69" t="s">
        <v>45</v>
      </c>
      <c r="I69" t="s">
        <v>43</v>
      </c>
      <c r="J69" t="s">
        <v>44</v>
      </c>
      <c r="K69" t="s">
        <v>109</v>
      </c>
      <c r="L69" t="s">
        <v>99</v>
      </c>
      <c r="M69" t="s">
        <v>99</v>
      </c>
      <c r="N69" t="s">
        <v>99</v>
      </c>
      <c r="O69" t="s">
        <v>99</v>
      </c>
      <c r="P69" t="s">
        <v>20</v>
      </c>
      <c r="Q69" t="s">
        <v>20</v>
      </c>
      <c r="R69" t="s">
        <v>20</v>
      </c>
      <c r="S69" t="s">
        <v>120</v>
      </c>
      <c r="T69" t="s">
        <v>287</v>
      </c>
    </row>
    <row r="70" spans="1:20" x14ac:dyDescent="0.25">
      <c r="A70" t="s">
        <v>288</v>
      </c>
      <c r="B70" t="s">
        <v>52</v>
      </c>
      <c r="C70" t="s">
        <v>131</v>
      </c>
      <c r="D70" t="s">
        <v>289</v>
      </c>
      <c r="E70" t="s">
        <v>82</v>
      </c>
      <c r="F70" t="s">
        <v>41</v>
      </c>
      <c r="G70" t="s">
        <v>45</v>
      </c>
      <c r="H70" t="s">
        <v>45</v>
      </c>
      <c r="I70" t="s">
        <v>43</v>
      </c>
      <c r="J70" t="s">
        <v>44</v>
      </c>
      <c r="K70" t="s">
        <v>109</v>
      </c>
      <c r="L70" t="s">
        <v>99</v>
      </c>
      <c r="M70" t="s">
        <v>99</v>
      </c>
      <c r="N70" t="s">
        <v>99</v>
      </c>
      <c r="O70" t="s">
        <v>99</v>
      </c>
      <c r="P70" t="s">
        <v>20</v>
      </c>
      <c r="Q70" t="s">
        <v>20</v>
      </c>
      <c r="R70" t="s">
        <v>20</v>
      </c>
      <c r="S70" t="s">
        <v>131</v>
      </c>
      <c r="T70" t="s">
        <v>290</v>
      </c>
    </row>
    <row r="71" spans="1:20" x14ac:dyDescent="0.25">
      <c r="A71" t="s">
        <v>291</v>
      </c>
      <c r="B71" t="s">
        <v>52</v>
      </c>
      <c r="C71" t="s">
        <v>117</v>
      </c>
      <c r="D71" t="s">
        <v>292</v>
      </c>
      <c r="E71" t="s">
        <v>293</v>
      </c>
      <c r="F71" t="s">
        <v>41</v>
      </c>
      <c r="G71" t="s">
        <v>45</v>
      </c>
      <c r="H71" t="s">
        <v>45</v>
      </c>
      <c r="I71" t="s">
        <v>43</v>
      </c>
      <c r="J71" t="s">
        <v>44</v>
      </c>
      <c r="K71" t="s">
        <v>109</v>
      </c>
      <c r="L71" t="s">
        <v>99</v>
      </c>
      <c r="M71" t="s">
        <v>99</v>
      </c>
      <c r="N71" t="s">
        <v>99</v>
      </c>
      <c r="O71" t="s">
        <v>99</v>
      </c>
      <c r="P71" t="s">
        <v>20</v>
      </c>
      <c r="Q71" t="s">
        <v>20</v>
      </c>
      <c r="R71" t="s">
        <v>20</v>
      </c>
      <c r="S71" t="s">
        <v>117</v>
      </c>
      <c r="T71" t="s">
        <v>294</v>
      </c>
    </row>
    <row r="72" spans="1:20" x14ac:dyDescent="0.25">
      <c r="A72" t="s">
        <v>295</v>
      </c>
      <c r="B72" t="s">
        <v>52</v>
      </c>
      <c r="C72" t="s">
        <v>142</v>
      </c>
      <c r="D72" t="s">
        <v>296</v>
      </c>
      <c r="E72" t="s">
        <v>297</v>
      </c>
      <c r="F72" t="s">
        <v>41</v>
      </c>
      <c r="G72" t="s">
        <v>45</v>
      </c>
      <c r="H72" t="s">
        <v>45</v>
      </c>
      <c r="I72" t="s">
        <v>43</v>
      </c>
      <c r="J72" t="s">
        <v>44</v>
      </c>
      <c r="K72" t="s">
        <v>109</v>
      </c>
      <c r="L72" t="s">
        <v>99</v>
      </c>
      <c r="M72" t="s">
        <v>99</v>
      </c>
      <c r="N72" t="s">
        <v>99</v>
      </c>
      <c r="O72" t="s">
        <v>99</v>
      </c>
      <c r="P72" t="s">
        <v>20</v>
      </c>
      <c r="Q72" t="s">
        <v>20</v>
      </c>
      <c r="R72" t="s">
        <v>20</v>
      </c>
      <c r="S72" t="s">
        <v>142</v>
      </c>
      <c r="T72" t="s">
        <v>298</v>
      </c>
    </row>
    <row r="73" spans="1:20" x14ac:dyDescent="0.25">
      <c r="A73" t="s">
        <v>299</v>
      </c>
      <c r="B73" t="s">
        <v>52</v>
      </c>
      <c r="C73" t="s">
        <v>131</v>
      </c>
      <c r="D73" t="s">
        <v>296</v>
      </c>
      <c r="E73" t="s">
        <v>82</v>
      </c>
      <c r="F73" t="s">
        <v>41</v>
      </c>
      <c r="G73" t="s">
        <v>45</v>
      </c>
      <c r="H73" t="s">
        <v>45</v>
      </c>
      <c r="I73" t="s">
        <v>43</v>
      </c>
      <c r="J73" t="s">
        <v>44</v>
      </c>
      <c r="K73" t="s">
        <v>109</v>
      </c>
      <c r="L73" t="s">
        <v>99</v>
      </c>
      <c r="M73" t="s">
        <v>99</v>
      </c>
      <c r="N73" t="s">
        <v>99</v>
      </c>
      <c r="O73" t="s">
        <v>99</v>
      </c>
      <c r="P73" t="s">
        <v>20</v>
      </c>
      <c r="Q73" t="s">
        <v>20</v>
      </c>
      <c r="R73" t="s">
        <v>20</v>
      </c>
      <c r="S73" t="s">
        <v>131</v>
      </c>
      <c r="T73" t="s">
        <v>290</v>
      </c>
    </row>
    <row r="74" spans="1:20" x14ac:dyDescent="0.25">
      <c r="A74" t="s">
        <v>300</v>
      </c>
      <c r="B74" t="s">
        <v>52</v>
      </c>
      <c r="C74" t="s">
        <v>120</v>
      </c>
      <c r="D74" t="s">
        <v>285</v>
      </c>
      <c r="E74" t="s">
        <v>286</v>
      </c>
      <c r="F74" t="s">
        <v>41</v>
      </c>
      <c r="G74" t="s">
        <v>45</v>
      </c>
      <c r="H74" t="s">
        <v>45</v>
      </c>
      <c r="I74" t="s">
        <v>43</v>
      </c>
      <c r="J74" t="s">
        <v>44</v>
      </c>
      <c r="K74" t="s">
        <v>109</v>
      </c>
      <c r="L74" t="s">
        <v>99</v>
      </c>
      <c r="M74" t="s">
        <v>99</v>
      </c>
      <c r="N74" t="s">
        <v>99</v>
      </c>
      <c r="O74" t="s">
        <v>99</v>
      </c>
      <c r="P74" t="s">
        <v>20</v>
      </c>
      <c r="Q74" t="s">
        <v>20</v>
      </c>
      <c r="R74" t="s">
        <v>20</v>
      </c>
      <c r="S74" t="s">
        <v>120</v>
      </c>
      <c r="T74" t="s">
        <v>287</v>
      </c>
    </row>
    <row r="75" spans="1:20" x14ac:dyDescent="0.25">
      <c r="A75" t="s">
        <v>301</v>
      </c>
      <c r="B75" t="s">
        <v>52</v>
      </c>
      <c r="C75" t="s">
        <v>142</v>
      </c>
      <c r="D75" t="s">
        <v>302</v>
      </c>
      <c r="E75" t="s">
        <v>297</v>
      </c>
      <c r="F75" t="s">
        <v>41</v>
      </c>
      <c r="G75" t="s">
        <v>45</v>
      </c>
      <c r="H75" t="s">
        <v>45</v>
      </c>
      <c r="I75" t="s">
        <v>43</v>
      </c>
      <c r="J75" t="s">
        <v>44</v>
      </c>
      <c r="K75" t="s">
        <v>109</v>
      </c>
      <c r="L75" t="s">
        <v>99</v>
      </c>
      <c r="M75" t="s">
        <v>99</v>
      </c>
      <c r="N75" t="s">
        <v>99</v>
      </c>
      <c r="O75" t="s">
        <v>99</v>
      </c>
      <c r="P75" t="s">
        <v>20</v>
      </c>
      <c r="Q75" t="s">
        <v>20</v>
      </c>
      <c r="R75" t="s">
        <v>20</v>
      </c>
      <c r="S75" t="s">
        <v>142</v>
      </c>
      <c r="T75" t="s">
        <v>298</v>
      </c>
    </row>
    <row r="76" spans="1:20" x14ac:dyDescent="0.25">
      <c r="A76" t="s">
        <v>303</v>
      </c>
      <c r="B76" t="s">
        <v>52</v>
      </c>
      <c r="C76" t="s">
        <v>131</v>
      </c>
      <c r="D76" t="s">
        <v>296</v>
      </c>
      <c r="E76" t="s">
        <v>82</v>
      </c>
      <c r="F76" t="s">
        <v>41</v>
      </c>
      <c r="G76" t="s">
        <v>45</v>
      </c>
      <c r="H76" t="s">
        <v>45</v>
      </c>
      <c r="I76" t="s">
        <v>43</v>
      </c>
      <c r="J76" t="s">
        <v>44</v>
      </c>
      <c r="K76" t="s">
        <v>109</v>
      </c>
      <c r="L76" t="s">
        <v>99</v>
      </c>
      <c r="M76" t="s">
        <v>99</v>
      </c>
      <c r="N76" t="s">
        <v>99</v>
      </c>
      <c r="O76" t="s">
        <v>99</v>
      </c>
      <c r="P76" t="s">
        <v>20</v>
      </c>
      <c r="Q76" t="s">
        <v>20</v>
      </c>
      <c r="R76" t="s">
        <v>20</v>
      </c>
      <c r="S76" t="s">
        <v>131</v>
      </c>
      <c r="T76" t="s">
        <v>290</v>
      </c>
    </row>
    <row r="77" spans="1:20" x14ac:dyDescent="0.25">
      <c r="A77" t="s">
        <v>304</v>
      </c>
      <c r="B77" t="s">
        <v>52</v>
      </c>
      <c r="C77" t="s">
        <v>139</v>
      </c>
      <c r="D77" t="s">
        <v>292</v>
      </c>
      <c r="E77" t="s">
        <v>83</v>
      </c>
      <c r="F77" t="s">
        <v>41</v>
      </c>
      <c r="G77" t="s">
        <v>45</v>
      </c>
      <c r="H77" t="s">
        <v>45</v>
      </c>
      <c r="I77" t="s">
        <v>43</v>
      </c>
      <c r="J77" t="s">
        <v>44</v>
      </c>
      <c r="K77" t="s">
        <v>109</v>
      </c>
      <c r="L77" t="s">
        <v>99</v>
      </c>
      <c r="M77" t="s">
        <v>99</v>
      </c>
      <c r="N77" t="s">
        <v>99</v>
      </c>
      <c r="O77" t="s">
        <v>99</v>
      </c>
      <c r="P77" t="s">
        <v>20</v>
      </c>
      <c r="Q77" t="s">
        <v>20</v>
      </c>
      <c r="R77" t="s">
        <v>20</v>
      </c>
      <c r="S77" t="s">
        <v>139</v>
      </c>
      <c r="T77" t="s">
        <v>305</v>
      </c>
    </row>
    <row r="78" spans="1:20" x14ac:dyDescent="0.25">
      <c r="A78" t="s">
        <v>306</v>
      </c>
      <c r="B78" t="s">
        <v>52</v>
      </c>
      <c r="C78" t="s">
        <v>142</v>
      </c>
      <c r="D78" t="s">
        <v>296</v>
      </c>
      <c r="E78" t="s">
        <v>297</v>
      </c>
      <c r="F78" t="s">
        <v>41</v>
      </c>
      <c r="G78" t="s">
        <v>45</v>
      </c>
      <c r="H78" t="s">
        <v>45</v>
      </c>
      <c r="I78" t="s">
        <v>43</v>
      </c>
      <c r="J78" t="s">
        <v>44</v>
      </c>
      <c r="K78" t="s">
        <v>109</v>
      </c>
      <c r="L78" t="s">
        <v>99</v>
      </c>
      <c r="M78" t="s">
        <v>99</v>
      </c>
      <c r="N78" t="s">
        <v>99</v>
      </c>
      <c r="O78" t="s">
        <v>99</v>
      </c>
      <c r="P78" t="s">
        <v>20</v>
      </c>
      <c r="Q78" t="s">
        <v>20</v>
      </c>
      <c r="R78" t="s">
        <v>20</v>
      </c>
      <c r="S78" t="s">
        <v>142</v>
      </c>
      <c r="T78" t="s">
        <v>298</v>
      </c>
    </row>
    <row r="79" spans="1:20" x14ac:dyDescent="0.25">
      <c r="A79" t="s">
        <v>307</v>
      </c>
      <c r="B79" t="s">
        <v>78</v>
      </c>
      <c r="C79" t="s">
        <v>145</v>
      </c>
      <c r="D79" t="s">
        <v>127</v>
      </c>
      <c r="E79" t="s">
        <v>84</v>
      </c>
      <c r="F79" t="s">
        <v>41</v>
      </c>
      <c r="G79" t="s">
        <v>42</v>
      </c>
      <c r="H79" t="s">
        <v>45</v>
      </c>
      <c r="I79" t="s">
        <v>20</v>
      </c>
      <c r="J79" t="s">
        <v>20</v>
      </c>
      <c r="K79" t="s">
        <v>20</v>
      </c>
      <c r="L79" t="s">
        <v>20</v>
      </c>
      <c r="M79" t="s">
        <v>20</v>
      </c>
      <c r="N79" t="s">
        <v>20</v>
      </c>
      <c r="O79" t="s">
        <v>20</v>
      </c>
      <c r="P79" t="s">
        <v>20</v>
      </c>
      <c r="Q79" t="s">
        <v>20</v>
      </c>
      <c r="R79" t="s">
        <v>20</v>
      </c>
      <c r="S79" t="s">
        <v>145</v>
      </c>
      <c r="T79" t="s">
        <v>308</v>
      </c>
    </row>
    <row r="80" spans="1:20" x14ac:dyDescent="0.25">
      <c r="A80" t="s">
        <v>309</v>
      </c>
      <c r="B80" t="s">
        <v>78</v>
      </c>
      <c r="C80" t="s">
        <v>145</v>
      </c>
      <c r="D80" t="s">
        <v>127</v>
      </c>
      <c r="E80" t="s">
        <v>50</v>
      </c>
      <c r="F80" t="s">
        <v>41</v>
      </c>
      <c r="G80" t="s">
        <v>42</v>
      </c>
      <c r="H80" t="s">
        <v>45</v>
      </c>
      <c r="I80" t="s">
        <v>20</v>
      </c>
      <c r="J80" t="s">
        <v>20</v>
      </c>
      <c r="K80" t="s">
        <v>20</v>
      </c>
      <c r="L80" t="s">
        <v>99</v>
      </c>
      <c r="M80" t="s">
        <v>99</v>
      </c>
      <c r="N80" t="s">
        <v>99</v>
      </c>
      <c r="O80" t="s">
        <v>99</v>
      </c>
      <c r="P80" t="s">
        <v>20</v>
      </c>
      <c r="Q80" t="s">
        <v>20</v>
      </c>
      <c r="R80" t="s">
        <v>20</v>
      </c>
      <c r="S80" t="s">
        <v>145</v>
      </c>
      <c r="T80" t="s">
        <v>308</v>
      </c>
    </row>
    <row r="81" spans="1:20" x14ac:dyDescent="0.25">
      <c r="A81" t="s">
        <v>310</v>
      </c>
      <c r="B81" t="s">
        <v>85</v>
      </c>
      <c r="C81" t="s">
        <v>449</v>
      </c>
      <c r="D81" t="s">
        <v>311</v>
      </c>
      <c r="E81" t="s">
        <v>50</v>
      </c>
      <c r="F81" t="s">
        <v>41</v>
      </c>
      <c r="G81" t="s">
        <v>42</v>
      </c>
      <c r="H81" t="s">
        <v>45</v>
      </c>
      <c r="I81" t="s">
        <v>43</v>
      </c>
      <c r="J81" t="s">
        <v>44</v>
      </c>
      <c r="K81" t="s">
        <v>109</v>
      </c>
      <c r="L81" t="s">
        <v>99</v>
      </c>
      <c r="M81" t="s">
        <v>20</v>
      </c>
      <c r="N81" t="s">
        <v>99</v>
      </c>
      <c r="O81" t="s">
        <v>99</v>
      </c>
      <c r="P81" t="s">
        <v>20</v>
      </c>
      <c r="Q81" t="s">
        <v>20</v>
      </c>
      <c r="R81" t="s">
        <v>20</v>
      </c>
      <c r="S81" t="s">
        <v>449</v>
      </c>
      <c r="T81" t="s">
        <v>312</v>
      </c>
    </row>
    <row r="82" spans="1:20" x14ac:dyDescent="0.25">
      <c r="A82" t="s">
        <v>313</v>
      </c>
      <c r="B82" t="s">
        <v>314</v>
      </c>
      <c r="C82" t="s">
        <v>112</v>
      </c>
      <c r="D82" t="s">
        <v>113</v>
      </c>
      <c r="E82" t="s">
        <v>50</v>
      </c>
      <c r="F82" t="s">
        <v>41</v>
      </c>
      <c r="G82" t="s">
        <v>45</v>
      </c>
      <c r="H82" t="s">
        <v>45</v>
      </c>
      <c r="I82" t="s">
        <v>43</v>
      </c>
      <c r="J82" t="s">
        <v>44</v>
      </c>
      <c r="K82" t="s">
        <v>109</v>
      </c>
      <c r="L82" t="s">
        <v>99</v>
      </c>
      <c r="M82" t="s">
        <v>99</v>
      </c>
      <c r="N82" t="s">
        <v>99</v>
      </c>
      <c r="O82" t="s">
        <v>99</v>
      </c>
      <c r="P82" t="s">
        <v>20</v>
      </c>
      <c r="Q82" t="s">
        <v>20</v>
      </c>
      <c r="R82" t="s">
        <v>20</v>
      </c>
      <c r="S82" t="s">
        <v>112</v>
      </c>
      <c r="T82" t="s">
        <v>315</v>
      </c>
    </row>
    <row r="83" spans="1:20" x14ac:dyDescent="0.25">
      <c r="A83" t="s">
        <v>316</v>
      </c>
      <c r="B83" t="s">
        <v>317</v>
      </c>
      <c r="C83" t="s">
        <v>112</v>
      </c>
      <c r="D83" t="s">
        <v>113</v>
      </c>
      <c r="E83" t="s">
        <v>318</v>
      </c>
      <c r="F83" t="s">
        <v>41</v>
      </c>
      <c r="G83" t="s">
        <v>45</v>
      </c>
      <c r="H83" t="s">
        <v>45</v>
      </c>
      <c r="I83" t="s">
        <v>20</v>
      </c>
      <c r="J83" t="s">
        <v>20</v>
      </c>
      <c r="K83" t="s">
        <v>20</v>
      </c>
      <c r="L83" t="s">
        <v>20</v>
      </c>
      <c r="M83" t="s">
        <v>20</v>
      </c>
      <c r="N83" t="s">
        <v>20</v>
      </c>
      <c r="O83" t="s">
        <v>20</v>
      </c>
      <c r="P83" t="s">
        <v>20</v>
      </c>
      <c r="Q83" t="s">
        <v>20</v>
      </c>
      <c r="R83" t="s">
        <v>20</v>
      </c>
      <c r="S83" t="s">
        <v>112</v>
      </c>
      <c r="T83" t="s">
        <v>319</v>
      </c>
    </row>
    <row r="84" spans="1:20" x14ac:dyDescent="0.25">
      <c r="A84" t="s">
        <v>320</v>
      </c>
      <c r="B84" t="s">
        <v>314</v>
      </c>
      <c r="C84" t="s">
        <v>112</v>
      </c>
      <c r="D84" t="s">
        <v>113</v>
      </c>
      <c r="E84" t="s">
        <v>50</v>
      </c>
      <c r="F84" t="s">
        <v>41</v>
      </c>
      <c r="G84" t="s">
        <v>45</v>
      </c>
      <c r="H84" t="s">
        <v>45</v>
      </c>
      <c r="I84" t="s">
        <v>43</v>
      </c>
      <c r="J84" t="s">
        <v>44</v>
      </c>
      <c r="K84" t="s">
        <v>109</v>
      </c>
      <c r="L84" t="s">
        <v>99</v>
      </c>
      <c r="M84" t="s">
        <v>99</v>
      </c>
      <c r="N84" t="s">
        <v>99</v>
      </c>
      <c r="O84" t="s">
        <v>99</v>
      </c>
      <c r="P84" t="s">
        <v>20</v>
      </c>
      <c r="Q84" t="s">
        <v>20</v>
      </c>
      <c r="R84" t="s">
        <v>20</v>
      </c>
      <c r="S84" t="s">
        <v>112</v>
      </c>
      <c r="T84" t="s">
        <v>315</v>
      </c>
    </row>
    <row r="85" spans="1:20" x14ac:dyDescent="0.25">
      <c r="A85" t="s">
        <v>321</v>
      </c>
      <c r="B85" t="s">
        <v>21</v>
      </c>
      <c r="C85" t="s">
        <v>142</v>
      </c>
      <c r="D85" t="s">
        <v>322</v>
      </c>
      <c r="E85" t="s">
        <v>249</v>
      </c>
      <c r="F85" t="s">
        <v>71</v>
      </c>
      <c r="G85" t="s">
        <v>42</v>
      </c>
      <c r="H85" t="s">
        <v>232</v>
      </c>
      <c r="I85" t="s">
        <v>20</v>
      </c>
      <c r="J85" t="s">
        <v>20</v>
      </c>
      <c r="K85" t="s">
        <v>20</v>
      </c>
      <c r="L85" t="s">
        <v>20</v>
      </c>
      <c r="M85" t="s">
        <v>20</v>
      </c>
      <c r="N85" t="s">
        <v>20</v>
      </c>
      <c r="O85" t="s">
        <v>20</v>
      </c>
      <c r="P85" t="s">
        <v>20</v>
      </c>
      <c r="Q85" t="s">
        <v>20</v>
      </c>
      <c r="R85" t="s">
        <v>20</v>
      </c>
      <c r="S85" t="s">
        <v>142</v>
      </c>
      <c r="T85" t="s">
        <v>323</v>
      </c>
    </row>
    <row r="86" spans="1:20" x14ac:dyDescent="0.25">
      <c r="A86" t="s">
        <v>324</v>
      </c>
      <c r="B86" t="s">
        <v>21</v>
      </c>
      <c r="C86" t="s">
        <v>126</v>
      </c>
      <c r="D86" t="s">
        <v>322</v>
      </c>
      <c r="E86" t="s">
        <v>238</v>
      </c>
      <c r="F86" t="s">
        <v>71</v>
      </c>
      <c r="G86" t="s">
        <v>42</v>
      </c>
      <c r="H86" t="s">
        <v>325</v>
      </c>
      <c r="I86" t="s">
        <v>43</v>
      </c>
      <c r="J86" t="s">
        <v>44</v>
      </c>
      <c r="K86" t="s">
        <v>109</v>
      </c>
      <c r="L86" t="s">
        <v>20</v>
      </c>
      <c r="M86" t="s">
        <v>20</v>
      </c>
      <c r="N86" t="s">
        <v>20</v>
      </c>
      <c r="O86" t="s">
        <v>20</v>
      </c>
      <c r="P86" t="s">
        <v>20</v>
      </c>
      <c r="Q86" t="s">
        <v>20</v>
      </c>
      <c r="R86" t="s">
        <v>20</v>
      </c>
      <c r="S86" t="s">
        <v>126</v>
      </c>
      <c r="T86" t="s">
        <v>326</v>
      </c>
    </row>
    <row r="87" spans="1:20" x14ac:dyDescent="0.25">
      <c r="A87" t="s">
        <v>327</v>
      </c>
      <c r="B87" t="s">
        <v>21</v>
      </c>
      <c r="C87" t="s">
        <v>117</v>
      </c>
      <c r="D87" t="s">
        <v>328</v>
      </c>
      <c r="E87" t="s">
        <v>242</v>
      </c>
      <c r="F87" t="s">
        <v>71</v>
      </c>
      <c r="G87" t="s">
        <v>42</v>
      </c>
      <c r="H87" t="s">
        <v>45</v>
      </c>
      <c r="I87" t="s">
        <v>20</v>
      </c>
      <c r="J87" t="s">
        <v>20</v>
      </c>
      <c r="K87" t="s">
        <v>20</v>
      </c>
      <c r="L87" t="s">
        <v>20</v>
      </c>
      <c r="M87" t="s">
        <v>20</v>
      </c>
      <c r="N87" t="s">
        <v>20</v>
      </c>
      <c r="O87" t="s">
        <v>20</v>
      </c>
      <c r="P87" t="s">
        <v>20</v>
      </c>
      <c r="Q87" t="s">
        <v>20</v>
      </c>
      <c r="R87" t="s">
        <v>20</v>
      </c>
      <c r="S87" t="s">
        <v>117</v>
      </c>
      <c r="T87" t="s">
        <v>329</v>
      </c>
    </row>
    <row r="88" spans="1:20" x14ac:dyDescent="0.25">
      <c r="A88" t="s">
        <v>330</v>
      </c>
      <c r="B88" t="s">
        <v>21</v>
      </c>
      <c r="C88" t="s">
        <v>120</v>
      </c>
      <c r="D88" t="s">
        <v>322</v>
      </c>
      <c r="E88" t="s">
        <v>136</v>
      </c>
      <c r="F88" t="s">
        <v>71</v>
      </c>
      <c r="G88" t="s">
        <v>42</v>
      </c>
      <c r="H88" t="s">
        <v>49</v>
      </c>
      <c r="I88" t="s">
        <v>20</v>
      </c>
      <c r="J88" t="s">
        <v>20</v>
      </c>
      <c r="K88" t="s">
        <v>20</v>
      </c>
      <c r="L88" t="s">
        <v>20</v>
      </c>
      <c r="M88" t="s">
        <v>20</v>
      </c>
      <c r="N88" t="s">
        <v>20</v>
      </c>
      <c r="O88" t="s">
        <v>20</v>
      </c>
      <c r="P88" t="s">
        <v>20</v>
      </c>
      <c r="Q88" t="s">
        <v>20</v>
      </c>
      <c r="R88" t="s">
        <v>20</v>
      </c>
      <c r="S88" t="s">
        <v>120</v>
      </c>
      <c r="T88" t="s">
        <v>331</v>
      </c>
    </row>
    <row r="89" spans="1:20" x14ac:dyDescent="0.25">
      <c r="A89" t="s">
        <v>332</v>
      </c>
      <c r="B89" t="s">
        <v>21</v>
      </c>
      <c r="C89" t="s">
        <v>131</v>
      </c>
      <c r="D89" t="s">
        <v>322</v>
      </c>
      <c r="E89" t="s">
        <v>242</v>
      </c>
      <c r="F89" t="s">
        <v>71</v>
      </c>
      <c r="G89" t="s">
        <v>42</v>
      </c>
      <c r="H89" t="s">
        <v>49</v>
      </c>
      <c r="I89" t="s">
        <v>43</v>
      </c>
      <c r="J89" t="s">
        <v>44</v>
      </c>
      <c r="K89" t="s">
        <v>109</v>
      </c>
      <c r="L89" t="s">
        <v>20</v>
      </c>
      <c r="M89" t="s">
        <v>20</v>
      </c>
      <c r="N89" t="s">
        <v>20</v>
      </c>
      <c r="O89" t="s">
        <v>20</v>
      </c>
      <c r="P89" t="s">
        <v>20</v>
      </c>
      <c r="Q89" t="s">
        <v>20</v>
      </c>
      <c r="R89" t="s">
        <v>20</v>
      </c>
      <c r="S89" t="s">
        <v>131</v>
      </c>
      <c r="T89" t="s">
        <v>333</v>
      </c>
    </row>
    <row r="90" spans="1:20" x14ac:dyDescent="0.25">
      <c r="A90" t="s">
        <v>337</v>
      </c>
      <c r="B90" t="s">
        <v>334</v>
      </c>
      <c r="C90" t="s">
        <v>449</v>
      </c>
      <c r="D90" t="s">
        <v>311</v>
      </c>
      <c r="E90" t="s">
        <v>335</v>
      </c>
      <c r="F90" t="s">
        <v>41</v>
      </c>
      <c r="G90" t="s">
        <v>42</v>
      </c>
      <c r="H90" t="s">
        <v>45</v>
      </c>
      <c r="I90" t="s">
        <v>43</v>
      </c>
      <c r="J90" t="s">
        <v>44</v>
      </c>
      <c r="K90" t="s">
        <v>109</v>
      </c>
      <c r="L90" t="s">
        <v>99</v>
      </c>
      <c r="M90" t="s">
        <v>20</v>
      </c>
      <c r="N90" t="s">
        <v>99</v>
      </c>
      <c r="O90" t="s">
        <v>99</v>
      </c>
      <c r="P90" t="s">
        <v>20</v>
      </c>
      <c r="Q90" t="s">
        <v>20</v>
      </c>
      <c r="R90" t="s">
        <v>20</v>
      </c>
      <c r="S90" t="s">
        <v>449</v>
      </c>
      <c r="T90" t="s">
        <v>338</v>
      </c>
    </row>
    <row r="91" spans="1:20" x14ac:dyDescent="0.25">
      <c r="A91" t="s">
        <v>433</v>
      </c>
      <c r="B91" t="s">
        <v>334</v>
      </c>
      <c r="C91" t="s">
        <v>112</v>
      </c>
      <c r="D91" t="s">
        <v>434</v>
      </c>
      <c r="E91" t="s">
        <v>335</v>
      </c>
      <c r="F91" t="s">
        <v>41</v>
      </c>
      <c r="G91" t="s">
        <v>42</v>
      </c>
      <c r="H91" t="s">
        <v>45</v>
      </c>
      <c r="I91" t="s">
        <v>43</v>
      </c>
      <c r="J91" t="s">
        <v>44</v>
      </c>
      <c r="K91" t="s">
        <v>256</v>
      </c>
      <c r="L91" t="s">
        <v>128</v>
      </c>
      <c r="M91" t="s">
        <v>20</v>
      </c>
      <c r="N91" t="s">
        <v>128</v>
      </c>
      <c r="O91" t="s">
        <v>99</v>
      </c>
      <c r="P91" t="s">
        <v>20</v>
      </c>
      <c r="Q91" t="s">
        <v>20</v>
      </c>
      <c r="R91" t="s">
        <v>20</v>
      </c>
      <c r="S91" t="s">
        <v>112</v>
      </c>
      <c r="T91" t="s">
        <v>336</v>
      </c>
    </row>
    <row r="92" spans="1:20" x14ac:dyDescent="0.25">
      <c r="A92" t="s">
        <v>339</v>
      </c>
      <c r="B92" t="s">
        <v>340</v>
      </c>
      <c r="C92" t="s">
        <v>449</v>
      </c>
      <c r="D92" t="s">
        <v>311</v>
      </c>
      <c r="E92" t="s">
        <v>89</v>
      </c>
      <c r="F92" t="s">
        <v>41</v>
      </c>
      <c r="G92" t="s">
        <v>42</v>
      </c>
      <c r="H92" t="s">
        <v>45</v>
      </c>
      <c r="I92" t="s">
        <v>43</v>
      </c>
      <c r="J92" t="s">
        <v>44</v>
      </c>
      <c r="K92" t="s">
        <v>109</v>
      </c>
      <c r="L92" t="s">
        <v>99</v>
      </c>
      <c r="M92" t="s">
        <v>20</v>
      </c>
      <c r="N92" t="s">
        <v>99</v>
      </c>
      <c r="O92" t="s">
        <v>99</v>
      </c>
      <c r="P92" t="s">
        <v>20</v>
      </c>
      <c r="Q92" t="s">
        <v>20</v>
      </c>
      <c r="R92" t="s">
        <v>20</v>
      </c>
      <c r="S92" t="s">
        <v>449</v>
      </c>
      <c r="T92" t="s">
        <v>341</v>
      </c>
    </row>
    <row r="93" spans="1:20" x14ac:dyDescent="0.25">
      <c r="A93" t="s">
        <v>342</v>
      </c>
      <c r="B93" t="s">
        <v>343</v>
      </c>
      <c r="C93" t="s">
        <v>112</v>
      </c>
      <c r="D93" t="s">
        <v>344</v>
      </c>
      <c r="E93" t="s">
        <v>57</v>
      </c>
      <c r="F93" t="s">
        <v>41</v>
      </c>
      <c r="G93" t="s">
        <v>45</v>
      </c>
      <c r="H93" t="s">
        <v>45</v>
      </c>
      <c r="I93" t="s">
        <v>43</v>
      </c>
      <c r="J93" t="s">
        <v>44</v>
      </c>
      <c r="K93" t="s">
        <v>103</v>
      </c>
      <c r="L93" t="s">
        <v>20</v>
      </c>
      <c r="M93" t="s">
        <v>20</v>
      </c>
      <c r="N93" t="s">
        <v>20</v>
      </c>
      <c r="O93" t="s">
        <v>99</v>
      </c>
      <c r="P93" t="s">
        <v>20</v>
      </c>
      <c r="Q93" t="s">
        <v>20</v>
      </c>
      <c r="R93" t="s">
        <v>20</v>
      </c>
      <c r="S93" t="s">
        <v>112</v>
      </c>
      <c r="T93" t="s">
        <v>345</v>
      </c>
    </row>
    <row r="94" spans="1:20" x14ac:dyDescent="0.25">
      <c r="A94" t="s">
        <v>346</v>
      </c>
      <c r="B94" t="s">
        <v>76</v>
      </c>
      <c r="C94" t="s">
        <v>112</v>
      </c>
      <c r="D94" t="s">
        <v>344</v>
      </c>
      <c r="E94" t="s">
        <v>136</v>
      </c>
      <c r="F94" t="s">
        <v>41</v>
      </c>
      <c r="G94" t="s">
        <v>45</v>
      </c>
      <c r="H94" t="s">
        <v>45</v>
      </c>
      <c r="I94" t="s">
        <v>43</v>
      </c>
      <c r="J94" t="s">
        <v>44</v>
      </c>
      <c r="K94" t="s">
        <v>103</v>
      </c>
      <c r="L94" t="s">
        <v>128</v>
      </c>
      <c r="M94" t="s">
        <v>128</v>
      </c>
      <c r="N94" t="s">
        <v>128</v>
      </c>
      <c r="O94" t="s">
        <v>128</v>
      </c>
      <c r="P94" t="s">
        <v>20</v>
      </c>
      <c r="Q94" t="s">
        <v>20</v>
      </c>
      <c r="R94" t="s">
        <v>20</v>
      </c>
      <c r="S94" t="s">
        <v>112</v>
      </c>
      <c r="T94" t="s">
        <v>347</v>
      </c>
    </row>
    <row r="95" spans="1:20" x14ac:dyDescent="0.25">
      <c r="A95" t="s">
        <v>348</v>
      </c>
      <c r="B95" t="s">
        <v>349</v>
      </c>
      <c r="C95" t="s">
        <v>438</v>
      </c>
      <c r="D95" t="s">
        <v>350</v>
      </c>
      <c r="E95" t="s">
        <v>77</v>
      </c>
      <c r="F95" t="s">
        <v>351</v>
      </c>
      <c r="G95" t="s">
        <v>45</v>
      </c>
      <c r="H95" t="s">
        <v>45</v>
      </c>
      <c r="I95" t="s">
        <v>43</v>
      </c>
      <c r="J95" t="s">
        <v>44</v>
      </c>
      <c r="K95" t="s">
        <v>352</v>
      </c>
      <c r="L95" t="s">
        <v>20</v>
      </c>
      <c r="M95" t="s">
        <v>20</v>
      </c>
      <c r="N95" t="s">
        <v>353</v>
      </c>
      <c r="O95" t="s">
        <v>353</v>
      </c>
      <c r="P95" t="s">
        <v>20</v>
      </c>
      <c r="Q95" t="s">
        <v>188</v>
      </c>
      <c r="R95" t="s">
        <v>20</v>
      </c>
      <c r="S95" t="s">
        <v>438</v>
      </c>
      <c r="T95" t="s">
        <v>354</v>
      </c>
    </row>
    <row r="96" spans="1:20" x14ac:dyDescent="0.25">
      <c r="A96" t="s">
        <v>355</v>
      </c>
      <c r="B96" t="s">
        <v>349</v>
      </c>
      <c r="C96" t="s">
        <v>438</v>
      </c>
      <c r="D96" t="s">
        <v>356</v>
      </c>
      <c r="E96" t="s">
        <v>77</v>
      </c>
      <c r="F96" t="s">
        <v>351</v>
      </c>
      <c r="G96" t="s">
        <v>45</v>
      </c>
      <c r="H96" t="s">
        <v>45</v>
      </c>
      <c r="I96" t="s">
        <v>43</v>
      </c>
      <c r="J96" t="s">
        <v>44</v>
      </c>
      <c r="K96" t="s">
        <v>352</v>
      </c>
      <c r="L96" t="s">
        <v>353</v>
      </c>
      <c r="M96" t="s">
        <v>20</v>
      </c>
      <c r="N96" t="s">
        <v>353</v>
      </c>
      <c r="O96" t="s">
        <v>353</v>
      </c>
      <c r="P96" t="s">
        <v>20</v>
      </c>
      <c r="Q96" t="s">
        <v>188</v>
      </c>
      <c r="R96" t="s">
        <v>20</v>
      </c>
      <c r="S96" t="s">
        <v>438</v>
      </c>
      <c r="T96" t="s">
        <v>354</v>
      </c>
    </row>
    <row r="97" spans="1:20" x14ac:dyDescent="0.25">
      <c r="A97" t="s">
        <v>439</v>
      </c>
      <c r="B97" t="s">
        <v>440</v>
      </c>
      <c r="C97" t="s">
        <v>438</v>
      </c>
      <c r="D97" t="s">
        <v>441</v>
      </c>
      <c r="E97" t="s">
        <v>442</v>
      </c>
      <c r="F97" t="s">
        <v>41</v>
      </c>
      <c r="G97" t="s">
        <v>42</v>
      </c>
      <c r="H97" t="s">
        <v>45</v>
      </c>
      <c r="I97" t="s">
        <v>43</v>
      </c>
      <c r="J97" t="s">
        <v>44</v>
      </c>
      <c r="K97" t="s">
        <v>109</v>
      </c>
      <c r="L97" t="s">
        <v>20</v>
      </c>
      <c r="M97" t="s">
        <v>20</v>
      </c>
      <c r="N97" t="s">
        <v>20</v>
      </c>
      <c r="O97" t="s">
        <v>99</v>
      </c>
      <c r="P97" t="s">
        <v>20</v>
      </c>
      <c r="Q97" t="s">
        <v>20</v>
      </c>
      <c r="R97" t="s">
        <v>20</v>
      </c>
      <c r="S97" t="s">
        <v>438</v>
      </c>
      <c r="T97" t="s">
        <v>443</v>
      </c>
    </row>
    <row r="98" spans="1:20" x14ac:dyDescent="0.25">
      <c r="A98" t="s">
        <v>444</v>
      </c>
      <c r="B98" t="s">
        <v>440</v>
      </c>
      <c r="C98" t="s">
        <v>438</v>
      </c>
      <c r="D98" t="s">
        <v>445</v>
      </c>
      <c r="E98" t="s">
        <v>442</v>
      </c>
      <c r="F98" t="s">
        <v>41</v>
      </c>
      <c r="G98" t="s">
        <v>42</v>
      </c>
      <c r="H98" t="s">
        <v>45</v>
      </c>
      <c r="I98" t="s">
        <v>43</v>
      </c>
      <c r="J98" t="s">
        <v>44</v>
      </c>
      <c r="K98" t="s">
        <v>109</v>
      </c>
      <c r="L98" t="s">
        <v>20</v>
      </c>
      <c r="M98" t="s">
        <v>20</v>
      </c>
      <c r="N98" t="s">
        <v>20</v>
      </c>
      <c r="O98" t="s">
        <v>99</v>
      </c>
      <c r="P98" t="s">
        <v>20</v>
      </c>
      <c r="Q98" t="s">
        <v>20</v>
      </c>
      <c r="R98" t="s">
        <v>20</v>
      </c>
      <c r="S98" t="s">
        <v>438</v>
      </c>
      <c r="T98" t="s">
        <v>443</v>
      </c>
    </row>
    <row r="99" spans="1:20" x14ac:dyDescent="0.25">
      <c r="A99" t="s">
        <v>446</v>
      </c>
      <c r="B99" t="s">
        <v>440</v>
      </c>
      <c r="C99" t="s">
        <v>438</v>
      </c>
      <c r="D99" t="s">
        <v>447</v>
      </c>
      <c r="E99" t="s">
        <v>442</v>
      </c>
      <c r="F99" t="s">
        <v>41</v>
      </c>
      <c r="G99" t="s">
        <v>42</v>
      </c>
      <c r="H99" t="s">
        <v>45</v>
      </c>
      <c r="I99" t="s">
        <v>43</v>
      </c>
      <c r="J99" t="s">
        <v>44</v>
      </c>
      <c r="K99" t="s">
        <v>109</v>
      </c>
      <c r="L99" t="s">
        <v>20</v>
      </c>
      <c r="M99" t="s">
        <v>20</v>
      </c>
      <c r="N99" t="s">
        <v>20</v>
      </c>
      <c r="O99" t="s">
        <v>99</v>
      </c>
      <c r="P99" t="s">
        <v>20</v>
      </c>
      <c r="Q99" t="s">
        <v>20</v>
      </c>
      <c r="R99" t="s">
        <v>20</v>
      </c>
      <c r="S99" t="s">
        <v>438</v>
      </c>
      <c r="T99" t="s">
        <v>443</v>
      </c>
    </row>
    <row r="100" spans="1:20" x14ac:dyDescent="0.25">
      <c r="A100" t="s">
        <v>448</v>
      </c>
      <c r="B100" t="s">
        <v>440</v>
      </c>
      <c r="C100" t="s">
        <v>438</v>
      </c>
      <c r="D100" t="s">
        <v>176</v>
      </c>
      <c r="E100" t="s">
        <v>442</v>
      </c>
      <c r="F100" t="s">
        <v>41</v>
      </c>
      <c r="G100" t="s">
        <v>42</v>
      </c>
      <c r="H100" t="s">
        <v>45</v>
      </c>
      <c r="I100" t="s">
        <v>43</v>
      </c>
      <c r="J100" t="s">
        <v>44</v>
      </c>
      <c r="K100" t="s">
        <v>109</v>
      </c>
      <c r="L100" t="s">
        <v>20</v>
      </c>
      <c r="M100" t="s">
        <v>20</v>
      </c>
      <c r="N100" t="s">
        <v>20</v>
      </c>
      <c r="O100" t="s">
        <v>99</v>
      </c>
      <c r="P100" t="s">
        <v>20</v>
      </c>
      <c r="Q100" t="s">
        <v>20</v>
      </c>
      <c r="R100" t="s">
        <v>20</v>
      </c>
      <c r="S100" t="s">
        <v>438</v>
      </c>
      <c r="T100" t="s">
        <v>443</v>
      </c>
    </row>
    <row r="101" spans="1:20" x14ac:dyDescent="0.25">
      <c r="A101" t="s">
        <v>357</v>
      </c>
      <c r="B101" t="s">
        <v>88</v>
      </c>
      <c r="C101" t="s">
        <v>145</v>
      </c>
      <c r="D101" t="s">
        <v>358</v>
      </c>
      <c r="E101" t="s">
        <v>328</v>
      </c>
      <c r="F101" t="s">
        <v>41</v>
      </c>
      <c r="G101" t="s">
        <v>45</v>
      </c>
      <c r="H101" t="s">
        <v>45</v>
      </c>
      <c r="I101" t="s">
        <v>43</v>
      </c>
      <c r="J101" t="s">
        <v>44</v>
      </c>
      <c r="K101" t="s">
        <v>109</v>
      </c>
      <c r="L101" t="s">
        <v>99</v>
      </c>
      <c r="M101" t="s">
        <v>99</v>
      </c>
      <c r="N101" t="s">
        <v>99</v>
      </c>
      <c r="O101" t="s">
        <v>99</v>
      </c>
      <c r="P101" t="s">
        <v>20</v>
      </c>
      <c r="Q101" t="s">
        <v>20</v>
      </c>
      <c r="R101" t="s">
        <v>20</v>
      </c>
      <c r="S101" t="s">
        <v>145</v>
      </c>
      <c r="T101" t="s">
        <v>359</v>
      </c>
    </row>
    <row r="102" spans="1:20" x14ac:dyDescent="0.25">
      <c r="A102" t="s">
        <v>360</v>
      </c>
      <c r="B102" t="s">
        <v>88</v>
      </c>
      <c r="C102" t="s">
        <v>145</v>
      </c>
      <c r="D102" t="s">
        <v>361</v>
      </c>
      <c r="E102" t="s">
        <v>328</v>
      </c>
      <c r="F102" t="s">
        <v>41</v>
      </c>
      <c r="G102" t="s">
        <v>45</v>
      </c>
      <c r="H102" t="s">
        <v>45</v>
      </c>
      <c r="I102" t="s">
        <v>43</v>
      </c>
      <c r="J102" t="s">
        <v>44</v>
      </c>
      <c r="K102" t="s">
        <v>109</v>
      </c>
      <c r="L102" t="s">
        <v>99</v>
      </c>
      <c r="M102" t="s">
        <v>99</v>
      </c>
      <c r="N102" t="s">
        <v>99</v>
      </c>
      <c r="O102" t="s">
        <v>99</v>
      </c>
      <c r="P102" t="s">
        <v>20</v>
      </c>
      <c r="Q102" t="s">
        <v>20</v>
      </c>
      <c r="R102" t="s">
        <v>20</v>
      </c>
      <c r="S102" t="s">
        <v>145</v>
      </c>
      <c r="T102" t="s">
        <v>359</v>
      </c>
    </row>
    <row r="103" spans="1:20" x14ac:dyDescent="0.25">
      <c r="A103" t="s">
        <v>362</v>
      </c>
      <c r="B103" t="s">
        <v>88</v>
      </c>
      <c r="C103" t="s">
        <v>112</v>
      </c>
      <c r="D103" t="s">
        <v>292</v>
      </c>
      <c r="E103" t="s">
        <v>363</v>
      </c>
      <c r="F103" t="s">
        <v>41</v>
      </c>
      <c r="G103" t="s">
        <v>45</v>
      </c>
      <c r="H103" t="s">
        <v>45</v>
      </c>
      <c r="I103" t="s">
        <v>43</v>
      </c>
      <c r="J103" t="s">
        <v>44</v>
      </c>
      <c r="K103" t="s">
        <v>109</v>
      </c>
      <c r="L103" t="s">
        <v>99</v>
      </c>
      <c r="M103" t="s">
        <v>99</v>
      </c>
      <c r="N103" t="s">
        <v>99</v>
      </c>
      <c r="O103" t="s">
        <v>99</v>
      </c>
      <c r="P103" t="s">
        <v>20</v>
      </c>
      <c r="Q103" t="s">
        <v>20</v>
      </c>
      <c r="R103" t="s">
        <v>20</v>
      </c>
      <c r="S103" t="s">
        <v>112</v>
      </c>
      <c r="T103" t="s">
        <v>364</v>
      </c>
    </row>
    <row r="104" spans="1:20" x14ac:dyDescent="0.25">
      <c r="A104" t="s">
        <v>365</v>
      </c>
      <c r="B104" t="s">
        <v>366</v>
      </c>
      <c r="C104" t="s">
        <v>126</v>
      </c>
      <c r="D104" t="s">
        <v>361</v>
      </c>
      <c r="E104" t="s">
        <v>90</v>
      </c>
      <c r="F104" t="s">
        <v>41</v>
      </c>
      <c r="G104" t="s">
        <v>45</v>
      </c>
      <c r="H104" t="s">
        <v>45</v>
      </c>
      <c r="I104" t="s">
        <v>43</v>
      </c>
      <c r="J104" t="s">
        <v>44</v>
      </c>
      <c r="K104" t="s">
        <v>109</v>
      </c>
      <c r="L104" t="s">
        <v>99</v>
      </c>
      <c r="M104" t="s">
        <v>99</v>
      </c>
      <c r="N104" t="s">
        <v>99</v>
      </c>
      <c r="O104" t="s">
        <v>99</v>
      </c>
      <c r="P104" t="s">
        <v>20</v>
      </c>
      <c r="Q104" t="s">
        <v>20</v>
      </c>
      <c r="R104" t="s">
        <v>20</v>
      </c>
      <c r="S104" t="s">
        <v>126</v>
      </c>
      <c r="T104" t="s">
        <v>367</v>
      </c>
    </row>
    <row r="105" spans="1:20" x14ac:dyDescent="0.25">
      <c r="A105" t="s">
        <v>368</v>
      </c>
      <c r="B105" t="s">
        <v>366</v>
      </c>
      <c r="C105" t="s">
        <v>126</v>
      </c>
      <c r="D105" t="s">
        <v>358</v>
      </c>
      <c r="E105" t="s">
        <v>90</v>
      </c>
      <c r="F105" t="s">
        <v>41</v>
      </c>
      <c r="G105" t="s">
        <v>45</v>
      </c>
      <c r="H105" t="s">
        <v>45</v>
      </c>
      <c r="I105" t="s">
        <v>43</v>
      </c>
      <c r="J105" t="s">
        <v>44</v>
      </c>
      <c r="K105" t="s">
        <v>109</v>
      </c>
      <c r="L105" t="s">
        <v>99</v>
      </c>
      <c r="M105" t="s">
        <v>99</v>
      </c>
      <c r="N105" t="s">
        <v>99</v>
      </c>
      <c r="O105" t="s">
        <v>99</v>
      </c>
      <c r="P105" t="s">
        <v>20</v>
      </c>
      <c r="Q105" t="s">
        <v>20</v>
      </c>
      <c r="R105" t="s">
        <v>20</v>
      </c>
      <c r="S105" t="s">
        <v>126</v>
      </c>
      <c r="T105" t="s">
        <v>367</v>
      </c>
    </row>
    <row r="106" spans="1:20" x14ac:dyDescent="0.25">
      <c r="A106" t="s">
        <v>369</v>
      </c>
      <c r="B106" t="s">
        <v>370</v>
      </c>
      <c r="C106" t="s">
        <v>135</v>
      </c>
      <c r="D106" t="s">
        <v>371</v>
      </c>
      <c r="E106" t="s">
        <v>372</v>
      </c>
      <c r="F106" t="s">
        <v>41</v>
      </c>
      <c r="G106" t="s">
        <v>45</v>
      </c>
      <c r="H106" t="s">
        <v>45</v>
      </c>
      <c r="I106" t="s">
        <v>43</v>
      </c>
      <c r="J106" t="s">
        <v>44</v>
      </c>
      <c r="K106" t="s">
        <v>109</v>
      </c>
      <c r="L106" t="s">
        <v>99</v>
      </c>
      <c r="M106" t="s">
        <v>99</v>
      </c>
      <c r="N106" t="s">
        <v>99</v>
      </c>
      <c r="O106" t="s">
        <v>99</v>
      </c>
      <c r="P106" t="s">
        <v>20</v>
      </c>
      <c r="Q106" t="s">
        <v>20</v>
      </c>
      <c r="R106" t="s">
        <v>20</v>
      </c>
      <c r="S106" t="s">
        <v>135</v>
      </c>
      <c r="T106" t="s">
        <v>373</v>
      </c>
    </row>
    <row r="107" spans="1:20" x14ac:dyDescent="0.25">
      <c r="A107" t="s">
        <v>374</v>
      </c>
      <c r="B107" t="s">
        <v>370</v>
      </c>
      <c r="C107" t="s">
        <v>107</v>
      </c>
      <c r="D107" t="s">
        <v>375</v>
      </c>
      <c r="E107" t="s">
        <v>376</v>
      </c>
      <c r="F107" t="s">
        <v>41</v>
      </c>
      <c r="G107" t="s">
        <v>45</v>
      </c>
      <c r="H107" t="s">
        <v>45</v>
      </c>
      <c r="I107" t="s">
        <v>43</v>
      </c>
      <c r="J107" t="s">
        <v>44</v>
      </c>
      <c r="K107" t="s">
        <v>109</v>
      </c>
      <c r="L107" t="s">
        <v>99</v>
      </c>
      <c r="M107" t="s">
        <v>99</v>
      </c>
      <c r="N107" t="s">
        <v>99</v>
      </c>
      <c r="O107" t="s">
        <v>99</v>
      </c>
      <c r="P107" t="s">
        <v>20</v>
      </c>
      <c r="Q107" t="s">
        <v>20</v>
      </c>
      <c r="R107" t="s">
        <v>20</v>
      </c>
      <c r="S107" t="s">
        <v>107</v>
      </c>
      <c r="T107" t="s">
        <v>377</v>
      </c>
    </row>
    <row r="108" spans="1:20" x14ac:dyDescent="0.25">
      <c r="A108" t="s">
        <v>378</v>
      </c>
      <c r="B108" t="s">
        <v>370</v>
      </c>
      <c r="C108" t="s">
        <v>148</v>
      </c>
      <c r="D108" t="s">
        <v>375</v>
      </c>
      <c r="E108" t="s">
        <v>376</v>
      </c>
      <c r="F108" t="s">
        <v>41</v>
      </c>
      <c r="G108" t="s">
        <v>45</v>
      </c>
      <c r="H108" t="s">
        <v>45</v>
      </c>
      <c r="I108" t="s">
        <v>43</v>
      </c>
      <c r="J108" t="s">
        <v>44</v>
      </c>
      <c r="K108" t="s">
        <v>109</v>
      </c>
      <c r="L108" t="s">
        <v>99</v>
      </c>
      <c r="M108" t="s">
        <v>99</v>
      </c>
      <c r="N108" t="s">
        <v>99</v>
      </c>
      <c r="O108" t="s">
        <v>99</v>
      </c>
      <c r="P108" t="s">
        <v>20</v>
      </c>
      <c r="Q108" t="s">
        <v>20</v>
      </c>
      <c r="R108" t="s">
        <v>20</v>
      </c>
      <c r="S108" t="s">
        <v>148</v>
      </c>
      <c r="T108" t="s">
        <v>379</v>
      </c>
    </row>
    <row r="109" spans="1:20" x14ac:dyDescent="0.25">
      <c r="A109" t="s">
        <v>380</v>
      </c>
      <c r="B109" t="s">
        <v>381</v>
      </c>
      <c r="C109" t="s">
        <v>96</v>
      </c>
      <c r="D109" t="s">
        <v>292</v>
      </c>
      <c r="E109" t="s">
        <v>382</v>
      </c>
      <c r="F109" t="s">
        <v>41</v>
      </c>
      <c r="G109" t="s">
        <v>45</v>
      </c>
      <c r="H109" t="s">
        <v>45</v>
      </c>
      <c r="I109" t="s">
        <v>43</v>
      </c>
      <c r="J109" t="s">
        <v>44</v>
      </c>
      <c r="K109" t="s">
        <v>109</v>
      </c>
      <c r="L109" t="s">
        <v>99</v>
      </c>
      <c r="M109" t="s">
        <v>99</v>
      </c>
      <c r="N109" t="s">
        <v>99</v>
      </c>
      <c r="O109" t="s">
        <v>99</v>
      </c>
      <c r="P109" t="s">
        <v>20</v>
      </c>
      <c r="Q109" t="s">
        <v>20</v>
      </c>
      <c r="R109" t="s">
        <v>20</v>
      </c>
      <c r="S109" t="s">
        <v>96</v>
      </c>
      <c r="T109" t="s">
        <v>383</v>
      </c>
    </row>
    <row r="110" spans="1:20" x14ac:dyDescent="0.25">
      <c r="A110" t="s">
        <v>384</v>
      </c>
      <c r="B110" t="s">
        <v>385</v>
      </c>
      <c r="C110" t="s">
        <v>126</v>
      </c>
      <c r="D110" t="s">
        <v>198</v>
      </c>
      <c r="E110" t="s">
        <v>216</v>
      </c>
      <c r="F110" t="s">
        <v>41</v>
      </c>
      <c r="G110" t="s">
        <v>45</v>
      </c>
      <c r="H110" t="s">
        <v>45</v>
      </c>
      <c r="I110" t="s">
        <v>43</v>
      </c>
      <c r="J110" t="s">
        <v>44</v>
      </c>
      <c r="K110" t="s">
        <v>103</v>
      </c>
      <c r="L110" t="s">
        <v>20</v>
      </c>
      <c r="M110" t="s">
        <v>20</v>
      </c>
      <c r="N110" t="s">
        <v>20</v>
      </c>
      <c r="O110" t="s">
        <v>99</v>
      </c>
      <c r="P110" t="s">
        <v>20</v>
      </c>
      <c r="Q110" t="s">
        <v>20</v>
      </c>
      <c r="R110" t="s">
        <v>20</v>
      </c>
      <c r="S110" t="s">
        <v>126</v>
      </c>
      <c r="T110" t="s">
        <v>386</v>
      </c>
    </row>
    <row r="111" spans="1:20" x14ac:dyDescent="0.25">
      <c r="A111" t="s">
        <v>384</v>
      </c>
      <c r="B111" t="s">
        <v>385</v>
      </c>
      <c r="C111" t="s">
        <v>145</v>
      </c>
      <c r="D111" t="s">
        <v>198</v>
      </c>
      <c r="E111" t="s">
        <v>216</v>
      </c>
      <c r="F111" t="s">
        <v>41</v>
      </c>
      <c r="G111" t="s">
        <v>45</v>
      </c>
      <c r="H111" t="s">
        <v>45</v>
      </c>
      <c r="I111" t="s">
        <v>43</v>
      </c>
      <c r="J111" t="s">
        <v>44</v>
      </c>
      <c r="K111" t="s">
        <v>103</v>
      </c>
      <c r="L111" t="s">
        <v>20</v>
      </c>
      <c r="M111" t="s">
        <v>20</v>
      </c>
      <c r="N111" t="s">
        <v>20</v>
      </c>
      <c r="O111" t="s">
        <v>99</v>
      </c>
      <c r="P111" t="s">
        <v>20</v>
      </c>
      <c r="Q111" t="s">
        <v>20</v>
      </c>
      <c r="R111" t="s">
        <v>20</v>
      </c>
      <c r="S111" t="s">
        <v>145</v>
      </c>
      <c r="T111" t="s">
        <v>387</v>
      </c>
    </row>
    <row r="112" spans="1:20" x14ac:dyDescent="0.25">
      <c r="A112" t="s">
        <v>388</v>
      </c>
      <c r="B112" t="s">
        <v>385</v>
      </c>
      <c r="C112" t="s">
        <v>131</v>
      </c>
      <c r="D112" t="s">
        <v>210</v>
      </c>
      <c r="E112" t="s">
        <v>176</v>
      </c>
      <c r="F112" t="s">
        <v>41</v>
      </c>
      <c r="G112" t="s">
        <v>45</v>
      </c>
      <c r="H112" t="s">
        <v>45</v>
      </c>
      <c r="I112" t="s">
        <v>43</v>
      </c>
      <c r="J112" t="s">
        <v>44</v>
      </c>
      <c r="K112" t="s">
        <v>103</v>
      </c>
      <c r="L112" t="s">
        <v>20</v>
      </c>
      <c r="M112" t="s">
        <v>20</v>
      </c>
      <c r="N112" t="s">
        <v>20</v>
      </c>
      <c r="O112" t="s">
        <v>99</v>
      </c>
      <c r="P112" t="s">
        <v>20</v>
      </c>
      <c r="Q112" t="s">
        <v>20</v>
      </c>
      <c r="R112" t="s">
        <v>20</v>
      </c>
      <c r="S112" t="s">
        <v>131</v>
      </c>
      <c r="T112" t="s">
        <v>389</v>
      </c>
    </row>
    <row r="113" spans="1:20" x14ac:dyDescent="0.25">
      <c r="A113" t="s">
        <v>435</v>
      </c>
      <c r="B113" t="s">
        <v>385</v>
      </c>
      <c r="C113" t="s">
        <v>131</v>
      </c>
      <c r="D113" t="s">
        <v>210</v>
      </c>
      <c r="E113" t="s">
        <v>176</v>
      </c>
      <c r="F113" t="s">
        <v>41</v>
      </c>
      <c r="G113" t="s">
        <v>45</v>
      </c>
      <c r="H113" t="s">
        <v>45</v>
      </c>
      <c r="I113" t="s">
        <v>43</v>
      </c>
      <c r="J113" t="s">
        <v>44</v>
      </c>
      <c r="K113" t="s">
        <v>132</v>
      </c>
      <c r="L113" t="s">
        <v>436</v>
      </c>
      <c r="M113" t="s">
        <v>20</v>
      </c>
      <c r="N113" t="s">
        <v>436</v>
      </c>
      <c r="O113" t="s">
        <v>99</v>
      </c>
      <c r="P113" t="s">
        <v>20</v>
      </c>
      <c r="Q113" t="s">
        <v>20</v>
      </c>
      <c r="R113" t="s">
        <v>20</v>
      </c>
      <c r="S113" t="s">
        <v>131</v>
      </c>
      <c r="T113" t="s">
        <v>389</v>
      </c>
    </row>
    <row r="114" spans="1:20" x14ac:dyDescent="0.25">
      <c r="A114" t="s">
        <v>390</v>
      </c>
      <c r="B114" t="s">
        <v>391</v>
      </c>
      <c r="C114" t="s">
        <v>438</v>
      </c>
      <c r="D114" t="s">
        <v>86</v>
      </c>
      <c r="E114" t="s">
        <v>74</v>
      </c>
      <c r="F114" t="s">
        <v>351</v>
      </c>
      <c r="G114" t="s">
        <v>42</v>
      </c>
      <c r="H114" t="s">
        <v>45</v>
      </c>
      <c r="I114" t="s">
        <v>43</v>
      </c>
      <c r="J114" t="s">
        <v>44</v>
      </c>
      <c r="K114" t="s">
        <v>352</v>
      </c>
      <c r="L114" t="s">
        <v>353</v>
      </c>
      <c r="M114" t="s">
        <v>353</v>
      </c>
      <c r="N114" t="s">
        <v>353</v>
      </c>
      <c r="O114" t="s">
        <v>353</v>
      </c>
      <c r="P114" t="s">
        <v>20</v>
      </c>
      <c r="Q114" t="s">
        <v>20</v>
      </c>
      <c r="R114" t="s">
        <v>20</v>
      </c>
      <c r="S114" t="s">
        <v>438</v>
      </c>
      <c r="T114" t="s">
        <v>392</v>
      </c>
    </row>
    <row r="115" spans="1:20" x14ac:dyDescent="0.25">
      <c r="A115" t="s">
        <v>393</v>
      </c>
      <c r="B115" t="s">
        <v>391</v>
      </c>
      <c r="C115" t="s">
        <v>438</v>
      </c>
      <c r="D115" t="s">
        <v>86</v>
      </c>
      <c r="E115" t="s">
        <v>74</v>
      </c>
      <c r="F115" t="s">
        <v>351</v>
      </c>
      <c r="G115" t="s">
        <v>42</v>
      </c>
      <c r="H115" t="s">
        <v>45</v>
      </c>
      <c r="I115" t="s">
        <v>43</v>
      </c>
      <c r="J115" t="s">
        <v>44</v>
      </c>
      <c r="K115" t="s">
        <v>352</v>
      </c>
      <c r="L115" t="s">
        <v>353</v>
      </c>
      <c r="M115" t="s">
        <v>353</v>
      </c>
      <c r="N115" t="s">
        <v>353</v>
      </c>
      <c r="O115" t="s">
        <v>353</v>
      </c>
      <c r="P115" t="s">
        <v>188</v>
      </c>
      <c r="Q115" t="s">
        <v>188</v>
      </c>
      <c r="R115" t="s">
        <v>20</v>
      </c>
      <c r="S115" t="s">
        <v>438</v>
      </c>
      <c r="T115" t="s">
        <v>392</v>
      </c>
    </row>
    <row r="116" spans="1:20" x14ac:dyDescent="0.25">
      <c r="A116" t="s">
        <v>394</v>
      </c>
      <c r="B116" t="s">
        <v>395</v>
      </c>
      <c r="C116" t="s">
        <v>438</v>
      </c>
      <c r="D116" t="s">
        <v>396</v>
      </c>
      <c r="E116" t="s">
        <v>397</v>
      </c>
      <c r="F116" t="s">
        <v>351</v>
      </c>
      <c r="G116" t="s">
        <v>42</v>
      </c>
      <c r="H116" t="s">
        <v>45</v>
      </c>
      <c r="I116" t="s">
        <v>43</v>
      </c>
      <c r="J116" t="s">
        <v>44</v>
      </c>
      <c r="K116" t="s">
        <v>352</v>
      </c>
      <c r="L116" t="s">
        <v>20</v>
      </c>
      <c r="M116" t="s">
        <v>20</v>
      </c>
      <c r="N116" t="s">
        <v>20</v>
      </c>
      <c r="O116" t="s">
        <v>353</v>
      </c>
      <c r="P116" t="s">
        <v>20</v>
      </c>
      <c r="Q116" t="s">
        <v>188</v>
      </c>
      <c r="R116" t="s">
        <v>20</v>
      </c>
      <c r="S116" t="s">
        <v>438</v>
      </c>
      <c r="T116" t="s">
        <v>398</v>
      </c>
    </row>
    <row r="117" spans="1:20" x14ac:dyDescent="0.25">
      <c r="A117" t="s">
        <v>437</v>
      </c>
      <c r="B117" t="s">
        <v>91</v>
      </c>
      <c r="C117" t="s">
        <v>131</v>
      </c>
      <c r="D117" t="s">
        <v>210</v>
      </c>
      <c r="E117" t="s">
        <v>216</v>
      </c>
      <c r="F117" t="s">
        <v>41</v>
      </c>
      <c r="G117" t="s">
        <v>45</v>
      </c>
      <c r="H117" t="s">
        <v>45</v>
      </c>
      <c r="I117" t="s">
        <v>43</v>
      </c>
      <c r="J117" t="s">
        <v>44</v>
      </c>
      <c r="K117" t="s">
        <v>132</v>
      </c>
      <c r="L117" t="s">
        <v>436</v>
      </c>
      <c r="M117" t="s">
        <v>20</v>
      </c>
      <c r="N117" t="s">
        <v>436</v>
      </c>
      <c r="O117" t="s">
        <v>99</v>
      </c>
      <c r="P117" t="s">
        <v>20</v>
      </c>
      <c r="Q117" t="s">
        <v>20</v>
      </c>
      <c r="R117" t="s">
        <v>20</v>
      </c>
      <c r="S117" t="s">
        <v>131</v>
      </c>
      <c r="T117" t="s">
        <v>399</v>
      </c>
    </row>
    <row r="118" spans="1:20" x14ac:dyDescent="0.25">
      <c r="A118" t="s">
        <v>400</v>
      </c>
      <c r="B118" t="s">
        <v>54</v>
      </c>
      <c r="C118" t="s">
        <v>148</v>
      </c>
      <c r="D118" t="s">
        <v>401</v>
      </c>
      <c r="E118" t="s">
        <v>92</v>
      </c>
      <c r="F118" t="s">
        <v>41</v>
      </c>
      <c r="G118" t="s">
        <v>45</v>
      </c>
      <c r="H118" t="s">
        <v>45</v>
      </c>
      <c r="I118" t="s">
        <v>43</v>
      </c>
      <c r="J118" t="s">
        <v>44</v>
      </c>
      <c r="K118" t="s">
        <v>103</v>
      </c>
      <c r="L118" t="s">
        <v>20</v>
      </c>
      <c r="M118" t="s">
        <v>20</v>
      </c>
      <c r="N118" t="s">
        <v>20</v>
      </c>
      <c r="O118" t="s">
        <v>99</v>
      </c>
      <c r="P118" t="s">
        <v>20</v>
      </c>
      <c r="Q118" t="s">
        <v>20</v>
      </c>
      <c r="R118" t="s">
        <v>20</v>
      </c>
      <c r="S118" t="s">
        <v>148</v>
      </c>
      <c r="T118" t="s">
        <v>402</v>
      </c>
    </row>
    <row r="119" spans="1:20" x14ac:dyDescent="0.25">
      <c r="A119" t="s">
        <v>400</v>
      </c>
      <c r="B119" t="s">
        <v>54</v>
      </c>
      <c r="C119" t="s">
        <v>107</v>
      </c>
      <c r="D119" t="s">
        <v>401</v>
      </c>
      <c r="E119" t="s">
        <v>92</v>
      </c>
      <c r="F119" t="s">
        <v>41</v>
      </c>
      <c r="G119" t="s">
        <v>45</v>
      </c>
      <c r="H119" t="s">
        <v>45</v>
      </c>
      <c r="I119" t="s">
        <v>43</v>
      </c>
      <c r="J119" t="s">
        <v>44</v>
      </c>
      <c r="K119" t="s">
        <v>103</v>
      </c>
      <c r="L119" t="s">
        <v>20</v>
      </c>
      <c r="M119" t="s">
        <v>20</v>
      </c>
      <c r="N119" t="s">
        <v>20</v>
      </c>
      <c r="O119" t="s">
        <v>99</v>
      </c>
      <c r="P119" t="s">
        <v>20</v>
      </c>
      <c r="Q119" t="s">
        <v>20</v>
      </c>
      <c r="R119" t="s">
        <v>20</v>
      </c>
      <c r="S119" t="s">
        <v>107</v>
      </c>
      <c r="T119" t="s">
        <v>403</v>
      </c>
    </row>
    <row r="120" spans="1:20" x14ac:dyDescent="0.25">
      <c r="A120" t="s">
        <v>404</v>
      </c>
      <c r="B120" t="s">
        <v>54</v>
      </c>
      <c r="C120" t="s">
        <v>135</v>
      </c>
      <c r="D120" t="s">
        <v>405</v>
      </c>
      <c r="E120" t="s">
        <v>176</v>
      </c>
      <c r="F120" t="s">
        <v>41</v>
      </c>
      <c r="G120" t="s">
        <v>45</v>
      </c>
      <c r="H120" t="s">
        <v>45</v>
      </c>
      <c r="I120" t="s">
        <v>43</v>
      </c>
      <c r="J120" t="s">
        <v>44</v>
      </c>
      <c r="K120" t="s">
        <v>103</v>
      </c>
      <c r="L120" t="s">
        <v>20</v>
      </c>
      <c r="M120" t="s">
        <v>20</v>
      </c>
      <c r="N120" t="s">
        <v>20</v>
      </c>
      <c r="O120" t="s">
        <v>99</v>
      </c>
      <c r="P120" t="s">
        <v>20</v>
      </c>
      <c r="Q120" t="s">
        <v>20</v>
      </c>
      <c r="R120" t="s">
        <v>20</v>
      </c>
      <c r="S120" t="s">
        <v>135</v>
      </c>
      <c r="T120" t="s">
        <v>406</v>
      </c>
    </row>
    <row r="121" spans="1:20" x14ac:dyDescent="0.25">
      <c r="A121" t="s">
        <v>407</v>
      </c>
      <c r="B121" t="s">
        <v>54</v>
      </c>
      <c r="C121" t="s">
        <v>131</v>
      </c>
      <c r="D121" t="s">
        <v>408</v>
      </c>
      <c r="E121" t="s">
        <v>409</v>
      </c>
      <c r="F121" t="s">
        <v>41</v>
      </c>
      <c r="G121" t="s">
        <v>45</v>
      </c>
      <c r="H121" t="s">
        <v>45</v>
      </c>
      <c r="I121" t="s">
        <v>43</v>
      </c>
      <c r="J121" t="s">
        <v>44</v>
      </c>
      <c r="K121" t="s">
        <v>103</v>
      </c>
      <c r="L121" t="s">
        <v>20</v>
      </c>
      <c r="M121" t="s">
        <v>20</v>
      </c>
      <c r="N121" t="s">
        <v>20</v>
      </c>
      <c r="O121" t="s">
        <v>99</v>
      </c>
      <c r="P121" t="s">
        <v>20</v>
      </c>
      <c r="Q121" t="s">
        <v>20</v>
      </c>
      <c r="R121" t="s">
        <v>20</v>
      </c>
      <c r="S121" t="s">
        <v>131</v>
      </c>
      <c r="T121" t="s">
        <v>410</v>
      </c>
    </row>
    <row r="122" spans="1:20" x14ac:dyDescent="0.25">
      <c r="A122" t="s">
        <v>411</v>
      </c>
      <c r="B122" t="s">
        <v>54</v>
      </c>
      <c r="C122" t="s">
        <v>126</v>
      </c>
      <c r="D122" t="s">
        <v>412</v>
      </c>
      <c r="E122" t="s">
        <v>409</v>
      </c>
      <c r="F122" t="s">
        <v>41</v>
      </c>
      <c r="G122" t="s">
        <v>45</v>
      </c>
      <c r="H122" t="s">
        <v>45</v>
      </c>
      <c r="I122" t="s">
        <v>43</v>
      </c>
      <c r="J122" t="s">
        <v>44</v>
      </c>
      <c r="K122" t="s">
        <v>103</v>
      </c>
      <c r="L122" t="s">
        <v>20</v>
      </c>
      <c r="M122" t="s">
        <v>20</v>
      </c>
      <c r="N122" t="s">
        <v>20</v>
      </c>
      <c r="O122" t="s">
        <v>99</v>
      </c>
      <c r="P122" t="s">
        <v>20</v>
      </c>
      <c r="Q122" t="s">
        <v>20</v>
      </c>
      <c r="R122" t="s">
        <v>20</v>
      </c>
      <c r="S122" t="s">
        <v>126</v>
      </c>
      <c r="T122" t="s">
        <v>413</v>
      </c>
    </row>
    <row r="123" spans="1:20" x14ac:dyDescent="0.25">
      <c r="A123" t="s">
        <v>411</v>
      </c>
      <c r="B123" t="s">
        <v>54</v>
      </c>
      <c r="C123" t="s">
        <v>145</v>
      </c>
      <c r="D123" t="s">
        <v>412</v>
      </c>
      <c r="E123" t="s">
        <v>409</v>
      </c>
      <c r="F123" t="s">
        <v>41</v>
      </c>
      <c r="G123" t="s">
        <v>45</v>
      </c>
      <c r="H123" t="s">
        <v>45</v>
      </c>
      <c r="I123" t="s">
        <v>43</v>
      </c>
      <c r="J123" t="s">
        <v>44</v>
      </c>
      <c r="K123" t="s">
        <v>103</v>
      </c>
      <c r="L123" t="s">
        <v>20</v>
      </c>
      <c r="M123" t="s">
        <v>20</v>
      </c>
      <c r="N123" t="s">
        <v>20</v>
      </c>
      <c r="O123" t="s">
        <v>99</v>
      </c>
      <c r="P123" t="s">
        <v>20</v>
      </c>
      <c r="Q123" t="s">
        <v>20</v>
      </c>
      <c r="R123" t="s">
        <v>20</v>
      </c>
      <c r="S123" t="s">
        <v>145</v>
      </c>
      <c r="T123" t="s">
        <v>414</v>
      </c>
    </row>
    <row r="124" spans="1:20" x14ac:dyDescent="0.25">
      <c r="A124" t="s">
        <v>415</v>
      </c>
      <c r="B124" t="s">
        <v>73</v>
      </c>
      <c r="C124" t="s">
        <v>120</v>
      </c>
      <c r="D124" t="s">
        <v>213</v>
      </c>
      <c r="E124" t="s">
        <v>416</v>
      </c>
      <c r="F124" t="s">
        <v>41</v>
      </c>
      <c r="G124" t="s">
        <v>45</v>
      </c>
      <c r="H124" t="s">
        <v>45</v>
      </c>
      <c r="I124" t="s">
        <v>43</v>
      </c>
      <c r="J124" t="s">
        <v>44</v>
      </c>
      <c r="K124" t="s">
        <v>103</v>
      </c>
      <c r="L124" t="s">
        <v>20</v>
      </c>
      <c r="M124" t="s">
        <v>20</v>
      </c>
      <c r="N124" t="s">
        <v>20</v>
      </c>
      <c r="O124" t="s">
        <v>20</v>
      </c>
      <c r="P124" t="s">
        <v>20</v>
      </c>
      <c r="Q124" t="s">
        <v>20</v>
      </c>
      <c r="R124" t="s">
        <v>20</v>
      </c>
      <c r="S124" t="s">
        <v>120</v>
      </c>
      <c r="T124" t="s">
        <v>417</v>
      </c>
    </row>
    <row r="125" spans="1:20" x14ac:dyDescent="0.25">
      <c r="A125" t="s">
        <v>418</v>
      </c>
      <c r="B125" t="s">
        <v>55</v>
      </c>
      <c r="C125" t="s">
        <v>120</v>
      </c>
      <c r="D125" t="s">
        <v>213</v>
      </c>
      <c r="E125" t="s">
        <v>57</v>
      </c>
      <c r="F125" t="s">
        <v>41</v>
      </c>
      <c r="G125" t="s">
        <v>45</v>
      </c>
      <c r="H125" t="s">
        <v>45</v>
      </c>
      <c r="I125" t="s">
        <v>43</v>
      </c>
      <c r="J125" t="s">
        <v>44</v>
      </c>
      <c r="K125" t="s">
        <v>103</v>
      </c>
      <c r="L125" t="s">
        <v>20</v>
      </c>
      <c r="M125" t="s">
        <v>20</v>
      </c>
      <c r="N125" t="s">
        <v>20</v>
      </c>
      <c r="O125" t="s">
        <v>99</v>
      </c>
      <c r="P125" t="s">
        <v>20</v>
      </c>
      <c r="Q125" t="s">
        <v>20</v>
      </c>
      <c r="R125" t="s">
        <v>20</v>
      </c>
      <c r="S125" t="s">
        <v>120</v>
      </c>
      <c r="T125" t="s">
        <v>419</v>
      </c>
    </row>
    <row r="126" spans="1:20" x14ac:dyDescent="0.25">
      <c r="A126" t="s">
        <v>420</v>
      </c>
      <c r="B126" t="s">
        <v>73</v>
      </c>
      <c r="C126" t="s">
        <v>112</v>
      </c>
      <c r="D126" t="s">
        <v>202</v>
      </c>
      <c r="E126" t="s">
        <v>416</v>
      </c>
      <c r="F126" t="s">
        <v>41</v>
      </c>
      <c r="G126" t="s">
        <v>45</v>
      </c>
      <c r="H126" t="s">
        <v>45</v>
      </c>
      <c r="I126" t="s">
        <v>43</v>
      </c>
      <c r="J126" t="s">
        <v>44</v>
      </c>
      <c r="K126" t="s">
        <v>103</v>
      </c>
      <c r="L126" t="s">
        <v>20</v>
      </c>
      <c r="M126" t="s">
        <v>20</v>
      </c>
      <c r="N126" t="s">
        <v>20</v>
      </c>
      <c r="O126" t="s">
        <v>20</v>
      </c>
      <c r="P126" t="s">
        <v>20</v>
      </c>
      <c r="Q126" t="s">
        <v>20</v>
      </c>
      <c r="R126" t="s">
        <v>20</v>
      </c>
      <c r="S126" t="s">
        <v>112</v>
      </c>
      <c r="T126" t="s">
        <v>421</v>
      </c>
    </row>
    <row r="127" spans="1:20" x14ac:dyDescent="0.25">
      <c r="A127" t="s">
        <v>422</v>
      </c>
      <c r="B127" t="s">
        <v>73</v>
      </c>
      <c r="C127" t="s">
        <v>117</v>
      </c>
      <c r="D127" t="s">
        <v>210</v>
      </c>
      <c r="E127" t="s">
        <v>57</v>
      </c>
      <c r="F127" t="s">
        <v>41</v>
      </c>
      <c r="G127" t="s">
        <v>45</v>
      </c>
      <c r="H127" t="s">
        <v>45</v>
      </c>
      <c r="I127" t="s">
        <v>43</v>
      </c>
      <c r="J127" t="s">
        <v>44</v>
      </c>
      <c r="K127" t="s">
        <v>103</v>
      </c>
      <c r="L127" t="s">
        <v>20</v>
      </c>
      <c r="M127" t="s">
        <v>128</v>
      </c>
      <c r="N127" t="s">
        <v>20</v>
      </c>
      <c r="O127" t="s">
        <v>128</v>
      </c>
      <c r="P127" t="s">
        <v>20</v>
      </c>
      <c r="Q127" t="s">
        <v>20</v>
      </c>
      <c r="R127" t="s">
        <v>20</v>
      </c>
      <c r="S127" t="s">
        <v>117</v>
      </c>
      <c r="T127" t="s">
        <v>423</v>
      </c>
    </row>
    <row r="128" spans="1:20" x14ac:dyDescent="0.25">
      <c r="A128" t="s">
        <v>424</v>
      </c>
      <c r="B128" t="s">
        <v>73</v>
      </c>
      <c r="C128" t="s">
        <v>142</v>
      </c>
      <c r="D128" t="s">
        <v>202</v>
      </c>
      <c r="E128" t="s">
        <v>57</v>
      </c>
      <c r="F128" t="s">
        <v>41</v>
      </c>
      <c r="G128" t="s">
        <v>45</v>
      </c>
      <c r="H128" t="s">
        <v>45</v>
      </c>
      <c r="I128" t="s">
        <v>43</v>
      </c>
      <c r="J128" t="s">
        <v>44</v>
      </c>
      <c r="K128" t="s">
        <v>103</v>
      </c>
      <c r="L128" t="s">
        <v>20</v>
      </c>
      <c r="M128" t="s">
        <v>128</v>
      </c>
      <c r="N128" t="s">
        <v>20</v>
      </c>
      <c r="O128" t="s">
        <v>128</v>
      </c>
      <c r="P128" t="s">
        <v>20</v>
      </c>
      <c r="Q128" t="s">
        <v>20</v>
      </c>
      <c r="R128" t="s">
        <v>20</v>
      </c>
      <c r="S128" t="s">
        <v>142</v>
      </c>
      <c r="T128" t="s">
        <v>425</v>
      </c>
    </row>
    <row r="129" spans="1:20" x14ac:dyDescent="0.25">
      <c r="A129" t="s">
        <v>426</v>
      </c>
      <c r="B129" t="s">
        <v>55</v>
      </c>
      <c r="C129" t="s">
        <v>117</v>
      </c>
      <c r="D129" t="s">
        <v>210</v>
      </c>
      <c r="E129" t="s">
        <v>427</v>
      </c>
      <c r="F129" t="s">
        <v>41</v>
      </c>
      <c r="G129" t="s">
        <v>45</v>
      </c>
      <c r="H129" t="s">
        <v>45</v>
      </c>
      <c r="I129" t="s">
        <v>43</v>
      </c>
      <c r="J129" t="s">
        <v>44</v>
      </c>
      <c r="K129" t="s">
        <v>103</v>
      </c>
      <c r="L129" t="s">
        <v>20</v>
      </c>
      <c r="M129" t="s">
        <v>128</v>
      </c>
      <c r="N129" t="s">
        <v>20</v>
      </c>
      <c r="O129" t="s">
        <v>99</v>
      </c>
      <c r="P129" t="s">
        <v>20</v>
      </c>
      <c r="Q129" t="s">
        <v>20</v>
      </c>
      <c r="R129" t="s">
        <v>20</v>
      </c>
      <c r="S129" t="s">
        <v>117</v>
      </c>
      <c r="T129" t="s">
        <v>428</v>
      </c>
    </row>
    <row r="130" spans="1:20" x14ac:dyDescent="0.25">
      <c r="A130" t="s">
        <v>429</v>
      </c>
      <c r="B130" t="s">
        <v>55</v>
      </c>
      <c r="C130" t="s">
        <v>112</v>
      </c>
      <c r="D130" t="s">
        <v>202</v>
      </c>
      <c r="E130" t="s">
        <v>57</v>
      </c>
      <c r="F130" t="s">
        <v>41</v>
      </c>
      <c r="G130" t="s">
        <v>45</v>
      </c>
      <c r="H130" t="s">
        <v>45</v>
      </c>
      <c r="I130" t="s">
        <v>43</v>
      </c>
      <c r="J130" t="s">
        <v>44</v>
      </c>
      <c r="K130" t="s">
        <v>103</v>
      </c>
      <c r="L130" t="s">
        <v>20</v>
      </c>
      <c r="M130" t="s">
        <v>20</v>
      </c>
      <c r="N130" t="s">
        <v>20</v>
      </c>
      <c r="O130" t="s">
        <v>99</v>
      </c>
      <c r="P130" t="s">
        <v>20</v>
      </c>
      <c r="Q130" t="s">
        <v>20</v>
      </c>
      <c r="R130" t="s">
        <v>20</v>
      </c>
      <c r="S130" t="s">
        <v>112</v>
      </c>
      <c r="T130" t="s">
        <v>430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6"/>
  <sheetViews>
    <sheetView workbookViewId="0">
      <selection activeCell="C2" sqref="C2"/>
    </sheetView>
  </sheetViews>
  <sheetFormatPr baseColWidth="10" defaultRowHeight="15" x14ac:dyDescent="0.25"/>
  <cols>
    <col min="1" max="1" width="16.5703125" bestFit="1" customWidth="1"/>
    <col min="2" max="9" width="11.140625" customWidth="1"/>
    <col min="10" max="10" width="12.140625" customWidth="1"/>
    <col min="11" max="11" width="25" bestFit="1" customWidth="1"/>
    <col min="12" max="15" width="12.140625" bestFit="1" customWidth="1"/>
    <col min="16" max="19" width="12.140625" customWidth="1"/>
    <col min="20" max="20" width="78.4257812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332</v>
      </c>
      <c r="B2" t="s">
        <v>21</v>
      </c>
      <c r="C2" t="s">
        <v>131</v>
      </c>
      <c r="D2" t="s">
        <v>322</v>
      </c>
      <c r="E2" t="s">
        <v>242</v>
      </c>
      <c r="F2" t="s">
        <v>71</v>
      </c>
      <c r="G2" t="s">
        <v>42</v>
      </c>
      <c r="H2" t="s">
        <v>49</v>
      </c>
      <c r="I2" t="s">
        <v>43</v>
      </c>
      <c r="J2" t="s">
        <v>44</v>
      </c>
      <c r="K2" t="s">
        <v>109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131</v>
      </c>
      <c r="T2" t="s">
        <v>333</v>
      </c>
    </row>
    <row r="3" spans="1:20" x14ac:dyDescent="0.25">
      <c r="A3" t="s">
        <v>324</v>
      </c>
      <c r="B3" t="s">
        <v>21</v>
      </c>
      <c r="C3" t="s">
        <v>126</v>
      </c>
      <c r="D3" t="s">
        <v>322</v>
      </c>
      <c r="E3" t="s">
        <v>238</v>
      </c>
      <c r="F3" t="s">
        <v>71</v>
      </c>
      <c r="G3" t="s">
        <v>42</v>
      </c>
      <c r="H3" t="s">
        <v>325</v>
      </c>
      <c r="I3" t="s">
        <v>43</v>
      </c>
      <c r="J3" t="s">
        <v>44</v>
      </c>
      <c r="K3" t="s">
        <v>109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126</v>
      </c>
      <c r="T3" t="s">
        <v>326</v>
      </c>
    </row>
    <row r="4" spans="1:20" x14ac:dyDescent="0.25">
      <c r="A4" t="s">
        <v>330</v>
      </c>
      <c r="B4" t="s">
        <v>21</v>
      </c>
      <c r="C4" t="s">
        <v>120</v>
      </c>
      <c r="D4" t="s">
        <v>322</v>
      </c>
      <c r="E4" t="s">
        <v>136</v>
      </c>
      <c r="F4" t="s">
        <v>71</v>
      </c>
      <c r="G4" t="s">
        <v>42</v>
      </c>
      <c r="H4" t="s">
        <v>49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120</v>
      </c>
      <c r="T4" t="s">
        <v>331</v>
      </c>
    </row>
    <row r="5" spans="1:20" x14ac:dyDescent="0.25">
      <c r="A5" t="s">
        <v>327</v>
      </c>
      <c r="B5" t="s">
        <v>21</v>
      </c>
      <c r="C5" t="s">
        <v>117</v>
      </c>
      <c r="D5" t="s">
        <v>328</v>
      </c>
      <c r="E5" t="s">
        <v>242</v>
      </c>
      <c r="F5" t="s">
        <v>71</v>
      </c>
      <c r="G5" t="s">
        <v>42</v>
      </c>
      <c r="H5" t="s">
        <v>45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117</v>
      </c>
      <c r="T5" t="s">
        <v>329</v>
      </c>
    </row>
    <row r="6" spans="1:20" x14ac:dyDescent="0.25">
      <c r="A6" t="s">
        <v>321</v>
      </c>
      <c r="B6" t="s">
        <v>21</v>
      </c>
      <c r="C6" t="s">
        <v>142</v>
      </c>
      <c r="D6" t="s">
        <v>322</v>
      </c>
      <c r="E6" t="s">
        <v>249</v>
      </c>
      <c r="F6" t="s">
        <v>71</v>
      </c>
      <c r="G6" t="s">
        <v>42</v>
      </c>
      <c r="H6" t="s">
        <v>232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142</v>
      </c>
      <c r="T6" t="s">
        <v>323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4"/>
  <sheetViews>
    <sheetView workbookViewId="0">
      <selection activeCell="H16" sqref="H16"/>
    </sheetView>
  </sheetViews>
  <sheetFormatPr baseColWidth="10" defaultRowHeight="15" x14ac:dyDescent="0.25"/>
  <cols>
    <col min="1" max="1" width="20.5703125" bestFit="1" customWidth="1"/>
    <col min="2" max="9" width="12.5703125" customWidth="1"/>
    <col min="10" max="10" width="13.5703125" customWidth="1"/>
    <col min="11" max="11" width="26.5703125" bestFit="1" customWidth="1"/>
    <col min="12" max="14" width="13.5703125" customWidth="1"/>
    <col min="15" max="15" width="14.85546875" bestFit="1" customWidth="1"/>
    <col min="16" max="19" width="13.5703125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37</v>
      </c>
      <c r="L1" s="34" t="s">
        <v>11</v>
      </c>
      <c r="M1" s="34" t="s">
        <v>12</v>
      </c>
      <c r="N1" s="34" t="s">
        <v>13</v>
      </c>
      <c r="O1" s="34" t="s">
        <v>14</v>
      </c>
      <c r="P1" s="34" t="s">
        <v>15</v>
      </c>
      <c r="Q1" s="34" t="s">
        <v>16</v>
      </c>
      <c r="R1" s="34" t="s">
        <v>17</v>
      </c>
      <c r="S1" s="34" t="s">
        <v>18</v>
      </c>
      <c r="T1" s="35" t="s">
        <v>19</v>
      </c>
    </row>
    <row r="2" spans="1:20" x14ac:dyDescent="0.25">
      <c r="A2" s="36" t="s">
        <v>244</v>
      </c>
      <c r="B2" s="36" t="s">
        <v>69</v>
      </c>
      <c r="C2" s="36" t="s">
        <v>131</v>
      </c>
      <c r="D2" s="36" t="s">
        <v>242</v>
      </c>
      <c r="E2" s="36" t="s">
        <v>72</v>
      </c>
      <c r="F2" s="36" t="s">
        <v>71</v>
      </c>
      <c r="G2" s="36" t="s">
        <v>42</v>
      </c>
      <c r="H2" s="36" t="s">
        <v>49</v>
      </c>
      <c r="I2" s="36" t="s">
        <v>43</v>
      </c>
      <c r="J2" s="36" t="s">
        <v>44</v>
      </c>
      <c r="K2" s="36" t="s">
        <v>109</v>
      </c>
      <c r="L2" s="36" t="s">
        <v>20</v>
      </c>
      <c r="M2" s="36" t="s">
        <v>20</v>
      </c>
      <c r="N2" s="36" t="s">
        <v>20</v>
      </c>
      <c r="O2" s="36" t="s">
        <v>75</v>
      </c>
      <c r="P2" s="36" t="s">
        <v>20</v>
      </c>
      <c r="Q2" s="36" t="s">
        <v>20</v>
      </c>
      <c r="R2" s="36" t="s">
        <v>20</v>
      </c>
      <c r="S2" s="36" t="s">
        <v>131</v>
      </c>
      <c r="T2" s="36" t="s">
        <v>245</v>
      </c>
    </row>
    <row r="3" spans="1:20" x14ac:dyDescent="0.25">
      <c r="A3" s="36" t="s">
        <v>237</v>
      </c>
      <c r="B3" s="36" t="s">
        <v>69</v>
      </c>
      <c r="C3" s="36" t="s">
        <v>126</v>
      </c>
      <c r="D3" s="36" t="s">
        <v>238</v>
      </c>
      <c r="E3" s="36" t="s">
        <v>70</v>
      </c>
      <c r="F3" s="36" t="s">
        <v>71</v>
      </c>
      <c r="G3" s="36" t="s">
        <v>42</v>
      </c>
      <c r="H3" s="36" t="s">
        <v>45</v>
      </c>
      <c r="I3" s="36" t="s">
        <v>43</v>
      </c>
      <c r="J3" s="36" t="s">
        <v>44</v>
      </c>
      <c r="K3" s="36" t="s">
        <v>109</v>
      </c>
      <c r="L3" s="36" t="s">
        <v>20</v>
      </c>
      <c r="M3" s="36" t="s">
        <v>20</v>
      </c>
      <c r="N3" s="36" t="s">
        <v>20</v>
      </c>
      <c r="O3" s="36" t="s">
        <v>75</v>
      </c>
      <c r="P3" s="36" t="s">
        <v>20</v>
      </c>
      <c r="Q3" s="36" t="s">
        <v>20</v>
      </c>
      <c r="R3" s="36" t="s">
        <v>20</v>
      </c>
      <c r="S3" s="36" t="s">
        <v>126</v>
      </c>
      <c r="T3" s="36" t="s">
        <v>239</v>
      </c>
    </row>
    <row r="4" spans="1:20" x14ac:dyDescent="0.25">
      <c r="A4" s="36" t="s">
        <v>240</v>
      </c>
      <c r="B4" s="36" t="s">
        <v>69</v>
      </c>
      <c r="C4" s="36" t="s">
        <v>126</v>
      </c>
      <c r="D4" s="36" t="s">
        <v>238</v>
      </c>
      <c r="E4" s="36" t="s">
        <v>72</v>
      </c>
      <c r="F4" s="36" t="s">
        <v>71</v>
      </c>
      <c r="G4" s="36" t="s">
        <v>42</v>
      </c>
      <c r="H4" s="36" t="s">
        <v>58</v>
      </c>
      <c r="I4" s="36" t="s">
        <v>43</v>
      </c>
      <c r="J4" s="36" t="s">
        <v>44</v>
      </c>
      <c r="K4" s="36" t="s">
        <v>109</v>
      </c>
      <c r="L4" s="36" t="s">
        <v>20</v>
      </c>
      <c r="M4" s="36" t="s">
        <v>20</v>
      </c>
      <c r="N4" s="36" t="s">
        <v>20</v>
      </c>
      <c r="O4" s="36" t="s">
        <v>75</v>
      </c>
      <c r="P4" s="36" t="s">
        <v>20</v>
      </c>
      <c r="Q4" s="36" t="s">
        <v>20</v>
      </c>
      <c r="R4" s="36" t="s">
        <v>20</v>
      </c>
      <c r="S4" s="36" t="s">
        <v>126</v>
      </c>
      <c r="T4" s="36" t="s">
        <v>239</v>
      </c>
    </row>
    <row r="5" spans="1:20" x14ac:dyDescent="0.25">
      <c r="A5" s="36" t="s">
        <v>246</v>
      </c>
      <c r="B5" s="36" t="s">
        <v>69</v>
      </c>
      <c r="C5" s="36" t="s">
        <v>120</v>
      </c>
      <c r="D5" s="36" t="s">
        <v>136</v>
      </c>
      <c r="E5" s="36" t="s">
        <v>72</v>
      </c>
      <c r="F5" s="36" t="s">
        <v>71</v>
      </c>
      <c r="G5" s="36" t="s">
        <v>42</v>
      </c>
      <c r="H5" s="36" t="s">
        <v>49</v>
      </c>
      <c r="I5" s="36" t="s">
        <v>20</v>
      </c>
      <c r="J5" s="36" t="s">
        <v>20</v>
      </c>
      <c r="K5" s="36" t="s">
        <v>20</v>
      </c>
      <c r="L5" s="36" t="s">
        <v>20</v>
      </c>
      <c r="M5" s="36" t="s">
        <v>20</v>
      </c>
      <c r="N5" s="36" t="s">
        <v>20</v>
      </c>
      <c r="O5" s="36" t="s">
        <v>20</v>
      </c>
      <c r="P5" s="36" t="s">
        <v>20</v>
      </c>
      <c r="Q5" s="36" t="s">
        <v>20</v>
      </c>
      <c r="R5" s="36" t="s">
        <v>20</v>
      </c>
      <c r="S5" s="36" t="s">
        <v>120</v>
      </c>
      <c r="T5" s="36" t="s">
        <v>247</v>
      </c>
    </row>
    <row r="6" spans="1:20" x14ac:dyDescent="0.25">
      <c r="A6" s="36" t="s">
        <v>241</v>
      </c>
      <c r="B6" s="36" t="s">
        <v>69</v>
      </c>
      <c r="C6" s="36" t="s">
        <v>117</v>
      </c>
      <c r="D6" s="36" t="s">
        <v>242</v>
      </c>
      <c r="E6" s="36" t="s">
        <v>72</v>
      </c>
      <c r="F6" s="36" t="s">
        <v>71</v>
      </c>
      <c r="G6" s="36" t="s">
        <v>42</v>
      </c>
      <c r="H6" s="36" t="s">
        <v>45</v>
      </c>
      <c r="I6" s="36" t="s">
        <v>20</v>
      </c>
      <c r="J6" s="36" t="s">
        <v>20</v>
      </c>
      <c r="K6" s="36" t="s">
        <v>20</v>
      </c>
      <c r="L6" s="36" t="s">
        <v>20</v>
      </c>
      <c r="M6" s="36" t="s">
        <v>20</v>
      </c>
      <c r="N6" s="36" t="s">
        <v>20</v>
      </c>
      <c r="O6" s="36" t="s">
        <v>20</v>
      </c>
      <c r="P6" s="36" t="s">
        <v>20</v>
      </c>
      <c r="Q6" s="36" t="s">
        <v>20</v>
      </c>
      <c r="R6" s="36" t="s">
        <v>20</v>
      </c>
      <c r="S6" s="36" t="s">
        <v>117</v>
      </c>
      <c r="T6" s="36" t="s">
        <v>243</v>
      </c>
    </row>
    <row r="7" spans="1:20" x14ac:dyDescent="0.25">
      <c r="A7" s="36" t="s">
        <v>251</v>
      </c>
      <c r="B7" s="36" t="s">
        <v>69</v>
      </c>
      <c r="C7" s="36" t="s">
        <v>142</v>
      </c>
      <c r="D7" s="36" t="s">
        <v>249</v>
      </c>
      <c r="E7" s="36" t="s">
        <v>70</v>
      </c>
      <c r="F7" s="36" t="s">
        <v>71</v>
      </c>
      <c r="G7" s="36" t="s">
        <v>42</v>
      </c>
      <c r="H7" s="36" t="s">
        <v>45</v>
      </c>
      <c r="I7" s="36" t="s">
        <v>20</v>
      </c>
      <c r="J7" s="36" t="s">
        <v>20</v>
      </c>
      <c r="K7" s="36" t="s">
        <v>20</v>
      </c>
      <c r="L7" s="36" t="s">
        <v>20</v>
      </c>
      <c r="M7" s="36" t="s">
        <v>20</v>
      </c>
      <c r="N7" s="36" t="s">
        <v>20</v>
      </c>
      <c r="O7" s="36" t="s">
        <v>20</v>
      </c>
      <c r="P7" s="36" t="s">
        <v>20</v>
      </c>
      <c r="Q7" s="36" t="s">
        <v>20</v>
      </c>
      <c r="R7" s="36" t="s">
        <v>20</v>
      </c>
      <c r="S7" s="36" t="s">
        <v>142</v>
      </c>
      <c r="T7" s="36" t="s">
        <v>250</v>
      </c>
    </row>
    <row r="8" spans="1:20" x14ac:dyDescent="0.25">
      <c r="A8" s="36" t="s">
        <v>248</v>
      </c>
      <c r="B8" s="36" t="s">
        <v>69</v>
      </c>
      <c r="C8" s="36" t="s">
        <v>142</v>
      </c>
      <c r="D8" s="36" t="s">
        <v>249</v>
      </c>
      <c r="E8" s="36" t="s">
        <v>72</v>
      </c>
      <c r="F8" s="36" t="s">
        <v>71</v>
      </c>
      <c r="G8" s="36" t="s">
        <v>42</v>
      </c>
      <c r="H8" s="36" t="s">
        <v>49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142</v>
      </c>
      <c r="T8" s="36" t="s">
        <v>250</v>
      </c>
    </row>
    <row r="9" spans="1:20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</row>
    <row r="10" spans="1:20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</row>
    <row r="11" spans="1:20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</row>
    <row r="12" spans="1:20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</row>
    <row r="13" spans="1:20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</row>
    <row r="14" spans="1:20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0"/>
  <sheetViews>
    <sheetView workbookViewId="0">
      <selection activeCell="G17" sqref="G17:H17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92" t="str">
        <f>IF(OR(Dos!E2="60,5",Dos!E2="83",Dos!E2="121",Dos!E2="184")," Tiroirs Merivobox ","Tiroirs Legrabox")</f>
        <v xml:space="preserve"> Tiroirs Merivobox </v>
      </c>
      <c r="B1" s="92"/>
      <c r="C1" s="92"/>
      <c r="D1" s="92"/>
      <c r="E1" s="92"/>
      <c r="F1" s="92"/>
      <c r="G1" s="92"/>
      <c r="H1" s="92"/>
      <c r="I1" s="3"/>
    </row>
    <row r="2" spans="1:9" ht="15" customHeight="1" x14ac:dyDescent="0.25">
      <c r="A2" s="92"/>
      <c r="B2" s="92"/>
      <c r="C2" s="92"/>
      <c r="D2" s="92"/>
      <c r="E2" s="92"/>
      <c r="F2" s="92"/>
      <c r="G2" s="92"/>
      <c r="H2" s="92"/>
      <c r="I2" s="3"/>
    </row>
    <row r="3" spans="1:9" ht="15" customHeight="1" x14ac:dyDescent="0.25">
      <c r="A3" s="92"/>
      <c r="B3" s="92"/>
      <c r="C3" s="92"/>
      <c r="D3" s="92"/>
      <c r="E3" s="92"/>
      <c r="F3" s="92"/>
      <c r="G3" s="92"/>
      <c r="H3" s="92"/>
      <c r="I3" s="3"/>
    </row>
    <row r="4" spans="1:9" ht="15" customHeight="1" x14ac:dyDescent="0.25">
      <c r="A4" s="92"/>
      <c r="B4" s="92"/>
      <c r="C4" s="92"/>
      <c r="D4" s="92"/>
      <c r="E4" s="92"/>
      <c r="F4" s="92"/>
      <c r="G4" s="92"/>
      <c r="H4" s="92"/>
      <c r="I4" s="3"/>
    </row>
    <row r="5" spans="1:9" ht="15" customHeight="1" x14ac:dyDescent="0.25">
      <c r="A5" s="92"/>
      <c r="B5" s="92"/>
      <c r="C5" s="92"/>
      <c r="D5" s="92"/>
      <c r="E5" s="92"/>
      <c r="F5" s="92"/>
      <c r="G5" s="92"/>
      <c r="H5" s="92"/>
      <c r="I5" s="3"/>
    </row>
    <row r="6" spans="1:9" ht="15" customHeight="1" x14ac:dyDescent="0.25">
      <c r="A6" s="93" t="str">
        <f>BASE!B6&amp;"_"&amp;BASE!B5</f>
        <v>3315_Robveille</v>
      </c>
      <c r="B6" s="93"/>
      <c r="C6" s="93"/>
      <c r="D6" s="93"/>
      <c r="E6" s="93"/>
      <c r="F6" s="93"/>
      <c r="G6" s="93"/>
      <c r="H6" s="93"/>
      <c r="I6" s="4"/>
    </row>
    <row r="7" spans="1:9" ht="15" customHeight="1" x14ac:dyDescent="0.25">
      <c r="A7" s="93"/>
      <c r="B7" s="93"/>
      <c r="C7" s="93"/>
      <c r="D7" s="93"/>
      <c r="E7" s="93"/>
      <c r="F7" s="93"/>
      <c r="G7" s="93"/>
      <c r="H7" s="93"/>
      <c r="I7" s="4"/>
    </row>
    <row r="8" spans="1:9" ht="15" customHeight="1" x14ac:dyDescent="0.25">
      <c r="A8" s="93"/>
      <c r="B8" s="93"/>
      <c r="C8" s="93"/>
      <c r="D8" s="93"/>
      <c r="E8" s="93"/>
      <c r="F8" s="93"/>
      <c r="G8" s="93"/>
      <c r="H8" s="93"/>
      <c r="I8" s="4"/>
    </row>
    <row r="9" spans="1:9" ht="11.25" customHeight="1" x14ac:dyDescent="0.25">
      <c r="A9" s="93"/>
      <c r="B9" s="93"/>
      <c r="C9" s="93"/>
      <c r="D9" s="93"/>
      <c r="E9" s="93"/>
      <c r="F9" s="93"/>
      <c r="G9" s="93"/>
      <c r="H9" s="93"/>
      <c r="I9" s="4"/>
    </row>
    <row r="10" spans="1:9" ht="15" customHeight="1" x14ac:dyDescent="0.25">
      <c r="A10" s="89" t="s">
        <v>25</v>
      </c>
      <c r="B10" s="90"/>
      <c r="C10" s="91" t="s">
        <v>21</v>
      </c>
      <c r="D10" s="90"/>
      <c r="E10" s="91" t="s">
        <v>25</v>
      </c>
      <c r="F10" s="90"/>
      <c r="G10" s="89" t="s">
        <v>26</v>
      </c>
      <c r="H10" s="89"/>
    </row>
    <row r="11" spans="1:9" ht="15" customHeight="1" x14ac:dyDescent="0.25">
      <c r="A11" s="89"/>
      <c r="B11" s="90"/>
      <c r="C11" s="91"/>
      <c r="D11" s="90"/>
      <c r="E11" s="91"/>
      <c r="F11" s="90"/>
      <c r="G11" s="89"/>
      <c r="H11" s="89"/>
    </row>
    <row r="12" spans="1:9" s="5" customFormat="1" ht="30" customHeight="1" x14ac:dyDescent="0.35">
      <c r="A12" s="22" t="str">
        <f>IF(Fond!H2="","",Fond!H2&amp;"X")</f>
        <v>2X</v>
      </c>
      <c r="B12" s="23" t="str">
        <f>IF(Fond!C2="","","("&amp;Fond!C2&amp;")")</f>
        <v>(AFHL211)</v>
      </c>
      <c r="C12" s="94" t="str">
        <f>IF(A$1=" Tiroirs Merivobox ",IF(Fond!D2&lt;&gt;"",((Fond!E2)&amp;" X "&amp;Fond!D2+16),""),IF(A$1="Tiroirs Legrabox",IF(Fond!D2&lt;&gt;"",((Fond!E2)&amp;" X "&amp;Fond!D2),"")))</f>
        <v>511 X 490</v>
      </c>
      <c r="D12" s="95"/>
      <c r="E12" s="25" t="str">
        <f>IF(Dos!H2="","",Dos!H2&amp;"X")</f>
        <v>2X</v>
      </c>
      <c r="F12" s="24" t="str">
        <f>IF(Dos!C2="","","("&amp;Dos!C2&amp;")")</f>
        <v>(AFHL211)</v>
      </c>
      <c r="G12" s="94" t="str">
        <f>IF(A$1=" Tiroirs Merivobox ",IF(Dos!D2&lt;&gt;"",((Dos!D2)&amp;" X "&amp;Dos!E2-16),""),IF(A$1="Tiroirs Legrabox",IF(Dos!D2&lt;&gt;"",((Dos!D2)&amp;" X "&amp;Dos!E2),"")))</f>
        <v>511 X 168</v>
      </c>
      <c r="H12" s="96"/>
    </row>
    <row r="13" spans="1:9" s="5" customFormat="1" ht="30" customHeight="1" x14ac:dyDescent="0.35">
      <c r="A13" s="22" t="str">
        <f>IF(Fond!H3="","",Fond!H3&amp;"X")</f>
        <v>5X</v>
      </c>
      <c r="B13" s="23" t="str">
        <f>IF(Fond!C3="","","("&amp;Fond!C3&amp;")")</f>
        <v>(ATA2PG211)</v>
      </c>
      <c r="C13" s="94" t="str">
        <f>IF(A$1=" Tiroirs Merivobox ",IF(Fond!D3&lt;&gt;"",((Fond!E3)&amp;" X "&amp;Fond!D3+16),""),IF(A$1="Tiroirs Legrabox",IF(Fond!D3&lt;&gt;"",((Fond!E3)&amp;" X "&amp;Fond!D3),"")))</f>
        <v>341 X 490</v>
      </c>
      <c r="D13" s="95"/>
      <c r="E13" s="25" t="str">
        <f>IF(Dos!H3="","",Dos!H3&amp;"X")</f>
        <v>1X</v>
      </c>
      <c r="F13" s="24" t="str">
        <f>IF(Dos!C3="","","("&amp;Dos!C3&amp;")")</f>
        <v>(ATA2PG211)</v>
      </c>
      <c r="G13" s="94" t="str">
        <f>IF(A$1=" Tiroirs Merivobox ",IF(Dos!D3&lt;&gt;"",((Dos!D3)&amp;" X "&amp;Dos!E3-16),""),IF(A$1="Tiroirs Legrabox",IF(Dos!D3&lt;&gt;"",((Dos!D3)&amp;" X "&amp;Dos!E3),"")))</f>
        <v>341 X 67</v>
      </c>
      <c r="H13" s="96"/>
    </row>
    <row r="14" spans="1:9" s="5" customFormat="1" ht="30" customHeight="1" x14ac:dyDescent="0.35">
      <c r="A14" s="22" t="str">
        <f>IF(Fond!H4="","",Fond!H4&amp;"X")</f>
        <v>2X</v>
      </c>
      <c r="B14" s="23" t="str">
        <f>IF(Fond!C4="","","("&amp;Fond!C4&amp;")")</f>
        <v>(B2C)</v>
      </c>
      <c r="C14" s="94" t="str">
        <f>IF(A$1=" Tiroirs Merivobox ",IF(Fond!D4&lt;&gt;"",((Fond!E4)&amp;" X "&amp;Fond!D4+16),""),IF(A$1="Tiroirs Legrabox",IF(Fond!D4&lt;&gt;"",((Fond!E4)&amp;" X "&amp;Fond!D4),"")))</f>
        <v>431 X 490</v>
      </c>
      <c r="D14" s="95"/>
      <c r="E14" s="25" t="str">
        <f>IF(Dos!H4="","",Dos!H4&amp;"X")</f>
        <v>4X</v>
      </c>
      <c r="F14" s="24" t="str">
        <f>IF(Dos!C4="","","("&amp;Dos!C4&amp;")")</f>
        <v>(ATA2PG211)</v>
      </c>
      <c r="G14" s="94" t="str">
        <f>IF(A$1=" Tiroirs Merivobox ",IF(Dos!D4&lt;&gt;"",((Dos!D4)&amp;" X "&amp;Dos!E4-16),""),IF(A$1="Tiroirs Legrabox",IF(Dos!D4&lt;&gt;"",((Dos!D4)&amp;" X "&amp;Dos!E4),"")))</f>
        <v>341 X 168</v>
      </c>
      <c r="H14" s="96"/>
    </row>
    <row r="15" spans="1:9" s="5" customFormat="1" ht="30" customHeight="1" x14ac:dyDescent="0.35">
      <c r="A15" s="22" t="str">
        <f>IF(Fond!H5="","",Fond!H5&amp;"X")</f>
        <v>1X</v>
      </c>
      <c r="B15" s="23" t="str">
        <f>IF(Fond!C5="","","("&amp;Fond!C5&amp;")")</f>
        <v>(BSEC)</v>
      </c>
      <c r="C15" s="94" t="str">
        <f>IF(A$1=" Tiroirs Merivobox ",IF(Fond!D5&lt;&gt;"",((Fond!E5)&amp;" X "&amp;Fond!D5+16),""),IF(A$1="Tiroirs Legrabox",IF(Fond!D5&lt;&gt;"",((Fond!E5)&amp;" X "&amp;Fond!D5),"")))</f>
        <v>511 X 440</v>
      </c>
      <c r="D15" s="95"/>
      <c r="E15" s="25" t="str">
        <f>IF(Dos!H5="","",Dos!H5&amp;"X")</f>
        <v>2X</v>
      </c>
      <c r="F15" s="24" t="str">
        <f>IF(Dos!C5="","","("&amp;Dos!C5&amp;")")</f>
        <v>(B2C)</v>
      </c>
      <c r="G15" s="94" t="str">
        <f>IF(A$1=" Tiroirs Merivobox ",IF(Dos!D5&lt;&gt;"",((Dos!D5)&amp;" X "&amp;Dos!E5-16),""),IF(A$1="Tiroirs Legrabox",IF(Dos!D5&lt;&gt;"",((Dos!D5)&amp;" X "&amp;Dos!E5),"")))</f>
        <v>431 X 168</v>
      </c>
      <c r="H15" s="96"/>
    </row>
    <row r="16" spans="1:9" s="5" customFormat="1" ht="30" customHeight="1" x14ac:dyDescent="0.35">
      <c r="A16" s="22" t="str">
        <f>IF(Fond!H6="","",Fond!H6&amp;"X")</f>
        <v>3X</v>
      </c>
      <c r="B16" s="23" t="str">
        <f>IF(Fond!C6="","","("&amp;Fond!C6&amp;")")</f>
        <v>(BSP2CT)</v>
      </c>
      <c r="C16" s="94" t="str">
        <f>IF(A$1=" Tiroirs Merivobox ",IF(Fond!D6&lt;&gt;"",((Fond!E6)&amp;" X "&amp;Fond!D6+16),""),IF(A$1="Tiroirs Legrabox",IF(Fond!D6&lt;&gt;"",((Fond!E6)&amp;" X "&amp;Fond!D6),"")))</f>
        <v>811 X 490</v>
      </c>
      <c r="D16" s="95"/>
      <c r="E16" s="25" t="str">
        <f>IF(Dos!H6="","",Dos!H6&amp;"X")</f>
        <v>1X</v>
      </c>
      <c r="F16" s="24" t="str">
        <f>IF(Dos!C6="","","("&amp;Dos!C6&amp;")")</f>
        <v>(BSEC)</v>
      </c>
      <c r="G16" s="94" t="str">
        <f>IF(A$1=" Tiroirs Merivobox ",IF(Dos!D6&lt;&gt;"",((Dos!D6)&amp;" X "&amp;Dos!E6-16),""),IF(A$1="Tiroirs Legrabox",IF(Dos!D6&lt;&gt;"",((Dos!D6)&amp;" X "&amp;Dos!E6),"")))</f>
        <v>511 X 168</v>
      </c>
      <c r="H16" s="96"/>
    </row>
    <row r="17" spans="1:8" s="5" customFormat="1" ht="30" customHeight="1" x14ac:dyDescent="0.35">
      <c r="A17" s="22" t="str">
        <f>IF(Fond!H7="","",Fond!H7&amp;"X")</f>
        <v/>
      </c>
      <c r="B17" s="23" t="str">
        <f>IF(Fond!C7="","","("&amp;Fond!C7&amp;")")</f>
        <v/>
      </c>
      <c r="C17" s="94" t="str">
        <f>IF(A$1=" Tiroirs Merivobox ",IF(Fond!D7&lt;&gt;"",((Fond!E7)&amp;" X "&amp;Fond!D7+16),""),IF(A$1="Tiroirs Legrabox",IF(Fond!D7&lt;&gt;"",((Fond!E7)&amp;" X "&amp;Fond!D7),"")))</f>
        <v/>
      </c>
      <c r="D17" s="95"/>
      <c r="E17" s="25" t="str">
        <f>IF(Dos!H7="","",Dos!H7&amp;"X")</f>
        <v>1X</v>
      </c>
      <c r="F17" s="24" t="str">
        <f>IF(Dos!C7="","","("&amp;Dos!C7&amp;")")</f>
        <v>(BSP2CT)</v>
      </c>
      <c r="G17" s="97" t="str">
        <f>IF(A$1=" Tiroirs Merivobox ",IF(Dos!D7&lt;&gt;"",((Dos!D7)&amp;" X "&amp;Dos!E7-16),""),IF(A$1="Tiroirs Legrabox",IF(Dos!D7&lt;&gt;"",((Dos!D7)&amp;" X "&amp;Dos!E7),"")))</f>
        <v>811 X 67</v>
      </c>
      <c r="H17" s="98"/>
    </row>
    <row r="18" spans="1:8" s="5" customFormat="1" ht="30" customHeight="1" x14ac:dyDescent="0.35">
      <c r="A18" s="22" t="str">
        <f>IF(Fond!H8="","",Fond!H8&amp;"X")</f>
        <v/>
      </c>
      <c r="B18" s="23" t="str">
        <f>IF(Fond!C8="","","("&amp;Fond!C8&amp;")")</f>
        <v/>
      </c>
      <c r="C18" s="94" t="str">
        <f>IF(A$1=" Tiroirs Merivobox ",IF(Fond!D8&lt;&gt;"",((Fond!E8)&amp;" X "&amp;Fond!D8+16),""),IF(A$1="Tiroirs Legrabox",IF(Fond!D8&lt;&gt;"",((Fond!E8)&amp;" X "&amp;Fond!D8),"")))</f>
        <v/>
      </c>
      <c r="D18" s="95"/>
      <c r="E18" s="25" t="str">
        <f>IF(Dos!H8="","",Dos!H8&amp;"X")</f>
        <v>2X</v>
      </c>
      <c r="F18" s="24" t="str">
        <f>IF(Dos!C8="","","("&amp;Dos!C8&amp;")")</f>
        <v>(BSP2CT)</v>
      </c>
      <c r="G18" s="94" t="str">
        <f>IF(A$1=" Tiroirs Merivobox ",IF(Dos!D8&lt;&gt;"",((Dos!D8)&amp;" X "&amp;Dos!E8-16),""),IF(A$1="Tiroirs Legrabox",IF(Dos!D8&lt;&gt;"",((Dos!D8)&amp;" X "&amp;Dos!E8),"")))</f>
        <v>811 X 168</v>
      </c>
      <c r="H18" s="96"/>
    </row>
    <row r="19" spans="1:8" s="5" customFormat="1" ht="30" customHeight="1" x14ac:dyDescent="0.35">
      <c r="A19" s="22" t="str">
        <f>IF(Fond!H9="","",Fond!H9&amp;"X")</f>
        <v/>
      </c>
      <c r="B19" s="23" t="str">
        <f>IF(Fond!C9="","","("&amp;Fond!C9&amp;")")</f>
        <v/>
      </c>
      <c r="C19" s="94" t="str">
        <f>IF(A$1=" Tiroirs Merivobox ",IF(Fond!D9&lt;&gt;"",((Fond!E9)&amp;" X "&amp;Fond!D9+16),""),IF(A$1="Tiroirs Legrabox",IF(Fond!D9&lt;&gt;"",((Fond!E9)&amp;" X "&amp;Fond!D9),"")))</f>
        <v/>
      </c>
      <c r="D19" s="95"/>
      <c r="E19" s="25" t="str">
        <f>IF(Dos!H9="","",Dos!H9&amp;"X")</f>
        <v/>
      </c>
      <c r="F19" s="24" t="str">
        <f>IF(Dos!C9="","","("&amp;Dos!C9&amp;")")</f>
        <v/>
      </c>
      <c r="G19" s="94" t="str">
        <f>IF(A$1=" Tiroirs Merivobox ",IF(Dos!D9&lt;&gt;"",((Dos!D9)&amp;" X "&amp;Dos!E9-16),""),IF(A$1="Tiroirs Legrabox",IF(Dos!D9&lt;&gt;"",((Dos!D9)&amp;" X "&amp;Dos!E9),"")))</f>
        <v/>
      </c>
      <c r="H19" s="96"/>
    </row>
    <row r="20" spans="1:8" s="5" customFormat="1" ht="30" customHeight="1" x14ac:dyDescent="0.35">
      <c r="A20" s="22" t="str">
        <f>IF(Fond!H10="","",Fond!H10&amp;"X")</f>
        <v/>
      </c>
      <c r="B20" s="23" t="str">
        <f>IF(Fond!C10="","","("&amp;Fond!C10&amp;")")</f>
        <v/>
      </c>
      <c r="C20" s="94" t="str">
        <f>IF(A$1=" Tiroirs Merivobox ",IF(Fond!D10&lt;&gt;"",((Fond!E10)&amp;" X "&amp;Fond!D10+16),""),IF(A$1="Tiroirs Legrabox",IF(Fond!D10&lt;&gt;"",((Fond!E10)&amp;" X "&amp;Fond!D10),"")))</f>
        <v/>
      </c>
      <c r="D20" s="95"/>
      <c r="E20" s="25" t="str">
        <f>IF(Dos!H10="","",Dos!H10&amp;"X")</f>
        <v/>
      </c>
      <c r="F20" s="24" t="str">
        <f>IF(Dos!C10="","","("&amp;Dos!C10&amp;")")</f>
        <v/>
      </c>
      <c r="G20" s="94" t="str">
        <f>IF(A$1=" Tiroirs Merivobox ",IF(Dos!D10&lt;&gt;"",((Dos!D10)&amp;" X "&amp;Dos!E10-16),""),IF(A$1="Tiroirs Legrabox",IF(Dos!D10&lt;&gt;"",((Dos!D10)&amp;" X "&amp;Dos!E10),"")))</f>
        <v/>
      </c>
      <c r="H20" s="96"/>
    </row>
    <row r="21" spans="1:8" s="5" customFormat="1" ht="30" customHeight="1" x14ac:dyDescent="0.35">
      <c r="A21" s="22" t="str">
        <f>IF(Fond!H11="","",Fond!H11&amp;"X")</f>
        <v/>
      </c>
      <c r="B21" s="23" t="str">
        <f>IF(Fond!C11="","","("&amp;Fond!C11&amp;")")</f>
        <v/>
      </c>
      <c r="C21" s="94" t="str">
        <f>IF(A$1=" Tiroirs Merivobox ",IF(Fond!D11&lt;&gt;"",((Fond!E11)&amp;" X "&amp;Fond!D11+16),""),IF(A$1="Tiroirs Legrabox",IF(Fond!D11&lt;&gt;"",((Fond!E11)&amp;" X "&amp;Fond!D11),"")))</f>
        <v/>
      </c>
      <c r="D21" s="95"/>
      <c r="E21" s="25" t="str">
        <f>IF(Dos!H11="","",Dos!H11&amp;"X")</f>
        <v/>
      </c>
      <c r="F21" s="24" t="str">
        <f>IF(Dos!C11="","","("&amp;Dos!C11&amp;")")</f>
        <v/>
      </c>
      <c r="G21" s="94" t="str">
        <f>IF(A$1=" Tiroirs Merivobox ",IF(Dos!D11&lt;&gt;"",((Dos!D11)&amp;" X "&amp;Dos!E11-16),""),IF(A$1="Tiroirs Legrabox",IF(Dos!D11&lt;&gt;"",((Dos!D11)&amp;" X "&amp;Dos!E11),"")))</f>
        <v/>
      </c>
      <c r="H21" s="96"/>
    </row>
    <row r="22" spans="1:8" s="5" customFormat="1" ht="30" customHeight="1" x14ac:dyDescent="0.35">
      <c r="A22" s="22" t="str">
        <f>IF(Fond!H12="","",Fond!H12&amp;"X")</f>
        <v/>
      </c>
      <c r="B22" s="23" t="str">
        <f>IF(Fond!C12="","","("&amp;Fond!C12&amp;")")</f>
        <v/>
      </c>
      <c r="C22" s="94" t="str">
        <f>IF(A$1=" Tiroirs Merivobox ",IF(Fond!D12&lt;&gt;"",((Fond!E12)&amp;" X "&amp;Fond!D12+16),""),IF(A$1="Tiroirs Legrabox",IF(Fond!D12&lt;&gt;"",((Fond!E12)&amp;" X "&amp;Fond!D12),"")))</f>
        <v/>
      </c>
      <c r="D22" s="95"/>
      <c r="E22" s="25" t="str">
        <f>IF(Dos!H12="","",Dos!H12&amp;"X")</f>
        <v/>
      </c>
      <c r="F22" s="24" t="str">
        <f>IF(Dos!C12="","","("&amp;Dos!C12&amp;")")</f>
        <v/>
      </c>
      <c r="G22" s="94" t="str">
        <f>IF(A$1=" Tiroirs Merivobox ",IF(Dos!D12&lt;&gt;"",((Dos!D12)&amp;" X "&amp;Dos!E12-16),""),IF(A$1="Tiroirs Legrabox",IF(Dos!D12&lt;&gt;"",((Dos!D12)&amp;" X "&amp;Dos!E12),"")))</f>
        <v/>
      </c>
      <c r="H22" s="96"/>
    </row>
    <row r="23" spans="1:8" s="5" customFormat="1" ht="30" customHeight="1" x14ac:dyDescent="0.35">
      <c r="A23" s="22" t="str">
        <f>IF(Fond!H13="","",Fond!H13&amp;"X")</f>
        <v/>
      </c>
      <c r="B23" s="23" t="str">
        <f>IF(Fond!C13="","","("&amp;Fond!C13&amp;")")</f>
        <v/>
      </c>
      <c r="C23" s="94" t="str">
        <f>IF(A$1=" Tiroirs Merivobox ",IF(Fond!D13&lt;&gt;"",((Fond!E13)&amp;" X "&amp;Fond!D13+16),""),IF(A$1="Tiroirs Legrabox",IF(Fond!D13&lt;&gt;"",((Fond!E13)&amp;" X "&amp;Fond!D13),"")))</f>
        <v/>
      </c>
      <c r="D23" s="95"/>
      <c r="E23" s="25" t="str">
        <f>IF(Dos!H13="","",Dos!H13&amp;"X")</f>
        <v/>
      </c>
      <c r="F23" s="24" t="str">
        <f>IF(Dos!C13="","","("&amp;Dos!C13&amp;")")</f>
        <v/>
      </c>
      <c r="G23" s="94" t="str">
        <f>IF(A$1=" Tiroirs Merivobox ",IF(Dos!D13&lt;&gt;"",((Dos!D13)&amp;" X "&amp;Dos!E13-16),""),IF(A$1="Tiroirs Legrabox",IF(Dos!D13&lt;&gt;"",((Dos!D13)&amp;" X "&amp;Dos!E13),"")))</f>
        <v/>
      </c>
      <c r="H23" s="96"/>
    </row>
    <row r="24" spans="1:8" s="5" customFormat="1" ht="30" customHeight="1" x14ac:dyDescent="0.35">
      <c r="A24" s="22" t="str">
        <f>IF(Fond!H14="","",Fond!H14&amp;"X")</f>
        <v/>
      </c>
      <c r="B24" s="23" t="str">
        <f>IF(Fond!C14="","","("&amp;Fond!C14&amp;")")</f>
        <v/>
      </c>
      <c r="C24" s="94" t="str">
        <f>IF(A$1=" Tiroirs Merivobox ",IF(Fond!D14&lt;&gt;"",((Fond!E14)&amp;" X "&amp;Fond!D14+16),""),IF(A$1="Tiroirs Legrabox",IF(Fond!D14&lt;&gt;"",((Fond!E14)&amp;" X "&amp;Fond!D14),"")))</f>
        <v/>
      </c>
      <c r="D24" s="95"/>
      <c r="E24" s="25" t="str">
        <f>IF(Dos!H14="","",Dos!H14&amp;"X")</f>
        <v/>
      </c>
      <c r="F24" s="24" t="str">
        <f>IF(Dos!C14="","","("&amp;Dos!C14&amp;")")</f>
        <v/>
      </c>
      <c r="G24" s="94" t="str">
        <f>IF(A$1=" Tiroirs Merivobox ",IF(Dos!D14&lt;&gt;"",((Dos!D14)&amp;" X "&amp;Dos!E14-16),""),IF(A$1="Tiroirs Legrabox",IF(Dos!D14&lt;&gt;"",((Dos!D14)&amp;" X "&amp;Dos!E14),"")))</f>
        <v/>
      </c>
      <c r="H24" s="96"/>
    </row>
    <row r="25" spans="1:8" s="5" customFormat="1" ht="30" customHeight="1" x14ac:dyDescent="0.35">
      <c r="A25" s="22" t="str">
        <f>IF(Fond!H15="","",Fond!H15&amp;"X")</f>
        <v/>
      </c>
      <c r="B25" s="23" t="str">
        <f>IF(Fond!C15="","","("&amp;Fond!C15&amp;")")</f>
        <v/>
      </c>
      <c r="C25" s="94" t="str">
        <f>IF(A$1=" Tiroirs Merivobox ",IF(Fond!D15&lt;&gt;"",((Fond!E15)&amp;" X "&amp;Fond!D15+16),""),IF(A$1="Tiroirs Legrabox",IF(Fond!D15&lt;&gt;"",((Fond!E15)&amp;" X "&amp;Fond!D15),"")))</f>
        <v/>
      </c>
      <c r="D25" s="95"/>
      <c r="E25" s="25" t="str">
        <f>IF(Dos!H15="","",Dos!H15&amp;"X")</f>
        <v/>
      </c>
      <c r="F25" s="24" t="str">
        <f>IF(Dos!C15="","","("&amp;Dos!C15&amp;")")</f>
        <v/>
      </c>
      <c r="G25" s="94" t="str">
        <f>IF(A$1=" Tiroirs Merivobox ",IF(Dos!D15&lt;&gt;"",((Dos!D15)&amp;" X "&amp;Dos!E15-16),""),IF(A$1="Tiroirs Legrabox",IF(Dos!D15&lt;&gt;"",((Dos!D15)&amp;" X "&amp;Dos!E15),"")))</f>
        <v/>
      </c>
      <c r="H25" s="96"/>
    </row>
    <row r="26" spans="1:8" s="5" customFormat="1" ht="30" customHeight="1" x14ac:dyDescent="0.35">
      <c r="A26" s="22" t="str">
        <f>IF(Fond!H16="","",Fond!H16&amp;"X")</f>
        <v/>
      </c>
      <c r="B26" s="23" t="str">
        <f>IF(Fond!C16="","","("&amp;Fond!C16&amp;")")</f>
        <v/>
      </c>
      <c r="C26" s="94" t="str">
        <f>IF(A$1=" Tiroirs Merivobox ",IF(Fond!D16&lt;&gt;"",((Fond!E16)&amp;" X "&amp;Fond!D16+16),""),IF(A$1="Tiroirs Legrabox",IF(Fond!D16&lt;&gt;"",((Fond!E16)&amp;" X "&amp;Fond!D16),"")))</f>
        <v/>
      </c>
      <c r="D26" s="95"/>
      <c r="E26" s="25" t="str">
        <f>IF(Dos!H16="","",Dos!H16&amp;"X")</f>
        <v/>
      </c>
      <c r="F26" s="24" t="str">
        <f>IF(Dos!C16="","","("&amp;Dos!C16&amp;")")</f>
        <v/>
      </c>
      <c r="G26" s="94" t="str">
        <f>IF(A$1=" Tiroirs Merivobox ",IF(Dos!D16&lt;&gt;"",((Dos!D16)&amp;" X "&amp;Dos!E16-16),""),IF(A$1="Tiroirs Legrabox",IF(Dos!D16&lt;&gt;"",((Dos!D16)&amp;" X "&amp;Dos!E16),"")))</f>
        <v/>
      </c>
      <c r="H26" s="96"/>
    </row>
    <row r="27" spans="1:8" s="5" customFormat="1" ht="30" customHeight="1" x14ac:dyDescent="0.35">
      <c r="A27" s="22" t="str">
        <f>IF(Fond!H17="","",Fond!H17&amp;"X")</f>
        <v/>
      </c>
      <c r="B27" s="23" t="str">
        <f>IF(Fond!C17="","","("&amp;Fond!C17&amp;")")</f>
        <v/>
      </c>
      <c r="C27" s="94" t="str">
        <f>IF(A$1=" Tiroirs Merivobox ",IF(Fond!D17&lt;&gt;"",((Fond!E17)&amp;" X "&amp;Fond!D17+16),""),IF(A$1="Tiroirs Legrabox",IF(Fond!D17&lt;&gt;"",((Fond!E17)&amp;" X "&amp;Fond!D17),"")))</f>
        <v/>
      </c>
      <c r="D27" s="95"/>
      <c r="E27" s="25" t="str">
        <f>IF(Dos!H17="","",Dos!H17&amp;"X")</f>
        <v/>
      </c>
      <c r="F27" s="24" t="str">
        <f>IF(Dos!C17="","","("&amp;Dos!C17&amp;")")</f>
        <v/>
      </c>
      <c r="G27" s="94" t="str">
        <f>IF(A$1=" Tiroirs Merivobox ",IF(Dos!D17&lt;&gt;"",((Dos!D17)&amp;" X "&amp;Dos!E17-16),""),IF(A$1="Tiroirs Legrabox",IF(Dos!D17&lt;&gt;"",((Dos!D17)&amp;" X "&amp;Dos!E17),"")))</f>
        <v/>
      </c>
      <c r="H27" s="96"/>
    </row>
    <row r="28" spans="1:8" s="5" customFormat="1" ht="30" customHeight="1" x14ac:dyDescent="0.35">
      <c r="A28" s="22" t="str">
        <f>IF(Fond!H18="","",Fond!H18&amp;"X")</f>
        <v/>
      </c>
      <c r="B28" s="23" t="str">
        <f>IF(Fond!C18="","","("&amp;Fond!C18&amp;")")</f>
        <v/>
      </c>
      <c r="C28" s="94" t="str">
        <f>IF(A$1=" Tiroirs Merivobox ",IF(Fond!D18&lt;&gt;"",((Fond!E18)&amp;" X "&amp;Fond!D18+16),""),IF(A$1="Tiroirs Legrabox",IF(Fond!D18&lt;&gt;"",((Fond!E18)&amp;" X "&amp;Fond!D18),"")))</f>
        <v/>
      </c>
      <c r="D28" s="95"/>
      <c r="E28" s="25" t="str">
        <f>IF(Dos!H18="","",Dos!H18&amp;"X")</f>
        <v/>
      </c>
      <c r="F28" s="24" t="str">
        <f>IF(Dos!C18="","","("&amp;Dos!C18&amp;")")</f>
        <v/>
      </c>
      <c r="G28" s="94" t="str">
        <f>IF(A$1=" Tiroirs Merivobox ",IF(Dos!D18&lt;&gt;"",((Dos!D18)&amp;" X "&amp;Dos!E18-16),""),IF(A$1="Tiroirs Legrabox",IF(Dos!D18&lt;&gt;"",((Dos!D18)&amp;" X "&amp;Dos!E18),"")))</f>
        <v/>
      </c>
      <c r="H28" s="96"/>
    </row>
    <row r="29" spans="1:8" s="5" customFormat="1" ht="30" customHeight="1" x14ac:dyDescent="0.35">
      <c r="A29" s="22" t="str">
        <f>IF(Fond!H19="","",Fond!H19&amp;"X")</f>
        <v/>
      </c>
      <c r="B29" s="23" t="str">
        <f>IF(Fond!C19="","","("&amp;Fond!C19&amp;")")</f>
        <v/>
      </c>
      <c r="C29" s="94" t="str">
        <f>IF(A$1=" Tiroirs Merivobox ",IF(Fond!D19&lt;&gt;"",((Fond!E19)&amp;" X "&amp;Fond!D19+16),""),IF(A$1="Tiroirs Legrabox",IF(Fond!D19&lt;&gt;"",((Fond!E19)&amp;" X "&amp;Fond!D19),"")))</f>
        <v/>
      </c>
      <c r="D29" s="95"/>
      <c r="E29" s="25" t="str">
        <f>IF(Dos!H19="","",Dos!H19&amp;"X")</f>
        <v/>
      </c>
      <c r="F29" s="24" t="str">
        <f>IF(Dos!C19="","","("&amp;Dos!C19&amp;")")</f>
        <v/>
      </c>
      <c r="G29" s="94" t="str">
        <f>IF(A$1=" Tiroirs Merivobox ",IF(Dos!D19&lt;&gt;"",((Dos!D19)&amp;" X "&amp;Dos!E19-16),""),IF(A$1="Tiroirs Legrabox",IF(Dos!D19&lt;&gt;"",((Dos!D19)&amp;" X "&amp;Dos!E19),"")))</f>
        <v/>
      </c>
      <c r="H29" s="96"/>
    </row>
    <row r="30" spans="1:8" s="5" customFormat="1" ht="30" customHeight="1" x14ac:dyDescent="0.35">
      <c r="B30" s="17"/>
      <c r="C30" s="86"/>
      <c r="D30" s="86"/>
      <c r="E30" s="8"/>
      <c r="F30" s="2"/>
      <c r="G30" s="86"/>
      <c r="H30" s="86"/>
    </row>
  </sheetData>
  <mergeCells count="44"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  <mergeCell ref="C20:D20"/>
    <mergeCell ref="C21:D21"/>
    <mergeCell ref="C17:D17"/>
    <mergeCell ref="C18:D18"/>
    <mergeCell ref="C19:D19"/>
    <mergeCell ref="G15:H15"/>
    <mergeCell ref="G16:H16"/>
    <mergeCell ref="G17:H17"/>
    <mergeCell ref="C14:D14"/>
    <mergeCell ref="C15:D15"/>
    <mergeCell ref="C16:D16"/>
    <mergeCell ref="G14:H14"/>
    <mergeCell ref="G20:H20"/>
    <mergeCell ref="G21:H21"/>
    <mergeCell ref="G22:H22"/>
    <mergeCell ref="G23:H23"/>
    <mergeCell ref="G18:H18"/>
    <mergeCell ref="G19:H19"/>
    <mergeCell ref="C13:D13"/>
    <mergeCell ref="G10:H11"/>
    <mergeCell ref="C10:D11"/>
    <mergeCell ref="G12:H12"/>
    <mergeCell ref="G13:H13"/>
    <mergeCell ref="A10:B11"/>
    <mergeCell ref="E10:F11"/>
    <mergeCell ref="A1:H5"/>
    <mergeCell ref="A6:H9"/>
    <mergeCell ref="C12:D1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&amp;LL'Atelier COPPO &amp;C Débits Tiroirs&amp;RVR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V15"/>
  <sheetViews>
    <sheetView topLeftCell="C2" workbookViewId="0">
      <selection activeCell="C4" sqref="C4"/>
    </sheetView>
  </sheetViews>
  <sheetFormatPr baseColWidth="10" defaultRowHeight="15" x14ac:dyDescent="0.25"/>
  <cols>
    <col min="1" max="1" width="11.140625" hidden="1" customWidth="1"/>
    <col min="2" max="2" width="16.5703125" hidden="1" customWidth="1"/>
    <col min="3" max="3" width="22" bestFit="1" customWidth="1"/>
    <col min="4" max="4" width="14.42578125" bestFit="1" customWidth="1"/>
    <col min="5" max="11" width="11.140625" bestFit="1" customWidth="1"/>
    <col min="12" max="12" width="12.140625" bestFit="1" customWidth="1"/>
    <col min="13" max="13" width="25.140625" bestFit="1" customWidth="1"/>
    <col min="14" max="17" width="25.85546875" bestFit="1" customWidth="1"/>
    <col min="18" max="21" width="12.140625" bestFit="1" customWidth="1"/>
    <col min="22" max="22" width="81.140625" bestFit="1" customWidth="1"/>
    <col min="23" max="23" width="12.140625" bestFit="1" customWidth="1"/>
  </cols>
  <sheetData>
    <row r="1" spans="1:22" hidden="1" x14ac:dyDescent="0.25">
      <c r="A1" t="s">
        <v>2</v>
      </c>
      <c r="C1" s="6" t="s">
        <v>2</v>
      </c>
    </row>
    <row r="2" spans="1:22" ht="26.25" x14ac:dyDescent="0.25">
      <c r="A2" t="s">
        <v>96</v>
      </c>
      <c r="C2" s="61" t="s">
        <v>139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t="s">
        <v>107</v>
      </c>
    </row>
    <row r="4" spans="1:22" x14ac:dyDescent="0.25">
      <c r="A4" t="s">
        <v>112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t="s">
        <v>117</v>
      </c>
      <c r="C5" t="s">
        <v>138</v>
      </c>
      <c r="D5" t="s">
        <v>46</v>
      </c>
      <c r="E5" t="s">
        <v>139</v>
      </c>
      <c r="F5" t="s">
        <v>113</v>
      </c>
      <c r="G5" t="s">
        <v>114</v>
      </c>
      <c r="H5" t="s">
        <v>41</v>
      </c>
      <c r="I5" t="s">
        <v>45</v>
      </c>
      <c r="J5" t="s">
        <v>45</v>
      </c>
      <c r="K5" t="s">
        <v>43</v>
      </c>
      <c r="L5" t="s">
        <v>44</v>
      </c>
      <c r="M5" t="s">
        <v>103</v>
      </c>
      <c r="N5" t="s">
        <v>20</v>
      </c>
      <c r="O5" t="s">
        <v>20</v>
      </c>
      <c r="P5" t="s">
        <v>20</v>
      </c>
      <c r="Q5" t="s">
        <v>99</v>
      </c>
      <c r="R5" t="s">
        <v>20</v>
      </c>
      <c r="S5" t="s">
        <v>20</v>
      </c>
      <c r="T5" t="s">
        <v>20</v>
      </c>
      <c r="U5" t="s">
        <v>139</v>
      </c>
      <c r="V5" t="s">
        <v>140</v>
      </c>
    </row>
    <row r="6" spans="1:22" x14ac:dyDescent="0.25">
      <c r="A6" t="s">
        <v>120</v>
      </c>
      <c r="C6" t="s">
        <v>169</v>
      </c>
      <c r="D6" t="s">
        <v>47</v>
      </c>
      <c r="E6" t="s">
        <v>139</v>
      </c>
      <c r="F6" t="s">
        <v>113</v>
      </c>
      <c r="G6" t="s">
        <v>114</v>
      </c>
      <c r="H6" t="s">
        <v>41</v>
      </c>
      <c r="I6" t="s">
        <v>45</v>
      </c>
      <c r="J6" t="s">
        <v>45</v>
      </c>
      <c r="K6" t="s">
        <v>43</v>
      </c>
      <c r="L6" t="s">
        <v>44</v>
      </c>
      <c r="M6" t="s">
        <v>109</v>
      </c>
      <c r="N6" t="s">
        <v>99</v>
      </c>
      <c r="O6" t="s">
        <v>20</v>
      </c>
      <c r="P6" t="s">
        <v>99</v>
      </c>
      <c r="Q6" t="s">
        <v>99</v>
      </c>
      <c r="R6" t="s">
        <v>20</v>
      </c>
      <c r="S6" t="s">
        <v>20</v>
      </c>
      <c r="T6" t="s">
        <v>20</v>
      </c>
      <c r="U6" t="s">
        <v>139</v>
      </c>
      <c r="V6" t="s">
        <v>170</v>
      </c>
    </row>
    <row r="7" spans="1:22" x14ac:dyDescent="0.25">
      <c r="A7" t="s">
        <v>126</v>
      </c>
      <c r="C7" t="s">
        <v>218</v>
      </c>
      <c r="D7" t="s">
        <v>48</v>
      </c>
      <c r="E7" t="s">
        <v>139</v>
      </c>
      <c r="F7" t="s">
        <v>80</v>
      </c>
      <c r="G7" t="s">
        <v>176</v>
      </c>
      <c r="H7" t="s">
        <v>41</v>
      </c>
      <c r="I7" t="s">
        <v>45</v>
      </c>
      <c r="J7" t="s">
        <v>45</v>
      </c>
      <c r="K7" t="s">
        <v>43</v>
      </c>
      <c r="L7" t="s">
        <v>44</v>
      </c>
      <c r="M7" t="s">
        <v>103</v>
      </c>
      <c r="N7" t="s">
        <v>20</v>
      </c>
      <c r="O7" t="s">
        <v>20</v>
      </c>
      <c r="P7" t="s">
        <v>20</v>
      </c>
      <c r="Q7" t="s">
        <v>99</v>
      </c>
      <c r="R7" t="s">
        <v>20</v>
      </c>
      <c r="S7" t="s">
        <v>20</v>
      </c>
      <c r="T7" t="s">
        <v>20</v>
      </c>
      <c r="U7" t="s">
        <v>139</v>
      </c>
      <c r="V7" t="s">
        <v>219</v>
      </c>
    </row>
    <row r="8" spans="1:22" x14ac:dyDescent="0.25">
      <c r="A8" t="s">
        <v>131</v>
      </c>
      <c r="C8" t="s">
        <v>228</v>
      </c>
      <c r="D8" t="s">
        <v>56</v>
      </c>
      <c r="E8" t="s">
        <v>139</v>
      </c>
      <c r="F8" t="s">
        <v>80</v>
      </c>
      <c r="G8" t="s">
        <v>176</v>
      </c>
      <c r="H8" t="s">
        <v>41</v>
      </c>
      <c r="I8" t="s">
        <v>45</v>
      </c>
      <c r="J8" t="s">
        <v>45</v>
      </c>
      <c r="K8" t="s">
        <v>43</v>
      </c>
      <c r="L8" t="s">
        <v>44</v>
      </c>
      <c r="M8" t="s">
        <v>103</v>
      </c>
      <c r="N8" t="s">
        <v>20</v>
      </c>
      <c r="O8" t="s">
        <v>20</v>
      </c>
      <c r="P8" t="s">
        <v>20</v>
      </c>
      <c r="Q8" t="s">
        <v>99</v>
      </c>
      <c r="R8" t="s">
        <v>20</v>
      </c>
      <c r="S8" t="s">
        <v>20</v>
      </c>
      <c r="T8" t="s">
        <v>20</v>
      </c>
      <c r="U8" t="s">
        <v>139</v>
      </c>
      <c r="V8" t="s">
        <v>229</v>
      </c>
    </row>
    <row r="9" spans="1:22" x14ac:dyDescent="0.25">
      <c r="A9" t="s">
        <v>135</v>
      </c>
      <c r="C9" t="s">
        <v>263</v>
      </c>
      <c r="D9" t="s">
        <v>51</v>
      </c>
      <c r="E9" t="s">
        <v>139</v>
      </c>
      <c r="F9" t="s">
        <v>260</v>
      </c>
      <c r="G9" t="s">
        <v>81</v>
      </c>
      <c r="H9" t="s">
        <v>255</v>
      </c>
      <c r="I9" t="s">
        <v>45</v>
      </c>
      <c r="J9" t="s">
        <v>45</v>
      </c>
      <c r="K9" t="s">
        <v>43</v>
      </c>
      <c r="L9" t="s">
        <v>44</v>
      </c>
      <c r="M9" t="s">
        <v>256</v>
      </c>
      <c r="N9" t="s">
        <v>20</v>
      </c>
      <c r="O9" t="s">
        <v>20</v>
      </c>
      <c r="P9" t="s">
        <v>20</v>
      </c>
      <c r="Q9" t="s">
        <v>20</v>
      </c>
      <c r="R9" t="s">
        <v>20</v>
      </c>
      <c r="S9" t="s">
        <v>20</v>
      </c>
      <c r="T9" t="s">
        <v>20</v>
      </c>
      <c r="U9" t="s">
        <v>139</v>
      </c>
      <c r="V9" t="s">
        <v>264</v>
      </c>
    </row>
    <row r="10" spans="1:22" x14ac:dyDescent="0.25">
      <c r="A10" t="s">
        <v>139</v>
      </c>
      <c r="C10" t="s">
        <v>304</v>
      </c>
      <c r="D10" t="s">
        <v>52</v>
      </c>
      <c r="E10" t="s">
        <v>139</v>
      </c>
      <c r="F10" t="s">
        <v>292</v>
      </c>
      <c r="G10" t="s">
        <v>83</v>
      </c>
      <c r="H10" t="s">
        <v>41</v>
      </c>
      <c r="I10" t="s">
        <v>45</v>
      </c>
      <c r="J10" t="s">
        <v>45</v>
      </c>
      <c r="K10" t="s">
        <v>43</v>
      </c>
      <c r="L10" t="s">
        <v>44</v>
      </c>
      <c r="M10" t="s">
        <v>109</v>
      </c>
      <c r="N10" t="s">
        <v>99</v>
      </c>
      <c r="O10" t="s">
        <v>99</v>
      </c>
      <c r="P10" t="s">
        <v>99</v>
      </c>
      <c r="Q10" t="s">
        <v>99</v>
      </c>
      <c r="R10" t="s">
        <v>20</v>
      </c>
      <c r="S10" t="s">
        <v>20</v>
      </c>
      <c r="T10" t="s">
        <v>20</v>
      </c>
      <c r="U10" t="s">
        <v>139</v>
      </c>
      <c r="V10" t="s">
        <v>305</v>
      </c>
    </row>
    <row r="11" spans="1:22" x14ac:dyDescent="0.25">
      <c r="A11" t="s">
        <v>142</v>
      </c>
    </row>
    <row r="12" spans="1:22" x14ac:dyDescent="0.25">
      <c r="A12" t="s">
        <v>145</v>
      </c>
    </row>
    <row r="13" spans="1:22" x14ac:dyDescent="0.25">
      <c r="A13" t="s">
        <v>148</v>
      </c>
    </row>
    <row r="14" spans="1:22" x14ac:dyDescent="0.25">
      <c r="A14" t="s">
        <v>438</v>
      </c>
    </row>
    <row r="15" spans="1:22" x14ac:dyDescent="0.25">
      <c r="A15" t="s">
        <v>449</v>
      </c>
    </row>
  </sheetData>
  <phoneticPr fontId="6" type="noConversion"/>
  <dataValidations disablePrompts="1" count="2">
    <dataValidation type="list" allowBlank="1" showInputMessage="1" showErrorMessage="1" sqref="C3" xr:uid="{00000000-0002-0000-0500-000000000000}">
      <formula1>"Meuble1"</formula1>
    </dataValidation>
    <dataValidation type="list" allowBlank="1" showInputMessage="1" showErrorMessage="1" sqref="C2" xr:uid="{00000000-0002-0000-0500-000001000000}">
      <formula1>$A$1:$A$15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Image"/>
  <dimension ref="A1:P198"/>
  <sheetViews>
    <sheetView tabSelected="1" showWhiteSpace="0" zoomScaleNormal="100" workbookViewId="0">
      <selection activeCell="A5" sqref="A5:C7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107" t="s">
        <v>27</v>
      </c>
      <c r="B1" s="107"/>
      <c r="C1" s="107" t="s">
        <v>28</v>
      </c>
      <c r="D1" s="107"/>
      <c r="E1" s="116" t="s">
        <v>35</v>
      </c>
      <c r="F1" s="116"/>
      <c r="G1" s="116" t="s">
        <v>29</v>
      </c>
      <c r="H1" s="116"/>
      <c r="I1" s="116"/>
      <c r="J1" s="115" t="s">
        <v>30</v>
      </c>
      <c r="K1" s="115"/>
      <c r="L1" s="115"/>
    </row>
    <row r="2" spans="1:16" x14ac:dyDescent="0.25">
      <c r="A2" s="108" t="str">
        <f>BASE!B6&amp;" _ "&amp;BASE!B5</f>
        <v>3315 _ Robveille</v>
      </c>
      <c r="B2" s="108"/>
      <c r="C2" s="108" t="str">
        <f>BASE!B7</f>
        <v>Cuisine</v>
      </c>
      <c r="D2" s="108"/>
      <c r="E2" s="117" t="str">
        <f>MID(BASE!B9,13,5)&amp;"   "&amp;BASE!C9</f>
        <v>U963_   ■</v>
      </c>
      <c r="F2" s="117"/>
      <c r="G2" s="111" t="str">
        <f>MID(BASE!B10,13,5)&amp;"    "&amp;BASE!C10</f>
        <v>H1180    ●</v>
      </c>
      <c r="H2" s="111"/>
      <c r="I2" s="111"/>
      <c r="J2" s="113" t="str">
        <f>MID(BASE!B11,13,5)&amp;"   "&amp;BASE!C11</f>
        <v>U999_   ▲</v>
      </c>
      <c r="K2" s="113"/>
      <c r="L2" s="113"/>
    </row>
    <row r="3" spans="1:16" ht="10.5" customHeight="1" thickBot="1" x14ac:dyDescent="0.3">
      <c r="A3" s="109"/>
      <c r="B3" s="109"/>
      <c r="C3" s="109"/>
      <c r="D3" s="109"/>
      <c r="E3" s="118"/>
      <c r="F3" s="118"/>
      <c r="G3" s="112"/>
      <c r="H3" s="112"/>
      <c r="I3" s="112"/>
      <c r="J3" s="114"/>
      <c r="K3" s="114"/>
      <c r="L3" s="114"/>
    </row>
    <row r="4" spans="1:16" ht="8.4499999999999993" customHeight="1" x14ac:dyDescent="0.25">
      <c r="A4" s="40"/>
      <c r="B4" s="41"/>
      <c r="C4" s="42"/>
      <c r="D4" s="43"/>
      <c r="E4" s="44"/>
      <c r="F4" s="42"/>
      <c r="G4" s="42"/>
      <c r="H4" s="42"/>
      <c r="I4" s="45"/>
      <c r="J4" s="45"/>
      <c r="K4" s="45"/>
      <c r="L4" s="46"/>
    </row>
    <row r="5" spans="1:16" ht="12.95" customHeight="1" x14ac:dyDescent="0.25">
      <c r="A5" s="120" t="str">
        <f>Meuble!C2</f>
        <v xml:space="preserve">BPB400 </v>
      </c>
      <c r="B5" s="121"/>
      <c r="C5" s="121"/>
      <c r="D5" s="119" t="str">
        <f>IF(F89="","1/1","1/2")</f>
        <v>1/1</v>
      </c>
      <c r="E5" s="110" t="str">
        <f>IF(Meuble!D5="","",(Meuble!J5)&amp;" X ")</f>
        <v xml:space="preserve">1 X </v>
      </c>
      <c r="F5" s="110" t="str">
        <f>IF(Meuble!D5="","",Meuble!D5)</f>
        <v>COTE DROIT</v>
      </c>
      <c r="G5" s="48" t="str">
        <f>IF(Meuble!F5="","",Meuble!F5)</f>
        <v>760</v>
      </c>
      <c r="H5" s="49" t="str">
        <f>IF(Meuble!D5="","", "x" )</f>
        <v>x</v>
      </c>
      <c r="I5" s="49" t="str">
        <f>IF(Meuble!G5="","",Meuble!G5)</f>
        <v>590</v>
      </c>
      <c r="J5" s="49" t="str">
        <f>IF(Meuble!D5="","", "x" )</f>
        <v>x</v>
      </c>
      <c r="K5" s="49" t="str">
        <f>IF(Meuble!H5="","",Meuble!H5)</f>
        <v>19</v>
      </c>
      <c r="L5" s="106" t="str">
        <f>IF(Meuble!M5="","",IF(Meuble!M5=BASE!B9,BASE!C9,IF(Meuble!M5=BASE!B10,BASE!C10,IF(Meuble!M5=BASE!B11,BASE!C11,""))))</f>
        <v>■</v>
      </c>
    </row>
    <row r="6" spans="1:16" ht="5.45" customHeight="1" x14ac:dyDescent="0.25">
      <c r="A6" s="120"/>
      <c r="B6" s="121"/>
      <c r="C6" s="121"/>
      <c r="D6" s="119"/>
      <c r="E6" s="110"/>
      <c r="F6" s="110"/>
      <c r="G6" s="50" t="str">
        <f>IF(Meuble!Q5="","","—")</f>
        <v>—</v>
      </c>
      <c r="H6" s="51"/>
      <c r="I6" s="50" t="str">
        <f>IF(Meuble!P5="","","—")</f>
        <v/>
      </c>
      <c r="J6" s="50"/>
      <c r="K6" s="49"/>
      <c r="L6" s="106"/>
    </row>
    <row r="7" spans="1:16" ht="5.25" customHeight="1" x14ac:dyDescent="0.25">
      <c r="A7" s="120"/>
      <c r="B7" s="121"/>
      <c r="C7" s="121"/>
      <c r="D7" s="119"/>
      <c r="E7" s="110"/>
      <c r="F7" s="110"/>
      <c r="G7" s="50" t="str">
        <f>IF(Meuble!O5="","","—")</f>
        <v/>
      </c>
      <c r="H7" s="51"/>
      <c r="I7" s="50" t="str">
        <f>IF(Meuble!N5="","","—")</f>
        <v/>
      </c>
      <c r="J7" s="50"/>
      <c r="K7" s="49"/>
      <c r="L7" s="52"/>
    </row>
    <row r="8" spans="1:16" ht="9.9499999999999993" customHeight="1" x14ac:dyDescent="0.25">
      <c r="A8" s="53"/>
      <c r="B8" s="47"/>
      <c r="C8" s="47"/>
      <c r="D8" s="54"/>
      <c r="E8" s="38"/>
      <c r="F8" s="37"/>
      <c r="G8" s="37"/>
      <c r="H8" s="37"/>
      <c r="I8" s="37"/>
      <c r="J8" s="37"/>
      <c r="K8" s="37"/>
      <c r="L8" s="39"/>
    </row>
    <row r="9" spans="1:16" ht="12.95" customHeight="1" x14ac:dyDescent="0.25">
      <c r="A9" s="55"/>
      <c r="B9" s="56"/>
      <c r="C9" s="56"/>
      <c r="D9" s="57"/>
      <c r="E9" s="102" t="str">
        <f>IF(Meuble!D6="","",(Meuble!J6)&amp;" X ")</f>
        <v xml:space="preserve">1 X </v>
      </c>
      <c r="F9" s="103" t="str">
        <f>IF(Meuble!D6="","",Meuble!D6)</f>
        <v>COTE GAUCHE</v>
      </c>
      <c r="G9" s="2" t="str">
        <f>IF(Meuble!F6="","",Meuble!F6)</f>
        <v>760</v>
      </c>
      <c r="H9" s="2" t="str">
        <f>IF(Meuble!D6="","", "x" )</f>
        <v>x</v>
      </c>
      <c r="I9" s="2" t="str">
        <f>IF(Meuble!G6="","",Meuble!G6)</f>
        <v>590</v>
      </c>
      <c r="J9" s="2" t="str">
        <f>IF(Meuble!D6="","", "x" )</f>
        <v>x</v>
      </c>
      <c r="K9" s="2" t="str">
        <f>IF(Meuble!H6="","",Meuble!H6)</f>
        <v>19</v>
      </c>
      <c r="L9" s="104" t="str">
        <f>IF(Meuble!M6="","",IF(Meuble!M6=BASE!B9,BASE!C9,IF(Meuble!M6=BASE!B10,BASE!C10,IF(Meuble!M6=BASE!B11,BASE!C11,""))))</f>
        <v>●</v>
      </c>
    </row>
    <row r="10" spans="1:16" ht="5.25" customHeight="1" x14ac:dyDescent="0.25">
      <c r="A10" s="55"/>
      <c r="B10" s="56"/>
      <c r="C10" s="56"/>
      <c r="D10" s="57"/>
      <c r="E10" s="102"/>
      <c r="F10" s="103"/>
      <c r="G10" s="26" t="str">
        <f>IF(Meuble!Q6="","","—")</f>
        <v>—</v>
      </c>
      <c r="H10" s="2"/>
      <c r="I10" s="26" t="str">
        <f>IF(Meuble!P6="","","—")</f>
        <v>—</v>
      </c>
      <c r="K10" s="2"/>
      <c r="L10" s="104"/>
    </row>
    <row r="11" spans="1:16" ht="5.25" customHeight="1" x14ac:dyDescent="0.25">
      <c r="A11" s="55"/>
      <c r="B11" s="56"/>
      <c r="C11" s="56"/>
      <c r="D11" s="57"/>
      <c r="E11" s="102"/>
      <c r="F11" s="103"/>
      <c r="G11" s="26" t="str">
        <f>IF(Meuble!O6="","","—")</f>
        <v/>
      </c>
      <c r="H11" s="2"/>
      <c r="I11" s="26" t="str">
        <f>IF(Meuble!N6="","","—")</f>
        <v>—</v>
      </c>
      <c r="K11" s="2"/>
      <c r="L11" s="19"/>
    </row>
    <row r="12" spans="1:16" ht="9.9499999999999993" customHeight="1" x14ac:dyDescent="0.25">
      <c r="A12" s="55"/>
      <c r="B12" s="56"/>
      <c r="C12" s="56"/>
      <c r="D12" s="57"/>
      <c r="E12" s="32"/>
      <c r="F12" s="2"/>
      <c r="G12" s="2"/>
      <c r="H12" s="2"/>
      <c r="K12" s="2"/>
      <c r="L12" s="19"/>
    </row>
    <row r="13" spans="1:16" x14ac:dyDescent="0.25">
      <c r="A13" s="55"/>
      <c r="B13" s="56"/>
      <c r="C13" s="56"/>
      <c r="D13" s="57"/>
      <c r="E13" s="102" t="str">
        <f>IF(Meuble!D7="","",(Meuble!J7)&amp;" X ")</f>
        <v xml:space="preserve">1 X </v>
      </c>
      <c r="F13" s="103" t="str">
        <f>IF(Meuble!D7="","",Meuble!D7)</f>
        <v>DESSOUS</v>
      </c>
      <c r="G13" s="2" t="str">
        <f>IF(Meuble!F7="","",Meuble!F7)</f>
        <v>362</v>
      </c>
      <c r="H13" s="2" t="str">
        <f>IF(Meuble!D7="","", "x" )</f>
        <v>x</v>
      </c>
      <c r="I13" s="2" t="str">
        <f>IF(Meuble!G7="","",Meuble!G7)</f>
        <v>550</v>
      </c>
      <c r="J13" s="2" t="str">
        <f>IF(Meuble!D7="","", "x" )</f>
        <v>x</v>
      </c>
      <c r="K13" s="2" t="str">
        <f>IF(Meuble!H7="","",Meuble!H7)</f>
        <v>19</v>
      </c>
      <c r="L13" s="105" t="str">
        <f>IF(Meuble!M7="","",IF(Meuble!M7=BASE!B9,BASE!C9,IF(Meuble!M7=BASE!B10,BASE!C10,IF(Meuble!M7=BASE!B11,BASE!C11,""))))</f>
        <v>■</v>
      </c>
    </row>
    <row r="14" spans="1:16" ht="5.25" customHeight="1" x14ac:dyDescent="0.4">
      <c r="A14" s="55"/>
      <c r="B14" s="56"/>
      <c r="C14" s="56"/>
      <c r="D14" s="57"/>
      <c r="E14" s="102"/>
      <c r="F14" s="103"/>
      <c r="G14" s="26" t="str">
        <f>IF(Meuble!Q7="","","—")</f>
        <v>—</v>
      </c>
      <c r="H14" s="2"/>
      <c r="I14" s="26" t="str">
        <f>IF(Meuble!P7="","","—")</f>
        <v/>
      </c>
      <c r="K14" s="2"/>
      <c r="L14" s="105"/>
      <c r="P14" s="27"/>
    </row>
    <row r="15" spans="1:16" ht="5.25" customHeight="1" x14ac:dyDescent="0.4">
      <c r="A15" s="55"/>
      <c r="B15" s="56"/>
      <c r="C15" s="56"/>
      <c r="D15" s="57"/>
      <c r="E15" s="102"/>
      <c r="F15" s="103"/>
      <c r="G15" s="26" t="str">
        <f>IF(Meuble!O7="","","—")</f>
        <v/>
      </c>
      <c r="H15" s="2"/>
      <c r="I15" s="26" t="str">
        <f>IF(Meuble!N7="","","—")</f>
        <v/>
      </c>
      <c r="K15" s="2"/>
      <c r="L15" s="19"/>
      <c r="P15" s="28"/>
    </row>
    <row r="16" spans="1:16" ht="9.9499999999999993" customHeight="1" x14ac:dyDescent="0.4">
      <c r="A16" s="55"/>
      <c r="B16" s="56"/>
      <c r="C16" s="56"/>
      <c r="D16" s="57"/>
      <c r="E16" s="32"/>
      <c r="F16" s="2"/>
      <c r="G16" s="2"/>
      <c r="H16" s="2"/>
      <c r="K16" s="2"/>
      <c r="L16" s="19"/>
      <c r="P16" s="28"/>
    </row>
    <row r="17" spans="1:12" ht="12.95" customHeight="1" x14ac:dyDescent="0.25">
      <c r="A17" s="55"/>
      <c r="B17" s="56"/>
      <c r="C17" s="56"/>
      <c r="D17" s="57"/>
      <c r="E17" s="102" t="str">
        <f>IF(Meuble!D8="","",(Meuble!J8)&amp;" X ")</f>
        <v xml:space="preserve">1 X </v>
      </c>
      <c r="F17" s="103" t="str">
        <f>IF(Meuble!D8="","",Meuble!D8)</f>
        <v>DESSUS</v>
      </c>
      <c r="G17" s="2" t="str">
        <f>IF(Meuble!F8="","",Meuble!F8)</f>
        <v>362</v>
      </c>
      <c r="H17" s="2" t="str">
        <f>IF(Meuble!D8="","", "x" )</f>
        <v>x</v>
      </c>
      <c r="I17" s="2" t="str">
        <f>IF(Meuble!G8="","",Meuble!G8)</f>
        <v>550</v>
      </c>
      <c r="J17" s="2" t="str">
        <f>IF(Meuble!D8="","", "x" )</f>
        <v>x</v>
      </c>
      <c r="K17" s="2" t="str">
        <f>IF(Meuble!H8="","",Meuble!H8)</f>
        <v>19</v>
      </c>
      <c r="L17" s="104" t="str">
        <f>IF(Meuble!M8="","",IF(Meuble!M8=BASE!B9,BASE!C9,IF(Meuble!M8=BASE!B10,BASE!C10,IF(Meuble!M8=BASE!B11,BASE!C11,""))))</f>
        <v>■</v>
      </c>
    </row>
    <row r="18" spans="1:12" ht="5.25" customHeight="1" x14ac:dyDescent="0.25">
      <c r="A18" s="55"/>
      <c r="B18" s="56"/>
      <c r="C18" s="56"/>
      <c r="D18" s="57"/>
      <c r="E18" s="102"/>
      <c r="F18" s="103"/>
      <c r="G18" s="26" t="str">
        <f>IF(Meuble!Q8="","","—")</f>
        <v>—</v>
      </c>
      <c r="H18" s="2"/>
      <c r="I18" s="26" t="str">
        <f>IF(Meuble!P8="","","—")</f>
        <v/>
      </c>
      <c r="K18" s="2"/>
      <c r="L18" s="104"/>
    </row>
    <row r="19" spans="1:12" ht="5.25" customHeight="1" x14ac:dyDescent="0.25">
      <c r="A19" s="55"/>
      <c r="B19" s="56"/>
      <c r="C19" s="56"/>
      <c r="D19" s="57"/>
      <c r="E19" s="102"/>
      <c r="F19" s="103"/>
      <c r="G19" s="26" t="str">
        <f>IF(Meuble!O8="","","—")</f>
        <v/>
      </c>
      <c r="H19" s="2"/>
      <c r="I19" s="26" t="str">
        <f>IF(Meuble!N8="","","—")</f>
        <v/>
      </c>
      <c r="K19" s="2"/>
      <c r="L19" s="19"/>
    </row>
    <row r="20" spans="1:12" ht="9.9499999999999993" customHeight="1" x14ac:dyDescent="0.25">
      <c r="A20" s="55"/>
      <c r="B20" s="56"/>
      <c r="C20" s="56"/>
      <c r="D20" s="57"/>
      <c r="E20" s="32"/>
      <c r="F20" s="2"/>
      <c r="G20" s="2"/>
      <c r="H20" s="2"/>
      <c r="K20" s="2"/>
      <c r="L20" s="19"/>
    </row>
    <row r="21" spans="1:12" ht="12.95" customHeight="1" x14ac:dyDescent="0.25">
      <c r="A21" s="55"/>
      <c r="B21" s="56"/>
      <c r="C21" s="56"/>
      <c r="D21" s="57"/>
      <c r="E21" s="102" t="str">
        <f>IF(Meuble!D9="","",(Meuble!J9)&amp;" X ")</f>
        <v xml:space="preserve">1 X </v>
      </c>
      <c r="F21" s="103" t="str">
        <f>IF(Meuble!D9="","",Meuble!D9)</f>
        <v>DOS</v>
      </c>
      <c r="G21" s="2" t="str">
        <f>IF(Meuble!F9="","",Meuble!F9)</f>
        <v>737</v>
      </c>
      <c r="H21" s="2" t="str">
        <f>IF(Meuble!D9="","", "x" )</f>
        <v>x</v>
      </c>
      <c r="I21" s="2" t="str">
        <f>IF(Meuble!G9="","",Meuble!G9)</f>
        <v>377</v>
      </c>
      <c r="J21" s="2" t="str">
        <f>IF(Meuble!D9="","", "x" )</f>
        <v>x</v>
      </c>
      <c r="K21" s="2" t="str">
        <f>IF(Meuble!H9="","",Meuble!H9)</f>
        <v>8</v>
      </c>
      <c r="L21" s="104" t="str">
        <f>IF(Meuble!M9="","",IF(Meuble!M9=BASE!B9,BASE!C9,IF(Meuble!M9=BASE!B10,BASE!C10,IF(Meuble!M9=BASE!B11,BASE!C11,""))))</f>
        <v/>
      </c>
    </row>
    <row r="22" spans="1:12" ht="5.45" customHeight="1" x14ac:dyDescent="0.25">
      <c r="A22" s="55"/>
      <c r="B22" s="56"/>
      <c r="C22" s="56"/>
      <c r="D22" s="57"/>
      <c r="E22" s="102"/>
      <c r="F22" s="103"/>
      <c r="G22" s="26" t="str">
        <f>IF(Meuble!Q9="","","—")</f>
        <v/>
      </c>
      <c r="H22" s="2"/>
      <c r="I22" s="26" t="str">
        <f>IF(Meuble!P9="","","—")</f>
        <v/>
      </c>
      <c r="K22" s="2"/>
      <c r="L22" s="104"/>
    </row>
    <row r="23" spans="1:12" ht="5.25" customHeight="1" x14ac:dyDescent="0.25">
      <c r="A23" s="55"/>
      <c r="B23" s="56"/>
      <c r="C23" s="56"/>
      <c r="D23" s="57"/>
      <c r="E23" s="102"/>
      <c r="F23" s="103"/>
      <c r="G23" s="26" t="str">
        <f>IF(Meuble!O9="","","—")</f>
        <v/>
      </c>
      <c r="H23" s="2"/>
      <c r="I23" s="26" t="str">
        <f>IF(Meuble!N9="","","—")</f>
        <v/>
      </c>
      <c r="K23" s="2"/>
      <c r="L23" s="19"/>
    </row>
    <row r="24" spans="1:12" ht="9.9499999999999993" customHeight="1" x14ac:dyDescent="0.25">
      <c r="A24" s="55"/>
      <c r="B24" s="56"/>
      <c r="C24" s="56"/>
      <c r="D24" s="57"/>
      <c r="E24" s="32"/>
      <c r="F24" s="2"/>
      <c r="G24" s="2"/>
      <c r="H24" s="2"/>
      <c r="K24" s="2"/>
      <c r="L24" s="19"/>
    </row>
    <row r="25" spans="1:12" ht="12.95" customHeight="1" x14ac:dyDescent="0.25">
      <c r="A25" s="55"/>
      <c r="B25" s="56"/>
      <c r="C25" s="56"/>
      <c r="D25" s="57"/>
      <c r="E25" s="102" t="str">
        <f>IF(Meuble!D10="","",(Meuble!J10)&amp;" X ")</f>
        <v xml:space="preserve">1 X </v>
      </c>
      <c r="F25" s="103" t="str">
        <f>IF(Meuble!D10="","",Meuble!D10)</f>
        <v>FACADE TIROIR</v>
      </c>
      <c r="G25" s="2" t="str">
        <f>IF(Meuble!F10="","",Meuble!F10)</f>
        <v>756</v>
      </c>
      <c r="H25" s="2" t="str">
        <f>IF(Meuble!D10="","", "x" )</f>
        <v>x</v>
      </c>
      <c r="I25" s="2" t="str">
        <f>IF(Meuble!G10="","",Meuble!G10)</f>
        <v>396</v>
      </c>
      <c r="J25" s="2" t="str">
        <f>IF(Meuble!D10="","", "x" )</f>
        <v>x</v>
      </c>
      <c r="K25" s="2" t="str">
        <f>IF(Meuble!H10="","",Meuble!H10)</f>
        <v>19</v>
      </c>
      <c r="L25" s="104" t="str">
        <f>IF(Meuble!M10="","",IF(Meuble!M10=BASE!B9,BASE!C9,IF(Meuble!M10=BASE!B10,BASE!C10,IF(Meuble!M10=BASE!B11,BASE!C11,""))))</f>
        <v>●</v>
      </c>
    </row>
    <row r="26" spans="1:12" ht="5.25" customHeight="1" x14ac:dyDescent="0.25">
      <c r="A26" s="55"/>
      <c r="B26" s="56"/>
      <c r="C26" s="56"/>
      <c r="D26" s="57"/>
      <c r="E26" s="102"/>
      <c r="F26" s="103"/>
      <c r="G26" s="26" t="str">
        <f>IF(Meuble!Q10="","","—")</f>
        <v>—</v>
      </c>
      <c r="H26" s="2"/>
      <c r="I26" s="26" t="str">
        <f>IF(Meuble!P10="","","—")</f>
        <v>—</v>
      </c>
      <c r="K26" s="2"/>
      <c r="L26" s="104"/>
    </row>
    <row r="27" spans="1:12" ht="5.25" customHeight="1" x14ac:dyDescent="0.25">
      <c r="A27" s="55"/>
      <c r="B27" s="56"/>
      <c r="C27" s="56"/>
      <c r="D27" s="57"/>
      <c r="E27" s="102"/>
      <c r="F27" s="103"/>
      <c r="G27" s="26" t="str">
        <f>IF(Meuble!O10="","","—")</f>
        <v>—</v>
      </c>
      <c r="H27" s="2"/>
      <c r="I27" s="26" t="str">
        <f>IF(Meuble!N10="","","—")</f>
        <v>—</v>
      </c>
      <c r="K27" s="2"/>
      <c r="L27" s="19"/>
    </row>
    <row r="28" spans="1:12" ht="12.95" customHeight="1" x14ac:dyDescent="0.25">
      <c r="A28" s="55"/>
      <c r="B28" s="56"/>
      <c r="C28" s="56"/>
      <c r="D28" s="57"/>
      <c r="E28" s="32"/>
      <c r="F28" s="2"/>
      <c r="G28" s="2"/>
      <c r="H28" s="2"/>
      <c r="K28" s="2"/>
      <c r="L28" s="19"/>
    </row>
    <row r="29" spans="1:12" ht="12.95" customHeight="1" x14ac:dyDescent="0.25">
      <c r="A29" s="55"/>
      <c r="B29" s="56"/>
      <c r="C29" s="56"/>
      <c r="D29" s="57"/>
      <c r="E29" s="102" t="str">
        <f>IF(Meuble!D11="","",(Meuble!J11)&amp;" X ")</f>
        <v/>
      </c>
      <c r="F29" s="103" t="str">
        <f>IF(Meuble!D11="","",Meuble!D11)</f>
        <v/>
      </c>
      <c r="G29" s="2" t="str">
        <f>IF(Meuble!F11="","",Meuble!F11)</f>
        <v/>
      </c>
      <c r="H29" s="2" t="str">
        <f>IF(Meuble!D11="","", "x" )</f>
        <v/>
      </c>
      <c r="I29" s="2" t="str">
        <f>IF(Meuble!G11="","",Meuble!G11)</f>
        <v/>
      </c>
      <c r="J29" s="2" t="str">
        <f>IF(Meuble!D11="","", "x" )</f>
        <v/>
      </c>
      <c r="K29" s="2" t="str">
        <f>IF(Meuble!H11="","",Meuble!H11)</f>
        <v/>
      </c>
      <c r="L29" s="104" t="str">
        <f>IF(Meuble!M11="","",IF(Meuble!M11=BASE!B9,BASE!C9,IF(Meuble!M11=BASE!B10,BASE!C10,IF(Meuble!M11=BASE!B11,BASE!C11,""))))</f>
        <v/>
      </c>
    </row>
    <row r="30" spans="1:12" ht="5.25" customHeight="1" x14ac:dyDescent="0.25">
      <c r="A30" s="55"/>
      <c r="B30" s="56"/>
      <c r="C30" s="56"/>
      <c r="D30" s="57"/>
      <c r="E30" s="102"/>
      <c r="F30" s="103"/>
      <c r="G30" s="26" t="str">
        <f>IF(Meuble!Q11="","","—")</f>
        <v/>
      </c>
      <c r="H30" s="2"/>
      <c r="I30" s="26" t="str">
        <f>IF(Meuble!P11="","","—")</f>
        <v/>
      </c>
      <c r="K30" s="2"/>
      <c r="L30" s="104"/>
    </row>
    <row r="31" spans="1:12" ht="5.25" customHeight="1" x14ac:dyDescent="0.25">
      <c r="A31" s="55"/>
      <c r="B31" s="56"/>
      <c r="C31" s="56"/>
      <c r="D31" s="57"/>
      <c r="E31" s="102"/>
      <c r="F31" s="103"/>
      <c r="G31" s="26" t="str">
        <f>IF(Meuble!O11="","","—")</f>
        <v/>
      </c>
      <c r="H31" s="2"/>
      <c r="I31" s="26" t="str">
        <f>IF(Meuble!N11="","","—")</f>
        <v/>
      </c>
      <c r="K31" s="2"/>
      <c r="L31" s="19"/>
    </row>
    <row r="32" spans="1:12" ht="12.95" customHeight="1" x14ac:dyDescent="0.25">
      <c r="A32" s="55"/>
      <c r="B32" s="56"/>
      <c r="C32" s="56"/>
      <c r="D32" s="57"/>
      <c r="E32" s="32"/>
      <c r="F32" s="2"/>
      <c r="G32" s="2"/>
      <c r="H32" s="2"/>
      <c r="K32" s="2"/>
      <c r="L32" s="19"/>
    </row>
    <row r="33" spans="1:12" ht="12.95" customHeight="1" x14ac:dyDescent="0.25">
      <c r="A33" s="55"/>
      <c r="B33" s="56"/>
      <c r="C33" s="56"/>
      <c r="D33" s="57"/>
      <c r="E33" s="102" t="str">
        <f>IF(Meuble!D12="","",(Meuble!J12)&amp;" X ")</f>
        <v/>
      </c>
      <c r="F33" s="103" t="str">
        <f>IF(Meuble!D12="","",Meuble!D12)</f>
        <v/>
      </c>
      <c r="G33" s="2" t="str">
        <f>IF(Meuble!F12="","",Meuble!F12)</f>
        <v/>
      </c>
      <c r="H33" s="2" t="str">
        <f>IF(Meuble!D12="","", "x" )</f>
        <v/>
      </c>
      <c r="I33" s="2" t="str">
        <f>IF(Meuble!G12="","",Meuble!G12)</f>
        <v/>
      </c>
      <c r="J33" s="2" t="str">
        <f>IF(Meuble!D12="","", "x" )</f>
        <v/>
      </c>
      <c r="K33" s="2" t="str">
        <f>IF(Meuble!H12="","",Meuble!H12)</f>
        <v/>
      </c>
      <c r="L33" s="104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55"/>
      <c r="B34" s="56"/>
      <c r="C34" s="56"/>
      <c r="D34" s="57"/>
      <c r="E34" s="102"/>
      <c r="F34" s="103"/>
      <c r="G34" s="26" t="str">
        <f>IF(Meuble!Q12="","","—")</f>
        <v/>
      </c>
      <c r="H34" s="2"/>
      <c r="I34" s="26" t="str">
        <f>IF(Meuble!P12="","","—")</f>
        <v/>
      </c>
      <c r="K34" s="2"/>
      <c r="L34" s="104"/>
    </row>
    <row r="35" spans="1:12" ht="5.25" customHeight="1" x14ac:dyDescent="0.25">
      <c r="A35" s="55"/>
      <c r="B35" s="56"/>
      <c r="C35" s="56"/>
      <c r="D35" s="57"/>
      <c r="E35" s="102"/>
      <c r="F35" s="103"/>
      <c r="G35" s="26" t="str">
        <f>IF(Meuble!O12="","","—")</f>
        <v/>
      </c>
      <c r="H35" s="2"/>
      <c r="I35" s="26" t="str">
        <f>IF(Meuble!N12="","","—")</f>
        <v/>
      </c>
      <c r="K35" s="2"/>
      <c r="L35" s="19"/>
    </row>
    <row r="36" spans="1:12" ht="9.9499999999999993" customHeight="1" x14ac:dyDescent="0.25">
      <c r="A36" s="55"/>
      <c r="B36" s="56"/>
      <c r="C36" s="56"/>
      <c r="D36" s="57"/>
      <c r="E36" s="32"/>
      <c r="F36" s="2"/>
      <c r="G36" s="2"/>
      <c r="H36" s="2"/>
      <c r="K36" s="2"/>
      <c r="L36" s="19"/>
    </row>
    <row r="37" spans="1:12" ht="12.95" customHeight="1" x14ac:dyDescent="0.25">
      <c r="A37" s="55"/>
      <c r="B37" s="56"/>
      <c r="C37" s="56"/>
      <c r="D37" s="57"/>
      <c r="E37" s="102" t="str">
        <f>IF(Meuble!D13="","",(Meuble!J13)&amp;" X ")</f>
        <v/>
      </c>
      <c r="F37" s="103" t="str">
        <f>IF(Meuble!D13="","",Meuble!D13)</f>
        <v/>
      </c>
      <c r="G37" s="2" t="str">
        <f>IF(Meuble!F13="","",Meuble!F13)</f>
        <v/>
      </c>
      <c r="H37" s="2" t="str">
        <f>IF(Meuble!D13="","", "x" )</f>
        <v/>
      </c>
      <c r="I37" s="2" t="str">
        <f>IF(Meuble!G13="","",Meuble!G13)</f>
        <v/>
      </c>
      <c r="J37" s="2" t="str">
        <f>IF(Meuble!D13="","", "x" )</f>
        <v/>
      </c>
      <c r="K37" s="2" t="str">
        <f>IF(Meuble!H13="","",Meuble!H13)</f>
        <v/>
      </c>
      <c r="L37" s="105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55"/>
      <c r="B38" s="56"/>
      <c r="C38" s="56"/>
      <c r="D38" s="57"/>
      <c r="E38" s="102"/>
      <c r="F38" s="103"/>
      <c r="G38" s="26" t="str">
        <f>IF(Meuble!Q13="","","—")</f>
        <v/>
      </c>
      <c r="H38" s="2"/>
      <c r="I38" s="26" t="str">
        <f>IF(Meuble!P13="","","—")</f>
        <v/>
      </c>
      <c r="K38" s="2"/>
      <c r="L38" s="105"/>
    </row>
    <row r="39" spans="1:12" ht="5.25" customHeight="1" x14ac:dyDescent="0.25">
      <c r="A39" s="55"/>
      <c r="B39" s="56"/>
      <c r="C39" s="56"/>
      <c r="D39" s="57"/>
      <c r="E39" s="102"/>
      <c r="F39" s="103"/>
      <c r="G39" s="26" t="str">
        <f>IF(Meuble!O13="","","—")</f>
        <v/>
      </c>
      <c r="H39" s="2"/>
      <c r="I39" s="26" t="str">
        <f>IF(Meuble!N13="","","—")</f>
        <v/>
      </c>
      <c r="K39" s="2"/>
      <c r="L39" s="19"/>
    </row>
    <row r="40" spans="1:12" ht="9.9499999999999993" customHeight="1" x14ac:dyDescent="0.25">
      <c r="A40" s="55"/>
      <c r="B40" s="56"/>
      <c r="C40" s="56"/>
      <c r="D40" s="57"/>
      <c r="E40" s="32"/>
      <c r="F40" s="2"/>
      <c r="G40" s="2"/>
      <c r="H40" s="2"/>
      <c r="K40" s="2"/>
      <c r="L40" s="19"/>
    </row>
    <row r="41" spans="1:12" ht="12.95" customHeight="1" x14ac:dyDescent="0.25">
      <c r="A41" s="55"/>
      <c r="B41" s="56"/>
      <c r="C41" s="56"/>
      <c r="D41" s="57"/>
      <c r="E41" s="102" t="str">
        <f>IF(Meuble!D14="","",(Meuble!J14)&amp;" X ")</f>
        <v/>
      </c>
      <c r="F41" s="103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105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55"/>
      <c r="B42" s="56"/>
      <c r="C42" s="56"/>
      <c r="D42" s="57"/>
      <c r="E42" s="102"/>
      <c r="F42" s="103"/>
      <c r="G42" s="26" t="str">
        <f>IF(Meuble!Q14="","","—")</f>
        <v/>
      </c>
      <c r="H42" s="2"/>
      <c r="I42" s="26" t="str">
        <f>IF(Meuble!P14="","","—")</f>
        <v/>
      </c>
      <c r="K42" s="2"/>
      <c r="L42" s="105"/>
    </row>
    <row r="43" spans="1:12" ht="5.25" customHeight="1" x14ac:dyDescent="0.25">
      <c r="A43" s="55"/>
      <c r="B43" s="56"/>
      <c r="C43" s="56"/>
      <c r="D43" s="57"/>
      <c r="E43" s="102"/>
      <c r="F43" s="103"/>
      <c r="G43" s="26" t="str">
        <f>IF(Meuble!O14="","","—")</f>
        <v/>
      </c>
      <c r="H43" s="2"/>
      <c r="I43" s="26" t="str">
        <f>IF(Meuble!N14="","","—")</f>
        <v/>
      </c>
      <c r="K43" s="2"/>
      <c r="L43" s="19"/>
    </row>
    <row r="44" spans="1:12" ht="9.9499999999999993" customHeight="1" x14ac:dyDescent="0.25">
      <c r="A44" s="55"/>
      <c r="B44" s="56"/>
      <c r="C44" s="56"/>
      <c r="D44" s="57"/>
      <c r="E44" s="32"/>
      <c r="F44" s="2"/>
      <c r="G44" s="2"/>
      <c r="H44" s="2"/>
      <c r="K44" s="2"/>
      <c r="L44" s="19"/>
    </row>
    <row r="45" spans="1:12" ht="12.95" customHeight="1" x14ac:dyDescent="0.25">
      <c r="A45" s="55"/>
      <c r="B45" s="56"/>
      <c r="C45" s="56"/>
      <c r="D45" s="57"/>
      <c r="E45" s="102" t="str">
        <f>IF(Meuble!D15="","",(Meuble!J15)&amp;" X ")</f>
        <v/>
      </c>
      <c r="F45" s="103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104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55"/>
      <c r="B46" s="56"/>
      <c r="C46" s="56"/>
      <c r="D46" s="57"/>
      <c r="E46" s="102"/>
      <c r="F46" s="103"/>
      <c r="G46" s="26" t="str">
        <f>IF(Meuble!Q15="","","—")</f>
        <v/>
      </c>
      <c r="H46" s="2"/>
      <c r="I46" s="26" t="str">
        <f>IF(Meuble!P15="","","—")</f>
        <v/>
      </c>
      <c r="K46" s="2"/>
      <c r="L46" s="104"/>
    </row>
    <row r="47" spans="1:12" ht="5.25" customHeight="1" x14ac:dyDescent="0.25">
      <c r="A47" s="55"/>
      <c r="B47" s="56"/>
      <c r="C47" s="56"/>
      <c r="D47" s="57"/>
      <c r="E47" s="102"/>
      <c r="F47" s="103"/>
      <c r="G47" s="26" t="str">
        <f>IF(Meuble!O15="","","—")</f>
        <v/>
      </c>
      <c r="H47" s="2"/>
      <c r="I47" s="26" t="str">
        <f>IF(Meuble!N15="","","—")</f>
        <v/>
      </c>
      <c r="K47" s="2"/>
      <c r="L47" s="19"/>
    </row>
    <row r="48" spans="1:12" ht="9.9499999999999993" customHeight="1" x14ac:dyDescent="0.25">
      <c r="A48" s="55"/>
      <c r="B48" s="56"/>
      <c r="C48" s="56"/>
      <c r="D48" s="57"/>
      <c r="E48" s="32"/>
      <c r="F48" s="2"/>
      <c r="G48" s="2"/>
      <c r="H48" s="2"/>
      <c r="K48" s="2"/>
      <c r="L48" s="19"/>
    </row>
    <row r="49" spans="1:12" ht="12.95" customHeight="1" x14ac:dyDescent="0.25">
      <c r="A49" s="55"/>
      <c r="B49" s="56"/>
      <c r="C49" s="56"/>
      <c r="D49" s="57"/>
      <c r="E49" s="102" t="str">
        <f>IF(Meuble!D16="","",(Meuble!J16)&amp;" X ")</f>
        <v/>
      </c>
      <c r="F49" s="103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104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55"/>
      <c r="B50" s="56"/>
      <c r="C50" s="56"/>
      <c r="D50" s="57"/>
      <c r="E50" s="102"/>
      <c r="F50" s="103"/>
      <c r="G50" s="26" t="str">
        <f>IF(Meuble!Q16="","","—")</f>
        <v/>
      </c>
      <c r="H50" s="2"/>
      <c r="I50" s="26" t="str">
        <f>IF(Meuble!P16="","","—")</f>
        <v/>
      </c>
      <c r="K50" s="2"/>
      <c r="L50" s="104"/>
    </row>
    <row r="51" spans="1:12" ht="5.25" customHeight="1" x14ac:dyDescent="0.25">
      <c r="A51" s="55"/>
      <c r="B51" s="56"/>
      <c r="C51" s="56"/>
      <c r="D51" s="57"/>
      <c r="E51" s="102"/>
      <c r="F51" s="103"/>
      <c r="G51" s="26" t="str">
        <f>IF(Meuble!O16="","","—")</f>
        <v/>
      </c>
      <c r="H51" s="2"/>
      <c r="I51" s="26" t="str">
        <f>IF(Meuble!N16="","","—")</f>
        <v/>
      </c>
      <c r="K51" s="2"/>
      <c r="L51" s="19"/>
    </row>
    <row r="52" spans="1:12" ht="9.9499999999999993" customHeight="1" x14ac:dyDescent="0.25">
      <c r="A52" s="55"/>
      <c r="B52" s="56"/>
      <c r="C52" s="56"/>
      <c r="D52" s="57"/>
      <c r="E52" s="32"/>
      <c r="L52" s="19"/>
    </row>
    <row r="53" spans="1:12" ht="12.95" customHeight="1" x14ac:dyDescent="0.25">
      <c r="A53" s="55"/>
      <c r="B53" s="56"/>
      <c r="C53" s="56"/>
      <c r="D53" s="57"/>
      <c r="E53" s="102" t="str">
        <f>IF(Meuble!D17="","",(Meuble!J17)&amp;" X ")</f>
        <v/>
      </c>
      <c r="F53" s="103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104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55"/>
      <c r="B54" s="56"/>
      <c r="C54" s="56"/>
      <c r="D54" s="57"/>
      <c r="E54" s="102"/>
      <c r="F54" s="103"/>
      <c r="G54" s="26" t="str">
        <f>IF(Meuble!Q17="","","—")</f>
        <v/>
      </c>
      <c r="H54" s="2"/>
      <c r="I54" s="26" t="str">
        <f>IF(Meuble!P17="","","—")</f>
        <v/>
      </c>
      <c r="K54" s="2"/>
      <c r="L54" s="104"/>
    </row>
    <row r="55" spans="1:12" ht="5.25" customHeight="1" x14ac:dyDescent="0.25">
      <c r="A55" s="55"/>
      <c r="B55" s="56"/>
      <c r="C55" s="56"/>
      <c r="D55" s="57"/>
      <c r="E55" s="102"/>
      <c r="F55" s="103"/>
      <c r="G55" s="26" t="str">
        <f>IF(Meuble!O17="","","—")</f>
        <v/>
      </c>
      <c r="H55" s="2"/>
      <c r="I55" s="26" t="str">
        <f>IF(Meuble!N17="","","—")</f>
        <v/>
      </c>
      <c r="K55" s="2"/>
      <c r="L55" s="19"/>
    </row>
    <row r="56" spans="1:12" ht="9.9499999999999993" customHeight="1" x14ac:dyDescent="0.25">
      <c r="A56" s="55"/>
      <c r="B56" s="56"/>
      <c r="C56" s="56"/>
      <c r="D56" s="57"/>
      <c r="E56" s="32"/>
      <c r="L56" s="19"/>
    </row>
    <row r="57" spans="1:12" ht="12.95" customHeight="1" x14ac:dyDescent="0.25">
      <c r="A57" s="55"/>
      <c r="B57" s="56"/>
      <c r="C57" s="56"/>
      <c r="D57" s="57"/>
      <c r="E57" s="102" t="str">
        <f>IF(Meuble!D18="","",(Meuble!J18)&amp;" X ")</f>
        <v/>
      </c>
      <c r="F57" s="103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104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55"/>
      <c r="B58" s="56"/>
      <c r="C58" s="56"/>
      <c r="D58" s="57"/>
      <c r="E58" s="102"/>
      <c r="F58" s="103"/>
      <c r="G58" s="26" t="str">
        <f>IF(Meuble!Q18="","","—")</f>
        <v/>
      </c>
      <c r="H58" s="2"/>
      <c r="I58" s="26" t="str">
        <f>IF(Meuble!P18="","","—")</f>
        <v/>
      </c>
      <c r="K58" s="2"/>
      <c r="L58" s="104"/>
    </row>
    <row r="59" spans="1:12" ht="5.25" customHeight="1" x14ac:dyDescent="0.25">
      <c r="A59" s="55"/>
      <c r="B59" s="56"/>
      <c r="C59" s="56"/>
      <c r="D59" s="57"/>
      <c r="E59" s="102"/>
      <c r="F59" s="103"/>
      <c r="G59" s="26" t="str">
        <f>IF(Meuble!O18="","","—")</f>
        <v/>
      </c>
      <c r="H59" s="2"/>
      <c r="I59" s="26" t="str">
        <f>IF(Meuble!N18="","","—")</f>
        <v/>
      </c>
      <c r="K59" s="2"/>
      <c r="L59" s="19"/>
    </row>
    <row r="60" spans="1:12" ht="9.9499999999999993" customHeight="1" x14ac:dyDescent="0.25">
      <c r="A60" s="55"/>
      <c r="B60" s="56"/>
      <c r="C60" s="56"/>
      <c r="D60" s="57"/>
      <c r="E60" s="32"/>
      <c r="L60" s="19"/>
    </row>
    <row r="61" spans="1:12" x14ac:dyDescent="0.25">
      <c r="A61" s="55"/>
      <c r="B61" s="56"/>
      <c r="C61" s="56"/>
      <c r="D61" s="57"/>
      <c r="E61" s="102" t="str">
        <f>IF(Meuble!D19="","",(Meuble!J19)&amp;" X ")</f>
        <v/>
      </c>
      <c r="F61" s="103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104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55"/>
      <c r="B62" s="56"/>
      <c r="C62" s="56"/>
      <c r="D62" s="57"/>
      <c r="E62" s="102"/>
      <c r="F62" s="103"/>
      <c r="G62" s="26" t="str">
        <f>IF(Meuble!Q19="","","—")</f>
        <v/>
      </c>
      <c r="H62" s="2"/>
      <c r="I62" s="26" t="str">
        <f>IF(Meuble!P19="","","—")</f>
        <v/>
      </c>
      <c r="K62" s="2"/>
      <c r="L62" s="104"/>
    </row>
    <row r="63" spans="1:12" ht="5.25" customHeight="1" x14ac:dyDescent="0.25">
      <c r="A63" s="55"/>
      <c r="B63" s="56"/>
      <c r="C63" s="56"/>
      <c r="D63" s="57"/>
      <c r="E63" s="102"/>
      <c r="F63" s="103"/>
      <c r="G63" s="26" t="str">
        <f>IF(Meuble!O19="","","—")</f>
        <v/>
      </c>
      <c r="H63" s="2"/>
      <c r="I63" s="26" t="str">
        <f>IF(Meuble!N19="","","—")</f>
        <v/>
      </c>
      <c r="K63" s="2"/>
      <c r="L63" s="19"/>
    </row>
    <row r="64" spans="1:12" ht="9.9499999999999993" customHeight="1" x14ac:dyDescent="0.25">
      <c r="A64" s="55"/>
      <c r="B64" s="56"/>
      <c r="C64" s="56"/>
      <c r="D64" s="57"/>
      <c r="E64" s="32"/>
      <c r="L64" s="19"/>
    </row>
    <row r="65" spans="1:12" ht="12.95" customHeight="1" x14ac:dyDescent="0.25">
      <c r="A65" s="55"/>
      <c r="B65" s="56"/>
      <c r="C65" s="56"/>
      <c r="D65" s="57"/>
      <c r="E65" s="102" t="str">
        <f>IF(Meuble!D20="","",(Meuble!J20)&amp;" X ")</f>
        <v/>
      </c>
      <c r="F65" s="103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104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55"/>
      <c r="B66" s="56"/>
      <c r="C66" s="56"/>
      <c r="D66" s="57"/>
      <c r="E66" s="102"/>
      <c r="F66" s="103"/>
      <c r="G66" s="26" t="str">
        <f>IF(Meuble!Q20="","","—")</f>
        <v/>
      </c>
      <c r="H66" s="2"/>
      <c r="I66" s="26" t="str">
        <f>IF(Meuble!P20="","","—")</f>
        <v/>
      </c>
      <c r="K66" s="2"/>
      <c r="L66" s="104"/>
    </row>
    <row r="67" spans="1:12" ht="5.25" customHeight="1" x14ac:dyDescent="0.25">
      <c r="A67" s="55"/>
      <c r="B67" s="56"/>
      <c r="C67" s="56"/>
      <c r="D67" s="57"/>
      <c r="E67" s="102"/>
      <c r="F67" s="103"/>
      <c r="G67" s="26" t="str">
        <f>IF(Meuble!O20="","","—")</f>
        <v/>
      </c>
      <c r="H67" s="2"/>
      <c r="I67" s="26" t="str">
        <f>IF(Meuble!N20="","","—")</f>
        <v/>
      </c>
      <c r="K67" s="2"/>
      <c r="L67" s="19"/>
    </row>
    <row r="68" spans="1:12" ht="9.9499999999999993" customHeight="1" x14ac:dyDescent="0.25">
      <c r="A68" s="55"/>
      <c r="B68" s="56"/>
      <c r="C68" s="56"/>
      <c r="D68" s="57"/>
      <c r="E68" s="32"/>
      <c r="L68" s="19"/>
    </row>
    <row r="69" spans="1:12" ht="12.95" customHeight="1" x14ac:dyDescent="0.25">
      <c r="A69" s="55"/>
      <c r="B69" s="56"/>
      <c r="C69" s="56"/>
      <c r="D69" s="57"/>
      <c r="E69" s="102" t="str">
        <f>IF(Meuble!D21="","",(Meuble!J21)&amp;" X ")</f>
        <v/>
      </c>
      <c r="F69" s="103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104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55"/>
      <c r="B70" s="56"/>
      <c r="C70" s="56"/>
      <c r="D70" s="57"/>
      <c r="E70" s="102"/>
      <c r="F70" s="103"/>
      <c r="G70" s="26" t="str">
        <f>IF(Meuble!Q21="","","—")</f>
        <v/>
      </c>
      <c r="H70" s="2"/>
      <c r="I70" s="26" t="str">
        <f>IF(Meuble!P21="","","—")</f>
        <v/>
      </c>
      <c r="K70" s="2"/>
      <c r="L70" s="104"/>
    </row>
    <row r="71" spans="1:12" ht="5.25" customHeight="1" x14ac:dyDescent="0.25">
      <c r="A71" s="55"/>
      <c r="B71" s="56"/>
      <c r="C71" s="56"/>
      <c r="D71" s="57"/>
      <c r="E71" s="102"/>
      <c r="F71" s="103"/>
      <c r="G71" s="26" t="str">
        <f>IF(Meuble!O21="","","—")</f>
        <v/>
      </c>
      <c r="H71" s="2"/>
      <c r="I71" s="26" t="str">
        <f>IF(Meuble!N21="","","—")</f>
        <v/>
      </c>
      <c r="K71" s="2"/>
      <c r="L71" s="19"/>
    </row>
    <row r="72" spans="1:12" ht="9.9499999999999993" customHeight="1" x14ac:dyDescent="0.25">
      <c r="A72" s="55"/>
      <c r="B72" s="56"/>
      <c r="C72" s="56"/>
      <c r="D72" s="57"/>
      <c r="E72" s="32"/>
      <c r="L72" s="19"/>
    </row>
    <row r="73" spans="1:12" ht="12.95" customHeight="1" x14ac:dyDescent="0.25">
      <c r="A73" s="55"/>
      <c r="B73" s="56"/>
      <c r="C73" s="56"/>
      <c r="D73" s="57"/>
      <c r="E73" s="102" t="str">
        <f>IF(Meuble!D22="","",(Meuble!J22)&amp;" X ")</f>
        <v/>
      </c>
      <c r="F73" s="103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104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55"/>
      <c r="B74" s="56"/>
      <c r="C74" s="56"/>
      <c r="D74" s="57"/>
      <c r="E74" s="102"/>
      <c r="F74" s="103"/>
      <c r="G74" s="26" t="str">
        <f>IF(Meuble!Q22="","","—")</f>
        <v/>
      </c>
      <c r="H74" s="2"/>
      <c r="I74" s="26" t="str">
        <f>IF(Meuble!P22="","","—")</f>
        <v/>
      </c>
      <c r="K74" s="2"/>
      <c r="L74" s="104"/>
    </row>
    <row r="75" spans="1:12" ht="5.25" customHeight="1" x14ac:dyDescent="0.25">
      <c r="A75" s="55"/>
      <c r="B75" s="56"/>
      <c r="C75" s="56"/>
      <c r="D75" s="57"/>
      <c r="E75" s="102"/>
      <c r="F75" s="103"/>
      <c r="G75" s="26" t="str">
        <f>IF(Meuble!O22="","","—")</f>
        <v/>
      </c>
      <c r="H75" s="2"/>
      <c r="I75" s="26" t="str">
        <f>IF(Meuble!N22="","","—")</f>
        <v/>
      </c>
      <c r="K75" s="2"/>
      <c r="L75" s="19"/>
    </row>
    <row r="76" spans="1:12" ht="9.9499999999999993" customHeight="1" x14ac:dyDescent="0.25">
      <c r="A76" s="55"/>
      <c r="B76" s="56"/>
      <c r="C76" s="56"/>
      <c r="D76" s="57"/>
      <c r="E76" s="32"/>
      <c r="L76" s="19"/>
    </row>
    <row r="77" spans="1:12" ht="12.95" customHeight="1" x14ac:dyDescent="0.25">
      <c r="A77" s="55"/>
      <c r="B77" s="56"/>
      <c r="C77" s="56"/>
      <c r="D77" s="57"/>
      <c r="E77" s="102" t="str">
        <f>IF(Meuble!D23="","",(Meuble!J23)&amp;" X ")</f>
        <v/>
      </c>
      <c r="F77" s="103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104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55"/>
      <c r="B78" s="56"/>
      <c r="C78" s="56"/>
      <c r="D78" s="57"/>
      <c r="E78" s="102"/>
      <c r="F78" s="103"/>
      <c r="G78" s="26" t="str">
        <f>IF(Meuble!Q23="","","—")</f>
        <v/>
      </c>
      <c r="H78" s="2"/>
      <c r="I78" s="26" t="str">
        <f>IF(Meuble!P23="","","—")</f>
        <v/>
      </c>
      <c r="K78" s="2"/>
      <c r="L78" s="104"/>
    </row>
    <row r="79" spans="1:12" ht="5.25" customHeight="1" x14ac:dyDescent="0.25">
      <c r="A79" s="55"/>
      <c r="B79" s="56"/>
      <c r="C79" s="56"/>
      <c r="D79" s="57"/>
      <c r="E79" s="102"/>
      <c r="F79" s="103"/>
      <c r="G79" s="26" t="str">
        <f>IF(Meuble!O23="","","—")</f>
        <v/>
      </c>
      <c r="H79" s="2"/>
      <c r="I79" s="26" t="str">
        <f>IF(Meuble!N23="","","—")</f>
        <v/>
      </c>
      <c r="K79" s="2"/>
      <c r="L79" s="19"/>
    </row>
    <row r="80" spans="1:12" ht="9" customHeight="1" x14ac:dyDescent="0.25">
      <c r="A80" s="55"/>
      <c r="B80" s="56"/>
      <c r="C80" s="56"/>
      <c r="D80" s="57"/>
      <c r="E80" s="32"/>
      <c r="L80" s="19"/>
    </row>
    <row r="81" spans="1:12" ht="12.95" customHeight="1" x14ac:dyDescent="0.25">
      <c r="A81" s="55"/>
      <c r="B81" s="56"/>
      <c r="C81" s="56"/>
      <c r="D81" s="57"/>
      <c r="E81" s="102" t="str">
        <f>IF(Meuble!D24="","",(Meuble!J24)&amp;" X ")</f>
        <v/>
      </c>
      <c r="F81" s="103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104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55"/>
      <c r="B82" s="56"/>
      <c r="C82" s="56"/>
      <c r="D82" s="57"/>
      <c r="E82" s="102"/>
      <c r="F82" s="103"/>
      <c r="G82" s="26" t="str">
        <f>IF(Meuble!Q24="","","—")</f>
        <v/>
      </c>
      <c r="H82" s="2"/>
      <c r="I82" s="26" t="str">
        <f>IF(Meuble!P24="","","—")</f>
        <v/>
      </c>
      <c r="K82" s="2"/>
      <c r="L82" s="104"/>
    </row>
    <row r="83" spans="1:12" ht="5.25" customHeight="1" x14ac:dyDescent="0.25">
      <c r="A83" s="55"/>
      <c r="B83" s="56"/>
      <c r="C83" s="56"/>
      <c r="D83" s="57"/>
      <c r="E83" s="102"/>
      <c r="F83" s="103"/>
      <c r="G83" s="26" t="str">
        <f>IF(Meuble!O24="","","—")</f>
        <v/>
      </c>
      <c r="H83" s="2"/>
      <c r="I83" s="26" t="str">
        <f>IF(Meuble!N24="","","—")</f>
        <v/>
      </c>
      <c r="K83" s="2"/>
      <c r="L83" s="19"/>
    </row>
    <row r="84" spans="1:12" ht="9.9499999999999993" customHeight="1" x14ac:dyDescent="0.25">
      <c r="A84" s="55"/>
      <c r="B84" s="56"/>
      <c r="C84" s="56"/>
      <c r="D84" s="57"/>
      <c r="E84" s="32"/>
      <c r="L84" s="19"/>
    </row>
    <row r="85" spans="1:12" ht="12.95" customHeight="1" x14ac:dyDescent="0.25">
      <c r="A85" s="55"/>
      <c r="B85" s="56"/>
      <c r="C85" s="56"/>
      <c r="D85" s="57"/>
      <c r="E85" s="102" t="str">
        <f>IF(Meuble!D25="","",(Meuble!J25)&amp;" X ")</f>
        <v/>
      </c>
      <c r="F85" s="103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104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55"/>
      <c r="B86" s="56"/>
      <c r="C86" s="56"/>
      <c r="D86" s="57"/>
      <c r="E86" s="102"/>
      <c r="F86" s="103"/>
      <c r="G86" s="26" t="str">
        <f>IF(Meuble!Q25="","","—")</f>
        <v/>
      </c>
      <c r="H86" s="2"/>
      <c r="I86" s="26" t="str">
        <f>IF(Meuble!P25="","","—")</f>
        <v/>
      </c>
      <c r="K86" s="2"/>
      <c r="L86" s="104"/>
    </row>
    <row r="87" spans="1:12" ht="5.25" customHeight="1" x14ac:dyDescent="0.25">
      <c r="A87" s="55"/>
      <c r="B87" s="56"/>
      <c r="C87" s="56"/>
      <c r="D87" s="57"/>
      <c r="E87" s="102"/>
      <c r="F87" s="103"/>
      <c r="G87" s="26" t="str">
        <f>IF(Meuble!O25="","","—")</f>
        <v/>
      </c>
      <c r="H87" s="2"/>
      <c r="I87" s="26" t="str">
        <f>IF(Meuble!N25="","","—")</f>
        <v/>
      </c>
      <c r="K87" s="2"/>
      <c r="L87" s="19"/>
    </row>
    <row r="88" spans="1:12" ht="11.25" customHeight="1" thickBot="1" x14ac:dyDescent="0.3">
      <c r="A88" s="58"/>
      <c r="B88" s="59"/>
      <c r="C88" s="59"/>
      <c r="D88" s="60"/>
      <c r="E88" s="33"/>
      <c r="F88" s="12"/>
      <c r="G88" s="12"/>
      <c r="H88" s="12"/>
      <c r="I88" s="16"/>
      <c r="J88" s="16"/>
      <c r="K88" s="21"/>
      <c r="L88" s="20"/>
    </row>
    <row r="89" spans="1:12" ht="12.95" customHeight="1" x14ac:dyDescent="0.25">
      <c r="A89" s="30"/>
      <c r="B89" s="31"/>
      <c r="E89" s="102" t="str">
        <f>IF(Meuble!D26="","",(Meuble!J26)&amp;" X ")</f>
        <v/>
      </c>
      <c r="F89" s="103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104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99" t="str">
        <f>Meuble!C2</f>
        <v xml:space="preserve">BPB400 </v>
      </c>
      <c r="B90" s="100"/>
      <c r="D90" s="101" t="str">
        <f>IF(F89="","","2/2")</f>
        <v/>
      </c>
      <c r="E90" s="102"/>
      <c r="F90" s="103"/>
      <c r="G90" s="26" t="str">
        <f>IF(Meuble!Q26="","","—")</f>
        <v/>
      </c>
      <c r="H90" s="2"/>
      <c r="I90" s="26" t="str">
        <f>IF(Meuble!P26="","","—")</f>
        <v/>
      </c>
      <c r="K90" s="2"/>
      <c r="L90" s="104"/>
    </row>
    <row r="91" spans="1:12" ht="5.25" customHeight="1" x14ac:dyDescent="0.25">
      <c r="A91" s="99"/>
      <c r="B91" s="100"/>
      <c r="D91" s="101"/>
      <c r="E91" s="102"/>
      <c r="F91" s="103"/>
      <c r="G91" s="26" t="str">
        <f>IF(Meuble!O26="","","—")</f>
        <v/>
      </c>
      <c r="H91" s="2"/>
      <c r="I91" s="26" t="str">
        <f>IF(Meuble!N26="","","—")</f>
        <v/>
      </c>
      <c r="K91" s="2"/>
      <c r="L91" s="18"/>
    </row>
    <row r="92" spans="1:12" ht="9.9499999999999993" customHeight="1" x14ac:dyDescent="0.25">
      <c r="A92" s="99"/>
      <c r="B92" s="100"/>
      <c r="D92" s="101"/>
      <c r="E92" s="32"/>
      <c r="L92" s="10"/>
    </row>
    <row r="93" spans="1:12" ht="12.95" customHeight="1" x14ac:dyDescent="0.25">
      <c r="A93" s="99"/>
      <c r="B93" s="100"/>
      <c r="D93" s="101"/>
      <c r="E93" s="102" t="str">
        <f>IF(Meuble!D27="","",(Meuble!J27)&amp;" X ")</f>
        <v/>
      </c>
      <c r="F93" s="103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105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102"/>
      <c r="F94" s="103"/>
      <c r="G94" s="26" t="str">
        <f>IF(Meuble!Q27="","","—")</f>
        <v/>
      </c>
      <c r="H94" s="2"/>
      <c r="I94" s="26" t="str">
        <f>IF(Meuble!P27="","","—")</f>
        <v/>
      </c>
      <c r="K94" s="2"/>
      <c r="L94" s="105"/>
    </row>
    <row r="95" spans="1:12" ht="5.25" customHeight="1" x14ac:dyDescent="0.25">
      <c r="A95" s="9"/>
      <c r="D95" s="10"/>
      <c r="E95" s="102"/>
      <c r="F95" s="103"/>
      <c r="G95" s="26" t="str">
        <f>IF(Meuble!O27="","","—")</f>
        <v/>
      </c>
      <c r="H95" s="2"/>
      <c r="I95" s="26" t="str">
        <f>IF(Meuble!N27="","","—")</f>
        <v/>
      </c>
      <c r="K95" s="2"/>
      <c r="L95" s="10"/>
    </row>
    <row r="96" spans="1:12" x14ac:dyDescent="0.25">
      <c r="A96" s="9"/>
      <c r="D96" s="10"/>
      <c r="E96" s="32"/>
      <c r="L96" s="10"/>
    </row>
    <row r="97" spans="1:12" ht="12.95" customHeight="1" x14ac:dyDescent="0.25">
      <c r="A97" s="9"/>
      <c r="D97" s="10"/>
      <c r="E97" s="102" t="str">
        <f>IF(Meuble!D28="","",(Meuble!J28)&amp;" X ")</f>
        <v/>
      </c>
      <c r="F97" s="103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104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102"/>
      <c r="F98" s="103"/>
      <c r="G98" s="26" t="str">
        <f>IF(Meuble!Q28="","","—")</f>
        <v/>
      </c>
      <c r="H98" s="2"/>
      <c r="I98" s="26" t="str">
        <f>IF(Meuble!P28="","","—")</f>
        <v/>
      </c>
      <c r="K98" s="2"/>
      <c r="L98" s="104"/>
    </row>
    <row r="99" spans="1:12" ht="5.25" customHeight="1" x14ac:dyDescent="0.25">
      <c r="A99" s="9"/>
      <c r="D99" s="10"/>
      <c r="E99" s="102"/>
      <c r="F99" s="103"/>
      <c r="G99" s="26" t="str">
        <f>IF(Meuble!O28="","","—")</f>
        <v/>
      </c>
      <c r="H99" s="2"/>
      <c r="I99" s="26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32"/>
      <c r="L100" s="10"/>
    </row>
    <row r="101" spans="1:12" ht="12.95" customHeight="1" x14ac:dyDescent="0.25">
      <c r="A101" s="9"/>
      <c r="D101" s="10"/>
      <c r="E101" s="102" t="str">
        <f>IF(Meuble!D29="","",(Meuble!J29)&amp;" X ")</f>
        <v/>
      </c>
      <c r="F101" s="103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105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102"/>
      <c r="F102" s="103"/>
      <c r="G102" s="26" t="str">
        <f>IF(Meuble!Q29="","","—")</f>
        <v/>
      </c>
      <c r="H102" s="2"/>
      <c r="I102" s="26" t="str">
        <f>IF(Meuble!P29="","","—")</f>
        <v/>
      </c>
      <c r="K102" s="2"/>
      <c r="L102" s="105"/>
    </row>
    <row r="103" spans="1:12" ht="5.25" customHeight="1" x14ac:dyDescent="0.25">
      <c r="A103" s="9"/>
      <c r="D103" s="10"/>
      <c r="E103" s="102"/>
      <c r="F103" s="103"/>
      <c r="G103" s="26" t="str">
        <f>IF(Meuble!O29="","","—")</f>
        <v/>
      </c>
      <c r="H103" s="2"/>
      <c r="I103" s="26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32"/>
      <c r="L104" s="10"/>
    </row>
    <row r="105" spans="1:12" ht="12.95" customHeight="1" x14ac:dyDescent="0.25">
      <c r="A105" s="9"/>
      <c r="D105" s="10"/>
      <c r="E105" s="102" t="str">
        <f>IF(Meuble!D30="","",(Meuble!J30)&amp;" X ")</f>
        <v/>
      </c>
      <c r="F105" s="103" t="str">
        <f>IF(Meuble!D30="","",Meuble!D30)</f>
        <v/>
      </c>
      <c r="G105" s="2" t="str">
        <f>IF(Meuble!F30="","",Meuble!F30)</f>
        <v/>
      </c>
      <c r="H105" s="2" t="str">
        <f>IF(Meuble!D30="","", "x" )</f>
        <v/>
      </c>
      <c r="I105" s="2" t="str">
        <f>IF(Meuble!G30="","",Meuble!G30)</f>
        <v/>
      </c>
      <c r="J105" s="2" t="str">
        <f>IF(Meuble!D30="","", "x" )</f>
        <v/>
      </c>
      <c r="K105" s="2" t="str">
        <f>IF(Meuble!H30="","",Meuble!H30)</f>
        <v/>
      </c>
      <c r="L105" s="105" t="str">
        <f>IF(Meuble!M30="","",IF(Meuble!M30=BASE!B9,BASE!C9,IF(Meuble!M30=BASE!B10,BASE!C10,IF(Meuble!M30=BASE!B11,BASE!C11,""))))</f>
        <v/>
      </c>
    </row>
    <row r="106" spans="1:12" ht="5.25" customHeight="1" x14ac:dyDescent="0.25">
      <c r="A106" s="9"/>
      <c r="D106" s="10"/>
      <c r="E106" s="102"/>
      <c r="F106" s="103"/>
      <c r="G106" s="26" t="str">
        <f>IF(Meuble!Q30="","","—")</f>
        <v/>
      </c>
      <c r="H106" s="2"/>
      <c r="I106" s="26" t="str">
        <f>IF(Meuble!P30="","","—")</f>
        <v/>
      </c>
      <c r="K106" s="2"/>
      <c r="L106" s="105"/>
    </row>
    <row r="107" spans="1:12" ht="5.25" customHeight="1" x14ac:dyDescent="0.25">
      <c r="A107" s="9"/>
      <c r="D107" s="10"/>
      <c r="E107" s="102"/>
      <c r="F107" s="103"/>
      <c r="G107" s="26" t="str">
        <f>IF(Meuble!O30="","","—")</f>
        <v/>
      </c>
      <c r="H107" s="2"/>
      <c r="I107" s="26" t="str">
        <f>IF(Meuble!N30="","","—")</f>
        <v/>
      </c>
      <c r="K107" s="2"/>
      <c r="L107" s="10"/>
    </row>
    <row r="108" spans="1:12" ht="9.9499999999999993" customHeight="1" x14ac:dyDescent="0.25">
      <c r="A108" s="9"/>
      <c r="D108" s="10"/>
      <c r="E108" s="32"/>
      <c r="L108" s="10"/>
    </row>
    <row r="109" spans="1:12" ht="12.95" customHeight="1" x14ac:dyDescent="0.25">
      <c r="A109" s="9"/>
      <c r="D109" s="10"/>
      <c r="E109" s="102" t="str">
        <f>IF(Meuble!D31="","",(Meuble!J31)&amp;" X ")</f>
        <v/>
      </c>
      <c r="F109" s="103" t="str">
        <f>IF(Meuble!D31="","",Meuble!D31)</f>
        <v/>
      </c>
      <c r="G109" s="2" t="str">
        <f>IF(Meuble!F31="","",Meuble!F31)</f>
        <v/>
      </c>
      <c r="H109" s="2" t="str">
        <f>IF(Meuble!D31="","", "x" )</f>
        <v/>
      </c>
      <c r="I109" s="2" t="str">
        <f>IF(Meuble!G31="","",Meuble!G31)</f>
        <v/>
      </c>
      <c r="J109" s="2" t="str">
        <f>IF(Meuble!D31="","", "x" )</f>
        <v/>
      </c>
      <c r="K109" s="2" t="str">
        <f>IF(Meuble!H31="","",Meuble!H31)</f>
        <v/>
      </c>
      <c r="L109" s="104" t="str">
        <f>IF(Meuble!M31="","",IF(Meuble!M31=BASE!B9,BASE!C9,IF(Meuble!M31=BASE!B10,BASE!C10,IF(Meuble!M31=BASE!B11,BASE!C11,""))))</f>
        <v/>
      </c>
    </row>
    <row r="110" spans="1:12" ht="5.25" customHeight="1" x14ac:dyDescent="0.25">
      <c r="A110" s="9"/>
      <c r="D110" s="10"/>
      <c r="E110" s="102"/>
      <c r="F110" s="103"/>
      <c r="G110" s="26" t="str">
        <f>IF(Meuble!Q31="","","—")</f>
        <v/>
      </c>
      <c r="H110" s="2"/>
      <c r="I110" s="26" t="str">
        <f>IF(Meuble!P31="","","—")</f>
        <v/>
      </c>
      <c r="K110" s="2"/>
      <c r="L110" s="104"/>
    </row>
    <row r="111" spans="1:12" ht="5.25" customHeight="1" x14ac:dyDescent="0.25">
      <c r="A111" s="9"/>
      <c r="D111" s="10"/>
      <c r="E111" s="102"/>
      <c r="F111" s="103"/>
      <c r="G111" s="26" t="str">
        <f>IF(Meuble!O31="","","—")</f>
        <v/>
      </c>
      <c r="H111" s="2"/>
      <c r="I111" s="26" t="str">
        <f>IF(Meuble!N31="","","—")</f>
        <v/>
      </c>
      <c r="K111" s="2"/>
      <c r="L111" s="10"/>
    </row>
    <row r="112" spans="1:12" ht="9.9499999999999993" customHeight="1" x14ac:dyDescent="0.25">
      <c r="A112" s="9"/>
      <c r="D112" s="10"/>
      <c r="E112" s="32"/>
      <c r="L112" s="10"/>
    </row>
    <row r="113" spans="1:12" ht="12.95" customHeight="1" x14ac:dyDescent="0.25">
      <c r="A113" s="9"/>
      <c r="D113" s="10"/>
      <c r="E113" s="102" t="str">
        <f>IF(Meuble!D32="","",(Meuble!J32)&amp;" X ")</f>
        <v/>
      </c>
      <c r="F113" s="103" t="str">
        <f>IF(Meuble!D32="","",Meuble!D32)</f>
        <v/>
      </c>
      <c r="G113" s="2" t="str">
        <f>IF(Meuble!F32="","",Meuble!F32)</f>
        <v/>
      </c>
      <c r="H113" s="2" t="str">
        <f>IF(Meuble!D32="","", "x" )</f>
        <v/>
      </c>
      <c r="I113" s="2" t="str">
        <f>IF(Meuble!G32="","",Meuble!G32)</f>
        <v/>
      </c>
      <c r="J113" s="2" t="str">
        <f>IF(Meuble!D32="","", "x" )</f>
        <v/>
      </c>
      <c r="K113" s="2" t="str">
        <f>IF(Meuble!H32="","",Meuble!H32)</f>
        <v/>
      </c>
      <c r="L113" s="104" t="str">
        <f>IF(Meuble!M32="","",IF(Meuble!M32=BASE!B9,BASE!C9,IF(Meuble!M32=BASE!B10,BASE!C10,IF(Meuble!M32=BASE!B11,BASE!C11,""))))</f>
        <v/>
      </c>
    </row>
    <row r="114" spans="1:12" ht="5.25" customHeight="1" x14ac:dyDescent="0.25">
      <c r="A114" s="9"/>
      <c r="D114" s="10"/>
      <c r="E114" s="102"/>
      <c r="F114" s="103"/>
      <c r="G114" s="26" t="str">
        <f>IF(Meuble!Q32="","","—")</f>
        <v/>
      </c>
      <c r="H114" s="2"/>
      <c r="I114" s="26" t="str">
        <f>IF(Meuble!P32="","","—")</f>
        <v/>
      </c>
      <c r="K114" s="2"/>
      <c r="L114" s="104"/>
    </row>
    <row r="115" spans="1:12" ht="5.25" customHeight="1" x14ac:dyDescent="0.25">
      <c r="A115" s="9"/>
      <c r="D115" s="10"/>
      <c r="E115" s="102"/>
      <c r="F115" s="103"/>
      <c r="G115" s="26" t="str">
        <f>IF(Meuble!O32="","","—")</f>
        <v/>
      </c>
      <c r="H115" s="2"/>
      <c r="I115" s="26" t="str">
        <f>IF(Meuble!N32="","","—")</f>
        <v/>
      </c>
      <c r="K115" s="2"/>
      <c r="L115" s="10"/>
    </row>
    <row r="116" spans="1:12" ht="9.9499999999999993" customHeight="1" x14ac:dyDescent="0.25">
      <c r="A116" s="9"/>
      <c r="D116" s="10"/>
      <c r="E116" s="32"/>
      <c r="L116" s="10"/>
    </row>
    <row r="117" spans="1:12" ht="12.95" customHeight="1" x14ac:dyDescent="0.25">
      <c r="A117" s="9"/>
      <c r="D117" s="10"/>
      <c r="E117" s="102" t="str">
        <f>IF(Meuble!D33="","",(Meuble!J33)&amp;" X ")</f>
        <v/>
      </c>
      <c r="F117" s="103" t="str">
        <f>IF(Meuble!D33="","",Meuble!D33)</f>
        <v/>
      </c>
      <c r="G117" s="2" t="str">
        <f>IF(Meuble!F33="","",Meuble!F33)</f>
        <v/>
      </c>
      <c r="H117" s="2" t="str">
        <f>IF(Meuble!D33="","", "x" )</f>
        <v/>
      </c>
      <c r="I117" s="2" t="str">
        <f>IF(Meuble!G33="","",Meuble!G33)</f>
        <v/>
      </c>
      <c r="J117" s="2" t="str">
        <f>IF(Meuble!D33="","", "x" )</f>
        <v/>
      </c>
      <c r="K117" s="2" t="str">
        <f>IF(Meuble!H33="","",Meuble!H33)</f>
        <v/>
      </c>
      <c r="L117" s="104" t="str">
        <f>IF(Meuble!M33="","",IF(Meuble!M33=BASE!B9,BASE!C9,IF(Meuble!M33=BASE!B10,BASE!C10,IF(Meuble!M33=BASE!B11,BASE!C11,""))))</f>
        <v/>
      </c>
    </row>
    <row r="118" spans="1:12" ht="5.25" customHeight="1" x14ac:dyDescent="0.25">
      <c r="A118" s="9"/>
      <c r="D118" s="10"/>
      <c r="E118" s="102"/>
      <c r="F118" s="103"/>
      <c r="G118" s="26" t="str">
        <f>IF(Meuble!Q33="","","—")</f>
        <v/>
      </c>
      <c r="H118" s="2"/>
      <c r="I118" s="26" t="str">
        <f>IF(Meuble!P33="","","—")</f>
        <v/>
      </c>
      <c r="K118" s="2"/>
      <c r="L118" s="104"/>
    </row>
    <row r="119" spans="1:12" ht="5.25" customHeight="1" x14ac:dyDescent="0.25">
      <c r="A119" s="9"/>
      <c r="D119" s="10"/>
      <c r="E119" s="102"/>
      <c r="F119" s="103"/>
      <c r="G119" s="26" t="str">
        <f>IF(Meuble!O33="","","—")</f>
        <v/>
      </c>
      <c r="H119" s="2"/>
      <c r="I119" s="26" t="str">
        <f>IF(Meuble!N33="","","—")</f>
        <v/>
      </c>
      <c r="K119" s="2"/>
      <c r="L119" s="10"/>
    </row>
    <row r="120" spans="1:12" ht="9.9499999999999993" customHeight="1" x14ac:dyDescent="0.25">
      <c r="A120" s="9"/>
      <c r="D120" s="10"/>
      <c r="E120" s="32"/>
      <c r="L120" s="10"/>
    </row>
    <row r="121" spans="1:12" ht="12.95" customHeight="1" x14ac:dyDescent="0.25">
      <c r="A121" s="9"/>
      <c r="D121" s="10"/>
      <c r="E121" s="102" t="str">
        <f>IF(Meuble!D34="","",(Meuble!J34)&amp;" X ")</f>
        <v/>
      </c>
      <c r="F121" s="103" t="str">
        <f>IF(Meuble!D34="","",Meuble!D34)</f>
        <v/>
      </c>
      <c r="G121" s="2" t="str">
        <f>IF(Meuble!F34="","",Meuble!F34)</f>
        <v/>
      </c>
      <c r="H121" s="2" t="str">
        <f>IF(Meuble!D34="","", "x" )</f>
        <v/>
      </c>
      <c r="I121" s="2" t="str">
        <f>IF(Meuble!G34="","",Meuble!G34)</f>
        <v/>
      </c>
      <c r="J121" s="2" t="str">
        <f>IF(Meuble!D34="","", "x" )</f>
        <v/>
      </c>
      <c r="K121" s="2" t="str">
        <f>IF(Meuble!H34="","",Meuble!H34)</f>
        <v/>
      </c>
      <c r="L121" s="104" t="str">
        <f>IF(Meuble!M34="","",IF(Meuble!M34=BASE!B9,BASE!C9,IF(Meuble!M34=BASE!B10,BASE!C10,IF(Meuble!M34=BASE!B11,BASE!C11,""))))</f>
        <v/>
      </c>
    </row>
    <row r="122" spans="1:12" ht="5.25" customHeight="1" x14ac:dyDescent="0.25">
      <c r="A122" s="9"/>
      <c r="D122" s="10"/>
      <c r="E122" s="102"/>
      <c r="F122" s="103"/>
      <c r="G122" s="26" t="str">
        <f>IF(Meuble!Q34="","","—")</f>
        <v/>
      </c>
      <c r="H122" s="2"/>
      <c r="I122" s="26" t="str">
        <f>IF(Meuble!P34="","","—")</f>
        <v/>
      </c>
      <c r="K122" s="2"/>
      <c r="L122" s="104"/>
    </row>
    <row r="123" spans="1:12" ht="5.25" customHeight="1" x14ac:dyDescent="0.25">
      <c r="A123" s="9"/>
      <c r="D123" s="10"/>
      <c r="E123" s="102"/>
      <c r="F123" s="103"/>
      <c r="G123" s="26" t="str">
        <f>IF(Meuble!O34="","","—")</f>
        <v/>
      </c>
      <c r="H123" s="2"/>
      <c r="I123" s="26" t="str">
        <f>IF(Meuble!N34="","","—")</f>
        <v/>
      </c>
      <c r="K123" s="2"/>
      <c r="L123" s="10"/>
    </row>
    <row r="124" spans="1:12" ht="9.9499999999999993" customHeight="1" x14ac:dyDescent="0.25">
      <c r="A124" s="9"/>
      <c r="D124" s="10"/>
      <c r="E124" s="32"/>
      <c r="L124" s="10"/>
    </row>
    <row r="125" spans="1:12" ht="12.95" customHeight="1" x14ac:dyDescent="0.25">
      <c r="A125" s="9"/>
      <c r="D125" s="10"/>
      <c r="E125" s="102" t="str">
        <f>IF(Meuble!D35="","",(Meuble!J35)&amp;" X ")</f>
        <v/>
      </c>
      <c r="F125" s="103" t="str">
        <f>IF(Meuble!D35="","",Meuble!D35)</f>
        <v/>
      </c>
      <c r="G125" s="2" t="str">
        <f>IF(Meuble!F35="","",Meuble!F35)</f>
        <v/>
      </c>
      <c r="H125" s="2" t="str">
        <f>IF(Meuble!D35="","", "x" )</f>
        <v/>
      </c>
      <c r="I125" s="2" t="str">
        <f>IF(Meuble!G35="","",Meuble!G35)</f>
        <v/>
      </c>
      <c r="J125" s="2" t="str">
        <f>IF(Meuble!D35="","", "x" )</f>
        <v/>
      </c>
      <c r="K125" s="2" t="str">
        <f>IF(Meuble!H35="","",Meuble!H35)</f>
        <v/>
      </c>
      <c r="L125" s="105" t="str">
        <f>IF(Meuble!M35="","",IF(Meuble!M35=BASE!B9,BASE!C9,IF(Meuble!M35=BASE!B10,BASE!C10,IF(Meuble!M35=BASE!B11,BASE!C11,""))))</f>
        <v/>
      </c>
    </row>
    <row r="126" spans="1:12" ht="5.25" customHeight="1" x14ac:dyDescent="0.25">
      <c r="A126" s="9"/>
      <c r="D126" s="10"/>
      <c r="E126" s="102"/>
      <c r="F126" s="103"/>
      <c r="G126" s="26" t="str">
        <f>IF(Meuble!Q35="","","—")</f>
        <v/>
      </c>
      <c r="H126" s="2"/>
      <c r="I126" s="26" t="str">
        <f>IF(Meuble!P35="","","—")</f>
        <v/>
      </c>
      <c r="K126" s="2"/>
      <c r="L126" s="105"/>
    </row>
    <row r="127" spans="1:12" ht="5.25" customHeight="1" x14ac:dyDescent="0.25">
      <c r="A127" s="9"/>
      <c r="D127" s="10"/>
      <c r="E127" s="102"/>
      <c r="F127" s="103"/>
      <c r="G127" s="26" t="str">
        <f>IF(Meuble!O35="","","—")</f>
        <v/>
      </c>
      <c r="H127" s="2"/>
      <c r="I127" s="26" t="str">
        <f>IF(Meuble!N35="","","—")</f>
        <v/>
      </c>
      <c r="K127" s="2"/>
      <c r="L127" s="10"/>
    </row>
    <row r="128" spans="1:12" ht="9.9499999999999993" customHeight="1" x14ac:dyDescent="0.25">
      <c r="A128" s="9"/>
      <c r="D128" s="10"/>
      <c r="E128" s="32"/>
      <c r="L128" s="10"/>
    </row>
    <row r="129" spans="1:12" ht="12.95" customHeight="1" x14ac:dyDescent="0.25">
      <c r="A129" s="9"/>
      <c r="D129" s="10"/>
      <c r="E129" s="102" t="str">
        <f>IF(Meuble!D36="","",(Meuble!J36)&amp;" X ")</f>
        <v/>
      </c>
      <c r="F129" s="103" t="str">
        <f>IF(Meuble!D36="","",Meuble!D36)</f>
        <v/>
      </c>
      <c r="G129" s="2" t="str">
        <f>IF(Meuble!F36="","",Meuble!F36)</f>
        <v/>
      </c>
      <c r="H129" s="2" t="str">
        <f>IF(Meuble!D36="","", "x" )</f>
        <v/>
      </c>
      <c r="I129" s="2" t="str">
        <f>IF(Meuble!G36="","",Meuble!G38)</f>
        <v/>
      </c>
      <c r="J129" s="2" t="str">
        <f>IF(Meuble!D36="","", "x" )</f>
        <v/>
      </c>
      <c r="K129" s="2" t="str">
        <f>IF(Meuble!H36="","",Meuble!H36)</f>
        <v/>
      </c>
      <c r="L129" s="104" t="str">
        <f>IF(Meuble!M36="","",IF(Meuble!M36=BASE!B9,BASE!C9,IF(Meuble!M36=BASE!B10,BASE!C10,IF(Meuble!M36=BASE!B11,BASE!C11,""))))</f>
        <v/>
      </c>
    </row>
    <row r="130" spans="1:12" ht="5.25" customHeight="1" x14ac:dyDescent="0.25">
      <c r="A130" s="9"/>
      <c r="D130" s="10"/>
      <c r="E130" s="102"/>
      <c r="F130" s="103"/>
      <c r="G130" s="26" t="str">
        <f>IF(Meuble!Q36="","","—")</f>
        <v/>
      </c>
      <c r="H130" s="2"/>
      <c r="I130" s="26" t="str">
        <f>IF(Meuble!P36="","","—")</f>
        <v/>
      </c>
      <c r="K130" s="2"/>
      <c r="L130" s="104"/>
    </row>
    <row r="131" spans="1:12" ht="5.25" customHeight="1" x14ac:dyDescent="0.25">
      <c r="A131" s="9"/>
      <c r="D131" s="10"/>
      <c r="E131" s="102"/>
      <c r="F131" s="103"/>
      <c r="G131" s="26" t="str">
        <f>IF(Meuble!O36="","","—")</f>
        <v/>
      </c>
      <c r="H131" s="2"/>
      <c r="I131" s="26" t="str">
        <f>IF(Meuble!N36="","","—")</f>
        <v/>
      </c>
      <c r="K131" s="2"/>
      <c r="L131" s="10"/>
    </row>
    <row r="132" spans="1:12" ht="9.9499999999999993" customHeight="1" x14ac:dyDescent="0.25">
      <c r="A132" s="9"/>
      <c r="D132" s="10"/>
      <c r="E132" s="32"/>
      <c r="L132" s="10"/>
    </row>
    <row r="133" spans="1:12" ht="12.95" customHeight="1" x14ac:dyDescent="0.25">
      <c r="A133" s="9"/>
      <c r="D133" s="10"/>
      <c r="E133" s="102" t="str">
        <f>IF(Meuble!D37="","",(Meuble!J37)&amp;" X ")</f>
        <v/>
      </c>
      <c r="F133" s="103" t="str">
        <f>IF(Meuble!D37="","",Meuble!D37)</f>
        <v/>
      </c>
      <c r="G133" s="2" t="str">
        <f>IF(Meuble!F37="","",Meuble!F37)</f>
        <v/>
      </c>
      <c r="H133" s="2" t="str">
        <f>IF(Meuble!D37="","", "x" )</f>
        <v/>
      </c>
      <c r="I133" s="2" t="str">
        <f>IF(Meuble!G37="","",Meuble!G37)</f>
        <v/>
      </c>
      <c r="J133" s="2" t="str">
        <f>IF(Meuble!D37="","", "x" )</f>
        <v/>
      </c>
      <c r="K133" s="2" t="str">
        <f>IF(Meuble!H37="","",Meuble!H37)</f>
        <v/>
      </c>
      <c r="L133" s="104" t="str">
        <f>IF(Meuble!M37="","",IF(Meuble!M37=BASE!B9,BASE!C9,IF(Meuble!M37=BASE!B10,BASE!C10,IF(Meuble!M37=BASE!B11,BASE!C11,""))))</f>
        <v/>
      </c>
    </row>
    <row r="134" spans="1:12" ht="5.25" customHeight="1" x14ac:dyDescent="0.25">
      <c r="A134" s="9"/>
      <c r="D134" s="10"/>
      <c r="E134" s="102"/>
      <c r="F134" s="103"/>
      <c r="G134" s="26" t="str">
        <f>IF(Meuble!Q37="","","—")</f>
        <v/>
      </c>
      <c r="H134" s="2"/>
      <c r="I134" s="26" t="str">
        <f>IF(Meuble!P37="","","—")</f>
        <v/>
      </c>
      <c r="K134" s="2"/>
      <c r="L134" s="104"/>
    </row>
    <row r="135" spans="1:12" ht="5.25" customHeight="1" x14ac:dyDescent="0.25">
      <c r="A135" s="9"/>
      <c r="D135" s="10"/>
      <c r="E135" s="102"/>
      <c r="F135" s="103"/>
      <c r="G135" s="26" t="str">
        <f>IF(Meuble!O37="","","—")</f>
        <v/>
      </c>
      <c r="H135" s="2"/>
      <c r="I135" s="26" t="str">
        <f>IF(Meuble!N37="","","—")</f>
        <v/>
      </c>
      <c r="K135" s="2"/>
      <c r="L135" s="10"/>
    </row>
    <row r="136" spans="1:12" ht="9.9499999999999993" customHeight="1" x14ac:dyDescent="0.25">
      <c r="A136" s="9"/>
      <c r="D136" s="10"/>
      <c r="E136" s="32"/>
      <c r="L136" s="10"/>
    </row>
    <row r="137" spans="1:12" ht="12.95" customHeight="1" x14ac:dyDescent="0.25">
      <c r="A137" s="9"/>
      <c r="D137" s="10"/>
      <c r="E137" s="102" t="str">
        <f>IF(Meuble!D38="","",(Meuble!J38)&amp;" X ")</f>
        <v/>
      </c>
      <c r="F137" s="103" t="str">
        <f>IF(Meuble!D38="","",Meuble!D38)</f>
        <v/>
      </c>
      <c r="G137" s="2" t="str">
        <f>IF(Meuble!F38="","",Meuble!F38)</f>
        <v/>
      </c>
      <c r="H137" s="2" t="str">
        <f>IF(Meuble!D38="","", "x" )</f>
        <v/>
      </c>
      <c r="I137" s="2" t="str">
        <f>IF(Meuble!G38="","",Meuble!G38)</f>
        <v/>
      </c>
      <c r="J137" s="2" t="str">
        <f>IF(Meuble!D38="","", "x" )</f>
        <v/>
      </c>
      <c r="K137" s="2" t="str">
        <f>IF(Meuble!H38="","",Meuble!H38)</f>
        <v/>
      </c>
      <c r="L137" s="104" t="str">
        <f>IF(Meuble!M38="","",IF(Meuble!M38=BASE!B9,BASE!C9,IF(Meuble!M38=BASE!B10,BASE!C10,IF(Meuble!M38=BASE!B11,BASE!C11,""))))</f>
        <v/>
      </c>
    </row>
    <row r="138" spans="1:12" ht="5.25" customHeight="1" x14ac:dyDescent="0.25">
      <c r="A138" s="9"/>
      <c r="D138" s="10"/>
      <c r="E138" s="102"/>
      <c r="F138" s="103"/>
      <c r="G138" s="26" t="str">
        <f>IF(Meuble!Q38="","","—")</f>
        <v/>
      </c>
      <c r="H138" s="2"/>
      <c r="I138" s="26" t="str">
        <f>IF(Meuble!P38="","","—")</f>
        <v/>
      </c>
      <c r="K138" s="2"/>
      <c r="L138" s="104"/>
    </row>
    <row r="139" spans="1:12" ht="5.25" customHeight="1" x14ac:dyDescent="0.25">
      <c r="A139" s="9"/>
      <c r="D139" s="10"/>
      <c r="E139" s="102"/>
      <c r="F139" s="103"/>
      <c r="G139" s="26" t="str">
        <f>IF(Meuble!O38="","","—")</f>
        <v/>
      </c>
      <c r="H139" s="2"/>
      <c r="I139" s="26" t="str">
        <f>IF(Meuble!N38="","","—")</f>
        <v/>
      </c>
      <c r="K139" s="2"/>
      <c r="L139" s="10"/>
    </row>
    <row r="140" spans="1:12" ht="9.9499999999999993" customHeight="1" x14ac:dyDescent="0.25">
      <c r="A140" s="9"/>
      <c r="D140" s="10"/>
      <c r="E140" s="32"/>
      <c r="L140" s="10"/>
    </row>
    <row r="141" spans="1:12" ht="12.95" customHeight="1" x14ac:dyDescent="0.25">
      <c r="A141" s="9"/>
      <c r="D141" s="10"/>
      <c r="E141" s="102" t="str">
        <f>IF(Meuble!D39="","",(Meuble!J39)&amp;" X ")</f>
        <v/>
      </c>
      <c r="F141" s="103" t="str">
        <f>IF(Meuble!D39="","",Meuble!D39)</f>
        <v/>
      </c>
      <c r="G141" s="2" t="str">
        <f>IF(Meuble!F39="","",Meuble!F39)</f>
        <v/>
      </c>
      <c r="H141" s="2" t="str">
        <f>IF(Meuble!D39="","", "x" )</f>
        <v/>
      </c>
      <c r="I141" s="2" t="str">
        <f>IF(Meuble!G39="","",Meuble!G39)</f>
        <v/>
      </c>
      <c r="J141" s="2" t="str">
        <f>IF(Meuble!D39="","", "x" )</f>
        <v/>
      </c>
      <c r="K141" s="2" t="str">
        <f>IF(Meuble!H39="","",Meuble!H39)</f>
        <v/>
      </c>
      <c r="L141" s="104" t="str">
        <f>IF(Meuble!M39="","",IF(Meuble!M39=BASE!B9,BASE!C9,IF(Meuble!M39=BASE!B10,BASE!C10,IF(Meuble!M39=BASE!B11,BASE!C11,""))))</f>
        <v/>
      </c>
    </row>
    <row r="142" spans="1:12" ht="5.25" customHeight="1" x14ac:dyDescent="0.25">
      <c r="A142" s="9"/>
      <c r="D142" s="10"/>
      <c r="E142" s="102"/>
      <c r="F142" s="103"/>
      <c r="G142" s="26" t="str">
        <f>IF(Meuble!Q39="","","—")</f>
        <v/>
      </c>
      <c r="H142" s="2"/>
      <c r="I142" s="26" t="str">
        <f>IF(Meuble!P39="","","—")</f>
        <v/>
      </c>
      <c r="K142" s="2"/>
      <c r="L142" s="104"/>
    </row>
    <row r="143" spans="1:12" ht="5.25" customHeight="1" x14ac:dyDescent="0.25">
      <c r="A143" s="9"/>
      <c r="D143" s="10"/>
      <c r="E143" s="102"/>
      <c r="F143" s="103"/>
      <c r="G143" s="26" t="str">
        <f>IF(Meuble!O39="","","—")</f>
        <v/>
      </c>
      <c r="H143" s="2"/>
      <c r="I143" s="26" t="str">
        <f>IF(Meuble!N39="","","—")</f>
        <v/>
      </c>
      <c r="K143" s="2"/>
      <c r="L143" s="10"/>
    </row>
    <row r="144" spans="1:12" ht="9.9499999999999993" customHeight="1" x14ac:dyDescent="0.25">
      <c r="A144" s="9"/>
      <c r="D144" s="10"/>
      <c r="E144" s="32"/>
      <c r="L144" s="10"/>
    </row>
    <row r="145" spans="1:12" ht="12.95" customHeight="1" x14ac:dyDescent="0.25">
      <c r="A145" s="9"/>
      <c r="D145" s="10"/>
      <c r="E145" s="102" t="str">
        <f>IF(Meuble!D40="","",(Meuble!J40)&amp;" X ")</f>
        <v/>
      </c>
      <c r="F145" s="103" t="str">
        <f>IF(Meuble!D40="","",Meuble!D40)</f>
        <v/>
      </c>
      <c r="G145" s="2" t="str">
        <f>IF(Meuble!F40="","",Meuble!F40)</f>
        <v/>
      </c>
      <c r="H145" s="2" t="str">
        <f>IF(Meuble!D40="","", "x" )</f>
        <v/>
      </c>
      <c r="I145" s="2" t="str">
        <f>IF(Meuble!G40="","",Meuble!G40)</f>
        <v/>
      </c>
      <c r="J145" s="2" t="str">
        <f>IF(Meuble!D40="","", "x" )</f>
        <v/>
      </c>
      <c r="K145" s="2" t="str">
        <f>IF(Meuble!H40="","",Meuble!H40)</f>
        <v/>
      </c>
      <c r="L145" s="104" t="str">
        <f>IF(Meuble!M40="","",IF(Meuble!M40=BASE!B9,BASE!C9,IF(Meuble!M40=BASE!B10,BASE!C10,IF(Meuble!M40=BASE!B11,BASE!C11,""))))</f>
        <v/>
      </c>
    </row>
    <row r="146" spans="1:12" ht="5.25" customHeight="1" x14ac:dyDescent="0.25">
      <c r="A146" s="9"/>
      <c r="D146" s="10"/>
      <c r="E146" s="102"/>
      <c r="F146" s="103"/>
      <c r="G146" s="26" t="str">
        <f>IF(Meuble!Q40="","","—")</f>
        <v/>
      </c>
      <c r="H146" s="2"/>
      <c r="I146" s="26" t="str">
        <f>IF(Meuble!P40="","","—")</f>
        <v/>
      </c>
      <c r="K146" s="2"/>
      <c r="L146" s="104"/>
    </row>
    <row r="147" spans="1:12" ht="5.25" customHeight="1" x14ac:dyDescent="0.25">
      <c r="A147" s="9"/>
      <c r="D147" s="10"/>
      <c r="E147" s="102"/>
      <c r="F147" s="103"/>
      <c r="G147" s="26" t="str">
        <f>IF(Meuble!O40="","","—")</f>
        <v/>
      </c>
      <c r="H147" s="2"/>
      <c r="I147" s="26" t="str">
        <f>IF(Meuble!N40="","","—")</f>
        <v/>
      </c>
      <c r="K147" s="2"/>
      <c r="L147" s="10"/>
    </row>
    <row r="148" spans="1:12" ht="9.9499999999999993" customHeight="1" x14ac:dyDescent="0.25">
      <c r="A148" s="9"/>
      <c r="D148" s="10"/>
      <c r="E148" s="8"/>
      <c r="L148" s="10"/>
    </row>
    <row r="149" spans="1:12" ht="12.95" customHeight="1" x14ac:dyDescent="0.25">
      <c r="A149" s="9"/>
      <c r="D149" s="10"/>
      <c r="E149" s="102" t="str">
        <f>IF(Meuble!D41="","",(Meuble!J41)&amp;" X ")</f>
        <v/>
      </c>
      <c r="F149" s="103" t="str">
        <f>IF(Meuble!D41="","",Meuble!D41)</f>
        <v/>
      </c>
      <c r="G149" s="2" t="str">
        <f>IF(Meuble!F41="","",Meuble!F41)</f>
        <v/>
      </c>
      <c r="H149" s="2" t="str">
        <f>IF(Meuble!D41="","", "x" )</f>
        <v/>
      </c>
      <c r="I149" s="2" t="str">
        <f>IF(Meuble!G41="","",Meuble!G41)</f>
        <v/>
      </c>
      <c r="J149" s="2" t="str">
        <f>IF(Meuble!D41="","", "x" )</f>
        <v/>
      </c>
      <c r="K149" s="2" t="str">
        <f>IF(Meuble!H41="","",Meuble!H41)</f>
        <v/>
      </c>
      <c r="L149" s="104" t="str">
        <f>IF(Meuble!M41="","",IF(Meuble!M41=BASE!B9,BASE!C9,IF(Meuble!M41=BASE!B10,BASE!C10,IF(Meuble!M41=BASE!B11,BASE!C11,""))))</f>
        <v/>
      </c>
    </row>
    <row r="150" spans="1:12" ht="5.25" customHeight="1" x14ac:dyDescent="0.25">
      <c r="A150" s="9"/>
      <c r="D150" s="10"/>
      <c r="E150" s="102"/>
      <c r="F150" s="103"/>
      <c r="G150" s="26" t="str">
        <f>IF(Meuble!Q41="","","—")</f>
        <v/>
      </c>
      <c r="H150" s="2"/>
      <c r="I150" s="26" t="str">
        <f>IF(Meuble!P41="","","—")</f>
        <v/>
      </c>
      <c r="K150" s="2"/>
      <c r="L150" s="104"/>
    </row>
    <row r="151" spans="1:12" ht="5.25" customHeight="1" x14ac:dyDescent="0.25">
      <c r="A151" s="9"/>
      <c r="D151" s="10"/>
      <c r="E151" s="102"/>
      <c r="F151" s="103"/>
      <c r="G151" s="26" t="str">
        <f>IF(Meuble!O41="","","—")</f>
        <v/>
      </c>
      <c r="H151" s="2"/>
      <c r="I151" s="26" t="str">
        <f>IF(Meuble!N41="","","—")</f>
        <v/>
      </c>
      <c r="K151" s="2"/>
      <c r="L151" s="10"/>
    </row>
    <row r="152" spans="1:12" ht="9.9499999999999993" customHeight="1" x14ac:dyDescent="0.25">
      <c r="A152" s="9"/>
      <c r="D152" s="10"/>
      <c r="E152" s="8"/>
      <c r="L152" s="10"/>
    </row>
    <row r="153" spans="1:12" ht="12.95" customHeight="1" x14ac:dyDescent="0.25">
      <c r="A153" s="9"/>
      <c r="D153" s="10"/>
      <c r="E153" s="102" t="str">
        <f>IF(Meuble!D42="","",(Meuble!J42)&amp;" X ")</f>
        <v/>
      </c>
      <c r="F153" s="103" t="str">
        <f>IF(Meuble!D42="","",Meuble!D42)</f>
        <v/>
      </c>
      <c r="G153" s="2" t="str">
        <f>IF(Meuble!F42="","",Meuble!F42)</f>
        <v/>
      </c>
      <c r="H153" s="2" t="str">
        <f>IF(Meuble!D42="","", "x" )</f>
        <v/>
      </c>
      <c r="I153" s="2" t="str">
        <f>IF(Meuble!G42="","",Meuble!G42)</f>
        <v/>
      </c>
      <c r="J153" s="2" t="str">
        <f>IF(Meuble!D42="","", "x" )</f>
        <v/>
      </c>
      <c r="K153" s="2" t="str">
        <f>IF(Meuble!H42="","",Meuble!H42)</f>
        <v/>
      </c>
      <c r="L153" s="104" t="str">
        <f>IF(Meuble!M42="","",IF(Meuble!M42=BASE!B9,BASE!C9,IF(Meuble!M42=BASE!B10,BASE!C10,IF(Meuble!M42=BASE!B11,BASE!C11,""))))</f>
        <v/>
      </c>
    </row>
    <row r="154" spans="1:12" ht="5.25" customHeight="1" x14ac:dyDescent="0.25">
      <c r="A154" s="9"/>
      <c r="D154" s="10"/>
      <c r="E154" s="102"/>
      <c r="F154" s="103"/>
      <c r="G154" s="26" t="str">
        <f>IF(Meuble!Q42="","","—")</f>
        <v/>
      </c>
      <c r="H154" s="2"/>
      <c r="I154" s="26" t="str">
        <f>IF(Meuble!P42="","","—")</f>
        <v/>
      </c>
      <c r="K154" s="2"/>
      <c r="L154" s="104"/>
    </row>
    <row r="155" spans="1:12" ht="5.25" customHeight="1" x14ac:dyDescent="0.25">
      <c r="A155" s="9"/>
      <c r="D155" s="10"/>
      <c r="E155" s="102"/>
      <c r="F155" s="103"/>
      <c r="G155" s="26" t="str">
        <f>IF(Meuble!O42="","","—")</f>
        <v/>
      </c>
      <c r="H155" s="2"/>
      <c r="I155" s="26" t="str">
        <f>IF(Meuble!N42="","","—")</f>
        <v/>
      </c>
      <c r="K155" s="2"/>
      <c r="L155" s="10"/>
    </row>
    <row r="156" spans="1:12" ht="9.9499999999999993" customHeight="1" x14ac:dyDescent="0.25">
      <c r="A156" s="9"/>
      <c r="D156" s="10"/>
      <c r="E156" s="8"/>
      <c r="L156" s="10"/>
    </row>
    <row r="157" spans="1:12" ht="12.95" customHeight="1" x14ac:dyDescent="0.25">
      <c r="A157" s="9"/>
      <c r="D157" s="10"/>
      <c r="E157" s="102" t="str">
        <f>IF(Meuble!D43="","",(Meuble!J43)&amp;" X ")</f>
        <v/>
      </c>
      <c r="F157" s="103" t="str">
        <f>IF(Meuble!D43="","",Meuble!D43)</f>
        <v/>
      </c>
      <c r="G157" s="2" t="str">
        <f>IF(Meuble!F43="","",Meuble!F43)</f>
        <v/>
      </c>
      <c r="H157" s="2" t="str">
        <f>IF(Meuble!D43="","", "x" )</f>
        <v/>
      </c>
      <c r="I157" s="2" t="str">
        <f>IF(Meuble!G43="","",Meuble!G43)</f>
        <v/>
      </c>
      <c r="J157" s="2" t="str">
        <f>IF(Meuble!D43="","", "x" )</f>
        <v/>
      </c>
      <c r="K157" s="2" t="str">
        <f>IF(Meuble!H43="","",Meuble!H43)</f>
        <v/>
      </c>
      <c r="L157" s="104" t="str">
        <f>IF(Meuble!M43="","",IF(Meuble!M43=BASE!B9,BASE!C9,IF(Meuble!M43=BASE!B10,BASE!C10,IF(Meuble!M43=BASE!B11,BASE!C11,""))))</f>
        <v/>
      </c>
    </row>
    <row r="158" spans="1:12" ht="5.25" customHeight="1" x14ac:dyDescent="0.25">
      <c r="A158" s="9"/>
      <c r="D158" s="10"/>
      <c r="E158" s="102"/>
      <c r="F158" s="103"/>
      <c r="G158" s="26" t="str">
        <f>IF(Meuble!Q43="","","—")</f>
        <v/>
      </c>
      <c r="H158" s="2"/>
      <c r="I158" s="26" t="str">
        <f>IF(Meuble!P43="","","—")</f>
        <v/>
      </c>
      <c r="K158" s="2"/>
      <c r="L158" s="104"/>
    </row>
    <row r="159" spans="1:12" ht="5.25" customHeight="1" x14ac:dyDescent="0.25">
      <c r="A159" s="9"/>
      <c r="D159" s="10"/>
      <c r="E159" s="102"/>
      <c r="F159" s="103"/>
      <c r="G159" s="26" t="str">
        <f>IF(Meuble!O43="","","—")</f>
        <v/>
      </c>
      <c r="H159" s="2"/>
      <c r="I159" s="26" t="str">
        <f>IF(Meuble!N43="","","—")</f>
        <v/>
      </c>
      <c r="K159" s="2"/>
      <c r="L159" s="10"/>
    </row>
    <row r="160" spans="1:12" ht="9.9499999999999993" customHeight="1" x14ac:dyDescent="0.25">
      <c r="A160" s="9"/>
      <c r="D160" s="10"/>
      <c r="E160" s="32"/>
      <c r="L160" s="10"/>
    </row>
    <row r="161" spans="1:12" ht="12.95" customHeight="1" x14ac:dyDescent="0.25">
      <c r="A161" s="9"/>
      <c r="D161" s="10"/>
      <c r="E161" s="102" t="str">
        <f>IF(Meuble!D44="","",(Meuble!J44)&amp;" X ")</f>
        <v/>
      </c>
      <c r="F161" s="103" t="str">
        <f>IF(Meuble!D44="","",Meuble!D44)</f>
        <v/>
      </c>
      <c r="G161" s="2" t="str">
        <f>IF(Meuble!F44="","",Meuble!F44)</f>
        <v/>
      </c>
      <c r="H161" s="2" t="str">
        <f>IF(Meuble!D44="","", "x" )</f>
        <v/>
      </c>
      <c r="I161" s="2" t="str">
        <f>IF(Meuble!G44="","",Meuble!G44)</f>
        <v/>
      </c>
      <c r="J161" s="2" t="str">
        <f>IF(Meuble!D44="","", "x" )</f>
        <v/>
      </c>
      <c r="K161" s="2" t="str">
        <f>IF(Meuble!H44="","",Meuble!H44)</f>
        <v/>
      </c>
      <c r="L161" s="104" t="str">
        <f>IF(Meuble!M44="","",IF(Meuble!M44=BASE!B9,BASE!C9,IF(Meuble!M44=BASE!B10,BASE!C10,IF(Meuble!M44=BASE!B11,BASE!C11,""))))</f>
        <v/>
      </c>
    </row>
    <row r="162" spans="1:12" ht="5.25" customHeight="1" x14ac:dyDescent="0.25">
      <c r="A162" s="9"/>
      <c r="D162" s="10"/>
      <c r="E162" s="102"/>
      <c r="F162" s="103"/>
      <c r="G162" s="26" t="str">
        <f>IF(Meuble!Q44="","","—")</f>
        <v/>
      </c>
      <c r="H162" s="2"/>
      <c r="I162" s="26" t="str">
        <f>IF(Meuble!P44="","","—")</f>
        <v/>
      </c>
      <c r="K162" s="2"/>
      <c r="L162" s="104"/>
    </row>
    <row r="163" spans="1:12" ht="5.25" customHeight="1" x14ac:dyDescent="0.25">
      <c r="A163" s="9"/>
      <c r="D163" s="10"/>
      <c r="E163" s="102"/>
      <c r="F163" s="103"/>
      <c r="G163" s="26" t="str">
        <f>IF(Meuble!O44="","","—")</f>
        <v/>
      </c>
      <c r="H163" s="2"/>
      <c r="I163" s="26" t="str">
        <f>IF(Meuble!N44="","","—")</f>
        <v/>
      </c>
      <c r="K163" s="2"/>
      <c r="L163" s="10"/>
    </row>
    <row r="164" spans="1:12" ht="9.9499999999999993" customHeight="1" x14ac:dyDescent="0.25">
      <c r="A164" s="9"/>
      <c r="D164" s="10"/>
      <c r="E164" s="32"/>
      <c r="L164" s="10"/>
    </row>
    <row r="165" spans="1:12" ht="12.95" customHeight="1" x14ac:dyDescent="0.25">
      <c r="A165" s="9"/>
      <c r="D165" s="10"/>
      <c r="E165" s="102" t="str">
        <f>IF(Meuble!D45="","",(Meuble!J45)&amp;" X ")</f>
        <v/>
      </c>
      <c r="F165" s="103" t="str">
        <f>IF(Meuble!D45="","",Meuble!D45)</f>
        <v/>
      </c>
      <c r="G165" s="2" t="str">
        <f>IF(Meuble!F45="","",Meuble!F45)</f>
        <v/>
      </c>
      <c r="H165" s="2" t="str">
        <f>IF(Meuble!D45="","", "x" )</f>
        <v/>
      </c>
      <c r="I165" s="2" t="str">
        <f>IF(Meuble!G45="","",Meuble!G45)</f>
        <v/>
      </c>
      <c r="J165" s="2" t="str">
        <f>IF(Meuble!D45="","", "x" )</f>
        <v/>
      </c>
      <c r="K165" s="2" t="str">
        <f>IF(Meuble!H45="","",Meuble!H45)</f>
        <v/>
      </c>
      <c r="L165" s="122" t="str">
        <f>IF(Meuble!M45="","",IF(Meuble!M45=BASE!B9,BASE!C9,IF(Meuble!M45=BASE!B10,BASE!C10,IF(Meuble!M45=BASE!B11,BASE!C11,""))))</f>
        <v/>
      </c>
    </row>
    <row r="166" spans="1:12" ht="5.25" customHeight="1" x14ac:dyDescent="0.25">
      <c r="A166" s="9"/>
      <c r="D166" s="10"/>
      <c r="E166" s="102"/>
      <c r="F166" s="103"/>
      <c r="G166" s="26" t="str">
        <f>IF(Meuble!Q45="","","—")</f>
        <v/>
      </c>
      <c r="H166" s="2"/>
      <c r="I166" s="26" t="str">
        <f>IF(Meuble!P45="","","—")</f>
        <v/>
      </c>
      <c r="K166" s="2"/>
      <c r="L166" s="122"/>
    </row>
    <row r="167" spans="1:12" ht="5.25" customHeight="1" x14ac:dyDescent="0.25">
      <c r="A167" s="9"/>
      <c r="D167" s="10"/>
      <c r="E167" s="102"/>
      <c r="F167" s="103"/>
      <c r="G167" s="26" t="str">
        <f>IF(Meuble!O45="","","—")</f>
        <v/>
      </c>
      <c r="H167" s="2"/>
      <c r="I167" s="26" t="str">
        <f>IF(Meuble!N45="","","—")</f>
        <v/>
      </c>
      <c r="K167" s="2"/>
      <c r="L167" s="10"/>
    </row>
    <row r="168" spans="1:12" ht="9.9499999999999993" customHeight="1" x14ac:dyDescent="0.25">
      <c r="A168" s="9"/>
      <c r="D168" s="10"/>
      <c r="E168" s="32"/>
      <c r="L168" s="10"/>
    </row>
    <row r="169" spans="1:12" ht="12.95" customHeight="1" thickBot="1" x14ac:dyDescent="0.3">
      <c r="A169" s="11"/>
      <c r="B169" s="12"/>
      <c r="C169" s="12"/>
      <c r="D169" s="29"/>
      <c r="E169" s="33"/>
      <c r="F169" s="62" t="str">
        <f>IF(F89="","",F89)</f>
        <v/>
      </c>
      <c r="G169" s="12"/>
      <c r="H169" s="12"/>
      <c r="I169" s="16"/>
      <c r="J169" s="16"/>
      <c r="K169" s="21"/>
      <c r="L169" s="29"/>
    </row>
    <row r="170" spans="1:12" ht="5.25" customHeight="1" x14ac:dyDescent="0.25">
      <c r="E170" s="8"/>
    </row>
    <row r="171" spans="1:12" ht="5.25" customHeight="1" x14ac:dyDescent="0.25">
      <c r="E171" s="8"/>
    </row>
    <row r="172" spans="1:12" x14ac:dyDescent="0.25">
      <c r="E172" s="8"/>
    </row>
    <row r="198" spans="2:2" x14ac:dyDescent="0.25">
      <c r="B198" s="85"/>
    </row>
  </sheetData>
  <mergeCells count="137">
    <mergeCell ref="E161:E163"/>
    <mergeCell ref="F161:F163"/>
    <mergeCell ref="L161:L162"/>
    <mergeCell ref="E165:E167"/>
    <mergeCell ref="F165:F167"/>
    <mergeCell ref="L165:L166"/>
    <mergeCell ref="E101:E103"/>
    <mergeCell ref="F101:F103"/>
    <mergeCell ref="L101:L102"/>
    <mergeCell ref="E105:E107"/>
    <mergeCell ref="F105:F107"/>
    <mergeCell ref="L105:L106"/>
    <mergeCell ref="F121:F123"/>
    <mergeCell ref="L121:L122"/>
    <mergeCell ref="E125:E127"/>
    <mergeCell ref="F125:F127"/>
    <mergeCell ref="L125:L126"/>
    <mergeCell ref="E129:E131"/>
    <mergeCell ref="F129:F131"/>
    <mergeCell ref="L129:L130"/>
    <mergeCell ref="E157:E159"/>
    <mergeCell ref="F157:F159"/>
    <mergeCell ref="L157:L158"/>
    <mergeCell ref="E93:E95"/>
    <mergeCell ref="F93:F95"/>
    <mergeCell ref="L93:L94"/>
    <mergeCell ref="F97:F99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97:E99"/>
    <mergeCell ref="L97:L98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41:E43"/>
    <mergeCell ref="E53:E5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D5:D7"/>
    <mergeCell ref="F9:F11"/>
    <mergeCell ref="E9:E11"/>
    <mergeCell ref="A5:C7"/>
    <mergeCell ref="F21:F23"/>
    <mergeCell ref="F13:F15"/>
    <mergeCell ref="E21:E23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E25:E27"/>
    <mergeCell ref="E17:E19"/>
    <mergeCell ref="E13:E15"/>
    <mergeCell ref="E29:E31"/>
    <mergeCell ref="E33:E35"/>
    <mergeCell ref="E37:E39"/>
    <mergeCell ref="A90:B93"/>
    <mergeCell ref="D90:D93"/>
    <mergeCell ref="E149:E151"/>
    <mergeCell ref="F149:F151"/>
    <mergeCell ref="L149:L150"/>
    <mergeCell ref="E153:E155"/>
    <mergeCell ref="F153:F155"/>
    <mergeCell ref="L153:L154"/>
    <mergeCell ref="E137:E139"/>
    <mergeCell ref="F137:F139"/>
    <mergeCell ref="E141:E143"/>
    <mergeCell ref="F141:F143"/>
    <mergeCell ref="L137:L138"/>
    <mergeCell ref="L141:L142"/>
    <mergeCell ref="E145:E147"/>
    <mergeCell ref="F145:F147"/>
    <mergeCell ref="L145:L146"/>
    <mergeCell ref="E133:E135"/>
    <mergeCell ref="F133:F135"/>
    <mergeCell ref="L133:L134"/>
    <mergeCell ref="E121:E123"/>
    <mergeCell ref="L89:L90"/>
    <mergeCell ref="E89:E91"/>
    <mergeCell ref="F89:F91"/>
  </mergeCells>
  <phoneticPr fontId="6" type="noConversion"/>
  <conditionalFormatting sqref="E4:K4">
    <cfRule type="expression" dxfId="76" priority="36">
      <formula>$F21="DOS"</formula>
    </cfRule>
  </conditionalFormatting>
  <conditionalFormatting sqref="E57:K57 G58:K59">
    <cfRule type="expression" dxfId="75" priority="34">
      <formula>$F57="DOS"</formula>
    </cfRule>
  </conditionalFormatting>
  <conditionalFormatting sqref="E61:K61 G62:K63">
    <cfRule type="expression" dxfId="74" priority="33">
      <formula>$F61="DOS"</formula>
    </cfRule>
  </conditionalFormatting>
  <conditionalFormatting sqref="E65:K65 G66:K67">
    <cfRule type="expression" dxfId="73" priority="32">
      <formula>$F65="DOS"</formula>
    </cfRule>
  </conditionalFormatting>
  <conditionalFormatting sqref="E69:K69 G70:K71">
    <cfRule type="expression" dxfId="72" priority="31">
      <formula>$F69="DOS"</formula>
    </cfRule>
  </conditionalFormatting>
  <conditionalFormatting sqref="E73:K73 G74:K75">
    <cfRule type="expression" dxfId="71" priority="30">
      <formula>$F73="DOS"</formula>
    </cfRule>
  </conditionalFormatting>
  <conditionalFormatting sqref="E77:K77 G78:K79">
    <cfRule type="expression" dxfId="70" priority="29">
      <formula>$F77="DOS"</formula>
    </cfRule>
  </conditionalFormatting>
  <conditionalFormatting sqref="E81:K81 G82:K83">
    <cfRule type="expression" dxfId="69" priority="28">
      <formula>$F81="DOS"</formula>
    </cfRule>
  </conditionalFormatting>
  <conditionalFormatting sqref="E85:K85 G86:K87">
    <cfRule type="expression" dxfId="68" priority="27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67" priority="35">
      <formula>$F5="DOS"</formula>
    </cfRule>
  </conditionalFormatting>
  <conditionalFormatting sqref="G89:K91">
    <cfRule type="expression" dxfId="66" priority="26">
      <formula>$F89="DOS"</formula>
    </cfRule>
  </conditionalFormatting>
  <conditionalFormatting sqref="G93:K95">
    <cfRule type="expression" dxfId="65" priority="25">
      <formula>$F93="DOS"</formula>
    </cfRule>
  </conditionalFormatting>
  <conditionalFormatting sqref="G97:K99">
    <cfRule type="expression" dxfId="64" priority="24">
      <formula>$F97="DOS"</formula>
    </cfRule>
  </conditionalFormatting>
  <conditionalFormatting sqref="G101:K103">
    <cfRule type="expression" dxfId="63" priority="23">
      <formula>$F101="DOS"</formula>
    </cfRule>
  </conditionalFormatting>
  <conditionalFormatting sqref="G105:K107">
    <cfRule type="expression" dxfId="62" priority="22">
      <formula>$F105="DOS"</formula>
    </cfRule>
  </conditionalFormatting>
  <conditionalFormatting sqref="G109:K111">
    <cfRule type="expression" dxfId="61" priority="21">
      <formula>$F109="DOS"</formula>
    </cfRule>
  </conditionalFormatting>
  <conditionalFormatting sqref="G113:K115">
    <cfRule type="expression" dxfId="60" priority="20">
      <formula>$F113="DOS"</formula>
    </cfRule>
  </conditionalFormatting>
  <conditionalFormatting sqref="G117:K119">
    <cfRule type="expression" dxfId="59" priority="19">
      <formula>$F117="DOS"</formula>
    </cfRule>
  </conditionalFormatting>
  <conditionalFormatting sqref="G121:K123">
    <cfRule type="expression" dxfId="58" priority="18">
      <formula>$F121="DOS"</formula>
    </cfRule>
  </conditionalFormatting>
  <conditionalFormatting sqref="G125:K127">
    <cfRule type="expression" dxfId="57" priority="17">
      <formula>$F125="DOS"</formula>
    </cfRule>
  </conditionalFormatting>
  <conditionalFormatting sqref="G129:K131">
    <cfRule type="expression" dxfId="56" priority="16">
      <formula>$F129="DOS"</formula>
    </cfRule>
  </conditionalFormatting>
  <conditionalFormatting sqref="G133:K135">
    <cfRule type="expression" dxfId="55" priority="15">
      <formula>$F133="DOS"</formula>
    </cfRule>
  </conditionalFormatting>
  <conditionalFormatting sqref="G137:K139">
    <cfRule type="expression" dxfId="54" priority="14">
      <formula>$F137="DOS"</formula>
    </cfRule>
  </conditionalFormatting>
  <conditionalFormatting sqref="G141:K143">
    <cfRule type="expression" dxfId="53" priority="13">
      <formula>$F141="DOS"</formula>
    </cfRule>
  </conditionalFormatting>
  <conditionalFormatting sqref="G145:K147">
    <cfRule type="expression" dxfId="52" priority="12">
      <formula>$F145="DOS"</formula>
    </cfRule>
  </conditionalFormatting>
  <conditionalFormatting sqref="G149:K151">
    <cfRule type="expression" dxfId="51" priority="11">
      <formula>$F149="DOS"</formula>
    </cfRule>
  </conditionalFormatting>
  <conditionalFormatting sqref="G153:K155">
    <cfRule type="expression" dxfId="50" priority="10">
      <formula>$F153="DOS"</formula>
    </cfRule>
  </conditionalFormatting>
  <conditionalFormatting sqref="G165:K167">
    <cfRule type="expression" dxfId="49" priority="6">
      <formula>$F165="DOS"</formula>
    </cfRule>
  </conditionalFormatting>
  <conditionalFormatting sqref="G157:K159">
    <cfRule type="expression" dxfId="48" priority="8">
      <formula>$F157="DOS"</formula>
    </cfRule>
  </conditionalFormatting>
  <conditionalFormatting sqref="G161:K163">
    <cfRule type="expression" dxfId="47" priority="7">
      <formula>$F161="DOS"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&amp;LL'Atelier COPPO&amp;CRAPPORT MEUBLE&amp;RVR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6" r:id="rId4" name="Button 28">
              <controlPr defaultSize="0" print="0" autoFill="0" autoPict="0" macro="[0]!ImprimerVpat">
                <anchor moveWithCells="1" sizeWithCells="1">
                  <from>
                    <xdr:col>2</xdr:col>
                    <xdr:colOff>209550</xdr:colOff>
                    <xdr:row>8</xdr:row>
                    <xdr:rowOff>0</xdr:rowOff>
                  </from>
                  <to>
                    <xdr:col>3</xdr:col>
                    <xdr:colOff>371475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5" name="Button 29">
              <controlPr defaultSize="0" print="0" autoFill="0" autoPict="0" macro="[0]!InsertImageMeuble">
                <anchor moveWithCells="1" sizeWithCells="1">
                  <from>
                    <xdr:col>0</xdr:col>
                    <xdr:colOff>304800</xdr:colOff>
                    <xdr:row>8</xdr:row>
                    <xdr:rowOff>0</xdr:rowOff>
                  </from>
                  <to>
                    <xdr:col>1</xdr:col>
                    <xdr:colOff>762000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1D6AB45-9767-428E-8625-E9749ACEAA1A}">
            <xm:f>$L5=BASE!$C$11</xm:f>
            <x14:dxf>
              <font>
                <color theme="4" tint="-0.24994659260841701"/>
              </font>
            </x14:dxf>
          </x14:cfRule>
          <x14:cfRule type="expression" priority="3" id="{52D146AD-7E58-42FA-B16A-691DE9069F05}">
            <xm:f>$L5=BASE!$C$10</xm:f>
            <x14:dxf>
              <font>
                <color rgb="FFFF0000"/>
              </font>
            </x14:dxf>
          </x14:cfRule>
          <x14:cfRule type="expression" priority="5" id="{6E4FA5B7-56C7-496D-9128-0F68B618A7BF}">
            <xm:f>$L5=BASE!$C$9</xm:f>
            <x14:dxf>
              <font>
                <color theme="1"/>
              </font>
            </x14:dxf>
          </x14:cfRule>
          <xm:sqref>L5:L169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5013-D06F-46E4-9573-7970B12B4111}">
  <sheetPr codeName="Feuil11"/>
  <dimension ref="A1:C4"/>
  <sheetViews>
    <sheetView workbookViewId="0">
      <selection activeCell="A2" sqref="A2"/>
    </sheetView>
  </sheetViews>
  <sheetFormatPr baseColWidth="10" defaultRowHeight="15" x14ac:dyDescent="0.25"/>
  <cols>
    <col min="1" max="1" width="53.5703125" style="128" customWidth="1"/>
    <col min="2" max="2" width="68.42578125" style="127" customWidth="1"/>
    <col min="3" max="3" width="51.28515625" style="128" customWidth="1"/>
    <col min="4" max="16384" width="11.42578125" style="127"/>
  </cols>
  <sheetData>
    <row r="1" spans="1:3" s="126" customFormat="1" ht="25.5" customHeight="1" x14ac:dyDescent="0.25">
      <c r="A1" s="131" t="s">
        <v>462</v>
      </c>
      <c r="B1" s="132" t="s">
        <v>463</v>
      </c>
      <c r="C1" s="131" t="s">
        <v>468</v>
      </c>
    </row>
    <row r="2" spans="1:3" x14ac:dyDescent="0.25">
      <c r="A2" s="129" t="s">
        <v>464</v>
      </c>
      <c r="B2" s="130" t="s">
        <v>465</v>
      </c>
      <c r="C2" s="129" t="s">
        <v>469</v>
      </c>
    </row>
    <row r="3" spans="1:3" ht="30" x14ac:dyDescent="0.25">
      <c r="A3" s="129" t="s">
        <v>470</v>
      </c>
      <c r="B3" s="130" t="s">
        <v>466</v>
      </c>
      <c r="C3" s="129" t="s">
        <v>471</v>
      </c>
    </row>
    <row r="4" spans="1:3" ht="45" x14ac:dyDescent="0.25">
      <c r="A4" s="129" t="s">
        <v>472</v>
      </c>
      <c r="B4" s="130" t="s">
        <v>467</v>
      </c>
      <c r="C4" s="129" t="s">
        <v>473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W115"/>
  <sheetViews>
    <sheetView workbookViewId="0"/>
  </sheetViews>
  <sheetFormatPr baseColWidth="10" defaultRowHeight="15" x14ac:dyDescent="0.25"/>
  <cols>
    <col min="1" max="1" width="23" bestFit="1" customWidth="1"/>
    <col min="2" max="2" width="17.85546875" bestFit="1" customWidth="1"/>
    <col min="3" max="8" width="11.140625" bestFit="1" customWidth="1"/>
    <col min="9" max="9" width="11.140625" hidden="1" customWidth="1"/>
    <col min="10" max="10" width="12.140625" hidden="1" customWidth="1"/>
    <col min="11" max="11" width="33.42578125" bestFit="1" customWidth="1"/>
    <col min="12" max="15" width="25.7109375" bestFit="1" customWidth="1"/>
    <col min="16" max="17" width="24" bestFit="1" customWidth="1"/>
    <col min="18" max="18" width="12.140625" customWidth="1"/>
    <col min="19" max="19" width="12.140625" bestFit="1" customWidth="1"/>
    <col min="20" max="20" width="81.140625" bestFit="1" customWidth="1"/>
    <col min="21" max="21" width="14.42578125" bestFit="1" customWidth="1"/>
    <col min="22" max="22" width="27.5703125" bestFit="1" customWidth="1"/>
    <col min="23" max="23" width="76.7109375" customWidth="1"/>
    <col min="24" max="24" width="14.28515625" bestFit="1" customWidth="1"/>
    <col min="25" max="31" width="11.140625" bestFit="1" customWidth="1"/>
    <col min="32" max="32" width="12.140625" bestFit="1" customWidth="1"/>
    <col min="33" max="33" width="14.140625" bestFit="1" customWidth="1"/>
    <col min="34" max="36" width="15.42578125" bestFit="1" customWidth="1"/>
    <col min="37" max="37" width="18.5703125" bestFit="1" customWidth="1"/>
    <col min="38" max="41" width="12.140625" bestFit="1" customWidth="1"/>
    <col min="42" max="42" width="72.7109375" bestFit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59</v>
      </c>
      <c r="V1" t="s">
        <v>60</v>
      </c>
    </row>
    <row r="2" spans="1:23" x14ac:dyDescent="0.25">
      <c r="A2" t="s">
        <v>94</v>
      </c>
      <c r="B2" t="s">
        <v>95</v>
      </c>
      <c r="C2" t="s">
        <v>96</v>
      </c>
      <c r="D2" t="s">
        <v>97</v>
      </c>
      <c r="E2" t="s">
        <v>53</v>
      </c>
      <c r="F2" t="s">
        <v>41</v>
      </c>
      <c r="G2" t="s">
        <v>42</v>
      </c>
      <c r="H2" t="s">
        <v>45</v>
      </c>
      <c r="I2" t="s">
        <v>43</v>
      </c>
      <c r="J2" t="s">
        <v>44</v>
      </c>
      <c r="K2" t="s">
        <v>98</v>
      </c>
      <c r="L2" t="s">
        <v>20</v>
      </c>
      <c r="M2" t="s">
        <v>20</v>
      </c>
      <c r="N2" t="s">
        <v>20</v>
      </c>
      <c r="O2" t="s">
        <v>99</v>
      </c>
      <c r="P2" t="s">
        <v>20</v>
      </c>
      <c r="Q2" t="s">
        <v>20</v>
      </c>
      <c r="R2" t="s">
        <v>20</v>
      </c>
      <c r="S2" t="s">
        <v>96</v>
      </c>
      <c r="T2" s="1" t="s">
        <v>100</v>
      </c>
      <c r="U2" s="1" t="s">
        <v>431</v>
      </c>
      <c r="V2" s="1" t="s">
        <v>432</v>
      </c>
      <c r="W2" s="1"/>
    </row>
    <row r="3" spans="1:23" x14ac:dyDescent="0.25">
      <c r="A3" t="s">
        <v>101</v>
      </c>
      <c r="B3" t="s">
        <v>102</v>
      </c>
      <c r="C3" t="s">
        <v>96</v>
      </c>
      <c r="D3" t="s">
        <v>97</v>
      </c>
      <c r="E3" t="s">
        <v>53</v>
      </c>
      <c r="F3" t="s">
        <v>41</v>
      </c>
      <c r="G3" t="s">
        <v>42</v>
      </c>
      <c r="H3" t="s">
        <v>45</v>
      </c>
      <c r="I3" t="s">
        <v>43</v>
      </c>
      <c r="J3" t="s">
        <v>44</v>
      </c>
      <c r="K3" t="s">
        <v>103</v>
      </c>
      <c r="L3" t="s">
        <v>20</v>
      </c>
      <c r="M3" t="s">
        <v>20</v>
      </c>
      <c r="N3" t="s">
        <v>20</v>
      </c>
      <c r="O3" t="s">
        <v>99</v>
      </c>
      <c r="P3" t="s">
        <v>20</v>
      </c>
      <c r="Q3" t="s">
        <v>20</v>
      </c>
      <c r="R3" t="s">
        <v>20</v>
      </c>
      <c r="S3" t="s">
        <v>96</v>
      </c>
      <c r="T3" t="s">
        <v>104</v>
      </c>
      <c r="U3" t="s">
        <v>431</v>
      </c>
      <c r="V3" t="s">
        <v>432</v>
      </c>
    </row>
    <row r="4" spans="1:23" x14ac:dyDescent="0.25">
      <c r="A4" t="s">
        <v>105</v>
      </c>
      <c r="B4" t="s">
        <v>106</v>
      </c>
      <c r="C4" t="s">
        <v>107</v>
      </c>
      <c r="D4" t="s">
        <v>108</v>
      </c>
      <c r="E4" t="s">
        <v>79</v>
      </c>
      <c r="F4" t="s">
        <v>41</v>
      </c>
      <c r="G4" t="s">
        <v>42</v>
      </c>
      <c r="H4" t="s">
        <v>45</v>
      </c>
      <c r="I4" t="s">
        <v>43</v>
      </c>
      <c r="J4" t="s">
        <v>44</v>
      </c>
      <c r="K4" t="s">
        <v>109</v>
      </c>
      <c r="L4" t="s">
        <v>99</v>
      </c>
      <c r="M4" t="s">
        <v>20</v>
      </c>
      <c r="N4" t="s">
        <v>99</v>
      </c>
      <c r="O4" t="s">
        <v>99</v>
      </c>
      <c r="P4" t="s">
        <v>20</v>
      </c>
      <c r="Q4" t="s">
        <v>20</v>
      </c>
      <c r="R4" t="s">
        <v>20</v>
      </c>
      <c r="S4" t="s">
        <v>107</v>
      </c>
      <c r="T4" t="s">
        <v>110</v>
      </c>
      <c r="U4" t="s">
        <v>431</v>
      </c>
      <c r="V4" t="s">
        <v>432</v>
      </c>
    </row>
    <row r="5" spans="1:23" x14ac:dyDescent="0.25">
      <c r="A5" t="s">
        <v>111</v>
      </c>
      <c r="B5" t="s">
        <v>46</v>
      </c>
      <c r="C5" t="s">
        <v>112</v>
      </c>
      <c r="D5" t="s">
        <v>113</v>
      </c>
      <c r="E5" t="s">
        <v>114</v>
      </c>
      <c r="F5" t="s">
        <v>41</v>
      </c>
      <c r="G5" t="s">
        <v>45</v>
      </c>
      <c r="H5" t="s">
        <v>45</v>
      </c>
      <c r="I5" t="s">
        <v>43</v>
      </c>
      <c r="J5" t="s">
        <v>44</v>
      </c>
      <c r="K5" t="s">
        <v>103</v>
      </c>
      <c r="L5" t="s">
        <v>20</v>
      </c>
      <c r="M5" t="s">
        <v>20</v>
      </c>
      <c r="N5" t="s">
        <v>20</v>
      </c>
      <c r="O5" t="s">
        <v>99</v>
      </c>
      <c r="P5" t="s">
        <v>20</v>
      </c>
      <c r="Q5" t="s">
        <v>20</v>
      </c>
      <c r="R5" t="s">
        <v>20</v>
      </c>
      <c r="S5" t="s">
        <v>112</v>
      </c>
      <c r="T5" t="s">
        <v>115</v>
      </c>
      <c r="U5" t="s">
        <v>431</v>
      </c>
      <c r="V5" t="s">
        <v>432</v>
      </c>
    </row>
    <row r="6" spans="1:23" x14ac:dyDescent="0.25">
      <c r="A6" t="s">
        <v>116</v>
      </c>
      <c r="B6" t="s">
        <v>46</v>
      </c>
      <c r="C6" t="s">
        <v>117</v>
      </c>
      <c r="D6" t="s">
        <v>113</v>
      </c>
      <c r="E6" t="s">
        <v>114</v>
      </c>
      <c r="F6" t="s">
        <v>41</v>
      </c>
      <c r="G6" t="s">
        <v>45</v>
      </c>
      <c r="H6" t="s">
        <v>45</v>
      </c>
      <c r="I6" t="s">
        <v>43</v>
      </c>
      <c r="J6" t="s">
        <v>44</v>
      </c>
      <c r="K6" t="s">
        <v>103</v>
      </c>
      <c r="L6" t="s">
        <v>20</v>
      </c>
      <c r="M6" t="s">
        <v>20</v>
      </c>
      <c r="N6" t="s">
        <v>20</v>
      </c>
      <c r="O6" t="s">
        <v>99</v>
      </c>
      <c r="P6" t="s">
        <v>20</v>
      </c>
      <c r="Q6" t="s">
        <v>20</v>
      </c>
      <c r="R6" t="s">
        <v>20</v>
      </c>
      <c r="S6" t="s">
        <v>117</v>
      </c>
      <c r="T6" t="s">
        <v>118</v>
      </c>
      <c r="U6" t="s">
        <v>431</v>
      </c>
      <c r="V6" t="s">
        <v>432</v>
      </c>
    </row>
    <row r="7" spans="1:23" x14ac:dyDescent="0.25">
      <c r="A7" t="s">
        <v>119</v>
      </c>
      <c r="B7" t="s">
        <v>46</v>
      </c>
      <c r="C7" t="s">
        <v>120</v>
      </c>
      <c r="D7" t="s">
        <v>113</v>
      </c>
      <c r="E7" t="s">
        <v>114</v>
      </c>
      <c r="F7" t="s">
        <v>41</v>
      </c>
      <c r="G7" t="s">
        <v>45</v>
      </c>
      <c r="H7" t="s">
        <v>45</v>
      </c>
      <c r="I7" t="s">
        <v>43</v>
      </c>
      <c r="J7" t="s">
        <v>44</v>
      </c>
      <c r="K7" t="s">
        <v>103</v>
      </c>
      <c r="L7" t="s">
        <v>20</v>
      </c>
      <c r="M7" t="s">
        <v>20</v>
      </c>
      <c r="N7" t="s">
        <v>20</v>
      </c>
      <c r="O7" t="s">
        <v>99</v>
      </c>
      <c r="P7" t="s">
        <v>20</v>
      </c>
      <c r="Q7" t="s">
        <v>20</v>
      </c>
      <c r="R7" t="s">
        <v>20</v>
      </c>
      <c r="S7" t="s">
        <v>120</v>
      </c>
      <c r="T7" t="s">
        <v>121</v>
      </c>
      <c r="U7" t="s">
        <v>431</v>
      </c>
      <c r="V7" t="s">
        <v>432</v>
      </c>
    </row>
    <row r="8" spans="1:23" x14ac:dyDescent="0.25">
      <c r="A8" t="s">
        <v>122</v>
      </c>
      <c r="B8" t="s">
        <v>46</v>
      </c>
      <c r="C8" t="s">
        <v>107</v>
      </c>
      <c r="D8" t="s">
        <v>123</v>
      </c>
      <c r="E8" t="s">
        <v>79</v>
      </c>
      <c r="F8" t="s">
        <v>41</v>
      </c>
      <c r="G8" t="s">
        <v>45</v>
      </c>
      <c r="H8" t="s">
        <v>45</v>
      </c>
      <c r="I8" t="s">
        <v>43</v>
      </c>
      <c r="J8" t="s">
        <v>44</v>
      </c>
      <c r="K8" t="s">
        <v>109</v>
      </c>
      <c r="L8" t="s">
        <v>99</v>
      </c>
      <c r="M8" t="s">
        <v>20</v>
      </c>
      <c r="N8" t="s">
        <v>99</v>
      </c>
      <c r="O8" t="s">
        <v>99</v>
      </c>
      <c r="P8" t="s">
        <v>20</v>
      </c>
      <c r="Q8" t="s">
        <v>20</v>
      </c>
      <c r="R8" t="s">
        <v>20</v>
      </c>
      <c r="S8" t="s">
        <v>107</v>
      </c>
      <c r="T8" t="s">
        <v>124</v>
      </c>
      <c r="U8" t="s">
        <v>431</v>
      </c>
      <c r="V8" t="s">
        <v>432</v>
      </c>
    </row>
    <row r="9" spans="1:23" x14ac:dyDescent="0.25">
      <c r="A9" t="s">
        <v>125</v>
      </c>
      <c r="B9" t="s">
        <v>46</v>
      </c>
      <c r="C9" t="s">
        <v>126</v>
      </c>
      <c r="D9" t="s">
        <v>127</v>
      </c>
      <c r="E9" t="s">
        <v>114</v>
      </c>
      <c r="F9" t="s">
        <v>41</v>
      </c>
      <c r="G9" t="s">
        <v>45</v>
      </c>
      <c r="H9" t="s">
        <v>45</v>
      </c>
      <c r="I9" t="s">
        <v>43</v>
      </c>
      <c r="J9" t="s">
        <v>44</v>
      </c>
      <c r="K9" t="s">
        <v>103</v>
      </c>
      <c r="L9" t="s">
        <v>128</v>
      </c>
      <c r="M9" t="s">
        <v>20</v>
      </c>
      <c r="N9" t="s">
        <v>128</v>
      </c>
      <c r="O9" t="s">
        <v>99</v>
      </c>
      <c r="P9" t="s">
        <v>20</v>
      </c>
      <c r="Q9" t="s">
        <v>20</v>
      </c>
      <c r="R9" t="s">
        <v>20</v>
      </c>
      <c r="S9" t="s">
        <v>126</v>
      </c>
      <c r="T9" t="s">
        <v>129</v>
      </c>
      <c r="U9" t="s">
        <v>431</v>
      </c>
      <c r="V9" t="s">
        <v>432</v>
      </c>
    </row>
    <row r="10" spans="1:23" x14ac:dyDescent="0.25">
      <c r="A10" t="s">
        <v>130</v>
      </c>
      <c r="B10" t="s">
        <v>46</v>
      </c>
      <c r="C10" t="s">
        <v>131</v>
      </c>
      <c r="D10" t="s">
        <v>127</v>
      </c>
      <c r="E10" t="s">
        <v>114</v>
      </c>
      <c r="F10" t="s">
        <v>41</v>
      </c>
      <c r="G10" t="s">
        <v>45</v>
      </c>
      <c r="H10" t="s">
        <v>45</v>
      </c>
      <c r="I10" t="s">
        <v>43</v>
      </c>
      <c r="J10" t="s">
        <v>44</v>
      </c>
      <c r="K10" t="s">
        <v>132</v>
      </c>
      <c r="L10" t="s">
        <v>128</v>
      </c>
      <c r="M10" t="s">
        <v>20</v>
      </c>
      <c r="N10" t="s">
        <v>128</v>
      </c>
      <c r="O10" t="s">
        <v>99</v>
      </c>
      <c r="P10" t="s">
        <v>20</v>
      </c>
      <c r="Q10" t="s">
        <v>20</v>
      </c>
      <c r="R10" t="s">
        <v>20</v>
      </c>
      <c r="S10" t="s">
        <v>131</v>
      </c>
      <c r="T10" t="s">
        <v>133</v>
      </c>
      <c r="U10" t="s">
        <v>431</v>
      </c>
      <c r="V10" t="s">
        <v>432</v>
      </c>
    </row>
    <row r="11" spans="1:23" x14ac:dyDescent="0.25">
      <c r="A11" t="s">
        <v>134</v>
      </c>
      <c r="B11" t="s">
        <v>46</v>
      </c>
      <c r="C11" t="s">
        <v>135</v>
      </c>
      <c r="D11" t="s">
        <v>136</v>
      </c>
      <c r="E11" t="s">
        <v>114</v>
      </c>
      <c r="F11" t="s">
        <v>41</v>
      </c>
      <c r="G11" t="s">
        <v>45</v>
      </c>
      <c r="H11" t="s">
        <v>45</v>
      </c>
      <c r="I11" t="s">
        <v>43</v>
      </c>
      <c r="J11" t="s">
        <v>44</v>
      </c>
      <c r="K11" t="s">
        <v>103</v>
      </c>
      <c r="L11" t="s">
        <v>128</v>
      </c>
      <c r="M11" t="s">
        <v>20</v>
      </c>
      <c r="N11" t="s">
        <v>128</v>
      </c>
      <c r="O11" t="s">
        <v>99</v>
      </c>
      <c r="P11" t="s">
        <v>20</v>
      </c>
      <c r="Q11" t="s">
        <v>20</v>
      </c>
      <c r="R11" t="s">
        <v>20</v>
      </c>
      <c r="S11" t="s">
        <v>135</v>
      </c>
      <c r="T11" t="s">
        <v>137</v>
      </c>
      <c r="U11" t="s">
        <v>431</v>
      </c>
      <c r="V11" t="s">
        <v>432</v>
      </c>
    </row>
    <row r="12" spans="1:23" x14ac:dyDescent="0.25">
      <c r="A12" t="s">
        <v>138</v>
      </c>
      <c r="B12" t="s">
        <v>46</v>
      </c>
      <c r="C12" t="s">
        <v>139</v>
      </c>
      <c r="D12" t="s">
        <v>113</v>
      </c>
      <c r="E12" t="s">
        <v>114</v>
      </c>
      <c r="F12" t="s">
        <v>41</v>
      </c>
      <c r="G12" t="s">
        <v>45</v>
      </c>
      <c r="H12" t="s">
        <v>45</v>
      </c>
      <c r="I12" t="s">
        <v>43</v>
      </c>
      <c r="J12" t="s">
        <v>44</v>
      </c>
      <c r="K12" t="s">
        <v>103</v>
      </c>
      <c r="L12" t="s">
        <v>20</v>
      </c>
      <c r="M12" t="s">
        <v>20</v>
      </c>
      <c r="N12" t="s">
        <v>20</v>
      </c>
      <c r="O12" t="s">
        <v>99</v>
      </c>
      <c r="P12" t="s">
        <v>20</v>
      </c>
      <c r="Q12" t="s">
        <v>20</v>
      </c>
      <c r="R12" t="s">
        <v>20</v>
      </c>
      <c r="S12" t="s">
        <v>139</v>
      </c>
      <c r="T12" t="s">
        <v>140</v>
      </c>
      <c r="U12" t="s">
        <v>431</v>
      </c>
      <c r="V12" t="s">
        <v>432</v>
      </c>
    </row>
    <row r="13" spans="1:23" x14ac:dyDescent="0.25">
      <c r="A13" t="s">
        <v>141</v>
      </c>
      <c r="B13" t="s">
        <v>46</v>
      </c>
      <c r="C13" t="s">
        <v>142</v>
      </c>
      <c r="D13" t="s">
        <v>113</v>
      </c>
      <c r="E13" t="s">
        <v>114</v>
      </c>
      <c r="F13" t="s">
        <v>41</v>
      </c>
      <c r="G13" t="s">
        <v>45</v>
      </c>
      <c r="H13" t="s">
        <v>45</v>
      </c>
      <c r="I13" t="s">
        <v>43</v>
      </c>
      <c r="J13" t="s">
        <v>44</v>
      </c>
      <c r="K13" t="s">
        <v>103</v>
      </c>
      <c r="L13" t="s">
        <v>20</v>
      </c>
      <c r="M13" t="s">
        <v>20</v>
      </c>
      <c r="N13" t="s">
        <v>20</v>
      </c>
      <c r="O13" t="s">
        <v>99</v>
      </c>
      <c r="P13" t="s">
        <v>20</v>
      </c>
      <c r="Q13" t="s">
        <v>20</v>
      </c>
      <c r="R13" t="s">
        <v>20</v>
      </c>
      <c r="S13" t="s">
        <v>142</v>
      </c>
      <c r="T13" t="s">
        <v>143</v>
      </c>
      <c r="U13" t="s">
        <v>431</v>
      </c>
      <c r="V13" t="s">
        <v>432</v>
      </c>
    </row>
    <row r="14" spans="1:23" x14ac:dyDescent="0.25">
      <c r="A14" t="s">
        <v>144</v>
      </c>
      <c r="B14" t="s">
        <v>46</v>
      </c>
      <c r="C14" t="s">
        <v>145</v>
      </c>
      <c r="D14" t="s">
        <v>127</v>
      </c>
      <c r="E14" t="s">
        <v>114</v>
      </c>
      <c r="F14" t="s">
        <v>41</v>
      </c>
      <c r="G14" t="s">
        <v>45</v>
      </c>
      <c r="H14" t="s">
        <v>45</v>
      </c>
      <c r="I14" t="s">
        <v>43</v>
      </c>
      <c r="J14" t="s">
        <v>44</v>
      </c>
      <c r="K14" t="s">
        <v>103</v>
      </c>
      <c r="L14" t="s">
        <v>128</v>
      </c>
      <c r="M14" t="s">
        <v>20</v>
      </c>
      <c r="N14" t="s">
        <v>128</v>
      </c>
      <c r="O14" t="s">
        <v>99</v>
      </c>
      <c r="P14" t="s">
        <v>20</v>
      </c>
      <c r="Q14" t="s">
        <v>20</v>
      </c>
      <c r="R14" t="s">
        <v>20</v>
      </c>
      <c r="S14" t="s">
        <v>145</v>
      </c>
      <c r="T14" t="s">
        <v>146</v>
      </c>
      <c r="U14" t="s">
        <v>431</v>
      </c>
      <c r="V14" t="s">
        <v>432</v>
      </c>
    </row>
    <row r="15" spans="1:23" x14ac:dyDescent="0.25">
      <c r="A15" t="s">
        <v>147</v>
      </c>
      <c r="B15" t="s">
        <v>46</v>
      </c>
      <c r="C15" t="s">
        <v>148</v>
      </c>
      <c r="D15" t="s">
        <v>149</v>
      </c>
      <c r="E15" t="s">
        <v>79</v>
      </c>
      <c r="F15" t="s">
        <v>41</v>
      </c>
      <c r="G15" t="s">
        <v>45</v>
      </c>
      <c r="H15" t="s">
        <v>45</v>
      </c>
      <c r="I15" t="s">
        <v>43</v>
      </c>
      <c r="J15" t="s">
        <v>44</v>
      </c>
      <c r="K15" t="s">
        <v>103</v>
      </c>
      <c r="L15" t="s">
        <v>128</v>
      </c>
      <c r="M15" t="s">
        <v>20</v>
      </c>
      <c r="N15" t="s">
        <v>128</v>
      </c>
      <c r="O15" t="s">
        <v>99</v>
      </c>
      <c r="P15" t="s">
        <v>20</v>
      </c>
      <c r="Q15" t="s">
        <v>20</v>
      </c>
      <c r="R15" t="s">
        <v>20</v>
      </c>
      <c r="S15" t="s">
        <v>148</v>
      </c>
      <c r="T15" t="s">
        <v>150</v>
      </c>
      <c r="U15" t="s">
        <v>431</v>
      </c>
      <c r="V15" t="s">
        <v>432</v>
      </c>
    </row>
    <row r="16" spans="1:23" x14ac:dyDescent="0.25">
      <c r="A16" t="s">
        <v>151</v>
      </c>
      <c r="B16" t="s">
        <v>47</v>
      </c>
      <c r="C16" t="s">
        <v>131</v>
      </c>
      <c r="D16" t="s">
        <v>127</v>
      </c>
      <c r="E16" t="s">
        <v>114</v>
      </c>
      <c r="F16" t="s">
        <v>41</v>
      </c>
      <c r="G16" t="s">
        <v>45</v>
      </c>
      <c r="H16" t="s">
        <v>45</v>
      </c>
      <c r="I16" t="s">
        <v>43</v>
      </c>
      <c r="J16" t="s">
        <v>44</v>
      </c>
      <c r="K16" t="s">
        <v>132</v>
      </c>
      <c r="L16" t="s">
        <v>128</v>
      </c>
      <c r="M16" t="s">
        <v>20</v>
      </c>
      <c r="N16" t="s">
        <v>128</v>
      </c>
      <c r="O16" t="s">
        <v>99</v>
      </c>
      <c r="P16" t="s">
        <v>20</v>
      </c>
      <c r="Q16" t="s">
        <v>20</v>
      </c>
      <c r="R16" t="s">
        <v>20</v>
      </c>
      <c r="S16" t="s">
        <v>131</v>
      </c>
      <c r="T16" t="s">
        <v>152</v>
      </c>
      <c r="U16" t="s">
        <v>431</v>
      </c>
      <c r="V16" t="s">
        <v>432</v>
      </c>
    </row>
    <row r="17" spans="1:22" x14ac:dyDescent="0.25">
      <c r="A17" t="s">
        <v>153</v>
      </c>
      <c r="B17" t="s">
        <v>47</v>
      </c>
      <c r="C17" t="s">
        <v>120</v>
      </c>
      <c r="D17" t="s">
        <v>113</v>
      </c>
      <c r="E17" t="s">
        <v>114</v>
      </c>
      <c r="F17" t="s">
        <v>41</v>
      </c>
      <c r="G17" t="s">
        <v>45</v>
      </c>
      <c r="H17" t="s">
        <v>45</v>
      </c>
      <c r="I17" t="s">
        <v>43</v>
      </c>
      <c r="J17" t="s">
        <v>44</v>
      </c>
      <c r="K17" t="s">
        <v>103</v>
      </c>
      <c r="L17" t="s">
        <v>20</v>
      </c>
      <c r="M17" t="s">
        <v>20</v>
      </c>
      <c r="N17" t="s">
        <v>20</v>
      </c>
      <c r="O17" t="s">
        <v>99</v>
      </c>
      <c r="P17" t="s">
        <v>20</v>
      </c>
      <c r="Q17" t="s">
        <v>20</v>
      </c>
      <c r="R17" t="s">
        <v>20</v>
      </c>
      <c r="S17" t="s">
        <v>120</v>
      </c>
      <c r="T17" t="s">
        <v>154</v>
      </c>
      <c r="U17" t="s">
        <v>431</v>
      </c>
      <c r="V17" t="s">
        <v>432</v>
      </c>
    </row>
    <row r="18" spans="1:22" x14ac:dyDescent="0.25">
      <c r="A18" t="s">
        <v>155</v>
      </c>
      <c r="B18" t="s">
        <v>47</v>
      </c>
      <c r="C18" t="s">
        <v>135</v>
      </c>
      <c r="D18" t="s">
        <v>136</v>
      </c>
      <c r="E18" t="s">
        <v>114</v>
      </c>
      <c r="F18" t="s">
        <v>41</v>
      </c>
      <c r="G18" t="s">
        <v>45</v>
      </c>
      <c r="H18" t="s">
        <v>45</v>
      </c>
      <c r="I18" t="s">
        <v>43</v>
      </c>
      <c r="J18" t="s">
        <v>44</v>
      </c>
      <c r="K18" t="s">
        <v>103</v>
      </c>
      <c r="L18" t="s">
        <v>128</v>
      </c>
      <c r="M18" t="s">
        <v>20</v>
      </c>
      <c r="N18" t="s">
        <v>128</v>
      </c>
      <c r="O18" t="s">
        <v>99</v>
      </c>
      <c r="P18" t="s">
        <v>20</v>
      </c>
      <c r="Q18" t="s">
        <v>20</v>
      </c>
      <c r="R18" t="s">
        <v>20</v>
      </c>
      <c r="S18" t="s">
        <v>135</v>
      </c>
      <c r="T18" t="s">
        <v>156</v>
      </c>
      <c r="U18" t="s">
        <v>431</v>
      </c>
      <c r="V18" t="s">
        <v>432</v>
      </c>
    </row>
    <row r="19" spans="1:22" x14ac:dyDescent="0.25">
      <c r="A19" t="s">
        <v>157</v>
      </c>
      <c r="B19" t="s">
        <v>47</v>
      </c>
      <c r="C19" t="s">
        <v>142</v>
      </c>
      <c r="D19" t="s">
        <v>113</v>
      </c>
      <c r="E19" t="s">
        <v>114</v>
      </c>
      <c r="F19" t="s">
        <v>41</v>
      </c>
      <c r="G19" t="s">
        <v>45</v>
      </c>
      <c r="H19" t="s">
        <v>45</v>
      </c>
      <c r="I19" t="s">
        <v>43</v>
      </c>
      <c r="J19" t="s">
        <v>44</v>
      </c>
      <c r="K19" t="s">
        <v>103</v>
      </c>
      <c r="L19" t="s">
        <v>20</v>
      </c>
      <c r="M19" t="s">
        <v>20</v>
      </c>
      <c r="N19" t="s">
        <v>20</v>
      </c>
      <c r="O19" t="s">
        <v>99</v>
      </c>
      <c r="P19" t="s">
        <v>20</v>
      </c>
      <c r="Q19" t="s">
        <v>20</v>
      </c>
      <c r="R19" t="s">
        <v>20</v>
      </c>
      <c r="S19" t="s">
        <v>142</v>
      </c>
      <c r="T19" t="s">
        <v>158</v>
      </c>
      <c r="U19" t="s">
        <v>431</v>
      </c>
      <c r="V19" t="s">
        <v>432</v>
      </c>
    </row>
    <row r="20" spans="1:22" x14ac:dyDescent="0.25">
      <c r="A20" t="s">
        <v>159</v>
      </c>
      <c r="B20" t="s">
        <v>47</v>
      </c>
      <c r="C20" t="s">
        <v>145</v>
      </c>
      <c r="D20" t="s">
        <v>127</v>
      </c>
      <c r="E20" t="s">
        <v>114</v>
      </c>
      <c r="F20" t="s">
        <v>41</v>
      </c>
      <c r="G20" t="s">
        <v>45</v>
      </c>
      <c r="H20" t="s">
        <v>45</v>
      </c>
      <c r="I20" t="s">
        <v>43</v>
      </c>
      <c r="J20" t="s">
        <v>44</v>
      </c>
      <c r="K20" t="s">
        <v>103</v>
      </c>
      <c r="L20" t="s">
        <v>128</v>
      </c>
      <c r="M20" t="s">
        <v>20</v>
      </c>
      <c r="N20" t="s">
        <v>128</v>
      </c>
      <c r="O20" t="s">
        <v>99</v>
      </c>
      <c r="P20" t="s">
        <v>20</v>
      </c>
      <c r="Q20" t="s">
        <v>20</v>
      </c>
      <c r="R20" t="s">
        <v>20</v>
      </c>
      <c r="S20" t="s">
        <v>145</v>
      </c>
      <c r="T20" t="s">
        <v>160</v>
      </c>
      <c r="U20" t="s">
        <v>431</v>
      </c>
      <c r="V20" t="s">
        <v>432</v>
      </c>
    </row>
    <row r="21" spans="1:22" x14ac:dyDescent="0.25">
      <c r="A21" t="s">
        <v>161</v>
      </c>
      <c r="B21" t="s">
        <v>47</v>
      </c>
      <c r="C21" t="s">
        <v>117</v>
      </c>
      <c r="D21" t="s">
        <v>113</v>
      </c>
      <c r="E21" t="s">
        <v>114</v>
      </c>
      <c r="F21" t="s">
        <v>41</v>
      </c>
      <c r="G21" t="s">
        <v>45</v>
      </c>
      <c r="H21" t="s">
        <v>45</v>
      </c>
      <c r="I21" t="s">
        <v>43</v>
      </c>
      <c r="J21" t="s">
        <v>44</v>
      </c>
      <c r="K21" t="s">
        <v>103</v>
      </c>
      <c r="L21" t="s">
        <v>20</v>
      </c>
      <c r="M21" t="s">
        <v>20</v>
      </c>
      <c r="N21" t="s">
        <v>20</v>
      </c>
      <c r="O21" t="s">
        <v>99</v>
      </c>
      <c r="P21" t="s">
        <v>20</v>
      </c>
      <c r="Q21" t="s">
        <v>20</v>
      </c>
      <c r="R21" t="s">
        <v>20</v>
      </c>
      <c r="S21" t="s">
        <v>117</v>
      </c>
      <c r="T21" t="s">
        <v>162</v>
      </c>
      <c r="U21" t="s">
        <v>431</v>
      </c>
      <c r="V21" t="s">
        <v>432</v>
      </c>
    </row>
    <row r="22" spans="1:22" x14ac:dyDescent="0.25">
      <c r="A22" t="s">
        <v>163</v>
      </c>
      <c r="B22" t="s">
        <v>47</v>
      </c>
      <c r="C22" t="s">
        <v>148</v>
      </c>
      <c r="D22" t="s">
        <v>123</v>
      </c>
      <c r="E22" t="s">
        <v>79</v>
      </c>
      <c r="F22" t="s">
        <v>41</v>
      </c>
      <c r="G22" t="s">
        <v>45</v>
      </c>
      <c r="H22" t="s">
        <v>45</v>
      </c>
      <c r="I22" t="s">
        <v>43</v>
      </c>
      <c r="J22" t="s">
        <v>44</v>
      </c>
      <c r="K22" t="s">
        <v>109</v>
      </c>
      <c r="L22" t="s">
        <v>99</v>
      </c>
      <c r="M22" t="s">
        <v>20</v>
      </c>
      <c r="N22" t="s">
        <v>99</v>
      </c>
      <c r="O22" t="s">
        <v>99</v>
      </c>
      <c r="P22" t="s">
        <v>20</v>
      </c>
      <c r="Q22" t="s">
        <v>20</v>
      </c>
      <c r="R22" t="s">
        <v>20</v>
      </c>
      <c r="S22" t="s">
        <v>148</v>
      </c>
      <c r="T22" t="s">
        <v>164</v>
      </c>
      <c r="U22" t="s">
        <v>431</v>
      </c>
      <c r="V22" t="s">
        <v>432</v>
      </c>
    </row>
    <row r="23" spans="1:22" x14ac:dyDescent="0.25">
      <c r="A23" t="s">
        <v>165</v>
      </c>
      <c r="B23" t="s">
        <v>47</v>
      </c>
      <c r="C23" t="s">
        <v>126</v>
      </c>
      <c r="D23" t="s">
        <v>127</v>
      </c>
      <c r="E23" t="s">
        <v>114</v>
      </c>
      <c r="F23" t="s">
        <v>41</v>
      </c>
      <c r="G23" t="s">
        <v>45</v>
      </c>
      <c r="H23" t="s">
        <v>45</v>
      </c>
      <c r="I23" t="s">
        <v>43</v>
      </c>
      <c r="J23" t="s">
        <v>44</v>
      </c>
      <c r="K23" t="s">
        <v>109</v>
      </c>
      <c r="L23" t="s">
        <v>99</v>
      </c>
      <c r="M23" t="s">
        <v>20</v>
      </c>
      <c r="N23" t="s">
        <v>99</v>
      </c>
      <c r="O23" t="s">
        <v>99</v>
      </c>
      <c r="P23" t="s">
        <v>20</v>
      </c>
      <c r="Q23" t="s">
        <v>20</v>
      </c>
      <c r="R23" t="s">
        <v>20</v>
      </c>
      <c r="S23" t="s">
        <v>126</v>
      </c>
      <c r="T23" t="s">
        <v>166</v>
      </c>
      <c r="U23" t="s">
        <v>431</v>
      </c>
      <c r="V23" t="s">
        <v>432</v>
      </c>
    </row>
    <row r="24" spans="1:22" x14ac:dyDescent="0.25">
      <c r="A24" t="s">
        <v>167</v>
      </c>
      <c r="B24" t="s">
        <v>47</v>
      </c>
      <c r="C24" t="s">
        <v>112</v>
      </c>
      <c r="D24" t="s">
        <v>113</v>
      </c>
      <c r="E24" t="s">
        <v>114</v>
      </c>
      <c r="F24" t="s">
        <v>41</v>
      </c>
      <c r="G24" t="s">
        <v>45</v>
      </c>
      <c r="H24" t="s">
        <v>45</v>
      </c>
      <c r="I24" t="s">
        <v>43</v>
      </c>
      <c r="J24" t="s">
        <v>44</v>
      </c>
      <c r="K24" t="s">
        <v>103</v>
      </c>
      <c r="L24" t="s">
        <v>20</v>
      </c>
      <c r="M24" t="s">
        <v>20</v>
      </c>
      <c r="N24" t="s">
        <v>20</v>
      </c>
      <c r="O24" t="s">
        <v>99</v>
      </c>
      <c r="P24" t="s">
        <v>20</v>
      </c>
      <c r="Q24" t="s">
        <v>20</v>
      </c>
      <c r="R24" t="s">
        <v>20</v>
      </c>
      <c r="S24" t="s">
        <v>112</v>
      </c>
      <c r="T24" t="s">
        <v>168</v>
      </c>
      <c r="U24" t="s">
        <v>431</v>
      </c>
      <c r="V24" t="s">
        <v>432</v>
      </c>
    </row>
    <row r="25" spans="1:22" x14ac:dyDescent="0.25">
      <c r="A25" t="s">
        <v>169</v>
      </c>
      <c r="B25" t="s">
        <v>47</v>
      </c>
      <c r="C25" t="s">
        <v>139</v>
      </c>
      <c r="D25" t="s">
        <v>113</v>
      </c>
      <c r="E25" t="s">
        <v>114</v>
      </c>
      <c r="F25" t="s">
        <v>41</v>
      </c>
      <c r="G25" t="s">
        <v>45</v>
      </c>
      <c r="H25" t="s">
        <v>45</v>
      </c>
      <c r="I25" t="s">
        <v>43</v>
      </c>
      <c r="J25" t="s">
        <v>44</v>
      </c>
      <c r="K25" t="s">
        <v>109</v>
      </c>
      <c r="L25" t="s">
        <v>99</v>
      </c>
      <c r="M25" t="s">
        <v>20</v>
      </c>
      <c r="N25" t="s">
        <v>99</v>
      </c>
      <c r="O25" t="s">
        <v>99</v>
      </c>
      <c r="P25" t="s">
        <v>20</v>
      </c>
      <c r="Q25" t="s">
        <v>20</v>
      </c>
      <c r="R25" t="s">
        <v>20</v>
      </c>
      <c r="S25" t="s">
        <v>139</v>
      </c>
      <c r="T25" t="s">
        <v>170</v>
      </c>
      <c r="U25" t="s">
        <v>431</v>
      </c>
      <c r="V25" t="s">
        <v>432</v>
      </c>
    </row>
    <row r="26" spans="1:22" x14ac:dyDescent="0.25">
      <c r="A26" t="s">
        <v>171</v>
      </c>
      <c r="B26" t="s">
        <v>47</v>
      </c>
      <c r="C26" t="s">
        <v>107</v>
      </c>
      <c r="D26" t="s">
        <v>149</v>
      </c>
      <c r="E26" t="s">
        <v>79</v>
      </c>
      <c r="F26" t="s">
        <v>41</v>
      </c>
      <c r="G26" t="s">
        <v>45</v>
      </c>
      <c r="H26" t="s">
        <v>45</v>
      </c>
      <c r="I26" t="s">
        <v>43</v>
      </c>
      <c r="J26" t="s">
        <v>44</v>
      </c>
      <c r="K26" t="s">
        <v>103</v>
      </c>
      <c r="L26" t="s">
        <v>128</v>
      </c>
      <c r="M26" t="s">
        <v>20</v>
      </c>
      <c r="N26" t="s">
        <v>128</v>
      </c>
      <c r="O26" t="s">
        <v>99</v>
      </c>
      <c r="P26" t="s">
        <v>20</v>
      </c>
      <c r="Q26" t="s">
        <v>20</v>
      </c>
      <c r="R26" t="s">
        <v>20</v>
      </c>
      <c r="S26" t="s">
        <v>107</v>
      </c>
      <c r="T26" t="s">
        <v>172</v>
      </c>
      <c r="U26" t="s">
        <v>431</v>
      </c>
      <c r="V26" t="s">
        <v>432</v>
      </c>
    </row>
    <row r="27" spans="1:22" x14ac:dyDescent="0.25">
      <c r="A27" t="s">
        <v>173</v>
      </c>
      <c r="B27" t="s">
        <v>174</v>
      </c>
      <c r="C27" t="s">
        <v>438</v>
      </c>
      <c r="D27" t="s">
        <v>175</v>
      </c>
      <c r="E27" t="s">
        <v>176</v>
      </c>
      <c r="F27" t="s">
        <v>177</v>
      </c>
      <c r="G27" t="s">
        <v>42</v>
      </c>
      <c r="H27" t="s">
        <v>45</v>
      </c>
      <c r="I27" t="s">
        <v>43</v>
      </c>
      <c r="J27" t="s">
        <v>44</v>
      </c>
      <c r="K27" t="s">
        <v>87</v>
      </c>
      <c r="L27" t="s">
        <v>20</v>
      </c>
      <c r="M27" t="s">
        <v>20</v>
      </c>
      <c r="N27" t="s">
        <v>20</v>
      </c>
      <c r="O27" t="s">
        <v>20</v>
      </c>
      <c r="P27" t="s">
        <v>20</v>
      </c>
      <c r="Q27" t="s">
        <v>20</v>
      </c>
      <c r="R27" t="s">
        <v>20</v>
      </c>
      <c r="S27" t="s">
        <v>438</v>
      </c>
      <c r="T27" t="s">
        <v>178</v>
      </c>
      <c r="U27" t="s">
        <v>431</v>
      </c>
      <c r="V27" t="s">
        <v>432</v>
      </c>
    </row>
    <row r="28" spans="1:22" x14ac:dyDescent="0.25">
      <c r="A28" t="s">
        <v>179</v>
      </c>
      <c r="B28" t="s">
        <v>180</v>
      </c>
      <c r="C28" t="s">
        <v>438</v>
      </c>
      <c r="D28" t="s">
        <v>181</v>
      </c>
      <c r="E28" t="s">
        <v>74</v>
      </c>
      <c r="F28" t="s">
        <v>182</v>
      </c>
      <c r="G28" t="s">
        <v>42</v>
      </c>
      <c r="H28" t="s">
        <v>45</v>
      </c>
      <c r="I28" t="s">
        <v>43</v>
      </c>
      <c r="J28" t="s">
        <v>44</v>
      </c>
      <c r="K28" t="s">
        <v>183</v>
      </c>
      <c r="L28" t="s">
        <v>184</v>
      </c>
      <c r="M28" t="s">
        <v>184</v>
      </c>
      <c r="N28" t="s">
        <v>184</v>
      </c>
      <c r="O28" t="s">
        <v>184</v>
      </c>
      <c r="P28" t="s">
        <v>20</v>
      </c>
      <c r="Q28" t="s">
        <v>20</v>
      </c>
      <c r="R28" t="s">
        <v>20</v>
      </c>
      <c r="S28" t="s">
        <v>438</v>
      </c>
      <c r="T28" t="s">
        <v>185</v>
      </c>
      <c r="U28" t="s">
        <v>431</v>
      </c>
      <c r="V28" t="s">
        <v>432</v>
      </c>
    </row>
    <row r="29" spans="1:22" x14ac:dyDescent="0.25">
      <c r="A29" t="s">
        <v>186</v>
      </c>
      <c r="B29" t="s">
        <v>180</v>
      </c>
      <c r="C29" t="s">
        <v>438</v>
      </c>
      <c r="D29" t="s">
        <v>187</v>
      </c>
      <c r="E29" t="s">
        <v>74</v>
      </c>
      <c r="F29" t="s">
        <v>182</v>
      </c>
      <c r="G29" t="s">
        <v>42</v>
      </c>
      <c r="H29" t="s">
        <v>45</v>
      </c>
      <c r="I29" t="s">
        <v>43</v>
      </c>
      <c r="J29" t="s">
        <v>44</v>
      </c>
      <c r="K29" t="s">
        <v>183</v>
      </c>
      <c r="L29" t="s">
        <v>184</v>
      </c>
      <c r="M29" t="s">
        <v>184</v>
      </c>
      <c r="N29" t="s">
        <v>184</v>
      </c>
      <c r="O29" t="s">
        <v>184</v>
      </c>
      <c r="P29" t="s">
        <v>20</v>
      </c>
      <c r="Q29" t="s">
        <v>188</v>
      </c>
      <c r="R29" t="s">
        <v>20</v>
      </c>
      <c r="S29" t="s">
        <v>438</v>
      </c>
      <c r="T29" t="s">
        <v>185</v>
      </c>
      <c r="U29" t="s">
        <v>431</v>
      </c>
      <c r="V29" t="s">
        <v>432</v>
      </c>
    </row>
    <row r="30" spans="1:22" x14ac:dyDescent="0.25">
      <c r="A30" t="s">
        <v>189</v>
      </c>
      <c r="B30" t="s">
        <v>180</v>
      </c>
      <c r="C30" t="s">
        <v>438</v>
      </c>
      <c r="D30" t="s">
        <v>190</v>
      </c>
      <c r="E30" t="s">
        <v>74</v>
      </c>
      <c r="F30" t="s">
        <v>182</v>
      </c>
      <c r="G30" t="s">
        <v>42</v>
      </c>
      <c r="H30" t="s">
        <v>45</v>
      </c>
      <c r="I30" t="s">
        <v>43</v>
      </c>
      <c r="J30" t="s">
        <v>44</v>
      </c>
      <c r="K30" t="s">
        <v>183</v>
      </c>
      <c r="L30" t="s">
        <v>184</v>
      </c>
      <c r="M30" t="s">
        <v>184</v>
      </c>
      <c r="N30" t="s">
        <v>184</v>
      </c>
      <c r="O30" t="s">
        <v>184</v>
      </c>
      <c r="P30" t="s">
        <v>20</v>
      </c>
      <c r="Q30" t="s">
        <v>188</v>
      </c>
      <c r="R30" t="s">
        <v>20</v>
      </c>
      <c r="S30" t="s">
        <v>438</v>
      </c>
      <c r="T30" t="s">
        <v>185</v>
      </c>
      <c r="U30" t="s">
        <v>431</v>
      </c>
      <c r="V30" t="s">
        <v>432</v>
      </c>
    </row>
    <row r="31" spans="1:22" x14ac:dyDescent="0.25">
      <c r="A31" t="s">
        <v>191</v>
      </c>
      <c r="B31" t="s">
        <v>180</v>
      </c>
      <c r="C31" t="s">
        <v>438</v>
      </c>
      <c r="D31" t="s">
        <v>192</v>
      </c>
      <c r="E31" t="s">
        <v>74</v>
      </c>
      <c r="F31" t="s">
        <v>182</v>
      </c>
      <c r="G31" t="s">
        <v>42</v>
      </c>
      <c r="H31" t="s">
        <v>45</v>
      </c>
      <c r="I31" t="s">
        <v>43</v>
      </c>
      <c r="J31" t="s">
        <v>44</v>
      </c>
      <c r="K31" t="s">
        <v>183</v>
      </c>
      <c r="L31" t="s">
        <v>184</v>
      </c>
      <c r="M31" t="s">
        <v>184</v>
      </c>
      <c r="N31" t="s">
        <v>184</v>
      </c>
      <c r="O31" t="s">
        <v>184</v>
      </c>
      <c r="P31" t="s">
        <v>20</v>
      </c>
      <c r="Q31" t="s">
        <v>188</v>
      </c>
      <c r="R31" t="s">
        <v>20</v>
      </c>
      <c r="S31" t="s">
        <v>438</v>
      </c>
      <c r="T31" t="s">
        <v>185</v>
      </c>
      <c r="U31" t="s">
        <v>431</v>
      </c>
      <c r="V31" t="s">
        <v>432</v>
      </c>
    </row>
    <row r="32" spans="1:22" x14ac:dyDescent="0.25">
      <c r="A32" t="s">
        <v>193</v>
      </c>
      <c r="B32" t="s">
        <v>48</v>
      </c>
      <c r="C32" t="s">
        <v>148</v>
      </c>
      <c r="D32" t="s">
        <v>194</v>
      </c>
      <c r="E32" t="s">
        <v>79</v>
      </c>
      <c r="F32" t="s">
        <v>41</v>
      </c>
      <c r="G32" t="s">
        <v>45</v>
      </c>
      <c r="H32" t="s">
        <v>45</v>
      </c>
      <c r="I32" t="s">
        <v>43</v>
      </c>
      <c r="J32" t="s">
        <v>44</v>
      </c>
      <c r="K32" t="s">
        <v>103</v>
      </c>
      <c r="L32" t="s">
        <v>20</v>
      </c>
      <c r="M32" t="s">
        <v>20</v>
      </c>
      <c r="N32" t="s">
        <v>20</v>
      </c>
      <c r="O32" t="s">
        <v>99</v>
      </c>
      <c r="P32" t="s">
        <v>20</v>
      </c>
      <c r="Q32" t="s">
        <v>20</v>
      </c>
      <c r="R32" t="s">
        <v>20</v>
      </c>
      <c r="S32" t="s">
        <v>148</v>
      </c>
      <c r="T32" t="s">
        <v>195</v>
      </c>
      <c r="U32" t="s">
        <v>431</v>
      </c>
      <c r="V32" t="s">
        <v>432</v>
      </c>
    </row>
    <row r="33" spans="1:22" x14ac:dyDescent="0.25">
      <c r="A33" t="s">
        <v>193</v>
      </c>
      <c r="B33" t="s">
        <v>48</v>
      </c>
      <c r="C33" t="s">
        <v>107</v>
      </c>
      <c r="D33" t="s">
        <v>194</v>
      </c>
      <c r="E33" t="s">
        <v>79</v>
      </c>
      <c r="F33" t="s">
        <v>41</v>
      </c>
      <c r="G33" t="s">
        <v>45</v>
      </c>
      <c r="H33" t="s">
        <v>45</v>
      </c>
      <c r="I33" t="s">
        <v>43</v>
      </c>
      <c r="J33" t="s">
        <v>44</v>
      </c>
      <c r="K33" t="s">
        <v>103</v>
      </c>
      <c r="L33" t="s">
        <v>20</v>
      </c>
      <c r="M33" t="s">
        <v>20</v>
      </c>
      <c r="N33" t="s">
        <v>20</v>
      </c>
      <c r="O33" t="s">
        <v>99</v>
      </c>
      <c r="P33" t="s">
        <v>20</v>
      </c>
      <c r="Q33" t="s">
        <v>20</v>
      </c>
      <c r="R33" t="s">
        <v>20</v>
      </c>
      <c r="S33" t="s">
        <v>107</v>
      </c>
      <c r="T33" t="s">
        <v>196</v>
      </c>
      <c r="U33" t="s">
        <v>431</v>
      </c>
      <c r="V33" t="s">
        <v>432</v>
      </c>
    </row>
    <row r="34" spans="1:22" x14ac:dyDescent="0.25">
      <c r="A34" t="s">
        <v>197</v>
      </c>
      <c r="B34" t="s">
        <v>48</v>
      </c>
      <c r="C34" t="s">
        <v>126</v>
      </c>
      <c r="D34" t="s">
        <v>198</v>
      </c>
      <c r="E34" t="s">
        <v>176</v>
      </c>
      <c r="F34" t="s">
        <v>41</v>
      </c>
      <c r="G34" t="s">
        <v>45</v>
      </c>
      <c r="H34" t="s">
        <v>45</v>
      </c>
      <c r="I34" t="s">
        <v>43</v>
      </c>
      <c r="J34" t="s">
        <v>44</v>
      </c>
      <c r="K34" t="s">
        <v>103</v>
      </c>
      <c r="L34" t="s">
        <v>20</v>
      </c>
      <c r="M34" t="s">
        <v>20</v>
      </c>
      <c r="N34" t="s">
        <v>20</v>
      </c>
      <c r="O34" t="s">
        <v>99</v>
      </c>
      <c r="P34" t="s">
        <v>20</v>
      </c>
      <c r="Q34" t="s">
        <v>20</v>
      </c>
      <c r="R34" t="s">
        <v>20</v>
      </c>
      <c r="S34" t="s">
        <v>126</v>
      </c>
      <c r="T34" t="s">
        <v>199</v>
      </c>
      <c r="U34" t="s">
        <v>431</v>
      </c>
      <c r="V34" t="s">
        <v>432</v>
      </c>
    </row>
    <row r="35" spans="1:22" x14ac:dyDescent="0.25">
      <c r="A35" t="s">
        <v>197</v>
      </c>
      <c r="B35" t="s">
        <v>48</v>
      </c>
      <c r="C35" t="s">
        <v>145</v>
      </c>
      <c r="D35" t="s">
        <v>198</v>
      </c>
      <c r="E35" t="s">
        <v>176</v>
      </c>
      <c r="F35" t="s">
        <v>41</v>
      </c>
      <c r="G35" t="s">
        <v>45</v>
      </c>
      <c r="H35" t="s">
        <v>45</v>
      </c>
      <c r="I35" t="s">
        <v>43</v>
      </c>
      <c r="J35" t="s">
        <v>44</v>
      </c>
      <c r="K35" t="s">
        <v>103</v>
      </c>
      <c r="L35" t="s">
        <v>20</v>
      </c>
      <c r="M35" t="s">
        <v>20</v>
      </c>
      <c r="N35" t="s">
        <v>20</v>
      </c>
      <c r="O35" t="s">
        <v>99</v>
      </c>
      <c r="P35" t="s">
        <v>20</v>
      </c>
      <c r="Q35" t="s">
        <v>20</v>
      </c>
      <c r="R35" t="s">
        <v>20</v>
      </c>
      <c r="S35" t="s">
        <v>145</v>
      </c>
      <c r="T35" t="s">
        <v>200</v>
      </c>
      <c r="U35" t="s">
        <v>431</v>
      </c>
      <c r="V35" t="s">
        <v>432</v>
      </c>
    </row>
    <row r="36" spans="1:22" x14ac:dyDescent="0.25">
      <c r="A36" t="s">
        <v>201</v>
      </c>
      <c r="B36" t="s">
        <v>48</v>
      </c>
      <c r="C36" t="s">
        <v>112</v>
      </c>
      <c r="D36" t="s">
        <v>202</v>
      </c>
      <c r="E36" t="s">
        <v>176</v>
      </c>
      <c r="F36" t="s">
        <v>41</v>
      </c>
      <c r="G36" t="s">
        <v>45</v>
      </c>
      <c r="H36" t="s">
        <v>45</v>
      </c>
      <c r="I36" t="s">
        <v>43</v>
      </c>
      <c r="J36" t="s">
        <v>44</v>
      </c>
      <c r="K36" t="s">
        <v>103</v>
      </c>
      <c r="L36" t="s">
        <v>20</v>
      </c>
      <c r="M36" t="s">
        <v>20</v>
      </c>
      <c r="N36" t="s">
        <v>20</v>
      </c>
      <c r="O36" t="s">
        <v>99</v>
      </c>
      <c r="P36" t="s">
        <v>20</v>
      </c>
      <c r="Q36" t="s">
        <v>20</v>
      </c>
      <c r="R36" t="s">
        <v>20</v>
      </c>
      <c r="S36" t="s">
        <v>112</v>
      </c>
      <c r="T36" t="s">
        <v>203</v>
      </c>
      <c r="U36" t="s">
        <v>431</v>
      </c>
      <c r="V36" t="s">
        <v>432</v>
      </c>
    </row>
    <row r="37" spans="1:22" x14ac:dyDescent="0.25">
      <c r="A37" t="s">
        <v>204</v>
      </c>
      <c r="B37" t="s">
        <v>48</v>
      </c>
      <c r="C37" t="s">
        <v>135</v>
      </c>
      <c r="D37" t="s">
        <v>205</v>
      </c>
      <c r="E37" t="s">
        <v>114</v>
      </c>
      <c r="F37" t="s">
        <v>41</v>
      </c>
      <c r="G37" t="s">
        <v>45</v>
      </c>
      <c r="H37" t="s">
        <v>45</v>
      </c>
      <c r="I37" t="s">
        <v>43</v>
      </c>
      <c r="J37" t="s">
        <v>44</v>
      </c>
      <c r="K37" t="s">
        <v>109</v>
      </c>
      <c r="L37" t="s">
        <v>99</v>
      </c>
      <c r="M37" t="s">
        <v>20</v>
      </c>
      <c r="N37" t="s">
        <v>99</v>
      </c>
      <c r="O37" t="s">
        <v>99</v>
      </c>
      <c r="P37" t="s">
        <v>20</v>
      </c>
      <c r="Q37" t="s">
        <v>20</v>
      </c>
      <c r="R37" t="s">
        <v>20</v>
      </c>
      <c r="S37" t="s">
        <v>135</v>
      </c>
      <c r="T37" t="s">
        <v>206</v>
      </c>
      <c r="U37" t="s">
        <v>431</v>
      </c>
      <c r="V37" t="s">
        <v>432</v>
      </c>
    </row>
    <row r="38" spans="1:22" x14ac:dyDescent="0.25">
      <c r="A38" t="s">
        <v>207</v>
      </c>
      <c r="B38" t="s">
        <v>48</v>
      </c>
      <c r="C38" t="s">
        <v>142</v>
      </c>
      <c r="D38" t="s">
        <v>202</v>
      </c>
      <c r="E38" t="s">
        <v>176</v>
      </c>
      <c r="F38" t="s">
        <v>41</v>
      </c>
      <c r="G38" t="s">
        <v>45</v>
      </c>
      <c r="H38" t="s">
        <v>45</v>
      </c>
      <c r="I38" t="s">
        <v>43</v>
      </c>
      <c r="J38" t="s">
        <v>44</v>
      </c>
      <c r="K38" t="s">
        <v>103</v>
      </c>
      <c r="L38" t="s">
        <v>20</v>
      </c>
      <c r="M38" t="s">
        <v>20</v>
      </c>
      <c r="N38" t="s">
        <v>20</v>
      </c>
      <c r="O38" t="s">
        <v>99</v>
      </c>
      <c r="P38" t="s">
        <v>20</v>
      </c>
      <c r="Q38" t="s">
        <v>20</v>
      </c>
      <c r="R38" t="s">
        <v>20</v>
      </c>
      <c r="S38" t="s">
        <v>142</v>
      </c>
      <c r="T38" t="s">
        <v>208</v>
      </c>
      <c r="U38" t="s">
        <v>431</v>
      </c>
      <c r="V38" t="s">
        <v>432</v>
      </c>
    </row>
    <row r="39" spans="1:22" x14ac:dyDescent="0.25">
      <c r="A39" t="s">
        <v>209</v>
      </c>
      <c r="B39" t="s">
        <v>48</v>
      </c>
      <c r="C39" t="s">
        <v>131</v>
      </c>
      <c r="D39" t="s">
        <v>210</v>
      </c>
      <c r="E39" t="s">
        <v>176</v>
      </c>
      <c r="F39" t="s">
        <v>41</v>
      </c>
      <c r="G39" t="s">
        <v>45</v>
      </c>
      <c r="H39" t="s">
        <v>45</v>
      </c>
      <c r="I39" t="s">
        <v>43</v>
      </c>
      <c r="J39" t="s">
        <v>44</v>
      </c>
      <c r="K39" t="s">
        <v>103</v>
      </c>
      <c r="L39" t="s">
        <v>20</v>
      </c>
      <c r="M39" t="s">
        <v>20</v>
      </c>
      <c r="N39" t="s">
        <v>20</v>
      </c>
      <c r="O39" t="s">
        <v>99</v>
      </c>
      <c r="P39" t="s">
        <v>20</v>
      </c>
      <c r="Q39" t="s">
        <v>20</v>
      </c>
      <c r="R39" t="s">
        <v>20</v>
      </c>
      <c r="S39" t="s">
        <v>131</v>
      </c>
      <c r="T39" t="s">
        <v>211</v>
      </c>
      <c r="U39" t="s">
        <v>431</v>
      </c>
      <c r="V39" t="s">
        <v>432</v>
      </c>
    </row>
    <row r="40" spans="1:22" x14ac:dyDescent="0.25">
      <c r="A40" t="s">
        <v>212</v>
      </c>
      <c r="B40" t="s">
        <v>48</v>
      </c>
      <c r="C40" t="s">
        <v>120</v>
      </c>
      <c r="D40" t="s">
        <v>213</v>
      </c>
      <c r="E40" t="s">
        <v>176</v>
      </c>
      <c r="F40" t="s">
        <v>41</v>
      </c>
      <c r="G40" t="s">
        <v>45</v>
      </c>
      <c r="H40" t="s">
        <v>45</v>
      </c>
      <c r="I40" t="s">
        <v>43</v>
      </c>
      <c r="J40" t="s">
        <v>44</v>
      </c>
      <c r="K40" t="s">
        <v>103</v>
      </c>
      <c r="L40" t="s">
        <v>20</v>
      </c>
      <c r="M40" t="s">
        <v>20</v>
      </c>
      <c r="N40" t="s">
        <v>20</v>
      </c>
      <c r="O40" t="s">
        <v>99</v>
      </c>
      <c r="P40" t="s">
        <v>20</v>
      </c>
      <c r="Q40" t="s">
        <v>20</v>
      </c>
      <c r="R40" t="s">
        <v>20</v>
      </c>
      <c r="S40" t="s">
        <v>120</v>
      </c>
      <c r="T40" t="s">
        <v>214</v>
      </c>
      <c r="U40" t="s">
        <v>431</v>
      </c>
      <c r="V40" t="s">
        <v>432</v>
      </c>
    </row>
    <row r="41" spans="1:22" x14ac:dyDescent="0.25">
      <c r="A41" t="s">
        <v>215</v>
      </c>
      <c r="B41" t="s">
        <v>48</v>
      </c>
      <c r="C41" t="s">
        <v>117</v>
      </c>
      <c r="D41" t="s">
        <v>210</v>
      </c>
      <c r="E41" t="s">
        <v>216</v>
      </c>
      <c r="F41" t="s">
        <v>41</v>
      </c>
      <c r="G41" t="s">
        <v>45</v>
      </c>
      <c r="H41" t="s">
        <v>45</v>
      </c>
      <c r="I41" t="s">
        <v>43</v>
      </c>
      <c r="J41" t="s">
        <v>44</v>
      </c>
      <c r="K41" t="s">
        <v>103</v>
      </c>
      <c r="L41" t="s">
        <v>20</v>
      </c>
      <c r="M41" t="s">
        <v>20</v>
      </c>
      <c r="N41" t="s">
        <v>20</v>
      </c>
      <c r="O41" t="s">
        <v>99</v>
      </c>
      <c r="P41" t="s">
        <v>20</v>
      </c>
      <c r="Q41" t="s">
        <v>20</v>
      </c>
      <c r="R41" t="s">
        <v>20</v>
      </c>
      <c r="S41" t="s">
        <v>117</v>
      </c>
      <c r="T41" t="s">
        <v>217</v>
      </c>
      <c r="U41" t="s">
        <v>431</v>
      </c>
      <c r="V41" t="s">
        <v>432</v>
      </c>
    </row>
    <row r="42" spans="1:22" x14ac:dyDescent="0.25">
      <c r="A42" t="s">
        <v>218</v>
      </c>
      <c r="B42" t="s">
        <v>48</v>
      </c>
      <c r="C42" t="s">
        <v>139</v>
      </c>
      <c r="D42" t="s">
        <v>80</v>
      </c>
      <c r="E42" t="s">
        <v>176</v>
      </c>
      <c r="F42" t="s">
        <v>41</v>
      </c>
      <c r="G42" t="s">
        <v>45</v>
      </c>
      <c r="H42" t="s">
        <v>45</v>
      </c>
      <c r="I42" t="s">
        <v>43</v>
      </c>
      <c r="J42" t="s">
        <v>44</v>
      </c>
      <c r="K42" t="s">
        <v>103</v>
      </c>
      <c r="L42" t="s">
        <v>20</v>
      </c>
      <c r="M42" t="s">
        <v>20</v>
      </c>
      <c r="N42" t="s">
        <v>20</v>
      </c>
      <c r="O42" t="s">
        <v>99</v>
      </c>
      <c r="P42" t="s">
        <v>20</v>
      </c>
      <c r="Q42" t="s">
        <v>20</v>
      </c>
      <c r="R42" t="s">
        <v>20</v>
      </c>
      <c r="S42" t="s">
        <v>139</v>
      </c>
      <c r="T42" t="s">
        <v>219</v>
      </c>
      <c r="U42" t="s">
        <v>431</v>
      </c>
      <c r="V42" t="s">
        <v>432</v>
      </c>
    </row>
    <row r="43" spans="1:22" x14ac:dyDescent="0.25">
      <c r="A43" t="s">
        <v>220</v>
      </c>
      <c r="B43" t="s">
        <v>56</v>
      </c>
      <c r="C43" t="s">
        <v>148</v>
      </c>
      <c r="D43" t="s">
        <v>194</v>
      </c>
      <c r="E43" t="s">
        <v>79</v>
      </c>
      <c r="F43" t="s">
        <v>41</v>
      </c>
      <c r="G43" t="s">
        <v>45</v>
      </c>
      <c r="H43" t="s">
        <v>45</v>
      </c>
      <c r="I43" t="s">
        <v>43</v>
      </c>
      <c r="J43" t="s">
        <v>44</v>
      </c>
      <c r="K43" t="s">
        <v>103</v>
      </c>
      <c r="L43" t="s">
        <v>20</v>
      </c>
      <c r="M43" t="s">
        <v>20</v>
      </c>
      <c r="N43" t="s">
        <v>20</v>
      </c>
      <c r="O43" t="s">
        <v>99</v>
      </c>
      <c r="P43" t="s">
        <v>20</v>
      </c>
      <c r="Q43" t="s">
        <v>20</v>
      </c>
      <c r="R43" t="s">
        <v>20</v>
      </c>
      <c r="S43" t="s">
        <v>148</v>
      </c>
      <c r="T43" t="s">
        <v>221</v>
      </c>
      <c r="U43" t="s">
        <v>431</v>
      </c>
      <c r="V43" t="s">
        <v>432</v>
      </c>
    </row>
    <row r="44" spans="1:22" x14ac:dyDescent="0.25">
      <c r="A44" t="s">
        <v>220</v>
      </c>
      <c r="B44" t="s">
        <v>56</v>
      </c>
      <c r="C44" t="s">
        <v>107</v>
      </c>
      <c r="D44" t="s">
        <v>194</v>
      </c>
      <c r="E44" t="s">
        <v>79</v>
      </c>
      <c r="F44" t="s">
        <v>41</v>
      </c>
      <c r="G44" t="s">
        <v>45</v>
      </c>
      <c r="H44" t="s">
        <v>45</v>
      </c>
      <c r="I44" t="s">
        <v>43</v>
      </c>
      <c r="J44" t="s">
        <v>44</v>
      </c>
      <c r="K44" t="s">
        <v>103</v>
      </c>
      <c r="L44" t="s">
        <v>20</v>
      </c>
      <c r="M44" t="s">
        <v>20</v>
      </c>
      <c r="N44" t="s">
        <v>20</v>
      </c>
      <c r="O44" t="s">
        <v>99</v>
      </c>
      <c r="P44" t="s">
        <v>20</v>
      </c>
      <c r="Q44" t="s">
        <v>20</v>
      </c>
      <c r="R44" t="s">
        <v>20</v>
      </c>
      <c r="S44" t="s">
        <v>107</v>
      </c>
      <c r="T44" t="s">
        <v>222</v>
      </c>
      <c r="U44" t="s">
        <v>431</v>
      </c>
      <c r="V44" t="s">
        <v>432</v>
      </c>
    </row>
    <row r="45" spans="1:22" x14ac:dyDescent="0.25">
      <c r="A45" t="s">
        <v>223</v>
      </c>
      <c r="B45" t="s">
        <v>56</v>
      </c>
      <c r="C45" t="s">
        <v>126</v>
      </c>
      <c r="D45" t="s">
        <v>198</v>
      </c>
      <c r="E45" t="s">
        <v>176</v>
      </c>
      <c r="F45" t="s">
        <v>41</v>
      </c>
      <c r="G45" t="s">
        <v>45</v>
      </c>
      <c r="H45" t="s">
        <v>45</v>
      </c>
      <c r="I45" t="s">
        <v>43</v>
      </c>
      <c r="J45" t="s">
        <v>44</v>
      </c>
      <c r="K45" t="s">
        <v>103</v>
      </c>
      <c r="L45" t="s">
        <v>20</v>
      </c>
      <c r="M45" t="s">
        <v>20</v>
      </c>
      <c r="N45" t="s">
        <v>20</v>
      </c>
      <c r="O45" t="s">
        <v>99</v>
      </c>
      <c r="P45" t="s">
        <v>20</v>
      </c>
      <c r="Q45" t="s">
        <v>20</v>
      </c>
      <c r="R45" t="s">
        <v>20</v>
      </c>
      <c r="S45" t="s">
        <v>126</v>
      </c>
      <c r="T45" t="s">
        <v>224</v>
      </c>
      <c r="U45" t="s">
        <v>431</v>
      </c>
      <c r="V45" t="s">
        <v>432</v>
      </c>
    </row>
    <row r="46" spans="1:22" x14ac:dyDescent="0.25">
      <c r="A46" t="s">
        <v>223</v>
      </c>
      <c r="B46" t="s">
        <v>56</v>
      </c>
      <c r="C46" t="s">
        <v>145</v>
      </c>
      <c r="D46" t="s">
        <v>198</v>
      </c>
      <c r="E46" t="s">
        <v>176</v>
      </c>
      <c r="F46" t="s">
        <v>41</v>
      </c>
      <c r="G46" t="s">
        <v>45</v>
      </c>
      <c r="H46" t="s">
        <v>45</v>
      </c>
      <c r="I46" t="s">
        <v>43</v>
      </c>
      <c r="J46" t="s">
        <v>44</v>
      </c>
      <c r="K46" t="s">
        <v>103</v>
      </c>
      <c r="L46" t="s">
        <v>20</v>
      </c>
      <c r="M46" t="s">
        <v>20</v>
      </c>
      <c r="N46" t="s">
        <v>20</v>
      </c>
      <c r="O46" t="s">
        <v>99</v>
      </c>
      <c r="P46" t="s">
        <v>20</v>
      </c>
      <c r="Q46" t="s">
        <v>20</v>
      </c>
      <c r="R46" t="s">
        <v>20</v>
      </c>
      <c r="S46" t="s">
        <v>145</v>
      </c>
      <c r="T46" t="s">
        <v>225</v>
      </c>
      <c r="U46" t="s">
        <v>431</v>
      </c>
      <c r="V46" t="s">
        <v>432</v>
      </c>
    </row>
    <row r="47" spans="1:22" x14ac:dyDescent="0.25">
      <c r="A47" t="s">
        <v>226</v>
      </c>
      <c r="B47" t="s">
        <v>56</v>
      </c>
      <c r="C47" t="s">
        <v>131</v>
      </c>
      <c r="D47" t="s">
        <v>210</v>
      </c>
      <c r="E47" t="s">
        <v>176</v>
      </c>
      <c r="F47" t="s">
        <v>41</v>
      </c>
      <c r="G47" t="s">
        <v>45</v>
      </c>
      <c r="H47" t="s">
        <v>45</v>
      </c>
      <c r="I47" t="s">
        <v>43</v>
      </c>
      <c r="J47" t="s">
        <v>44</v>
      </c>
      <c r="K47" t="s">
        <v>103</v>
      </c>
      <c r="L47" t="s">
        <v>20</v>
      </c>
      <c r="M47" t="s">
        <v>20</v>
      </c>
      <c r="N47" t="s">
        <v>20</v>
      </c>
      <c r="O47" t="s">
        <v>99</v>
      </c>
      <c r="P47" t="s">
        <v>20</v>
      </c>
      <c r="Q47" t="s">
        <v>20</v>
      </c>
      <c r="R47" t="s">
        <v>20</v>
      </c>
      <c r="S47" t="s">
        <v>131</v>
      </c>
      <c r="T47" t="s">
        <v>227</v>
      </c>
      <c r="U47" t="s">
        <v>431</v>
      </c>
      <c r="V47" t="s">
        <v>432</v>
      </c>
    </row>
    <row r="48" spans="1:22" x14ac:dyDescent="0.25">
      <c r="A48" t="s">
        <v>228</v>
      </c>
      <c r="B48" t="s">
        <v>56</v>
      </c>
      <c r="C48" t="s">
        <v>139</v>
      </c>
      <c r="D48" t="s">
        <v>80</v>
      </c>
      <c r="E48" t="s">
        <v>176</v>
      </c>
      <c r="F48" t="s">
        <v>41</v>
      </c>
      <c r="G48" t="s">
        <v>45</v>
      </c>
      <c r="H48" t="s">
        <v>45</v>
      </c>
      <c r="I48" t="s">
        <v>43</v>
      </c>
      <c r="J48" t="s">
        <v>44</v>
      </c>
      <c r="K48" t="s">
        <v>103</v>
      </c>
      <c r="L48" t="s">
        <v>20</v>
      </c>
      <c r="M48" t="s">
        <v>20</v>
      </c>
      <c r="N48" t="s">
        <v>20</v>
      </c>
      <c r="O48" t="s">
        <v>99</v>
      </c>
      <c r="P48" t="s">
        <v>20</v>
      </c>
      <c r="Q48" t="s">
        <v>20</v>
      </c>
      <c r="R48" t="s">
        <v>20</v>
      </c>
      <c r="S48" t="s">
        <v>139</v>
      </c>
      <c r="T48" t="s">
        <v>229</v>
      </c>
      <c r="U48" t="s">
        <v>431</v>
      </c>
      <c r="V48" t="s">
        <v>432</v>
      </c>
    </row>
    <row r="49" spans="1:22" x14ac:dyDescent="0.25">
      <c r="A49" t="s">
        <v>230</v>
      </c>
      <c r="B49" t="s">
        <v>56</v>
      </c>
      <c r="C49" t="s">
        <v>135</v>
      </c>
      <c r="D49" t="s">
        <v>231</v>
      </c>
      <c r="E49" t="s">
        <v>114</v>
      </c>
      <c r="F49" t="s">
        <v>41</v>
      </c>
      <c r="G49" t="s">
        <v>45</v>
      </c>
      <c r="H49" t="s">
        <v>45</v>
      </c>
      <c r="I49" t="s">
        <v>43</v>
      </c>
      <c r="J49" t="s">
        <v>44</v>
      </c>
      <c r="K49" t="s">
        <v>103</v>
      </c>
      <c r="L49" t="s">
        <v>20</v>
      </c>
      <c r="M49" t="s">
        <v>20</v>
      </c>
      <c r="N49" t="s">
        <v>20</v>
      </c>
      <c r="O49" t="s">
        <v>99</v>
      </c>
      <c r="P49" t="s">
        <v>20</v>
      </c>
      <c r="Q49" t="s">
        <v>20</v>
      </c>
      <c r="R49" t="s">
        <v>20</v>
      </c>
      <c r="S49" t="s">
        <v>135</v>
      </c>
      <c r="T49" t="s">
        <v>233</v>
      </c>
      <c r="U49" t="s">
        <v>431</v>
      </c>
      <c r="V49" t="s">
        <v>432</v>
      </c>
    </row>
    <row r="50" spans="1:22" x14ac:dyDescent="0.25">
      <c r="A50" t="s">
        <v>234</v>
      </c>
      <c r="B50" t="s">
        <v>56</v>
      </c>
      <c r="C50" t="s">
        <v>96</v>
      </c>
      <c r="D50" t="s">
        <v>97</v>
      </c>
      <c r="E50" t="s">
        <v>235</v>
      </c>
      <c r="F50" t="s">
        <v>41</v>
      </c>
      <c r="G50" t="s">
        <v>45</v>
      </c>
      <c r="H50" t="s">
        <v>45</v>
      </c>
      <c r="I50" t="s">
        <v>43</v>
      </c>
      <c r="J50" t="s">
        <v>44</v>
      </c>
      <c r="K50" t="s">
        <v>103</v>
      </c>
      <c r="L50" t="s">
        <v>20</v>
      </c>
      <c r="M50" t="s">
        <v>20</v>
      </c>
      <c r="N50" t="s">
        <v>20</v>
      </c>
      <c r="O50" t="s">
        <v>99</v>
      </c>
      <c r="P50" t="s">
        <v>20</v>
      </c>
      <c r="Q50" t="s">
        <v>20</v>
      </c>
      <c r="R50" t="s">
        <v>20</v>
      </c>
      <c r="S50" t="s">
        <v>96</v>
      </c>
      <c r="T50" t="s">
        <v>236</v>
      </c>
      <c r="U50" t="s">
        <v>431</v>
      </c>
      <c r="V50" t="s">
        <v>432</v>
      </c>
    </row>
    <row r="51" spans="1:22" x14ac:dyDescent="0.25">
      <c r="A51" t="s">
        <v>252</v>
      </c>
      <c r="B51" t="s">
        <v>51</v>
      </c>
      <c r="C51" t="s">
        <v>126</v>
      </c>
      <c r="D51" t="s">
        <v>253</v>
      </c>
      <c r="E51" t="s">
        <v>254</v>
      </c>
      <c r="F51" t="s">
        <v>255</v>
      </c>
      <c r="G51" t="s">
        <v>45</v>
      </c>
      <c r="H51" t="s">
        <v>45</v>
      </c>
      <c r="I51" t="s">
        <v>43</v>
      </c>
      <c r="J51" t="s">
        <v>44</v>
      </c>
      <c r="K51" t="s">
        <v>256</v>
      </c>
      <c r="L51" t="s">
        <v>20</v>
      </c>
      <c r="M51" t="s">
        <v>20</v>
      </c>
      <c r="N51" t="s">
        <v>20</v>
      </c>
      <c r="O51" t="s">
        <v>20</v>
      </c>
      <c r="P51" t="s">
        <v>20</v>
      </c>
      <c r="Q51" t="s">
        <v>20</v>
      </c>
      <c r="R51" t="s">
        <v>20</v>
      </c>
      <c r="S51" t="s">
        <v>126</v>
      </c>
      <c r="T51" t="s">
        <v>257</v>
      </c>
      <c r="U51" t="s">
        <v>431</v>
      </c>
      <c r="V51" t="s">
        <v>432</v>
      </c>
    </row>
    <row r="52" spans="1:22" x14ac:dyDescent="0.25">
      <c r="A52" t="s">
        <v>252</v>
      </c>
      <c r="B52" t="s">
        <v>51</v>
      </c>
      <c r="C52" t="s">
        <v>145</v>
      </c>
      <c r="D52" t="s">
        <v>253</v>
      </c>
      <c r="E52" t="s">
        <v>254</v>
      </c>
      <c r="F52" t="s">
        <v>255</v>
      </c>
      <c r="G52" t="s">
        <v>45</v>
      </c>
      <c r="H52" t="s">
        <v>45</v>
      </c>
      <c r="I52" t="s">
        <v>43</v>
      </c>
      <c r="J52" t="s">
        <v>44</v>
      </c>
      <c r="K52" t="s">
        <v>256</v>
      </c>
      <c r="L52" t="s">
        <v>20</v>
      </c>
      <c r="M52" t="s">
        <v>20</v>
      </c>
      <c r="N52" t="s">
        <v>20</v>
      </c>
      <c r="O52" t="s">
        <v>20</v>
      </c>
      <c r="P52" t="s">
        <v>20</v>
      </c>
      <c r="Q52" t="s">
        <v>20</v>
      </c>
      <c r="R52" t="s">
        <v>20</v>
      </c>
      <c r="S52" t="s">
        <v>145</v>
      </c>
      <c r="T52" t="s">
        <v>258</v>
      </c>
      <c r="U52" t="s">
        <v>431</v>
      </c>
      <c r="V52" t="s">
        <v>432</v>
      </c>
    </row>
    <row r="53" spans="1:22" x14ac:dyDescent="0.25">
      <c r="A53" t="s">
        <v>259</v>
      </c>
      <c r="B53" t="s">
        <v>51</v>
      </c>
      <c r="C53" t="s">
        <v>120</v>
      </c>
      <c r="D53" t="s">
        <v>260</v>
      </c>
      <c r="E53" t="s">
        <v>261</v>
      </c>
      <c r="F53" t="s">
        <v>255</v>
      </c>
      <c r="G53" t="s">
        <v>45</v>
      </c>
      <c r="H53" t="s">
        <v>45</v>
      </c>
      <c r="I53" t="s">
        <v>43</v>
      </c>
      <c r="J53" t="s">
        <v>44</v>
      </c>
      <c r="K53" t="s">
        <v>256</v>
      </c>
      <c r="L53" t="s">
        <v>20</v>
      </c>
      <c r="M53" t="s">
        <v>20</v>
      </c>
      <c r="N53" t="s">
        <v>20</v>
      </c>
      <c r="O53" t="s">
        <v>20</v>
      </c>
      <c r="P53" t="s">
        <v>20</v>
      </c>
      <c r="Q53" t="s">
        <v>20</v>
      </c>
      <c r="R53" t="s">
        <v>20</v>
      </c>
      <c r="S53" t="s">
        <v>120</v>
      </c>
      <c r="T53" t="s">
        <v>262</v>
      </c>
      <c r="U53" t="s">
        <v>431</v>
      </c>
      <c r="V53" t="s">
        <v>432</v>
      </c>
    </row>
    <row r="54" spans="1:22" x14ac:dyDescent="0.25">
      <c r="A54" t="s">
        <v>263</v>
      </c>
      <c r="B54" t="s">
        <v>51</v>
      </c>
      <c r="C54" t="s">
        <v>139</v>
      </c>
      <c r="D54" t="s">
        <v>260</v>
      </c>
      <c r="E54" t="s">
        <v>81</v>
      </c>
      <c r="F54" t="s">
        <v>255</v>
      </c>
      <c r="G54" t="s">
        <v>45</v>
      </c>
      <c r="H54" t="s">
        <v>45</v>
      </c>
      <c r="I54" t="s">
        <v>43</v>
      </c>
      <c r="J54" t="s">
        <v>44</v>
      </c>
      <c r="K54" t="s">
        <v>256</v>
      </c>
      <c r="L54" t="s">
        <v>20</v>
      </c>
      <c r="M54" t="s">
        <v>20</v>
      </c>
      <c r="N54" t="s">
        <v>20</v>
      </c>
      <c r="O54" t="s">
        <v>20</v>
      </c>
      <c r="P54" t="s">
        <v>20</v>
      </c>
      <c r="Q54" t="s">
        <v>20</v>
      </c>
      <c r="R54" t="s">
        <v>20</v>
      </c>
      <c r="S54" t="s">
        <v>139</v>
      </c>
      <c r="T54" t="s">
        <v>264</v>
      </c>
      <c r="U54" t="s">
        <v>431</v>
      </c>
      <c r="V54" t="s">
        <v>432</v>
      </c>
    </row>
    <row r="55" spans="1:22" x14ac:dyDescent="0.25">
      <c r="A55" t="s">
        <v>265</v>
      </c>
      <c r="B55" t="s">
        <v>51</v>
      </c>
      <c r="C55" t="s">
        <v>135</v>
      </c>
      <c r="D55" t="s">
        <v>266</v>
      </c>
      <c r="E55" t="s">
        <v>267</v>
      </c>
      <c r="F55" t="s">
        <v>255</v>
      </c>
      <c r="G55" t="s">
        <v>45</v>
      </c>
      <c r="H55" t="s">
        <v>45</v>
      </c>
      <c r="I55" t="s">
        <v>43</v>
      </c>
      <c r="J55" t="s">
        <v>44</v>
      </c>
      <c r="K55" t="s">
        <v>256</v>
      </c>
      <c r="L55" t="s">
        <v>20</v>
      </c>
      <c r="M55" t="s">
        <v>20</v>
      </c>
      <c r="N55" t="s">
        <v>20</v>
      </c>
      <c r="O55" t="s">
        <v>20</v>
      </c>
      <c r="P55" t="s">
        <v>20</v>
      </c>
      <c r="Q55" t="s">
        <v>20</v>
      </c>
      <c r="R55" t="s">
        <v>20</v>
      </c>
      <c r="S55" t="s">
        <v>135</v>
      </c>
      <c r="T55" t="s">
        <v>268</v>
      </c>
      <c r="U55" t="s">
        <v>431</v>
      </c>
      <c r="V55" t="s">
        <v>432</v>
      </c>
    </row>
    <row r="56" spans="1:22" x14ac:dyDescent="0.25">
      <c r="A56" t="s">
        <v>269</v>
      </c>
      <c r="B56" t="s">
        <v>51</v>
      </c>
      <c r="C56" t="s">
        <v>142</v>
      </c>
      <c r="D56" t="s">
        <v>270</v>
      </c>
      <c r="E56" t="s">
        <v>271</v>
      </c>
      <c r="F56" t="s">
        <v>255</v>
      </c>
      <c r="G56" t="s">
        <v>45</v>
      </c>
      <c r="H56" t="s">
        <v>45</v>
      </c>
      <c r="I56" t="s">
        <v>43</v>
      </c>
      <c r="J56" t="s">
        <v>44</v>
      </c>
      <c r="K56" t="s">
        <v>256</v>
      </c>
      <c r="L56" t="s">
        <v>20</v>
      </c>
      <c r="M56" t="s">
        <v>20</v>
      </c>
      <c r="N56" t="s">
        <v>20</v>
      </c>
      <c r="O56" t="s">
        <v>20</v>
      </c>
      <c r="P56" t="s">
        <v>20</v>
      </c>
      <c r="Q56" t="s">
        <v>20</v>
      </c>
      <c r="R56" t="s">
        <v>20</v>
      </c>
      <c r="S56" t="s">
        <v>142</v>
      </c>
      <c r="T56" t="s">
        <v>272</v>
      </c>
      <c r="U56" t="s">
        <v>431</v>
      </c>
      <c r="V56" t="s">
        <v>432</v>
      </c>
    </row>
    <row r="57" spans="1:22" x14ac:dyDescent="0.25">
      <c r="A57" t="s">
        <v>273</v>
      </c>
      <c r="B57" t="s">
        <v>51</v>
      </c>
      <c r="C57" t="s">
        <v>112</v>
      </c>
      <c r="D57" t="s">
        <v>260</v>
      </c>
      <c r="E57" t="s">
        <v>271</v>
      </c>
      <c r="F57" t="s">
        <v>255</v>
      </c>
      <c r="G57" t="s">
        <v>45</v>
      </c>
      <c r="H57" t="s">
        <v>45</v>
      </c>
      <c r="I57" t="s">
        <v>43</v>
      </c>
      <c r="J57" t="s">
        <v>44</v>
      </c>
      <c r="K57" t="s">
        <v>256</v>
      </c>
      <c r="L57" t="s">
        <v>20</v>
      </c>
      <c r="M57" t="s">
        <v>20</v>
      </c>
      <c r="N57" t="s">
        <v>20</v>
      </c>
      <c r="O57" t="s">
        <v>20</v>
      </c>
      <c r="P57" t="s">
        <v>20</v>
      </c>
      <c r="Q57" t="s">
        <v>20</v>
      </c>
      <c r="R57" t="s">
        <v>20</v>
      </c>
      <c r="S57" t="s">
        <v>112</v>
      </c>
      <c r="T57" t="s">
        <v>274</v>
      </c>
      <c r="U57" t="s">
        <v>431</v>
      </c>
      <c r="V57" t="s">
        <v>432</v>
      </c>
    </row>
    <row r="58" spans="1:22" x14ac:dyDescent="0.25">
      <c r="A58" t="s">
        <v>275</v>
      </c>
      <c r="B58" t="s">
        <v>51</v>
      </c>
      <c r="C58" t="s">
        <v>148</v>
      </c>
      <c r="D58" t="s">
        <v>81</v>
      </c>
      <c r="E58" t="s">
        <v>276</v>
      </c>
      <c r="F58" t="s">
        <v>255</v>
      </c>
      <c r="G58" t="s">
        <v>45</v>
      </c>
      <c r="H58" t="s">
        <v>45</v>
      </c>
      <c r="I58" t="s">
        <v>43</v>
      </c>
      <c r="J58" t="s">
        <v>44</v>
      </c>
      <c r="K58" t="s">
        <v>256</v>
      </c>
      <c r="L58" t="s">
        <v>20</v>
      </c>
      <c r="M58" t="s">
        <v>20</v>
      </c>
      <c r="N58" t="s">
        <v>20</v>
      </c>
      <c r="O58" t="s">
        <v>20</v>
      </c>
      <c r="P58" t="s">
        <v>20</v>
      </c>
      <c r="Q58" t="s">
        <v>20</v>
      </c>
      <c r="R58" t="s">
        <v>20</v>
      </c>
      <c r="S58" t="s">
        <v>148</v>
      </c>
      <c r="T58" t="s">
        <v>277</v>
      </c>
      <c r="U58" t="s">
        <v>431</v>
      </c>
      <c r="V58" t="s">
        <v>432</v>
      </c>
    </row>
    <row r="59" spans="1:22" x14ac:dyDescent="0.25">
      <c r="A59" t="s">
        <v>275</v>
      </c>
      <c r="B59" t="s">
        <v>51</v>
      </c>
      <c r="C59" t="s">
        <v>107</v>
      </c>
      <c r="D59" t="s">
        <v>81</v>
      </c>
      <c r="E59" t="s">
        <v>276</v>
      </c>
      <c r="F59" t="s">
        <v>255</v>
      </c>
      <c r="G59" t="s">
        <v>45</v>
      </c>
      <c r="H59" t="s">
        <v>45</v>
      </c>
      <c r="I59" t="s">
        <v>43</v>
      </c>
      <c r="J59" t="s">
        <v>44</v>
      </c>
      <c r="K59" t="s">
        <v>256</v>
      </c>
      <c r="L59" t="s">
        <v>20</v>
      </c>
      <c r="M59" t="s">
        <v>20</v>
      </c>
      <c r="N59" t="s">
        <v>20</v>
      </c>
      <c r="O59" t="s">
        <v>20</v>
      </c>
      <c r="P59" t="s">
        <v>20</v>
      </c>
      <c r="Q59" t="s">
        <v>20</v>
      </c>
      <c r="R59" t="s">
        <v>20</v>
      </c>
      <c r="S59" t="s">
        <v>107</v>
      </c>
      <c r="T59" t="s">
        <v>278</v>
      </c>
      <c r="U59" t="s">
        <v>431</v>
      </c>
      <c r="V59" t="s">
        <v>432</v>
      </c>
    </row>
    <row r="60" spans="1:22" x14ac:dyDescent="0.25">
      <c r="A60" t="s">
        <v>279</v>
      </c>
      <c r="B60" t="s">
        <v>51</v>
      </c>
      <c r="C60" t="s">
        <v>131</v>
      </c>
      <c r="D60" t="s">
        <v>280</v>
      </c>
      <c r="E60" t="s">
        <v>281</v>
      </c>
      <c r="F60" t="s">
        <v>41</v>
      </c>
      <c r="G60" t="s">
        <v>45</v>
      </c>
      <c r="H60" t="s">
        <v>45</v>
      </c>
      <c r="I60" t="s">
        <v>43</v>
      </c>
      <c r="J60" t="s">
        <v>44</v>
      </c>
      <c r="K60" t="s">
        <v>132</v>
      </c>
      <c r="L60" t="s">
        <v>20</v>
      </c>
      <c r="M60" t="s">
        <v>20</v>
      </c>
      <c r="N60" t="s">
        <v>20</v>
      </c>
      <c r="O60" t="s">
        <v>20</v>
      </c>
      <c r="P60" t="s">
        <v>20</v>
      </c>
      <c r="Q60" t="s">
        <v>20</v>
      </c>
      <c r="R60" t="s">
        <v>20</v>
      </c>
      <c r="S60" t="s">
        <v>131</v>
      </c>
      <c r="T60" t="s">
        <v>282</v>
      </c>
      <c r="U60" t="s">
        <v>431</v>
      </c>
      <c r="V60" t="s">
        <v>432</v>
      </c>
    </row>
    <row r="61" spans="1:22" x14ac:dyDescent="0.25">
      <c r="A61" t="s">
        <v>283</v>
      </c>
      <c r="B61" t="s">
        <v>51</v>
      </c>
      <c r="C61" t="s">
        <v>131</v>
      </c>
      <c r="D61" t="s">
        <v>281</v>
      </c>
      <c r="E61" t="s">
        <v>281</v>
      </c>
      <c r="F61" t="s">
        <v>255</v>
      </c>
      <c r="G61" t="s">
        <v>45</v>
      </c>
      <c r="H61" t="s">
        <v>45</v>
      </c>
      <c r="I61" t="s">
        <v>43</v>
      </c>
      <c r="J61" t="s">
        <v>44</v>
      </c>
      <c r="K61" t="s">
        <v>256</v>
      </c>
      <c r="L61" t="s">
        <v>20</v>
      </c>
      <c r="M61" t="s">
        <v>20</v>
      </c>
      <c r="N61" t="s">
        <v>20</v>
      </c>
      <c r="O61" t="s">
        <v>20</v>
      </c>
      <c r="P61" t="s">
        <v>20</v>
      </c>
      <c r="Q61" t="s">
        <v>20</v>
      </c>
      <c r="R61" t="s">
        <v>20</v>
      </c>
      <c r="S61" t="s">
        <v>131</v>
      </c>
      <c r="T61" t="s">
        <v>282</v>
      </c>
      <c r="U61" t="s">
        <v>431</v>
      </c>
      <c r="V61" t="s">
        <v>432</v>
      </c>
    </row>
    <row r="62" spans="1:22" x14ac:dyDescent="0.25">
      <c r="A62" t="s">
        <v>284</v>
      </c>
      <c r="B62" t="s">
        <v>52</v>
      </c>
      <c r="C62" t="s">
        <v>120</v>
      </c>
      <c r="D62" t="s">
        <v>285</v>
      </c>
      <c r="E62" t="s">
        <v>286</v>
      </c>
      <c r="F62" t="s">
        <v>41</v>
      </c>
      <c r="G62" t="s">
        <v>45</v>
      </c>
      <c r="H62" t="s">
        <v>45</v>
      </c>
      <c r="I62" t="s">
        <v>43</v>
      </c>
      <c r="J62" t="s">
        <v>44</v>
      </c>
      <c r="K62" t="s">
        <v>109</v>
      </c>
      <c r="L62" t="s">
        <v>99</v>
      </c>
      <c r="M62" t="s">
        <v>99</v>
      </c>
      <c r="N62" t="s">
        <v>99</v>
      </c>
      <c r="O62" t="s">
        <v>99</v>
      </c>
      <c r="P62" t="s">
        <v>20</v>
      </c>
      <c r="Q62" t="s">
        <v>20</v>
      </c>
      <c r="R62" t="s">
        <v>20</v>
      </c>
      <c r="S62" t="s">
        <v>120</v>
      </c>
      <c r="T62" t="s">
        <v>287</v>
      </c>
      <c r="U62" t="s">
        <v>431</v>
      </c>
      <c r="V62" t="s">
        <v>432</v>
      </c>
    </row>
    <row r="63" spans="1:22" x14ac:dyDescent="0.25">
      <c r="A63" t="s">
        <v>288</v>
      </c>
      <c r="B63" t="s">
        <v>52</v>
      </c>
      <c r="C63" t="s">
        <v>131</v>
      </c>
      <c r="D63" t="s">
        <v>289</v>
      </c>
      <c r="E63" t="s">
        <v>82</v>
      </c>
      <c r="F63" t="s">
        <v>41</v>
      </c>
      <c r="G63" t="s">
        <v>45</v>
      </c>
      <c r="H63" t="s">
        <v>45</v>
      </c>
      <c r="I63" t="s">
        <v>43</v>
      </c>
      <c r="J63" t="s">
        <v>44</v>
      </c>
      <c r="K63" t="s">
        <v>109</v>
      </c>
      <c r="L63" t="s">
        <v>99</v>
      </c>
      <c r="M63" t="s">
        <v>99</v>
      </c>
      <c r="N63" t="s">
        <v>99</v>
      </c>
      <c r="O63" t="s">
        <v>99</v>
      </c>
      <c r="P63" t="s">
        <v>20</v>
      </c>
      <c r="Q63" t="s">
        <v>20</v>
      </c>
      <c r="R63" t="s">
        <v>20</v>
      </c>
      <c r="S63" t="s">
        <v>131</v>
      </c>
      <c r="T63" t="s">
        <v>290</v>
      </c>
      <c r="U63" t="s">
        <v>431</v>
      </c>
      <c r="V63" t="s">
        <v>432</v>
      </c>
    </row>
    <row r="64" spans="1:22" x14ac:dyDescent="0.25">
      <c r="A64" t="s">
        <v>291</v>
      </c>
      <c r="B64" t="s">
        <v>52</v>
      </c>
      <c r="C64" t="s">
        <v>117</v>
      </c>
      <c r="D64" t="s">
        <v>292</v>
      </c>
      <c r="E64" t="s">
        <v>293</v>
      </c>
      <c r="F64" t="s">
        <v>41</v>
      </c>
      <c r="G64" t="s">
        <v>45</v>
      </c>
      <c r="H64" t="s">
        <v>45</v>
      </c>
      <c r="I64" t="s">
        <v>43</v>
      </c>
      <c r="J64" t="s">
        <v>44</v>
      </c>
      <c r="K64" t="s">
        <v>109</v>
      </c>
      <c r="L64" t="s">
        <v>99</v>
      </c>
      <c r="M64" t="s">
        <v>99</v>
      </c>
      <c r="N64" t="s">
        <v>99</v>
      </c>
      <c r="O64" t="s">
        <v>99</v>
      </c>
      <c r="P64" t="s">
        <v>20</v>
      </c>
      <c r="Q64" t="s">
        <v>20</v>
      </c>
      <c r="R64" t="s">
        <v>20</v>
      </c>
      <c r="S64" t="s">
        <v>117</v>
      </c>
      <c r="T64" t="s">
        <v>294</v>
      </c>
      <c r="U64" t="s">
        <v>431</v>
      </c>
      <c r="V64" t="s">
        <v>432</v>
      </c>
    </row>
    <row r="65" spans="1:22" x14ac:dyDescent="0.25">
      <c r="A65" t="s">
        <v>295</v>
      </c>
      <c r="B65" t="s">
        <v>52</v>
      </c>
      <c r="C65" t="s">
        <v>142</v>
      </c>
      <c r="D65" t="s">
        <v>296</v>
      </c>
      <c r="E65" t="s">
        <v>297</v>
      </c>
      <c r="F65" t="s">
        <v>41</v>
      </c>
      <c r="G65" t="s">
        <v>45</v>
      </c>
      <c r="H65" t="s">
        <v>45</v>
      </c>
      <c r="I65" t="s">
        <v>43</v>
      </c>
      <c r="J65" t="s">
        <v>44</v>
      </c>
      <c r="K65" t="s">
        <v>109</v>
      </c>
      <c r="L65" t="s">
        <v>99</v>
      </c>
      <c r="M65" t="s">
        <v>99</v>
      </c>
      <c r="N65" t="s">
        <v>99</v>
      </c>
      <c r="O65" t="s">
        <v>99</v>
      </c>
      <c r="P65" t="s">
        <v>20</v>
      </c>
      <c r="Q65" t="s">
        <v>20</v>
      </c>
      <c r="R65" t="s">
        <v>20</v>
      </c>
      <c r="S65" t="s">
        <v>142</v>
      </c>
      <c r="T65" t="s">
        <v>298</v>
      </c>
      <c r="U65" t="s">
        <v>431</v>
      </c>
      <c r="V65" t="s">
        <v>432</v>
      </c>
    </row>
    <row r="66" spans="1:22" x14ac:dyDescent="0.25">
      <c r="A66" t="s">
        <v>299</v>
      </c>
      <c r="B66" t="s">
        <v>52</v>
      </c>
      <c r="C66" t="s">
        <v>131</v>
      </c>
      <c r="D66" t="s">
        <v>296</v>
      </c>
      <c r="E66" t="s">
        <v>82</v>
      </c>
      <c r="F66" t="s">
        <v>41</v>
      </c>
      <c r="G66" t="s">
        <v>45</v>
      </c>
      <c r="H66" t="s">
        <v>45</v>
      </c>
      <c r="I66" t="s">
        <v>43</v>
      </c>
      <c r="J66" t="s">
        <v>44</v>
      </c>
      <c r="K66" t="s">
        <v>109</v>
      </c>
      <c r="L66" t="s">
        <v>99</v>
      </c>
      <c r="M66" t="s">
        <v>99</v>
      </c>
      <c r="N66" t="s">
        <v>99</v>
      </c>
      <c r="O66" t="s">
        <v>99</v>
      </c>
      <c r="P66" t="s">
        <v>20</v>
      </c>
      <c r="Q66" t="s">
        <v>20</v>
      </c>
      <c r="R66" t="s">
        <v>20</v>
      </c>
      <c r="S66" t="s">
        <v>131</v>
      </c>
      <c r="T66" t="s">
        <v>290</v>
      </c>
      <c r="U66" t="s">
        <v>431</v>
      </c>
      <c r="V66" t="s">
        <v>432</v>
      </c>
    </row>
    <row r="67" spans="1:22" x14ac:dyDescent="0.25">
      <c r="A67" t="s">
        <v>300</v>
      </c>
      <c r="B67" t="s">
        <v>52</v>
      </c>
      <c r="C67" t="s">
        <v>120</v>
      </c>
      <c r="D67" t="s">
        <v>285</v>
      </c>
      <c r="E67" t="s">
        <v>286</v>
      </c>
      <c r="F67" t="s">
        <v>41</v>
      </c>
      <c r="G67" t="s">
        <v>45</v>
      </c>
      <c r="H67" t="s">
        <v>45</v>
      </c>
      <c r="I67" t="s">
        <v>43</v>
      </c>
      <c r="J67" t="s">
        <v>44</v>
      </c>
      <c r="K67" t="s">
        <v>109</v>
      </c>
      <c r="L67" t="s">
        <v>99</v>
      </c>
      <c r="M67" t="s">
        <v>99</v>
      </c>
      <c r="N67" t="s">
        <v>99</v>
      </c>
      <c r="O67" t="s">
        <v>99</v>
      </c>
      <c r="P67" t="s">
        <v>20</v>
      </c>
      <c r="Q67" t="s">
        <v>20</v>
      </c>
      <c r="R67" t="s">
        <v>20</v>
      </c>
      <c r="S67" t="s">
        <v>120</v>
      </c>
      <c r="T67" t="s">
        <v>287</v>
      </c>
      <c r="U67" t="s">
        <v>431</v>
      </c>
      <c r="V67" t="s">
        <v>432</v>
      </c>
    </row>
    <row r="68" spans="1:22" x14ac:dyDescent="0.25">
      <c r="A68" t="s">
        <v>301</v>
      </c>
      <c r="B68" t="s">
        <v>52</v>
      </c>
      <c r="C68" t="s">
        <v>142</v>
      </c>
      <c r="D68" t="s">
        <v>302</v>
      </c>
      <c r="E68" t="s">
        <v>297</v>
      </c>
      <c r="F68" t="s">
        <v>41</v>
      </c>
      <c r="G68" t="s">
        <v>45</v>
      </c>
      <c r="H68" t="s">
        <v>45</v>
      </c>
      <c r="I68" t="s">
        <v>43</v>
      </c>
      <c r="J68" t="s">
        <v>44</v>
      </c>
      <c r="K68" t="s">
        <v>109</v>
      </c>
      <c r="L68" t="s">
        <v>99</v>
      </c>
      <c r="M68" t="s">
        <v>99</v>
      </c>
      <c r="N68" t="s">
        <v>99</v>
      </c>
      <c r="O68" t="s">
        <v>99</v>
      </c>
      <c r="P68" t="s">
        <v>20</v>
      </c>
      <c r="Q68" t="s">
        <v>20</v>
      </c>
      <c r="R68" t="s">
        <v>20</v>
      </c>
      <c r="S68" t="s">
        <v>142</v>
      </c>
      <c r="T68" t="s">
        <v>298</v>
      </c>
      <c r="U68" t="s">
        <v>431</v>
      </c>
      <c r="V68" t="s">
        <v>432</v>
      </c>
    </row>
    <row r="69" spans="1:22" x14ac:dyDescent="0.25">
      <c r="A69" t="s">
        <v>303</v>
      </c>
      <c r="B69" t="s">
        <v>52</v>
      </c>
      <c r="C69" t="s">
        <v>131</v>
      </c>
      <c r="D69" t="s">
        <v>296</v>
      </c>
      <c r="E69" t="s">
        <v>82</v>
      </c>
      <c r="F69" t="s">
        <v>41</v>
      </c>
      <c r="G69" t="s">
        <v>45</v>
      </c>
      <c r="H69" t="s">
        <v>45</v>
      </c>
      <c r="I69" t="s">
        <v>43</v>
      </c>
      <c r="J69" t="s">
        <v>44</v>
      </c>
      <c r="K69" t="s">
        <v>109</v>
      </c>
      <c r="L69" t="s">
        <v>99</v>
      </c>
      <c r="M69" t="s">
        <v>99</v>
      </c>
      <c r="N69" t="s">
        <v>99</v>
      </c>
      <c r="O69" t="s">
        <v>99</v>
      </c>
      <c r="P69" t="s">
        <v>20</v>
      </c>
      <c r="Q69" t="s">
        <v>20</v>
      </c>
      <c r="R69" t="s">
        <v>20</v>
      </c>
      <c r="S69" t="s">
        <v>131</v>
      </c>
      <c r="T69" t="s">
        <v>290</v>
      </c>
      <c r="U69" t="s">
        <v>431</v>
      </c>
      <c r="V69" t="s">
        <v>432</v>
      </c>
    </row>
    <row r="70" spans="1:22" x14ac:dyDescent="0.25">
      <c r="A70" t="s">
        <v>304</v>
      </c>
      <c r="B70" t="s">
        <v>52</v>
      </c>
      <c r="C70" t="s">
        <v>139</v>
      </c>
      <c r="D70" t="s">
        <v>292</v>
      </c>
      <c r="E70" t="s">
        <v>83</v>
      </c>
      <c r="F70" t="s">
        <v>41</v>
      </c>
      <c r="G70" t="s">
        <v>45</v>
      </c>
      <c r="H70" t="s">
        <v>45</v>
      </c>
      <c r="I70" t="s">
        <v>43</v>
      </c>
      <c r="J70" t="s">
        <v>44</v>
      </c>
      <c r="K70" t="s">
        <v>109</v>
      </c>
      <c r="L70" t="s">
        <v>99</v>
      </c>
      <c r="M70" t="s">
        <v>99</v>
      </c>
      <c r="N70" t="s">
        <v>99</v>
      </c>
      <c r="O70" t="s">
        <v>99</v>
      </c>
      <c r="P70" t="s">
        <v>20</v>
      </c>
      <c r="Q70" t="s">
        <v>20</v>
      </c>
      <c r="R70" t="s">
        <v>20</v>
      </c>
      <c r="S70" t="s">
        <v>139</v>
      </c>
      <c r="T70" t="s">
        <v>305</v>
      </c>
      <c r="U70" t="s">
        <v>431</v>
      </c>
      <c r="V70" t="s">
        <v>432</v>
      </c>
    </row>
    <row r="71" spans="1:22" x14ac:dyDescent="0.25">
      <c r="A71" t="s">
        <v>306</v>
      </c>
      <c r="B71" t="s">
        <v>52</v>
      </c>
      <c r="C71" t="s">
        <v>142</v>
      </c>
      <c r="D71" t="s">
        <v>296</v>
      </c>
      <c r="E71" t="s">
        <v>297</v>
      </c>
      <c r="F71" t="s">
        <v>41</v>
      </c>
      <c r="G71" t="s">
        <v>45</v>
      </c>
      <c r="H71" t="s">
        <v>45</v>
      </c>
      <c r="I71" t="s">
        <v>43</v>
      </c>
      <c r="J71" t="s">
        <v>44</v>
      </c>
      <c r="K71" t="s">
        <v>109</v>
      </c>
      <c r="L71" t="s">
        <v>99</v>
      </c>
      <c r="M71" t="s">
        <v>99</v>
      </c>
      <c r="N71" t="s">
        <v>99</v>
      </c>
      <c r="O71" t="s">
        <v>99</v>
      </c>
      <c r="P71" t="s">
        <v>20</v>
      </c>
      <c r="Q71" t="s">
        <v>20</v>
      </c>
      <c r="R71" t="s">
        <v>20</v>
      </c>
      <c r="S71" t="s">
        <v>142</v>
      </c>
      <c r="T71" t="s">
        <v>298</v>
      </c>
      <c r="U71" t="s">
        <v>431</v>
      </c>
      <c r="V71" t="s">
        <v>432</v>
      </c>
    </row>
    <row r="72" spans="1:22" x14ac:dyDescent="0.25">
      <c r="A72" t="s">
        <v>310</v>
      </c>
      <c r="B72" t="s">
        <v>85</v>
      </c>
      <c r="C72" t="s">
        <v>449</v>
      </c>
      <c r="D72" t="s">
        <v>311</v>
      </c>
      <c r="E72" t="s">
        <v>50</v>
      </c>
      <c r="F72" t="s">
        <v>41</v>
      </c>
      <c r="G72" t="s">
        <v>42</v>
      </c>
      <c r="H72" t="s">
        <v>45</v>
      </c>
      <c r="I72" t="s">
        <v>43</v>
      </c>
      <c r="J72" t="s">
        <v>44</v>
      </c>
      <c r="K72" t="s">
        <v>109</v>
      </c>
      <c r="L72" t="s">
        <v>99</v>
      </c>
      <c r="M72" t="s">
        <v>20</v>
      </c>
      <c r="N72" t="s">
        <v>99</v>
      </c>
      <c r="O72" t="s">
        <v>99</v>
      </c>
      <c r="P72" t="s">
        <v>20</v>
      </c>
      <c r="Q72" t="s">
        <v>20</v>
      </c>
      <c r="R72" t="s">
        <v>20</v>
      </c>
      <c r="S72" t="s">
        <v>449</v>
      </c>
      <c r="T72" t="s">
        <v>312</v>
      </c>
      <c r="U72" t="s">
        <v>431</v>
      </c>
      <c r="V72" t="s">
        <v>432</v>
      </c>
    </row>
    <row r="73" spans="1:22" x14ac:dyDescent="0.25">
      <c r="A73" t="s">
        <v>313</v>
      </c>
      <c r="B73" t="s">
        <v>314</v>
      </c>
      <c r="C73" t="s">
        <v>112</v>
      </c>
      <c r="D73" t="s">
        <v>113</v>
      </c>
      <c r="E73" t="s">
        <v>50</v>
      </c>
      <c r="F73" t="s">
        <v>41</v>
      </c>
      <c r="G73" t="s">
        <v>45</v>
      </c>
      <c r="H73" t="s">
        <v>45</v>
      </c>
      <c r="I73" t="s">
        <v>43</v>
      </c>
      <c r="J73" t="s">
        <v>44</v>
      </c>
      <c r="K73" t="s">
        <v>109</v>
      </c>
      <c r="L73" t="s">
        <v>99</v>
      </c>
      <c r="M73" t="s">
        <v>99</v>
      </c>
      <c r="N73" t="s">
        <v>99</v>
      </c>
      <c r="O73" t="s">
        <v>99</v>
      </c>
      <c r="P73" t="s">
        <v>20</v>
      </c>
      <c r="Q73" t="s">
        <v>20</v>
      </c>
      <c r="R73" t="s">
        <v>20</v>
      </c>
      <c r="S73" t="s">
        <v>112</v>
      </c>
      <c r="T73" t="s">
        <v>315</v>
      </c>
      <c r="U73" t="s">
        <v>431</v>
      </c>
      <c r="V73" t="s">
        <v>432</v>
      </c>
    </row>
    <row r="74" spans="1:22" x14ac:dyDescent="0.25">
      <c r="A74" t="s">
        <v>320</v>
      </c>
      <c r="B74" t="s">
        <v>314</v>
      </c>
      <c r="C74" t="s">
        <v>112</v>
      </c>
      <c r="D74" t="s">
        <v>113</v>
      </c>
      <c r="E74" t="s">
        <v>50</v>
      </c>
      <c r="F74" t="s">
        <v>41</v>
      </c>
      <c r="G74" t="s">
        <v>45</v>
      </c>
      <c r="H74" t="s">
        <v>45</v>
      </c>
      <c r="I74" t="s">
        <v>43</v>
      </c>
      <c r="J74" t="s">
        <v>44</v>
      </c>
      <c r="K74" t="s">
        <v>109</v>
      </c>
      <c r="L74" t="s">
        <v>99</v>
      </c>
      <c r="M74" t="s">
        <v>99</v>
      </c>
      <c r="N74" t="s">
        <v>99</v>
      </c>
      <c r="O74" t="s">
        <v>99</v>
      </c>
      <c r="P74" t="s">
        <v>20</v>
      </c>
      <c r="Q74" t="s">
        <v>20</v>
      </c>
      <c r="R74" t="s">
        <v>20</v>
      </c>
      <c r="S74" t="s">
        <v>112</v>
      </c>
      <c r="T74" t="s">
        <v>315</v>
      </c>
      <c r="U74" t="s">
        <v>431</v>
      </c>
      <c r="V74" t="s">
        <v>432</v>
      </c>
    </row>
    <row r="75" spans="1:22" x14ac:dyDescent="0.25">
      <c r="A75" t="s">
        <v>337</v>
      </c>
      <c r="B75" t="s">
        <v>334</v>
      </c>
      <c r="C75" t="s">
        <v>449</v>
      </c>
      <c r="D75" t="s">
        <v>311</v>
      </c>
      <c r="E75" t="s">
        <v>335</v>
      </c>
      <c r="F75" t="s">
        <v>41</v>
      </c>
      <c r="G75" t="s">
        <v>42</v>
      </c>
      <c r="H75" t="s">
        <v>45</v>
      </c>
      <c r="I75" t="s">
        <v>43</v>
      </c>
      <c r="J75" t="s">
        <v>44</v>
      </c>
      <c r="K75" t="s">
        <v>109</v>
      </c>
      <c r="L75" t="s">
        <v>99</v>
      </c>
      <c r="M75" t="s">
        <v>20</v>
      </c>
      <c r="N75" t="s">
        <v>99</v>
      </c>
      <c r="O75" t="s">
        <v>99</v>
      </c>
      <c r="P75" t="s">
        <v>20</v>
      </c>
      <c r="Q75" t="s">
        <v>20</v>
      </c>
      <c r="R75" t="s">
        <v>20</v>
      </c>
      <c r="S75" t="s">
        <v>449</v>
      </c>
      <c r="T75" t="s">
        <v>338</v>
      </c>
      <c r="U75" t="s">
        <v>431</v>
      </c>
      <c r="V75" t="s">
        <v>432</v>
      </c>
    </row>
    <row r="76" spans="1:22" x14ac:dyDescent="0.25">
      <c r="A76" t="s">
        <v>433</v>
      </c>
      <c r="B76" t="s">
        <v>334</v>
      </c>
      <c r="C76" t="s">
        <v>112</v>
      </c>
      <c r="D76" t="s">
        <v>434</v>
      </c>
      <c r="E76" t="s">
        <v>335</v>
      </c>
      <c r="F76" t="s">
        <v>41</v>
      </c>
      <c r="G76" t="s">
        <v>42</v>
      </c>
      <c r="H76" t="s">
        <v>45</v>
      </c>
      <c r="I76" t="s">
        <v>43</v>
      </c>
      <c r="J76" t="s">
        <v>44</v>
      </c>
      <c r="K76" t="s">
        <v>256</v>
      </c>
      <c r="L76" t="s">
        <v>128</v>
      </c>
      <c r="M76" t="s">
        <v>20</v>
      </c>
      <c r="N76" t="s">
        <v>128</v>
      </c>
      <c r="O76" t="s">
        <v>99</v>
      </c>
      <c r="P76" t="s">
        <v>20</v>
      </c>
      <c r="Q76" t="s">
        <v>20</v>
      </c>
      <c r="R76" t="s">
        <v>20</v>
      </c>
      <c r="S76" t="s">
        <v>112</v>
      </c>
      <c r="T76" t="s">
        <v>336</v>
      </c>
      <c r="U76" t="s">
        <v>431</v>
      </c>
      <c r="V76" t="s">
        <v>432</v>
      </c>
    </row>
    <row r="77" spans="1:22" x14ac:dyDescent="0.25">
      <c r="A77" t="s">
        <v>339</v>
      </c>
      <c r="B77" t="s">
        <v>340</v>
      </c>
      <c r="C77" t="s">
        <v>449</v>
      </c>
      <c r="D77" t="s">
        <v>311</v>
      </c>
      <c r="E77" t="s">
        <v>89</v>
      </c>
      <c r="F77" t="s">
        <v>41</v>
      </c>
      <c r="G77" t="s">
        <v>42</v>
      </c>
      <c r="H77" t="s">
        <v>45</v>
      </c>
      <c r="I77" t="s">
        <v>43</v>
      </c>
      <c r="J77" t="s">
        <v>44</v>
      </c>
      <c r="K77" t="s">
        <v>109</v>
      </c>
      <c r="L77" t="s">
        <v>99</v>
      </c>
      <c r="M77" t="s">
        <v>20</v>
      </c>
      <c r="N77" t="s">
        <v>99</v>
      </c>
      <c r="O77" t="s">
        <v>99</v>
      </c>
      <c r="P77" t="s">
        <v>20</v>
      </c>
      <c r="Q77" t="s">
        <v>20</v>
      </c>
      <c r="R77" t="s">
        <v>20</v>
      </c>
      <c r="S77" t="s">
        <v>449</v>
      </c>
      <c r="T77" t="s">
        <v>341</v>
      </c>
      <c r="U77" t="s">
        <v>431</v>
      </c>
      <c r="V77" t="s">
        <v>432</v>
      </c>
    </row>
    <row r="78" spans="1:22" x14ac:dyDescent="0.25">
      <c r="A78" t="s">
        <v>342</v>
      </c>
      <c r="B78" t="s">
        <v>343</v>
      </c>
      <c r="C78" t="s">
        <v>112</v>
      </c>
      <c r="D78" t="s">
        <v>344</v>
      </c>
      <c r="E78" t="s">
        <v>57</v>
      </c>
      <c r="F78" t="s">
        <v>41</v>
      </c>
      <c r="G78" t="s">
        <v>45</v>
      </c>
      <c r="H78" t="s">
        <v>45</v>
      </c>
      <c r="I78" t="s">
        <v>43</v>
      </c>
      <c r="J78" t="s">
        <v>44</v>
      </c>
      <c r="K78" t="s">
        <v>103</v>
      </c>
      <c r="L78" t="s">
        <v>20</v>
      </c>
      <c r="M78" t="s">
        <v>20</v>
      </c>
      <c r="N78" t="s">
        <v>20</v>
      </c>
      <c r="O78" t="s">
        <v>99</v>
      </c>
      <c r="P78" t="s">
        <v>20</v>
      </c>
      <c r="Q78" t="s">
        <v>20</v>
      </c>
      <c r="R78" t="s">
        <v>20</v>
      </c>
      <c r="S78" t="s">
        <v>112</v>
      </c>
      <c r="T78" t="s">
        <v>345</v>
      </c>
      <c r="U78" t="s">
        <v>431</v>
      </c>
      <c r="V78" t="s">
        <v>432</v>
      </c>
    </row>
    <row r="79" spans="1:22" x14ac:dyDescent="0.25">
      <c r="A79" t="s">
        <v>346</v>
      </c>
      <c r="B79" t="s">
        <v>76</v>
      </c>
      <c r="C79" t="s">
        <v>112</v>
      </c>
      <c r="D79" t="s">
        <v>344</v>
      </c>
      <c r="E79" t="s">
        <v>136</v>
      </c>
      <c r="F79" t="s">
        <v>41</v>
      </c>
      <c r="G79" t="s">
        <v>45</v>
      </c>
      <c r="H79" t="s">
        <v>45</v>
      </c>
      <c r="I79" t="s">
        <v>43</v>
      </c>
      <c r="J79" t="s">
        <v>44</v>
      </c>
      <c r="K79" t="s">
        <v>103</v>
      </c>
      <c r="L79" t="s">
        <v>128</v>
      </c>
      <c r="M79" t="s">
        <v>128</v>
      </c>
      <c r="N79" t="s">
        <v>128</v>
      </c>
      <c r="O79" t="s">
        <v>128</v>
      </c>
      <c r="P79" t="s">
        <v>20</v>
      </c>
      <c r="Q79" t="s">
        <v>20</v>
      </c>
      <c r="R79" t="s">
        <v>20</v>
      </c>
      <c r="S79" t="s">
        <v>112</v>
      </c>
      <c r="T79" t="s">
        <v>347</v>
      </c>
      <c r="U79" t="s">
        <v>431</v>
      </c>
      <c r="V79" t="s">
        <v>432</v>
      </c>
    </row>
    <row r="80" spans="1:22" x14ac:dyDescent="0.25">
      <c r="A80" t="s">
        <v>348</v>
      </c>
      <c r="B80" t="s">
        <v>349</v>
      </c>
      <c r="C80" t="s">
        <v>438</v>
      </c>
      <c r="D80" t="s">
        <v>350</v>
      </c>
      <c r="E80" t="s">
        <v>77</v>
      </c>
      <c r="F80" t="s">
        <v>351</v>
      </c>
      <c r="G80" t="s">
        <v>45</v>
      </c>
      <c r="H80" t="s">
        <v>45</v>
      </c>
      <c r="I80" t="s">
        <v>43</v>
      </c>
      <c r="J80" t="s">
        <v>44</v>
      </c>
      <c r="K80" t="s">
        <v>352</v>
      </c>
      <c r="L80" t="s">
        <v>20</v>
      </c>
      <c r="M80" t="s">
        <v>20</v>
      </c>
      <c r="N80" t="s">
        <v>353</v>
      </c>
      <c r="O80" t="s">
        <v>353</v>
      </c>
      <c r="P80" t="s">
        <v>20</v>
      </c>
      <c r="Q80" t="s">
        <v>188</v>
      </c>
      <c r="R80" t="s">
        <v>20</v>
      </c>
      <c r="S80" t="s">
        <v>438</v>
      </c>
      <c r="T80" t="s">
        <v>354</v>
      </c>
      <c r="U80" t="s">
        <v>431</v>
      </c>
      <c r="V80" t="s">
        <v>432</v>
      </c>
    </row>
    <row r="81" spans="1:22" x14ac:dyDescent="0.25">
      <c r="A81" t="s">
        <v>355</v>
      </c>
      <c r="B81" t="s">
        <v>349</v>
      </c>
      <c r="C81" t="s">
        <v>438</v>
      </c>
      <c r="D81" t="s">
        <v>356</v>
      </c>
      <c r="E81" t="s">
        <v>77</v>
      </c>
      <c r="F81" t="s">
        <v>351</v>
      </c>
      <c r="G81" t="s">
        <v>45</v>
      </c>
      <c r="H81" t="s">
        <v>45</v>
      </c>
      <c r="I81" t="s">
        <v>43</v>
      </c>
      <c r="J81" t="s">
        <v>44</v>
      </c>
      <c r="K81" t="s">
        <v>352</v>
      </c>
      <c r="L81" t="s">
        <v>353</v>
      </c>
      <c r="M81" t="s">
        <v>20</v>
      </c>
      <c r="N81" t="s">
        <v>353</v>
      </c>
      <c r="O81" t="s">
        <v>353</v>
      </c>
      <c r="P81" t="s">
        <v>20</v>
      </c>
      <c r="Q81" t="s">
        <v>188</v>
      </c>
      <c r="R81" t="s">
        <v>20</v>
      </c>
      <c r="S81" t="s">
        <v>438</v>
      </c>
      <c r="T81" t="s">
        <v>354</v>
      </c>
      <c r="U81" t="s">
        <v>431</v>
      </c>
      <c r="V81" t="s">
        <v>432</v>
      </c>
    </row>
    <row r="82" spans="1:22" x14ac:dyDescent="0.25">
      <c r="A82" t="s">
        <v>439</v>
      </c>
      <c r="B82" t="s">
        <v>440</v>
      </c>
      <c r="C82" t="s">
        <v>438</v>
      </c>
      <c r="D82" t="s">
        <v>441</v>
      </c>
      <c r="E82" t="s">
        <v>442</v>
      </c>
      <c r="F82" t="s">
        <v>41</v>
      </c>
      <c r="G82" t="s">
        <v>42</v>
      </c>
      <c r="H82" t="s">
        <v>45</v>
      </c>
      <c r="I82" t="s">
        <v>43</v>
      </c>
      <c r="J82" t="s">
        <v>44</v>
      </c>
      <c r="K82" t="s">
        <v>109</v>
      </c>
      <c r="L82" t="s">
        <v>20</v>
      </c>
      <c r="M82" t="s">
        <v>20</v>
      </c>
      <c r="N82" t="s">
        <v>20</v>
      </c>
      <c r="O82" t="s">
        <v>99</v>
      </c>
      <c r="P82" t="s">
        <v>20</v>
      </c>
      <c r="Q82" t="s">
        <v>20</v>
      </c>
      <c r="R82" t="s">
        <v>20</v>
      </c>
      <c r="S82" t="s">
        <v>438</v>
      </c>
      <c r="T82" t="s">
        <v>443</v>
      </c>
      <c r="U82" t="s">
        <v>431</v>
      </c>
      <c r="V82" t="s">
        <v>432</v>
      </c>
    </row>
    <row r="83" spans="1:22" x14ac:dyDescent="0.25">
      <c r="A83" t="s">
        <v>444</v>
      </c>
      <c r="B83" t="s">
        <v>440</v>
      </c>
      <c r="C83" t="s">
        <v>438</v>
      </c>
      <c r="D83" t="s">
        <v>445</v>
      </c>
      <c r="E83" t="s">
        <v>442</v>
      </c>
      <c r="F83" t="s">
        <v>41</v>
      </c>
      <c r="G83" t="s">
        <v>42</v>
      </c>
      <c r="H83" t="s">
        <v>45</v>
      </c>
      <c r="I83" t="s">
        <v>43</v>
      </c>
      <c r="J83" t="s">
        <v>44</v>
      </c>
      <c r="K83" t="s">
        <v>109</v>
      </c>
      <c r="L83" t="s">
        <v>20</v>
      </c>
      <c r="M83" t="s">
        <v>20</v>
      </c>
      <c r="N83" t="s">
        <v>20</v>
      </c>
      <c r="O83" t="s">
        <v>99</v>
      </c>
      <c r="P83" t="s">
        <v>20</v>
      </c>
      <c r="Q83" t="s">
        <v>20</v>
      </c>
      <c r="R83" t="s">
        <v>20</v>
      </c>
      <c r="S83" t="s">
        <v>438</v>
      </c>
      <c r="T83" t="s">
        <v>443</v>
      </c>
      <c r="U83" t="s">
        <v>431</v>
      </c>
      <c r="V83" t="s">
        <v>432</v>
      </c>
    </row>
    <row r="84" spans="1:22" x14ac:dyDescent="0.25">
      <c r="A84" t="s">
        <v>446</v>
      </c>
      <c r="B84" t="s">
        <v>440</v>
      </c>
      <c r="C84" t="s">
        <v>438</v>
      </c>
      <c r="D84" t="s">
        <v>447</v>
      </c>
      <c r="E84" t="s">
        <v>442</v>
      </c>
      <c r="F84" t="s">
        <v>41</v>
      </c>
      <c r="G84" t="s">
        <v>42</v>
      </c>
      <c r="H84" t="s">
        <v>45</v>
      </c>
      <c r="I84" t="s">
        <v>43</v>
      </c>
      <c r="J84" t="s">
        <v>44</v>
      </c>
      <c r="K84" t="s">
        <v>109</v>
      </c>
      <c r="L84" t="s">
        <v>20</v>
      </c>
      <c r="M84" t="s">
        <v>20</v>
      </c>
      <c r="N84" t="s">
        <v>20</v>
      </c>
      <c r="O84" t="s">
        <v>99</v>
      </c>
      <c r="P84" t="s">
        <v>20</v>
      </c>
      <c r="Q84" t="s">
        <v>20</v>
      </c>
      <c r="R84" t="s">
        <v>20</v>
      </c>
      <c r="S84" t="s">
        <v>438</v>
      </c>
      <c r="T84" t="s">
        <v>443</v>
      </c>
      <c r="U84" t="s">
        <v>431</v>
      </c>
      <c r="V84" t="s">
        <v>432</v>
      </c>
    </row>
    <row r="85" spans="1:22" x14ac:dyDescent="0.25">
      <c r="A85" t="s">
        <v>448</v>
      </c>
      <c r="B85" t="s">
        <v>440</v>
      </c>
      <c r="C85" t="s">
        <v>438</v>
      </c>
      <c r="D85" t="s">
        <v>176</v>
      </c>
      <c r="E85" t="s">
        <v>442</v>
      </c>
      <c r="F85" t="s">
        <v>41</v>
      </c>
      <c r="G85" t="s">
        <v>42</v>
      </c>
      <c r="H85" t="s">
        <v>45</v>
      </c>
      <c r="I85" t="s">
        <v>43</v>
      </c>
      <c r="J85" t="s">
        <v>44</v>
      </c>
      <c r="K85" t="s">
        <v>109</v>
      </c>
      <c r="L85" t="s">
        <v>20</v>
      </c>
      <c r="M85" t="s">
        <v>20</v>
      </c>
      <c r="N85" t="s">
        <v>20</v>
      </c>
      <c r="O85" t="s">
        <v>99</v>
      </c>
      <c r="P85" t="s">
        <v>20</v>
      </c>
      <c r="Q85" t="s">
        <v>20</v>
      </c>
      <c r="R85" t="s">
        <v>20</v>
      </c>
      <c r="S85" t="s">
        <v>438</v>
      </c>
      <c r="T85" t="s">
        <v>443</v>
      </c>
      <c r="U85" t="s">
        <v>431</v>
      </c>
      <c r="V85" t="s">
        <v>432</v>
      </c>
    </row>
    <row r="86" spans="1:22" x14ac:dyDescent="0.25">
      <c r="A86" t="s">
        <v>357</v>
      </c>
      <c r="B86" t="s">
        <v>88</v>
      </c>
      <c r="C86" t="s">
        <v>145</v>
      </c>
      <c r="D86" t="s">
        <v>358</v>
      </c>
      <c r="E86" t="s">
        <v>328</v>
      </c>
      <c r="F86" t="s">
        <v>41</v>
      </c>
      <c r="G86" t="s">
        <v>45</v>
      </c>
      <c r="H86" t="s">
        <v>45</v>
      </c>
      <c r="I86" t="s">
        <v>43</v>
      </c>
      <c r="J86" t="s">
        <v>44</v>
      </c>
      <c r="K86" t="s">
        <v>109</v>
      </c>
      <c r="L86" t="s">
        <v>99</v>
      </c>
      <c r="M86" t="s">
        <v>99</v>
      </c>
      <c r="N86" t="s">
        <v>99</v>
      </c>
      <c r="O86" t="s">
        <v>99</v>
      </c>
      <c r="P86" t="s">
        <v>20</v>
      </c>
      <c r="Q86" t="s">
        <v>20</v>
      </c>
      <c r="R86" t="s">
        <v>20</v>
      </c>
      <c r="S86" t="s">
        <v>145</v>
      </c>
      <c r="T86" t="s">
        <v>359</v>
      </c>
      <c r="U86" t="s">
        <v>431</v>
      </c>
      <c r="V86" t="s">
        <v>432</v>
      </c>
    </row>
    <row r="87" spans="1:22" x14ac:dyDescent="0.25">
      <c r="A87" t="s">
        <v>360</v>
      </c>
      <c r="B87" t="s">
        <v>88</v>
      </c>
      <c r="C87" t="s">
        <v>145</v>
      </c>
      <c r="D87" t="s">
        <v>361</v>
      </c>
      <c r="E87" t="s">
        <v>328</v>
      </c>
      <c r="F87" t="s">
        <v>41</v>
      </c>
      <c r="G87" t="s">
        <v>45</v>
      </c>
      <c r="H87" t="s">
        <v>45</v>
      </c>
      <c r="I87" t="s">
        <v>43</v>
      </c>
      <c r="J87" t="s">
        <v>44</v>
      </c>
      <c r="K87" t="s">
        <v>109</v>
      </c>
      <c r="L87" t="s">
        <v>99</v>
      </c>
      <c r="M87" t="s">
        <v>99</v>
      </c>
      <c r="N87" t="s">
        <v>99</v>
      </c>
      <c r="O87" t="s">
        <v>99</v>
      </c>
      <c r="P87" t="s">
        <v>20</v>
      </c>
      <c r="Q87" t="s">
        <v>20</v>
      </c>
      <c r="R87" t="s">
        <v>20</v>
      </c>
      <c r="S87" t="s">
        <v>145</v>
      </c>
      <c r="T87" t="s">
        <v>359</v>
      </c>
      <c r="U87" t="s">
        <v>431</v>
      </c>
      <c r="V87" t="s">
        <v>432</v>
      </c>
    </row>
    <row r="88" spans="1:22" x14ac:dyDescent="0.25">
      <c r="A88" t="s">
        <v>362</v>
      </c>
      <c r="B88" t="s">
        <v>88</v>
      </c>
      <c r="C88" t="s">
        <v>112</v>
      </c>
      <c r="D88" t="s">
        <v>292</v>
      </c>
      <c r="E88" t="s">
        <v>363</v>
      </c>
      <c r="F88" t="s">
        <v>41</v>
      </c>
      <c r="G88" t="s">
        <v>45</v>
      </c>
      <c r="H88" t="s">
        <v>45</v>
      </c>
      <c r="I88" t="s">
        <v>43</v>
      </c>
      <c r="J88" t="s">
        <v>44</v>
      </c>
      <c r="K88" t="s">
        <v>109</v>
      </c>
      <c r="L88" t="s">
        <v>99</v>
      </c>
      <c r="M88" t="s">
        <v>99</v>
      </c>
      <c r="N88" t="s">
        <v>99</v>
      </c>
      <c r="O88" t="s">
        <v>99</v>
      </c>
      <c r="P88" t="s">
        <v>20</v>
      </c>
      <c r="Q88" t="s">
        <v>20</v>
      </c>
      <c r="R88" t="s">
        <v>20</v>
      </c>
      <c r="S88" t="s">
        <v>112</v>
      </c>
      <c r="T88" t="s">
        <v>364</v>
      </c>
      <c r="U88" t="s">
        <v>431</v>
      </c>
      <c r="V88" t="s">
        <v>432</v>
      </c>
    </row>
    <row r="89" spans="1:22" x14ac:dyDescent="0.25">
      <c r="A89" t="s">
        <v>365</v>
      </c>
      <c r="B89" t="s">
        <v>366</v>
      </c>
      <c r="C89" t="s">
        <v>126</v>
      </c>
      <c r="D89" t="s">
        <v>361</v>
      </c>
      <c r="E89" t="s">
        <v>90</v>
      </c>
      <c r="F89" t="s">
        <v>41</v>
      </c>
      <c r="G89" t="s">
        <v>45</v>
      </c>
      <c r="H89" t="s">
        <v>45</v>
      </c>
      <c r="I89" t="s">
        <v>43</v>
      </c>
      <c r="J89" t="s">
        <v>44</v>
      </c>
      <c r="K89" t="s">
        <v>109</v>
      </c>
      <c r="L89" t="s">
        <v>99</v>
      </c>
      <c r="M89" t="s">
        <v>99</v>
      </c>
      <c r="N89" t="s">
        <v>99</v>
      </c>
      <c r="O89" t="s">
        <v>99</v>
      </c>
      <c r="P89" t="s">
        <v>20</v>
      </c>
      <c r="Q89" t="s">
        <v>20</v>
      </c>
      <c r="R89" t="s">
        <v>20</v>
      </c>
      <c r="S89" t="s">
        <v>126</v>
      </c>
      <c r="T89" t="s">
        <v>367</v>
      </c>
      <c r="U89" t="s">
        <v>431</v>
      </c>
      <c r="V89" t="s">
        <v>432</v>
      </c>
    </row>
    <row r="90" spans="1:22" x14ac:dyDescent="0.25">
      <c r="A90" t="s">
        <v>368</v>
      </c>
      <c r="B90" t="s">
        <v>366</v>
      </c>
      <c r="C90" t="s">
        <v>126</v>
      </c>
      <c r="D90" t="s">
        <v>358</v>
      </c>
      <c r="E90" t="s">
        <v>90</v>
      </c>
      <c r="F90" t="s">
        <v>41</v>
      </c>
      <c r="G90" t="s">
        <v>45</v>
      </c>
      <c r="H90" t="s">
        <v>45</v>
      </c>
      <c r="I90" t="s">
        <v>43</v>
      </c>
      <c r="J90" t="s">
        <v>44</v>
      </c>
      <c r="K90" t="s">
        <v>109</v>
      </c>
      <c r="L90" t="s">
        <v>99</v>
      </c>
      <c r="M90" t="s">
        <v>99</v>
      </c>
      <c r="N90" t="s">
        <v>99</v>
      </c>
      <c r="O90" t="s">
        <v>99</v>
      </c>
      <c r="P90" t="s">
        <v>20</v>
      </c>
      <c r="Q90" t="s">
        <v>20</v>
      </c>
      <c r="R90" t="s">
        <v>20</v>
      </c>
      <c r="S90" t="s">
        <v>126</v>
      </c>
      <c r="T90" t="s">
        <v>367</v>
      </c>
      <c r="U90" t="s">
        <v>431</v>
      </c>
      <c r="V90" t="s">
        <v>432</v>
      </c>
    </row>
    <row r="91" spans="1:22" x14ac:dyDescent="0.25">
      <c r="A91" t="s">
        <v>369</v>
      </c>
      <c r="B91" t="s">
        <v>370</v>
      </c>
      <c r="C91" t="s">
        <v>135</v>
      </c>
      <c r="D91" t="s">
        <v>371</v>
      </c>
      <c r="E91" t="s">
        <v>372</v>
      </c>
      <c r="F91" t="s">
        <v>41</v>
      </c>
      <c r="G91" t="s">
        <v>45</v>
      </c>
      <c r="H91" t="s">
        <v>45</v>
      </c>
      <c r="I91" t="s">
        <v>43</v>
      </c>
      <c r="J91" t="s">
        <v>44</v>
      </c>
      <c r="K91" t="s">
        <v>109</v>
      </c>
      <c r="L91" t="s">
        <v>99</v>
      </c>
      <c r="M91" t="s">
        <v>99</v>
      </c>
      <c r="N91" t="s">
        <v>99</v>
      </c>
      <c r="O91" t="s">
        <v>99</v>
      </c>
      <c r="P91" t="s">
        <v>20</v>
      </c>
      <c r="Q91" t="s">
        <v>20</v>
      </c>
      <c r="R91" t="s">
        <v>20</v>
      </c>
      <c r="S91" t="s">
        <v>135</v>
      </c>
      <c r="T91" t="s">
        <v>373</v>
      </c>
      <c r="U91" t="s">
        <v>431</v>
      </c>
      <c r="V91" t="s">
        <v>432</v>
      </c>
    </row>
    <row r="92" spans="1:22" x14ac:dyDescent="0.25">
      <c r="A92" t="s">
        <v>374</v>
      </c>
      <c r="B92" t="s">
        <v>370</v>
      </c>
      <c r="C92" t="s">
        <v>107</v>
      </c>
      <c r="D92" t="s">
        <v>375</v>
      </c>
      <c r="E92" t="s">
        <v>376</v>
      </c>
      <c r="F92" t="s">
        <v>41</v>
      </c>
      <c r="G92" t="s">
        <v>45</v>
      </c>
      <c r="H92" t="s">
        <v>45</v>
      </c>
      <c r="I92" t="s">
        <v>43</v>
      </c>
      <c r="J92" t="s">
        <v>44</v>
      </c>
      <c r="K92" t="s">
        <v>109</v>
      </c>
      <c r="L92" t="s">
        <v>99</v>
      </c>
      <c r="M92" t="s">
        <v>99</v>
      </c>
      <c r="N92" t="s">
        <v>99</v>
      </c>
      <c r="O92" t="s">
        <v>99</v>
      </c>
      <c r="P92" t="s">
        <v>20</v>
      </c>
      <c r="Q92" t="s">
        <v>20</v>
      </c>
      <c r="R92" t="s">
        <v>20</v>
      </c>
      <c r="S92" t="s">
        <v>107</v>
      </c>
      <c r="T92" t="s">
        <v>377</v>
      </c>
      <c r="U92" t="s">
        <v>431</v>
      </c>
      <c r="V92" t="s">
        <v>432</v>
      </c>
    </row>
    <row r="93" spans="1:22" x14ac:dyDescent="0.25">
      <c r="A93" t="s">
        <v>378</v>
      </c>
      <c r="B93" t="s">
        <v>370</v>
      </c>
      <c r="C93" t="s">
        <v>148</v>
      </c>
      <c r="D93" t="s">
        <v>375</v>
      </c>
      <c r="E93" t="s">
        <v>376</v>
      </c>
      <c r="F93" t="s">
        <v>41</v>
      </c>
      <c r="G93" t="s">
        <v>45</v>
      </c>
      <c r="H93" t="s">
        <v>45</v>
      </c>
      <c r="I93" t="s">
        <v>43</v>
      </c>
      <c r="J93" t="s">
        <v>44</v>
      </c>
      <c r="K93" t="s">
        <v>109</v>
      </c>
      <c r="L93" t="s">
        <v>99</v>
      </c>
      <c r="M93" t="s">
        <v>99</v>
      </c>
      <c r="N93" t="s">
        <v>99</v>
      </c>
      <c r="O93" t="s">
        <v>99</v>
      </c>
      <c r="P93" t="s">
        <v>20</v>
      </c>
      <c r="Q93" t="s">
        <v>20</v>
      </c>
      <c r="R93" t="s">
        <v>20</v>
      </c>
      <c r="S93" t="s">
        <v>148</v>
      </c>
      <c r="T93" t="s">
        <v>379</v>
      </c>
      <c r="U93" t="s">
        <v>431</v>
      </c>
      <c r="V93" t="s">
        <v>432</v>
      </c>
    </row>
    <row r="94" spans="1:22" x14ac:dyDescent="0.25">
      <c r="A94" t="s">
        <v>380</v>
      </c>
      <c r="B94" t="s">
        <v>381</v>
      </c>
      <c r="C94" t="s">
        <v>96</v>
      </c>
      <c r="D94" t="s">
        <v>292</v>
      </c>
      <c r="E94" t="s">
        <v>382</v>
      </c>
      <c r="F94" t="s">
        <v>41</v>
      </c>
      <c r="G94" t="s">
        <v>45</v>
      </c>
      <c r="H94" t="s">
        <v>45</v>
      </c>
      <c r="I94" t="s">
        <v>43</v>
      </c>
      <c r="J94" t="s">
        <v>44</v>
      </c>
      <c r="K94" t="s">
        <v>109</v>
      </c>
      <c r="L94" t="s">
        <v>99</v>
      </c>
      <c r="M94" t="s">
        <v>99</v>
      </c>
      <c r="N94" t="s">
        <v>99</v>
      </c>
      <c r="O94" t="s">
        <v>99</v>
      </c>
      <c r="P94" t="s">
        <v>20</v>
      </c>
      <c r="Q94" t="s">
        <v>20</v>
      </c>
      <c r="R94" t="s">
        <v>20</v>
      </c>
      <c r="S94" t="s">
        <v>96</v>
      </c>
      <c r="T94" t="s">
        <v>383</v>
      </c>
      <c r="U94" t="s">
        <v>431</v>
      </c>
      <c r="V94" t="s">
        <v>432</v>
      </c>
    </row>
    <row r="95" spans="1:22" x14ac:dyDescent="0.25">
      <c r="A95" t="s">
        <v>384</v>
      </c>
      <c r="B95" t="s">
        <v>385</v>
      </c>
      <c r="C95" t="s">
        <v>126</v>
      </c>
      <c r="D95" t="s">
        <v>198</v>
      </c>
      <c r="E95" t="s">
        <v>216</v>
      </c>
      <c r="F95" t="s">
        <v>41</v>
      </c>
      <c r="G95" t="s">
        <v>45</v>
      </c>
      <c r="H95" t="s">
        <v>45</v>
      </c>
      <c r="I95" t="s">
        <v>43</v>
      </c>
      <c r="J95" t="s">
        <v>44</v>
      </c>
      <c r="K95" t="s">
        <v>103</v>
      </c>
      <c r="L95" t="s">
        <v>20</v>
      </c>
      <c r="M95" t="s">
        <v>20</v>
      </c>
      <c r="N95" t="s">
        <v>20</v>
      </c>
      <c r="O95" t="s">
        <v>99</v>
      </c>
      <c r="P95" t="s">
        <v>20</v>
      </c>
      <c r="Q95" t="s">
        <v>20</v>
      </c>
      <c r="R95" t="s">
        <v>20</v>
      </c>
      <c r="S95" t="s">
        <v>126</v>
      </c>
      <c r="T95" t="s">
        <v>386</v>
      </c>
      <c r="U95" t="s">
        <v>431</v>
      </c>
      <c r="V95" t="s">
        <v>432</v>
      </c>
    </row>
    <row r="96" spans="1:22" x14ac:dyDescent="0.25">
      <c r="A96" t="s">
        <v>384</v>
      </c>
      <c r="B96" t="s">
        <v>385</v>
      </c>
      <c r="C96" t="s">
        <v>145</v>
      </c>
      <c r="D96" t="s">
        <v>198</v>
      </c>
      <c r="E96" t="s">
        <v>216</v>
      </c>
      <c r="F96" t="s">
        <v>41</v>
      </c>
      <c r="G96" t="s">
        <v>45</v>
      </c>
      <c r="H96" t="s">
        <v>45</v>
      </c>
      <c r="I96" t="s">
        <v>43</v>
      </c>
      <c r="J96" t="s">
        <v>44</v>
      </c>
      <c r="K96" t="s">
        <v>103</v>
      </c>
      <c r="L96" t="s">
        <v>20</v>
      </c>
      <c r="M96" t="s">
        <v>20</v>
      </c>
      <c r="N96" t="s">
        <v>20</v>
      </c>
      <c r="O96" t="s">
        <v>99</v>
      </c>
      <c r="P96" t="s">
        <v>20</v>
      </c>
      <c r="Q96" t="s">
        <v>20</v>
      </c>
      <c r="R96" t="s">
        <v>20</v>
      </c>
      <c r="S96" t="s">
        <v>145</v>
      </c>
      <c r="T96" t="s">
        <v>387</v>
      </c>
      <c r="U96" t="s">
        <v>431</v>
      </c>
      <c r="V96" t="s">
        <v>432</v>
      </c>
    </row>
    <row r="97" spans="1:22" x14ac:dyDescent="0.25">
      <c r="A97" t="s">
        <v>388</v>
      </c>
      <c r="B97" t="s">
        <v>385</v>
      </c>
      <c r="C97" t="s">
        <v>131</v>
      </c>
      <c r="D97" t="s">
        <v>210</v>
      </c>
      <c r="E97" t="s">
        <v>176</v>
      </c>
      <c r="F97" t="s">
        <v>41</v>
      </c>
      <c r="G97" t="s">
        <v>45</v>
      </c>
      <c r="H97" t="s">
        <v>45</v>
      </c>
      <c r="I97" t="s">
        <v>43</v>
      </c>
      <c r="J97" t="s">
        <v>44</v>
      </c>
      <c r="K97" t="s">
        <v>103</v>
      </c>
      <c r="L97" t="s">
        <v>20</v>
      </c>
      <c r="M97" t="s">
        <v>20</v>
      </c>
      <c r="N97" t="s">
        <v>20</v>
      </c>
      <c r="O97" t="s">
        <v>99</v>
      </c>
      <c r="P97" t="s">
        <v>20</v>
      </c>
      <c r="Q97" t="s">
        <v>20</v>
      </c>
      <c r="R97" t="s">
        <v>20</v>
      </c>
      <c r="S97" t="s">
        <v>131</v>
      </c>
      <c r="T97" t="s">
        <v>389</v>
      </c>
      <c r="U97" t="s">
        <v>431</v>
      </c>
      <c r="V97" t="s">
        <v>432</v>
      </c>
    </row>
    <row r="98" spans="1:22" x14ac:dyDescent="0.25">
      <c r="A98" t="s">
        <v>435</v>
      </c>
      <c r="B98" t="s">
        <v>385</v>
      </c>
      <c r="C98" t="s">
        <v>131</v>
      </c>
      <c r="D98" t="s">
        <v>210</v>
      </c>
      <c r="E98" t="s">
        <v>176</v>
      </c>
      <c r="F98" t="s">
        <v>41</v>
      </c>
      <c r="G98" t="s">
        <v>45</v>
      </c>
      <c r="H98" t="s">
        <v>45</v>
      </c>
      <c r="I98" t="s">
        <v>43</v>
      </c>
      <c r="J98" t="s">
        <v>44</v>
      </c>
      <c r="K98" t="s">
        <v>132</v>
      </c>
      <c r="L98" t="s">
        <v>436</v>
      </c>
      <c r="M98" t="s">
        <v>20</v>
      </c>
      <c r="N98" t="s">
        <v>436</v>
      </c>
      <c r="O98" t="s">
        <v>99</v>
      </c>
      <c r="P98" t="s">
        <v>20</v>
      </c>
      <c r="Q98" t="s">
        <v>20</v>
      </c>
      <c r="R98" t="s">
        <v>20</v>
      </c>
      <c r="S98" t="s">
        <v>131</v>
      </c>
      <c r="T98" t="s">
        <v>389</v>
      </c>
      <c r="U98" t="s">
        <v>431</v>
      </c>
      <c r="V98" t="s">
        <v>432</v>
      </c>
    </row>
    <row r="99" spans="1:22" x14ac:dyDescent="0.25">
      <c r="A99" t="s">
        <v>390</v>
      </c>
      <c r="B99" t="s">
        <v>391</v>
      </c>
      <c r="C99" t="s">
        <v>438</v>
      </c>
      <c r="D99" t="s">
        <v>86</v>
      </c>
      <c r="E99" t="s">
        <v>74</v>
      </c>
      <c r="F99" t="s">
        <v>351</v>
      </c>
      <c r="G99" t="s">
        <v>42</v>
      </c>
      <c r="H99" t="s">
        <v>45</v>
      </c>
      <c r="I99" t="s">
        <v>43</v>
      </c>
      <c r="J99" t="s">
        <v>44</v>
      </c>
      <c r="K99" t="s">
        <v>352</v>
      </c>
      <c r="L99" t="s">
        <v>353</v>
      </c>
      <c r="M99" t="s">
        <v>353</v>
      </c>
      <c r="N99" t="s">
        <v>353</v>
      </c>
      <c r="O99" t="s">
        <v>353</v>
      </c>
      <c r="P99" t="s">
        <v>20</v>
      </c>
      <c r="Q99" t="s">
        <v>20</v>
      </c>
      <c r="R99" t="s">
        <v>20</v>
      </c>
      <c r="S99" t="s">
        <v>438</v>
      </c>
      <c r="T99" t="s">
        <v>392</v>
      </c>
      <c r="U99" t="s">
        <v>431</v>
      </c>
      <c r="V99" t="s">
        <v>432</v>
      </c>
    </row>
    <row r="100" spans="1:22" x14ac:dyDescent="0.25">
      <c r="A100" t="s">
        <v>393</v>
      </c>
      <c r="B100" t="s">
        <v>391</v>
      </c>
      <c r="C100" t="s">
        <v>438</v>
      </c>
      <c r="D100" t="s">
        <v>86</v>
      </c>
      <c r="E100" t="s">
        <v>74</v>
      </c>
      <c r="F100" t="s">
        <v>351</v>
      </c>
      <c r="G100" t="s">
        <v>42</v>
      </c>
      <c r="H100" t="s">
        <v>45</v>
      </c>
      <c r="I100" t="s">
        <v>43</v>
      </c>
      <c r="J100" t="s">
        <v>44</v>
      </c>
      <c r="K100" t="s">
        <v>352</v>
      </c>
      <c r="L100" t="s">
        <v>353</v>
      </c>
      <c r="M100" t="s">
        <v>353</v>
      </c>
      <c r="N100" t="s">
        <v>353</v>
      </c>
      <c r="O100" t="s">
        <v>353</v>
      </c>
      <c r="P100" t="s">
        <v>188</v>
      </c>
      <c r="Q100" t="s">
        <v>188</v>
      </c>
      <c r="R100" t="s">
        <v>20</v>
      </c>
      <c r="S100" t="s">
        <v>438</v>
      </c>
      <c r="T100" t="s">
        <v>392</v>
      </c>
      <c r="U100" t="s">
        <v>431</v>
      </c>
      <c r="V100" t="s">
        <v>432</v>
      </c>
    </row>
    <row r="101" spans="1:22" x14ac:dyDescent="0.25">
      <c r="A101" t="s">
        <v>394</v>
      </c>
      <c r="B101" t="s">
        <v>395</v>
      </c>
      <c r="C101" t="s">
        <v>438</v>
      </c>
      <c r="D101" t="s">
        <v>396</v>
      </c>
      <c r="E101" t="s">
        <v>397</v>
      </c>
      <c r="F101" t="s">
        <v>351</v>
      </c>
      <c r="G101" t="s">
        <v>42</v>
      </c>
      <c r="H101" t="s">
        <v>45</v>
      </c>
      <c r="I101" t="s">
        <v>43</v>
      </c>
      <c r="J101" t="s">
        <v>44</v>
      </c>
      <c r="K101" t="s">
        <v>352</v>
      </c>
      <c r="L101" t="s">
        <v>20</v>
      </c>
      <c r="M101" t="s">
        <v>20</v>
      </c>
      <c r="N101" t="s">
        <v>20</v>
      </c>
      <c r="O101" t="s">
        <v>353</v>
      </c>
      <c r="P101" t="s">
        <v>20</v>
      </c>
      <c r="Q101" t="s">
        <v>188</v>
      </c>
      <c r="R101" t="s">
        <v>20</v>
      </c>
      <c r="S101" t="s">
        <v>438</v>
      </c>
      <c r="T101" t="s">
        <v>398</v>
      </c>
      <c r="U101" t="s">
        <v>431</v>
      </c>
      <c r="V101" t="s">
        <v>432</v>
      </c>
    </row>
    <row r="102" spans="1:22" x14ac:dyDescent="0.25">
      <c r="A102" t="s">
        <v>437</v>
      </c>
      <c r="B102" t="s">
        <v>91</v>
      </c>
      <c r="C102" t="s">
        <v>131</v>
      </c>
      <c r="D102" t="s">
        <v>210</v>
      </c>
      <c r="E102" t="s">
        <v>216</v>
      </c>
      <c r="F102" t="s">
        <v>41</v>
      </c>
      <c r="G102" t="s">
        <v>45</v>
      </c>
      <c r="H102" t="s">
        <v>45</v>
      </c>
      <c r="I102" t="s">
        <v>43</v>
      </c>
      <c r="J102" t="s">
        <v>44</v>
      </c>
      <c r="K102" t="s">
        <v>132</v>
      </c>
      <c r="L102" t="s">
        <v>436</v>
      </c>
      <c r="M102" t="s">
        <v>20</v>
      </c>
      <c r="N102" t="s">
        <v>436</v>
      </c>
      <c r="O102" t="s">
        <v>99</v>
      </c>
      <c r="P102" t="s">
        <v>20</v>
      </c>
      <c r="Q102" t="s">
        <v>20</v>
      </c>
      <c r="R102" t="s">
        <v>20</v>
      </c>
      <c r="S102" t="s">
        <v>131</v>
      </c>
      <c r="T102" t="s">
        <v>399</v>
      </c>
      <c r="U102" t="s">
        <v>431</v>
      </c>
      <c r="V102" t="s">
        <v>432</v>
      </c>
    </row>
    <row r="103" spans="1:22" x14ac:dyDescent="0.25">
      <c r="A103" t="s">
        <v>400</v>
      </c>
      <c r="B103" t="s">
        <v>54</v>
      </c>
      <c r="C103" t="s">
        <v>148</v>
      </c>
      <c r="D103" t="s">
        <v>401</v>
      </c>
      <c r="E103" t="s">
        <v>92</v>
      </c>
      <c r="F103" t="s">
        <v>41</v>
      </c>
      <c r="G103" t="s">
        <v>45</v>
      </c>
      <c r="H103" t="s">
        <v>45</v>
      </c>
      <c r="I103" t="s">
        <v>43</v>
      </c>
      <c r="J103" t="s">
        <v>44</v>
      </c>
      <c r="K103" t="s">
        <v>103</v>
      </c>
      <c r="L103" t="s">
        <v>20</v>
      </c>
      <c r="M103" t="s">
        <v>20</v>
      </c>
      <c r="N103" t="s">
        <v>20</v>
      </c>
      <c r="O103" t="s">
        <v>99</v>
      </c>
      <c r="P103" t="s">
        <v>20</v>
      </c>
      <c r="Q103" t="s">
        <v>20</v>
      </c>
      <c r="R103" t="s">
        <v>20</v>
      </c>
      <c r="S103" t="s">
        <v>148</v>
      </c>
      <c r="T103" t="s">
        <v>402</v>
      </c>
      <c r="U103" t="s">
        <v>431</v>
      </c>
      <c r="V103" t="s">
        <v>432</v>
      </c>
    </row>
    <row r="104" spans="1:22" x14ac:dyDescent="0.25">
      <c r="A104" t="s">
        <v>400</v>
      </c>
      <c r="B104" t="s">
        <v>54</v>
      </c>
      <c r="C104" t="s">
        <v>107</v>
      </c>
      <c r="D104" t="s">
        <v>401</v>
      </c>
      <c r="E104" t="s">
        <v>92</v>
      </c>
      <c r="F104" t="s">
        <v>41</v>
      </c>
      <c r="G104" t="s">
        <v>45</v>
      </c>
      <c r="H104" t="s">
        <v>45</v>
      </c>
      <c r="I104" t="s">
        <v>43</v>
      </c>
      <c r="J104" t="s">
        <v>44</v>
      </c>
      <c r="K104" t="s">
        <v>103</v>
      </c>
      <c r="L104" t="s">
        <v>20</v>
      </c>
      <c r="M104" t="s">
        <v>20</v>
      </c>
      <c r="N104" t="s">
        <v>20</v>
      </c>
      <c r="O104" t="s">
        <v>99</v>
      </c>
      <c r="P104" t="s">
        <v>20</v>
      </c>
      <c r="Q104" t="s">
        <v>20</v>
      </c>
      <c r="R104" t="s">
        <v>20</v>
      </c>
      <c r="S104" t="s">
        <v>107</v>
      </c>
      <c r="T104" t="s">
        <v>403</v>
      </c>
      <c r="U104" t="s">
        <v>431</v>
      </c>
      <c r="V104" t="s">
        <v>432</v>
      </c>
    </row>
    <row r="105" spans="1:22" x14ac:dyDescent="0.25">
      <c r="A105" t="s">
        <v>404</v>
      </c>
      <c r="B105" t="s">
        <v>54</v>
      </c>
      <c r="C105" t="s">
        <v>135</v>
      </c>
      <c r="D105" t="s">
        <v>405</v>
      </c>
      <c r="E105" t="s">
        <v>176</v>
      </c>
      <c r="F105" t="s">
        <v>41</v>
      </c>
      <c r="G105" t="s">
        <v>45</v>
      </c>
      <c r="H105" t="s">
        <v>45</v>
      </c>
      <c r="I105" t="s">
        <v>43</v>
      </c>
      <c r="J105" t="s">
        <v>44</v>
      </c>
      <c r="K105" t="s">
        <v>103</v>
      </c>
      <c r="L105" t="s">
        <v>20</v>
      </c>
      <c r="M105" t="s">
        <v>20</v>
      </c>
      <c r="N105" t="s">
        <v>20</v>
      </c>
      <c r="O105" t="s">
        <v>99</v>
      </c>
      <c r="P105" t="s">
        <v>20</v>
      </c>
      <c r="Q105" t="s">
        <v>20</v>
      </c>
      <c r="R105" t="s">
        <v>20</v>
      </c>
      <c r="S105" t="s">
        <v>135</v>
      </c>
      <c r="T105" t="s">
        <v>406</v>
      </c>
      <c r="U105" t="s">
        <v>431</v>
      </c>
      <c r="V105" t="s">
        <v>432</v>
      </c>
    </row>
    <row r="106" spans="1:22" x14ac:dyDescent="0.25">
      <c r="A106" t="s">
        <v>407</v>
      </c>
      <c r="B106" t="s">
        <v>54</v>
      </c>
      <c r="C106" t="s">
        <v>131</v>
      </c>
      <c r="D106" t="s">
        <v>408</v>
      </c>
      <c r="E106" t="s">
        <v>409</v>
      </c>
      <c r="F106" t="s">
        <v>41</v>
      </c>
      <c r="G106" t="s">
        <v>45</v>
      </c>
      <c r="H106" t="s">
        <v>45</v>
      </c>
      <c r="I106" t="s">
        <v>43</v>
      </c>
      <c r="J106" t="s">
        <v>44</v>
      </c>
      <c r="K106" t="s">
        <v>103</v>
      </c>
      <c r="L106" t="s">
        <v>20</v>
      </c>
      <c r="M106" t="s">
        <v>20</v>
      </c>
      <c r="N106" t="s">
        <v>20</v>
      </c>
      <c r="O106" t="s">
        <v>99</v>
      </c>
      <c r="P106" t="s">
        <v>20</v>
      </c>
      <c r="Q106" t="s">
        <v>20</v>
      </c>
      <c r="R106" t="s">
        <v>20</v>
      </c>
      <c r="S106" t="s">
        <v>131</v>
      </c>
      <c r="T106" t="s">
        <v>410</v>
      </c>
      <c r="U106" t="s">
        <v>431</v>
      </c>
      <c r="V106" t="s">
        <v>432</v>
      </c>
    </row>
    <row r="107" spans="1:22" x14ac:dyDescent="0.25">
      <c r="A107" t="s">
        <v>411</v>
      </c>
      <c r="B107" t="s">
        <v>54</v>
      </c>
      <c r="C107" t="s">
        <v>126</v>
      </c>
      <c r="D107" t="s">
        <v>412</v>
      </c>
      <c r="E107" t="s">
        <v>409</v>
      </c>
      <c r="F107" t="s">
        <v>41</v>
      </c>
      <c r="G107" t="s">
        <v>45</v>
      </c>
      <c r="H107" t="s">
        <v>45</v>
      </c>
      <c r="I107" t="s">
        <v>43</v>
      </c>
      <c r="J107" t="s">
        <v>44</v>
      </c>
      <c r="K107" t="s">
        <v>103</v>
      </c>
      <c r="L107" t="s">
        <v>20</v>
      </c>
      <c r="M107" t="s">
        <v>20</v>
      </c>
      <c r="N107" t="s">
        <v>20</v>
      </c>
      <c r="O107" t="s">
        <v>99</v>
      </c>
      <c r="P107" t="s">
        <v>20</v>
      </c>
      <c r="Q107" t="s">
        <v>20</v>
      </c>
      <c r="R107" t="s">
        <v>20</v>
      </c>
      <c r="S107" t="s">
        <v>126</v>
      </c>
      <c r="T107" t="s">
        <v>413</v>
      </c>
      <c r="U107" t="s">
        <v>431</v>
      </c>
      <c r="V107" t="s">
        <v>432</v>
      </c>
    </row>
    <row r="108" spans="1:22" x14ac:dyDescent="0.25">
      <c r="A108" t="s">
        <v>411</v>
      </c>
      <c r="B108" t="s">
        <v>54</v>
      </c>
      <c r="C108" t="s">
        <v>145</v>
      </c>
      <c r="D108" t="s">
        <v>412</v>
      </c>
      <c r="E108" t="s">
        <v>409</v>
      </c>
      <c r="F108" t="s">
        <v>41</v>
      </c>
      <c r="G108" t="s">
        <v>45</v>
      </c>
      <c r="H108" t="s">
        <v>45</v>
      </c>
      <c r="I108" t="s">
        <v>43</v>
      </c>
      <c r="J108" t="s">
        <v>44</v>
      </c>
      <c r="K108" t="s">
        <v>103</v>
      </c>
      <c r="L108" t="s">
        <v>20</v>
      </c>
      <c r="M108" t="s">
        <v>20</v>
      </c>
      <c r="N108" t="s">
        <v>20</v>
      </c>
      <c r="O108" t="s">
        <v>99</v>
      </c>
      <c r="P108" t="s">
        <v>20</v>
      </c>
      <c r="Q108" t="s">
        <v>20</v>
      </c>
      <c r="R108" t="s">
        <v>20</v>
      </c>
      <c r="S108" t="s">
        <v>145</v>
      </c>
      <c r="T108" t="s">
        <v>414</v>
      </c>
      <c r="U108" t="s">
        <v>431</v>
      </c>
      <c r="V108" t="s">
        <v>432</v>
      </c>
    </row>
    <row r="109" spans="1:22" x14ac:dyDescent="0.25">
      <c r="A109" t="s">
        <v>415</v>
      </c>
      <c r="B109" t="s">
        <v>73</v>
      </c>
      <c r="C109" t="s">
        <v>120</v>
      </c>
      <c r="D109" t="s">
        <v>213</v>
      </c>
      <c r="E109" t="s">
        <v>416</v>
      </c>
      <c r="F109" t="s">
        <v>41</v>
      </c>
      <c r="G109" t="s">
        <v>45</v>
      </c>
      <c r="H109" t="s">
        <v>45</v>
      </c>
      <c r="I109" t="s">
        <v>43</v>
      </c>
      <c r="J109" t="s">
        <v>44</v>
      </c>
      <c r="K109" t="s">
        <v>103</v>
      </c>
      <c r="L109" t="s">
        <v>20</v>
      </c>
      <c r="M109" t="s">
        <v>20</v>
      </c>
      <c r="N109" t="s">
        <v>20</v>
      </c>
      <c r="O109" t="s">
        <v>20</v>
      </c>
      <c r="P109" t="s">
        <v>20</v>
      </c>
      <c r="Q109" t="s">
        <v>20</v>
      </c>
      <c r="R109" t="s">
        <v>20</v>
      </c>
      <c r="S109" t="s">
        <v>120</v>
      </c>
      <c r="T109" t="s">
        <v>417</v>
      </c>
      <c r="U109" t="s">
        <v>431</v>
      </c>
      <c r="V109" t="s">
        <v>432</v>
      </c>
    </row>
    <row r="110" spans="1:22" x14ac:dyDescent="0.25">
      <c r="A110" t="s">
        <v>418</v>
      </c>
      <c r="B110" t="s">
        <v>55</v>
      </c>
      <c r="C110" t="s">
        <v>120</v>
      </c>
      <c r="D110" t="s">
        <v>213</v>
      </c>
      <c r="E110" t="s">
        <v>57</v>
      </c>
      <c r="F110" t="s">
        <v>41</v>
      </c>
      <c r="G110" t="s">
        <v>45</v>
      </c>
      <c r="H110" t="s">
        <v>45</v>
      </c>
      <c r="I110" t="s">
        <v>43</v>
      </c>
      <c r="J110" t="s">
        <v>44</v>
      </c>
      <c r="K110" t="s">
        <v>103</v>
      </c>
      <c r="L110" t="s">
        <v>20</v>
      </c>
      <c r="M110" t="s">
        <v>20</v>
      </c>
      <c r="N110" t="s">
        <v>20</v>
      </c>
      <c r="O110" t="s">
        <v>99</v>
      </c>
      <c r="P110" t="s">
        <v>20</v>
      </c>
      <c r="Q110" t="s">
        <v>20</v>
      </c>
      <c r="R110" t="s">
        <v>20</v>
      </c>
      <c r="S110" t="s">
        <v>120</v>
      </c>
      <c r="T110" t="s">
        <v>419</v>
      </c>
      <c r="U110" t="s">
        <v>431</v>
      </c>
      <c r="V110" t="s">
        <v>432</v>
      </c>
    </row>
    <row r="111" spans="1:22" x14ac:dyDescent="0.25">
      <c r="A111" t="s">
        <v>420</v>
      </c>
      <c r="B111" t="s">
        <v>73</v>
      </c>
      <c r="C111" t="s">
        <v>112</v>
      </c>
      <c r="D111" t="s">
        <v>202</v>
      </c>
      <c r="E111" t="s">
        <v>416</v>
      </c>
      <c r="F111" t="s">
        <v>41</v>
      </c>
      <c r="G111" t="s">
        <v>45</v>
      </c>
      <c r="H111" t="s">
        <v>45</v>
      </c>
      <c r="I111" t="s">
        <v>43</v>
      </c>
      <c r="J111" t="s">
        <v>44</v>
      </c>
      <c r="K111" t="s">
        <v>103</v>
      </c>
      <c r="L111" t="s">
        <v>20</v>
      </c>
      <c r="M111" t="s">
        <v>20</v>
      </c>
      <c r="N111" t="s">
        <v>20</v>
      </c>
      <c r="O111" t="s">
        <v>20</v>
      </c>
      <c r="P111" t="s">
        <v>20</v>
      </c>
      <c r="Q111" t="s">
        <v>20</v>
      </c>
      <c r="R111" t="s">
        <v>20</v>
      </c>
      <c r="S111" t="s">
        <v>112</v>
      </c>
      <c r="T111" t="s">
        <v>421</v>
      </c>
      <c r="U111" t="s">
        <v>431</v>
      </c>
      <c r="V111" t="s">
        <v>432</v>
      </c>
    </row>
    <row r="112" spans="1:22" x14ac:dyDescent="0.25">
      <c r="A112" t="s">
        <v>422</v>
      </c>
      <c r="B112" t="s">
        <v>73</v>
      </c>
      <c r="C112" t="s">
        <v>117</v>
      </c>
      <c r="D112" t="s">
        <v>210</v>
      </c>
      <c r="E112" t="s">
        <v>57</v>
      </c>
      <c r="F112" t="s">
        <v>41</v>
      </c>
      <c r="G112" t="s">
        <v>45</v>
      </c>
      <c r="H112" t="s">
        <v>45</v>
      </c>
      <c r="I112" t="s">
        <v>43</v>
      </c>
      <c r="J112" t="s">
        <v>44</v>
      </c>
      <c r="K112" t="s">
        <v>103</v>
      </c>
      <c r="L112" t="s">
        <v>20</v>
      </c>
      <c r="M112" t="s">
        <v>128</v>
      </c>
      <c r="N112" t="s">
        <v>20</v>
      </c>
      <c r="O112" t="s">
        <v>128</v>
      </c>
      <c r="P112" t="s">
        <v>20</v>
      </c>
      <c r="Q112" t="s">
        <v>20</v>
      </c>
      <c r="R112" t="s">
        <v>20</v>
      </c>
      <c r="S112" t="s">
        <v>117</v>
      </c>
      <c r="T112" t="s">
        <v>423</v>
      </c>
      <c r="U112" t="s">
        <v>431</v>
      </c>
      <c r="V112" t="s">
        <v>432</v>
      </c>
    </row>
    <row r="113" spans="1:22" x14ac:dyDescent="0.25">
      <c r="A113" t="s">
        <v>424</v>
      </c>
      <c r="B113" t="s">
        <v>73</v>
      </c>
      <c r="C113" t="s">
        <v>142</v>
      </c>
      <c r="D113" t="s">
        <v>202</v>
      </c>
      <c r="E113" t="s">
        <v>57</v>
      </c>
      <c r="F113" t="s">
        <v>41</v>
      </c>
      <c r="G113" t="s">
        <v>45</v>
      </c>
      <c r="H113" t="s">
        <v>45</v>
      </c>
      <c r="I113" t="s">
        <v>43</v>
      </c>
      <c r="J113" t="s">
        <v>44</v>
      </c>
      <c r="K113" t="s">
        <v>103</v>
      </c>
      <c r="L113" t="s">
        <v>20</v>
      </c>
      <c r="M113" t="s">
        <v>128</v>
      </c>
      <c r="N113" t="s">
        <v>20</v>
      </c>
      <c r="O113" t="s">
        <v>128</v>
      </c>
      <c r="P113" t="s">
        <v>20</v>
      </c>
      <c r="Q113" t="s">
        <v>20</v>
      </c>
      <c r="R113" t="s">
        <v>20</v>
      </c>
      <c r="S113" t="s">
        <v>142</v>
      </c>
      <c r="T113" t="s">
        <v>425</v>
      </c>
      <c r="U113" t="s">
        <v>431</v>
      </c>
      <c r="V113" t="s">
        <v>432</v>
      </c>
    </row>
    <row r="114" spans="1:22" x14ac:dyDescent="0.25">
      <c r="A114" t="s">
        <v>426</v>
      </c>
      <c r="B114" t="s">
        <v>55</v>
      </c>
      <c r="C114" t="s">
        <v>117</v>
      </c>
      <c r="D114" t="s">
        <v>210</v>
      </c>
      <c r="E114" t="s">
        <v>427</v>
      </c>
      <c r="F114" t="s">
        <v>41</v>
      </c>
      <c r="G114" t="s">
        <v>45</v>
      </c>
      <c r="H114" t="s">
        <v>45</v>
      </c>
      <c r="I114" t="s">
        <v>43</v>
      </c>
      <c r="J114" t="s">
        <v>44</v>
      </c>
      <c r="K114" t="s">
        <v>103</v>
      </c>
      <c r="L114" t="s">
        <v>20</v>
      </c>
      <c r="M114" t="s">
        <v>128</v>
      </c>
      <c r="N114" t="s">
        <v>20</v>
      </c>
      <c r="O114" t="s">
        <v>99</v>
      </c>
      <c r="P114" t="s">
        <v>20</v>
      </c>
      <c r="Q114" t="s">
        <v>20</v>
      </c>
      <c r="R114" t="s">
        <v>20</v>
      </c>
      <c r="S114" t="s">
        <v>117</v>
      </c>
      <c r="T114" t="s">
        <v>428</v>
      </c>
      <c r="U114" t="s">
        <v>431</v>
      </c>
      <c r="V114" t="s">
        <v>432</v>
      </c>
    </row>
    <row r="115" spans="1:22" x14ac:dyDescent="0.25">
      <c r="A115" t="s">
        <v>429</v>
      </c>
      <c r="B115" t="s">
        <v>55</v>
      </c>
      <c r="C115" t="s">
        <v>112</v>
      </c>
      <c r="D115" t="s">
        <v>202</v>
      </c>
      <c r="E115" t="s">
        <v>57</v>
      </c>
      <c r="F115" t="s">
        <v>41</v>
      </c>
      <c r="G115" t="s">
        <v>45</v>
      </c>
      <c r="H115" t="s">
        <v>45</v>
      </c>
      <c r="I115" t="s">
        <v>43</v>
      </c>
      <c r="J115" t="s">
        <v>44</v>
      </c>
      <c r="K115" t="s">
        <v>103</v>
      </c>
      <c r="L115" t="s">
        <v>20</v>
      </c>
      <c r="M115" t="s">
        <v>20</v>
      </c>
      <c r="N115" t="s">
        <v>20</v>
      </c>
      <c r="O115" t="s">
        <v>99</v>
      </c>
      <c r="P115" t="s">
        <v>20</v>
      </c>
      <c r="Q115" t="s">
        <v>20</v>
      </c>
      <c r="R115" t="s">
        <v>20</v>
      </c>
      <c r="S115" t="s">
        <v>112</v>
      </c>
      <c r="T115" t="s">
        <v>430</v>
      </c>
      <c r="U115" t="s">
        <v>431</v>
      </c>
      <c r="V115" t="s">
        <v>432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492D4-B1EA-4915-BFAB-DFB925E50D9C}">
  <sheetPr codeName="Feuil8"/>
  <dimension ref="A1:T130"/>
  <sheetViews>
    <sheetView workbookViewId="0">
      <selection activeCell="D12" sqref="D12"/>
    </sheetView>
  </sheetViews>
  <sheetFormatPr baseColWidth="10" defaultRowHeight="15" x14ac:dyDescent="0.25"/>
  <cols>
    <col min="1" max="1" width="23" bestFit="1" customWidth="1"/>
    <col min="2" max="2" width="17.85546875" bestFit="1" customWidth="1"/>
    <col min="3" max="9" width="11.140625" bestFit="1" customWidth="1"/>
    <col min="10" max="10" width="12.140625" bestFit="1" customWidth="1"/>
    <col min="11" max="11" width="33.42578125" bestFit="1" customWidth="1"/>
    <col min="12" max="15" width="25.7109375" bestFit="1" customWidth="1"/>
    <col min="16" max="17" width="24" bestFit="1" customWidth="1"/>
    <col min="18" max="19" width="12.140625" bestFit="1" customWidth="1"/>
    <col min="20" max="20" width="8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37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hidden="1" x14ac:dyDescent="0.25">
      <c r="A2" t="s">
        <v>144</v>
      </c>
      <c r="B2" t="s">
        <v>46</v>
      </c>
      <c r="C2" t="s">
        <v>145</v>
      </c>
      <c r="D2" t="s">
        <v>127</v>
      </c>
      <c r="E2" t="s">
        <v>114</v>
      </c>
      <c r="F2" t="s">
        <v>41</v>
      </c>
      <c r="G2" t="s">
        <v>45</v>
      </c>
      <c r="H2" t="s">
        <v>45</v>
      </c>
      <c r="I2" t="s">
        <v>43</v>
      </c>
      <c r="J2" t="s">
        <v>44</v>
      </c>
      <c r="K2" t="s">
        <v>103</v>
      </c>
      <c r="L2" t="s">
        <v>128</v>
      </c>
      <c r="M2" t="s">
        <v>20</v>
      </c>
      <c r="N2" t="s">
        <v>128</v>
      </c>
      <c r="O2" t="s">
        <v>99</v>
      </c>
      <c r="P2" t="s">
        <v>20</v>
      </c>
      <c r="Q2" t="s">
        <v>20</v>
      </c>
      <c r="R2" t="s">
        <v>20</v>
      </c>
      <c r="S2" t="s">
        <v>145</v>
      </c>
      <c r="T2" t="s">
        <v>146</v>
      </c>
    </row>
    <row r="3" spans="1:20" hidden="1" x14ac:dyDescent="0.25">
      <c r="A3" t="s">
        <v>159</v>
      </c>
      <c r="B3" t="s">
        <v>47</v>
      </c>
      <c r="C3" t="s">
        <v>145</v>
      </c>
      <c r="D3" t="s">
        <v>127</v>
      </c>
      <c r="E3" t="s">
        <v>114</v>
      </c>
      <c r="F3" t="s">
        <v>41</v>
      </c>
      <c r="G3" t="s">
        <v>45</v>
      </c>
      <c r="H3" t="s">
        <v>45</v>
      </c>
      <c r="I3" t="s">
        <v>43</v>
      </c>
      <c r="J3" t="s">
        <v>44</v>
      </c>
      <c r="K3" t="s">
        <v>103</v>
      </c>
      <c r="L3" t="s">
        <v>128</v>
      </c>
      <c r="M3" t="s">
        <v>20</v>
      </c>
      <c r="N3" t="s">
        <v>128</v>
      </c>
      <c r="O3" t="s">
        <v>99</v>
      </c>
      <c r="P3" t="s">
        <v>20</v>
      </c>
      <c r="Q3" t="s">
        <v>20</v>
      </c>
      <c r="R3" t="s">
        <v>20</v>
      </c>
      <c r="S3" t="s">
        <v>145</v>
      </c>
      <c r="T3" t="s">
        <v>160</v>
      </c>
    </row>
    <row r="4" spans="1:20" hidden="1" x14ac:dyDescent="0.25">
      <c r="A4" t="s">
        <v>197</v>
      </c>
      <c r="B4" t="s">
        <v>48</v>
      </c>
      <c r="C4" t="s">
        <v>145</v>
      </c>
      <c r="D4" t="s">
        <v>198</v>
      </c>
      <c r="E4" t="s">
        <v>176</v>
      </c>
      <c r="F4" t="s">
        <v>41</v>
      </c>
      <c r="G4" t="s">
        <v>45</v>
      </c>
      <c r="H4" t="s">
        <v>45</v>
      </c>
      <c r="I4" t="s">
        <v>43</v>
      </c>
      <c r="J4" t="s">
        <v>44</v>
      </c>
      <c r="K4" t="s">
        <v>103</v>
      </c>
      <c r="L4" t="s">
        <v>20</v>
      </c>
      <c r="M4" t="s">
        <v>20</v>
      </c>
      <c r="N4" t="s">
        <v>20</v>
      </c>
      <c r="O4" t="s">
        <v>99</v>
      </c>
      <c r="P4" t="s">
        <v>20</v>
      </c>
      <c r="Q4" t="s">
        <v>20</v>
      </c>
      <c r="R4" t="s">
        <v>20</v>
      </c>
      <c r="S4" t="s">
        <v>145</v>
      </c>
      <c r="T4" t="s">
        <v>200</v>
      </c>
    </row>
    <row r="5" spans="1:20" hidden="1" x14ac:dyDescent="0.25">
      <c r="A5" t="s">
        <v>223</v>
      </c>
      <c r="B5" t="s">
        <v>56</v>
      </c>
      <c r="C5" t="s">
        <v>145</v>
      </c>
      <c r="D5" t="s">
        <v>198</v>
      </c>
      <c r="E5" t="s">
        <v>176</v>
      </c>
      <c r="F5" t="s">
        <v>41</v>
      </c>
      <c r="G5" t="s">
        <v>45</v>
      </c>
      <c r="H5" t="s">
        <v>45</v>
      </c>
      <c r="I5" t="s">
        <v>43</v>
      </c>
      <c r="J5" t="s">
        <v>44</v>
      </c>
      <c r="K5" t="s">
        <v>103</v>
      </c>
      <c r="L5" t="s">
        <v>20</v>
      </c>
      <c r="M5" t="s">
        <v>20</v>
      </c>
      <c r="N5" t="s">
        <v>20</v>
      </c>
      <c r="O5" t="s">
        <v>99</v>
      </c>
      <c r="P5" t="s">
        <v>20</v>
      </c>
      <c r="Q5" t="s">
        <v>20</v>
      </c>
      <c r="R5" t="s">
        <v>20</v>
      </c>
      <c r="S5" t="s">
        <v>145</v>
      </c>
      <c r="T5" t="s">
        <v>225</v>
      </c>
    </row>
    <row r="6" spans="1:20" hidden="1" x14ac:dyDescent="0.25">
      <c r="A6" t="s">
        <v>252</v>
      </c>
      <c r="B6" t="s">
        <v>51</v>
      </c>
      <c r="C6" t="s">
        <v>145</v>
      </c>
      <c r="D6" t="s">
        <v>253</v>
      </c>
      <c r="E6" t="s">
        <v>254</v>
      </c>
      <c r="F6" t="s">
        <v>255</v>
      </c>
      <c r="G6" t="s">
        <v>45</v>
      </c>
      <c r="H6" t="s">
        <v>45</v>
      </c>
      <c r="I6" t="s">
        <v>43</v>
      </c>
      <c r="J6" t="s">
        <v>44</v>
      </c>
      <c r="K6" t="s">
        <v>256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145</v>
      </c>
      <c r="T6" t="s">
        <v>258</v>
      </c>
    </row>
    <row r="7" spans="1:20" hidden="1" x14ac:dyDescent="0.25">
      <c r="A7" t="s">
        <v>307</v>
      </c>
      <c r="B7" t="s">
        <v>78</v>
      </c>
      <c r="C7" t="s">
        <v>145</v>
      </c>
      <c r="D7" t="s">
        <v>127</v>
      </c>
      <c r="E7" t="s">
        <v>84</v>
      </c>
      <c r="F7" t="s">
        <v>41</v>
      </c>
      <c r="G7" t="s">
        <v>42</v>
      </c>
      <c r="H7" t="s">
        <v>45</v>
      </c>
      <c r="I7" t="s">
        <v>20</v>
      </c>
      <c r="J7" t="s">
        <v>20</v>
      </c>
      <c r="K7" t="s">
        <v>20</v>
      </c>
      <c r="L7" t="s">
        <v>20</v>
      </c>
      <c r="M7" t="s">
        <v>20</v>
      </c>
      <c r="N7" t="s">
        <v>20</v>
      </c>
      <c r="O7" t="s">
        <v>20</v>
      </c>
      <c r="P7" t="s">
        <v>20</v>
      </c>
      <c r="Q7" t="s">
        <v>20</v>
      </c>
      <c r="R7" t="s">
        <v>20</v>
      </c>
      <c r="S7" t="s">
        <v>145</v>
      </c>
      <c r="T7" t="s">
        <v>308</v>
      </c>
    </row>
    <row r="8" spans="1:20" hidden="1" x14ac:dyDescent="0.25">
      <c r="A8" t="s">
        <v>309</v>
      </c>
      <c r="B8" t="s">
        <v>78</v>
      </c>
      <c r="C8" t="s">
        <v>145</v>
      </c>
      <c r="D8" t="s">
        <v>127</v>
      </c>
      <c r="E8" t="s">
        <v>50</v>
      </c>
      <c r="F8" t="s">
        <v>41</v>
      </c>
      <c r="G8" t="s">
        <v>42</v>
      </c>
      <c r="H8" t="s">
        <v>45</v>
      </c>
      <c r="I8" t="s">
        <v>20</v>
      </c>
      <c r="J8" t="s">
        <v>20</v>
      </c>
      <c r="K8" t="s">
        <v>20</v>
      </c>
      <c r="L8" t="s">
        <v>99</v>
      </c>
      <c r="M8" t="s">
        <v>99</v>
      </c>
      <c r="N8" t="s">
        <v>99</v>
      </c>
      <c r="O8" t="s">
        <v>99</v>
      </c>
      <c r="P8" t="s">
        <v>20</v>
      </c>
      <c r="Q8" t="s">
        <v>20</v>
      </c>
      <c r="R8" t="s">
        <v>20</v>
      </c>
      <c r="S8" t="s">
        <v>145</v>
      </c>
      <c r="T8" t="s">
        <v>308</v>
      </c>
    </row>
    <row r="9" spans="1:20" hidden="1" x14ac:dyDescent="0.25">
      <c r="A9" t="s">
        <v>357</v>
      </c>
      <c r="B9" t="s">
        <v>88</v>
      </c>
      <c r="C9" t="s">
        <v>145</v>
      </c>
      <c r="D9" t="s">
        <v>358</v>
      </c>
      <c r="E9" t="s">
        <v>328</v>
      </c>
      <c r="F9" t="s">
        <v>41</v>
      </c>
      <c r="G9" t="s">
        <v>45</v>
      </c>
      <c r="H9" t="s">
        <v>45</v>
      </c>
      <c r="I9" t="s">
        <v>43</v>
      </c>
      <c r="J9" t="s">
        <v>44</v>
      </c>
      <c r="K9" t="s">
        <v>109</v>
      </c>
      <c r="L9" t="s">
        <v>99</v>
      </c>
      <c r="M9" t="s">
        <v>99</v>
      </c>
      <c r="N9" t="s">
        <v>99</v>
      </c>
      <c r="O9" t="s">
        <v>99</v>
      </c>
      <c r="P9" t="s">
        <v>20</v>
      </c>
      <c r="Q9" t="s">
        <v>20</v>
      </c>
      <c r="R9" t="s">
        <v>20</v>
      </c>
      <c r="S9" t="s">
        <v>145</v>
      </c>
      <c r="T9" t="s">
        <v>359</v>
      </c>
    </row>
    <row r="10" spans="1:20" hidden="1" x14ac:dyDescent="0.25">
      <c r="A10" t="s">
        <v>360</v>
      </c>
      <c r="B10" t="s">
        <v>88</v>
      </c>
      <c r="C10" t="s">
        <v>145</v>
      </c>
      <c r="D10" t="s">
        <v>361</v>
      </c>
      <c r="E10" t="s">
        <v>328</v>
      </c>
      <c r="F10" t="s">
        <v>41</v>
      </c>
      <c r="G10" t="s">
        <v>45</v>
      </c>
      <c r="H10" t="s">
        <v>45</v>
      </c>
      <c r="I10" t="s">
        <v>43</v>
      </c>
      <c r="J10" t="s">
        <v>44</v>
      </c>
      <c r="K10" t="s">
        <v>109</v>
      </c>
      <c r="L10" t="s">
        <v>99</v>
      </c>
      <c r="M10" t="s">
        <v>99</v>
      </c>
      <c r="N10" t="s">
        <v>99</v>
      </c>
      <c r="O10" t="s">
        <v>99</v>
      </c>
      <c r="P10" t="s">
        <v>20</v>
      </c>
      <c r="Q10" t="s">
        <v>20</v>
      </c>
      <c r="R10" t="s">
        <v>20</v>
      </c>
      <c r="S10" t="s">
        <v>145</v>
      </c>
      <c r="T10" t="s">
        <v>359</v>
      </c>
    </row>
    <row r="11" spans="1:20" hidden="1" x14ac:dyDescent="0.25">
      <c r="A11" t="s">
        <v>384</v>
      </c>
      <c r="B11" t="s">
        <v>385</v>
      </c>
      <c r="C11" t="s">
        <v>145</v>
      </c>
      <c r="D11" t="s">
        <v>198</v>
      </c>
      <c r="E11" t="s">
        <v>216</v>
      </c>
      <c r="F11" t="s">
        <v>41</v>
      </c>
      <c r="G11" t="s">
        <v>45</v>
      </c>
      <c r="H11" t="s">
        <v>45</v>
      </c>
      <c r="I11" t="s">
        <v>43</v>
      </c>
      <c r="J11" t="s">
        <v>44</v>
      </c>
      <c r="K11" t="s">
        <v>103</v>
      </c>
      <c r="L11" t="s">
        <v>20</v>
      </c>
      <c r="M11" t="s">
        <v>20</v>
      </c>
      <c r="N11" t="s">
        <v>20</v>
      </c>
      <c r="O11" t="s">
        <v>99</v>
      </c>
      <c r="P11" t="s">
        <v>20</v>
      </c>
      <c r="Q11" t="s">
        <v>20</v>
      </c>
      <c r="R11" t="s">
        <v>20</v>
      </c>
      <c r="S11" t="s">
        <v>145</v>
      </c>
      <c r="T11" t="s">
        <v>387</v>
      </c>
    </row>
    <row r="12" spans="1:20" hidden="1" x14ac:dyDescent="0.25">
      <c r="A12" t="s">
        <v>411</v>
      </c>
      <c r="B12" t="s">
        <v>54</v>
      </c>
      <c r="C12" t="s">
        <v>145</v>
      </c>
      <c r="D12" t="s">
        <v>412</v>
      </c>
      <c r="E12" t="s">
        <v>409</v>
      </c>
      <c r="F12" t="s">
        <v>41</v>
      </c>
      <c r="G12" t="s">
        <v>45</v>
      </c>
      <c r="H12" t="s">
        <v>45</v>
      </c>
      <c r="I12" t="s">
        <v>43</v>
      </c>
      <c r="J12" t="s">
        <v>44</v>
      </c>
      <c r="K12" t="s">
        <v>103</v>
      </c>
      <c r="L12" t="s">
        <v>20</v>
      </c>
      <c r="M12" t="s">
        <v>20</v>
      </c>
      <c r="N12" t="s">
        <v>20</v>
      </c>
      <c r="O12" t="s">
        <v>99</v>
      </c>
      <c r="P12" t="s">
        <v>20</v>
      </c>
      <c r="Q12" t="s">
        <v>20</v>
      </c>
      <c r="R12" t="s">
        <v>20</v>
      </c>
      <c r="S12" t="s">
        <v>145</v>
      </c>
      <c r="T12" t="s">
        <v>414</v>
      </c>
    </row>
    <row r="13" spans="1:20" hidden="1" x14ac:dyDescent="0.25">
      <c r="A13" t="s">
        <v>130</v>
      </c>
      <c r="B13" t="s">
        <v>46</v>
      </c>
      <c r="C13" t="s">
        <v>131</v>
      </c>
      <c r="D13" t="s">
        <v>127</v>
      </c>
      <c r="E13" t="s">
        <v>114</v>
      </c>
      <c r="F13" t="s">
        <v>41</v>
      </c>
      <c r="G13" t="s">
        <v>45</v>
      </c>
      <c r="H13" t="s">
        <v>45</v>
      </c>
      <c r="I13" t="s">
        <v>43</v>
      </c>
      <c r="J13" t="s">
        <v>44</v>
      </c>
      <c r="K13" t="s">
        <v>132</v>
      </c>
      <c r="L13" t="s">
        <v>128</v>
      </c>
      <c r="M13" t="s">
        <v>20</v>
      </c>
      <c r="N13" t="s">
        <v>128</v>
      </c>
      <c r="O13" t="s">
        <v>99</v>
      </c>
      <c r="P13" t="s">
        <v>20</v>
      </c>
      <c r="Q13" t="s">
        <v>20</v>
      </c>
      <c r="R13" t="s">
        <v>20</v>
      </c>
      <c r="S13" t="s">
        <v>131</v>
      </c>
      <c r="T13" t="s">
        <v>133</v>
      </c>
    </row>
    <row r="14" spans="1:20" hidden="1" x14ac:dyDescent="0.25">
      <c r="A14" t="s">
        <v>151</v>
      </c>
      <c r="B14" t="s">
        <v>47</v>
      </c>
      <c r="C14" t="s">
        <v>131</v>
      </c>
      <c r="D14" t="s">
        <v>127</v>
      </c>
      <c r="E14" t="s">
        <v>114</v>
      </c>
      <c r="F14" t="s">
        <v>41</v>
      </c>
      <c r="G14" t="s">
        <v>45</v>
      </c>
      <c r="H14" t="s">
        <v>45</v>
      </c>
      <c r="I14" t="s">
        <v>43</v>
      </c>
      <c r="J14" t="s">
        <v>44</v>
      </c>
      <c r="K14" t="s">
        <v>132</v>
      </c>
      <c r="L14" t="s">
        <v>128</v>
      </c>
      <c r="M14" t="s">
        <v>20</v>
      </c>
      <c r="N14" t="s">
        <v>128</v>
      </c>
      <c r="O14" t="s">
        <v>99</v>
      </c>
      <c r="P14" t="s">
        <v>20</v>
      </c>
      <c r="Q14" t="s">
        <v>20</v>
      </c>
      <c r="R14" t="s">
        <v>20</v>
      </c>
      <c r="S14" t="s">
        <v>131</v>
      </c>
      <c r="T14" t="s">
        <v>152</v>
      </c>
    </row>
    <row r="15" spans="1:20" hidden="1" x14ac:dyDescent="0.25">
      <c r="A15" t="s">
        <v>209</v>
      </c>
      <c r="B15" t="s">
        <v>48</v>
      </c>
      <c r="C15" t="s">
        <v>131</v>
      </c>
      <c r="D15" t="s">
        <v>210</v>
      </c>
      <c r="E15" t="s">
        <v>176</v>
      </c>
      <c r="F15" t="s">
        <v>41</v>
      </c>
      <c r="G15" t="s">
        <v>45</v>
      </c>
      <c r="H15" t="s">
        <v>45</v>
      </c>
      <c r="I15" t="s">
        <v>43</v>
      </c>
      <c r="J15" t="s">
        <v>44</v>
      </c>
      <c r="K15" t="s">
        <v>103</v>
      </c>
      <c r="L15" t="s">
        <v>20</v>
      </c>
      <c r="M15" t="s">
        <v>20</v>
      </c>
      <c r="N15" t="s">
        <v>20</v>
      </c>
      <c r="O15" t="s">
        <v>99</v>
      </c>
      <c r="P15" t="s">
        <v>20</v>
      </c>
      <c r="Q15" t="s">
        <v>20</v>
      </c>
      <c r="R15" t="s">
        <v>20</v>
      </c>
      <c r="S15" t="s">
        <v>131</v>
      </c>
      <c r="T15" t="s">
        <v>211</v>
      </c>
    </row>
    <row r="16" spans="1:20" hidden="1" x14ac:dyDescent="0.25">
      <c r="A16" t="s">
        <v>226</v>
      </c>
      <c r="B16" t="s">
        <v>56</v>
      </c>
      <c r="C16" t="s">
        <v>131</v>
      </c>
      <c r="D16" t="s">
        <v>210</v>
      </c>
      <c r="E16" t="s">
        <v>176</v>
      </c>
      <c r="F16" t="s">
        <v>41</v>
      </c>
      <c r="G16" t="s">
        <v>45</v>
      </c>
      <c r="H16" t="s">
        <v>45</v>
      </c>
      <c r="I16" t="s">
        <v>43</v>
      </c>
      <c r="J16" t="s">
        <v>44</v>
      </c>
      <c r="K16" t="s">
        <v>103</v>
      </c>
      <c r="L16" t="s">
        <v>20</v>
      </c>
      <c r="M16" t="s">
        <v>20</v>
      </c>
      <c r="N16" t="s">
        <v>20</v>
      </c>
      <c r="O16" t="s">
        <v>99</v>
      </c>
      <c r="P16" t="s">
        <v>20</v>
      </c>
      <c r="Q16" t="s">
        <v>20</v>
      </c>
      <c r="R16" t="s">
        <v>20</v>
      </c>
      <c r="S16" t="s">
        <v>131</v>
      </c>
      <c r="T16" t="s">
        <v>227</v>
      </c>
    </row>
    <row r="17" spans="1:20" hidden="1" x14ac:dyDescent="0.25">
      <c r="A17" t="s">
        <v>244</v>
      </c>
      <c r="B17" t="s">
        <v>69</v>
      </c>
      <c r="C17" t="s">
        <v>131</v>
      </c>
      <c r="D17" t="s">
        <v>242</v>
      </c>
      <c r="E17" t="s">
        <v>72</v>
      </c>
      <c r="F17" t="s">
        <v>71</v>
      </c>
      <c r="G17" t="s">
        <v>42</v>
      </c>
      <c r="H17" t="s">
        <v>49</v>
      </c>
      <c r="I17" t="s">
        <v>43</v>
      </c>
      <c r="J17" t="s">
        <v>44</v>
      </c>
      <c r="K17" t="s">
        <v>109</v>
      </c>
      <c r="L17" t="s">
        <v>20</v>
      </c>
      <c r="M17" t="s">
        <v>20</v>
      </c>
      <c r="N17" t="s">
        <v>20</v>
      </c>
      <c r="O17" t="s">
        <v>75</v>
      </c>
      <c r="P17" t="s">
        <v>20</v>
      </c>
      <c r="Q17" t="s">
        <v>20</v>
      </c>
      <c r="R17" t="s">
        <v>20</v>
      </c>
      <c r="S17" t="s">
        <v>131</v>
      </c>
      <c r="T17" t="s">
        <v>245</v>
      </c>
    </row>
    <row r="18" spans="1:20" hidden="1" x14ac:dyDescent="0.25">
      <c r="A18" t="s">
        <v>279</v>
      </c>
      <c r="B18" t="s">
        <v>51</v>
      </c>
      <c r="C18" t="s">
        <v>131</v>
      </c>
      <c r="D18" t="s">
        <v>280</v>
      </c>
      <c r="E18" t="s">
        <v>281</v>
      </c>
      <c r="F18" t="s">
        <v>41</v>
      </c>
      <c r="G18" t="s">
        <v>45</v>
      </c>
      <c r="H18" t="s">
        <v>45</v>
      </c>
      <c r="I18" t="s">
        <v>43</v>
      </c>
      <c r="J18" t="s">
        <v>44</v>
      </c>
      <c r="K18" t="s">
        <v>132</v>
      </c>
      <c r="L18" t="s">
        <v>20</v>
      </c>
      <c r="M18" t="s">
        <v>20</v>
      </c>
      <c r="N18" t="s">
        <v>20</v>
      </c>
      <c r="O18" t="s">
        <v>20</v>
      </c>
      <c r="P18" t="s">
        <v>20</v>
      </c>
      <c r="Q18" t="s">
        <v>20</v>
      </c>
      <c r="R18" t="s">
        <v>20</v>
      </c>
      <c r="S18" t="s">
        <v>131</v>
      </c>
      <c r="T18" t="s">
        <v>282</v>
      </c>
    </row>
    <row r="19" spans="1:20" hidden="1" x14ac:dyDescent="0.25">
      <c r="A19" t="s">
        <v>283</v>
      </c>
      <c r="B19" t="s">
        <v>51</v>
      </c>
      <c r="C19" t="s">
        <v>131</v>
      </c>
      <c r="D19" t="s">
        <v>281</v>
      </c>
      <c r="E19" t="s">
        <v>281</v>
      </c>
      <c r="F19" t="s">
        <v>255</v>
      </c>
      <c r="G19" t="s">
        <v>45</v>
      </c>
      <c r="H19" t="s">
        <v>45</v>
      </c>
      <c r="I19" t="s">
        <v>43</v>
      </c>
      <c r="J19" t="s">
        <v>44</v>
      </c>
      <c r="K19" t="s">
        <v>256</v>
      </c>
      <c r="L19" t="s">
        <v>20</v>
      </c>
      <c r="M19" t="s">
        <v>20</v>
      </c>
      <c r="N19" t="s">
        <v>20</v>
      </c>
      <c r="O19" t="s">
        <v>20</v>
      </c>
      <c r="P19" t="s">
        <v>20</v>
      </c>
      <c r="Q19" t="s">
        <v>20</v>
      </c>
      <c r="R19" t="s">
        <v>20</v>
      </c>
      <c r="S19" t="s">
        <v>131</v>
      </c>
      <c r="T19" t="s">
        <v>282</v>
      </c>
    </row>
    <row r="20" spans="1:20" hidden="1" x14ac:dyDescent="0.25">
      <c r="A20" t="s">
        <v>288</v>
      </c>
      <c r="B20" t="s">
        <v>52</v>
      </c>
      <c r="C20" t="s">
        <v>131</v>
      </c>
      <c r="D20" t="s">
        <v>289</v>
      </c>
      <c r="E20" t="s">
        <v>82</v>
      </c>
      <c r="F20" t="s">
        <v>41</v>
      </c>
      <c r="G20" t="s">
        <v>45</v>
      </c>
      <c r="H20" t="s">
        <v>45</v>
      </c>
      <c r="I20" t="s">
        <v>43</v>
      </c>
      <c r="J20" t="s">
        <v>44</v>
      </c>
      <c r="K20" t="s">
        <v>109</v>
      </c>
      <c r="L20" t="s">
        <v>99</v>
      </c>
      <c r="M20" t="s">
        <v>99</v>
      </c>
      <c r="N20" t="s">
        <v>99</v>
      </c>
      <c r="O20" t="s">
        <v>99</v>
      </c>
      <c r="P20" t="s">
        <v>20</v>
      </c>
      <c r="Q20" t="s">
        <v>20</v>
      </c>
      <c r="R20" t="s">
        <v>20</v>
      </c>
      <c r="S20" t="s">
        <v>131</v>
      </c>
      <c r="T20" t="s">
        <v>290</v>
      </c>
    </row>
    <row r="21" spans="1:20" hidden="1" x14ac:dyDescent="0.25">
      <c r="A21" t="s">
        <v>299</v>
      </c>
      <c r="B21" t="s">
        <v>52</v>
      </c>
      <c r="C21" t="s">
        <v>131</v>
      </c>
      <c r="D21" t="s">
        <v>296</v>
      </c>
      <c r="E21" t="s">
        <v>82</v>
      </c>
      <c r="F21" t="s">
        <v>41</v>
      </c>
      <c r="G21" t="s">
        <v>45</v>
      </c>
      <c r="H21" t="s">
        <v>45</v>
      </c>
      <c r="I21" t="s">
        <v>43</v>
      </c>
      <c r="J21" t="s">
        <v>44</v>
      </c>
      <c r="K21" t="s">
        <v>109</v>
      </c>
      <c r="L21" t="s">
        <v>99</v>
      </c>
      <c r="M21" t="s">
        <v>99</v>
      </c>
      <c r="N21" t="s">
        <v>99</v>
      </c>
      <c r="O21" t="s">
        <v>99</v>
      </c>
      <c r="P21" t="s">
        <v>20</v>
      </c>
      <c r="Q21" t="s">
        <v>20</v>
      </c>
      <c r="R21" t="s">
        <v>20</v>
      </c>
      <c r="S21" t="s">
        <v>131</v>
      </c>
      <c r="T21" t="s">
        <v>290</v>
      </c>
    </row>
    <row r="22" spans="1:20" hidden="1" x14ac:dyDescent="0.25">
      <c r="A22" t="s">
        <v>303</v>
      </c>
      <c r="B22" t="s">
        <v>52</v>
      </c>
      <c r="C22" t="s">
        <v>131</v>
      </c>
      <c r="D22" t="s">
        <v>296</v>
      </c>
      <c r="E22" t="s">
        <v>82</v>
      </c>
      <c r="F22" t="s">
        <v>41</v>
      </c>
      <c r="G22" t="s">
        <v>45</v>
      </c>
      <c r="H22" t="s">
        <v>45</v>
      </c>
      <c r="I22" t="s">
        <v>43</v>
      </c>
      <c r="J22" t="s">
        <v>44</v>
      </c>
      <c r="K22" t="s">
        <v>109</v>
      </c>
      <c r="L22" t="s">
        <v>99</v>
      </c>
      <c r="M22" t="s">
        <v>99</v>
      </c>
      <c r="N22" t="s">
        <v>99</v>
      </c>
      <c r="O22" t="s">
        <v>99</v>
      </c>
      <c r="P22" t="s">
        <v>20</v>
      </c>
      <c r="Q22" t="s">
        <v>20</v>
      </c>
      <c r="R22" t="s">
        <v>20</v>
      </c>
      <c r="S22" t="s">
        <v>131</v>
      </c>
      <c r="T22" t="s">
        <v>290</v>
      </c>
    </row>
    <row r="23" spans="1:20" hidden="1" x14ac:dyDescent="0.25">
      <c r="A23" t="s">
        <v>332</v>
      </c>
      <c r="B23" t="s">
        <v>21</v>
      </c>
      <c r="C23" t="s">
        <v>131</v>
      </c>
      <c r="D23" t="s">
        <v>322</v>
      </c>
      <c r="E23" t="s">
        <v>242</v>
      </c>
      <c r="F23" t="s">
        <v>71</v>
      </c>
      <c r="G23" t="s">
        <v>42</v>
      </c>
      <c r="H23" t="s">
        <v>49</v>
      </c>
      <c r="I23" t="s">
        <v>43</v>
      </c>
      <c r="J23" t="s">
        <v>44</v>
      </c>
      <c r="K23" t="s">
        <v>109</v>
      </c>
      <c r="L23" t="s">
        <v>20</v>
      </c>
      <c r="M23" t="s">
        <v>20</v>
      </c>
      <c r="N23" t="s">
        <v>20</v>
      </c>
      <c r="O23" t="s">
        <v>20</v>
      </c>
      <c r="P23" t="s">
        <v>20</v>
      </c>
      <c r="Q23" t="s">
        <v>20</v>
      </c>
      <c r="R23" t="s">
        <v>20</v>
      </c>
      <c r="S23" t="s">
        <v>131</v>
      </c>
      <c r="T23" t="s">
        <v>333</v>
      </c>
    </row>
    <row r="24" spans="1:20" hidden="1" x14ac:dyDescent="0.25">
      <c r="A24" t="s">
        <v>388</v>
      </c>
      <c r="B24" t="s">
        <v>385</v>
      </c>
      <c r="C24" t="s">
        <v>131</v>
      </c>
      <c r="D24" t="s">
        <v>210</v>
      </c>
      <c r="E24" t="s">
        <v>176</v>
      </c>
      <c r="F24" t="s">
        <v>41</v>
      </c>
      <c r="G24" t="s">
        <v>45</v>
      </c>
      <c r="H24" t="s">
        <v>45</v>
      </c>
      <c r="I24" t="s">
        <v>43</v>
      </c>
      <c r="J24" t="s">
        <v>44</v>
      </c>
      <c r="K24" t="s">
        <v>103</v>
      </c>
      <c r="L24" t="s">
        <v>20</v>
      </c>
      <c r="M24" t="s">
        <v>20</v>
      </c>
      <c r="N24" t="s">
        <v>20</v>
      </c>
      <c r="O24" t="s">
        <v>99</v>
      </c>
      <c r="P24" t="s">
        <v>20</v>
      </c>
      <c r="Q24" t="s">
        <v>20</v>
      </c>
      <c r="R24" t="s">
        <v>20</v>
      </c>
      <c r="S24" t="s">
        <v>131</v>
      </c>
      <c r="T24" t="s">
        <v>389</v>
      </c>
    </row>
    <row r="25" spans="1:20" hidden="1" x14ac:dyDescent="0.25">
      <c r="A25" t="s">
        <v>435</v>
      </c>
      <c r="B25" t="s">
        <v>385</v>
      </c>
      <c r="C25" t="s">
        <v>131</v>
      </c>
      <c r="D25" t="s">
        <v>210</v>
      </c>
      <c r="E25" t="s">
        <v>176</v>
      </c>
      <c r="F25" t="s">
        <v>41</v>
      </c>
      <c r="G25" t="s">
        <v>45</v>
      </c>
      <c r="H25" t="s">
        <v>45</v>
      </c>
      <c r="I25" t="s">
        <v>43</v>
      </c>
      <c r="J25" t="s">
        <v>44</v>
      </c>
      <c r="K25" t="s">
        <v>132</v>
      </c>
      <c r="L25" t="s">
        <v>436</v>
      </c>
      <c r="M25" t="s">
        <v>20</v>
      </c>
      <c r="N25" t="s">
        <v>436</v>
      </c>
      <c r="O25" t="s">
        <v>99</v>
      </c>
      <c r="P25" t="s">
        <v>20</v>
      </c>
      <c r="Q25" t="s">
        <v>20</v>
      </c>
      <c r="R25" t="s">
        <v>20</v>
      </c>
      <c r="S25" t="s">
        <v>131</v>
      </c>
      <c r="T25" t="s">
        <v>389</v>
      </c>
    </row>
    <row r="26" spans="1:20" hidden="1" x14ac:dyDescent="0.25">
      <c r="A26" t="s">
        <v>437</v>
      </c>
      <c r="B26" t="s">
        <v>91</v>
      </c>
      <c r="C26" t="s">
        <v>131</v>
      </c>
      <c r="D26" t="s">
        <v>210</v>
      </c>
      <c r="E26" t="s">
        <v>216</v>
      </c>
      <c r="F26" t="s">
        <v>41</v>
      </c>
      <c r="G26" t="s">
        <v>45</v>
      </c>
      <c r="H26" t="s">
        <v>45</v>
      </c>
      <c r="I26" t="s">
        <v>43</v>
      </c>
      <c r="J26" t="s">
        <v>44</v>
      </c>
      <c r="K26" t="s">
        <v>132</v>
      </c>
      <c r="L26" t="s">
        <v>436</v>
      </c>
      <c r="M26" t="s">
        <v>20</v>
      </c>
      <c r="N26" t="s">
        <v>436</v>
      </c>
      <c r="O26" t="s">
        <v>99</v>
      </c>
      <c r="P26" t="s">
        <v>20</v>
      </c>
      <c r="Q26" t="s">
        <v>20</v>
      </c>
      <c r="R26" t="s">
        <v>20</v>
      </c>
      <c r="S26" t="s">
        <v>131</v>
      </c>
      <c r="T26" t="s">
        <v>399</v>
      </c>
    </row>
    <row r="27" spans="1:20" hidden="1" x14ac:dyDescent="0.25">
      <c r="A27" t="s">
        <v>407</v>
      </c>
      <c r="B27" t="s">
        <v>54</v>
      </c>
      <c r="C27" t="s">
        <v>131</v>
      </c>
      <c r="D27" t="s">
        <v>408</v>
      </c>
      <c r="E27" t="s">
        <v>409</v>
      </c>
      <c r="F27" t="s">
        <v>41</v>
      </c>
      <c r="G27" t="s">
        <v>45</v>
      </c>
      <c r="H27" t="s">
        <v>45</v>
      </c>
      <c r="I27" t="s">
        <v>43</v>
      </c>
      <c r="J27" t="s">
        <v>44</v>
      </c>
      <c r="K27" t="s">
        <v>103</v>
      </c>
      <c r="L27" t="s">
        <v>20</v>
      </c>
      <c r="M27" t="s">
        <v>20</v>
      </c>
      <c r="N27" t="s">
        <v>20</v>
      </c>
      <c r="O27" t="s">
        <v>99</v>
      </c>
      <c r="P27" t="s">
        <v>20</v>
      </c>
      <c r="Q27" t="s">
        <v>20</v>
      </c>
      <c r="R27" t="s">
        <v>20</v>
      </c>
      <c r="S27" t="s">
        <v>131</v>
      </c>
      <c r="T27" t="s">
        <v>410</v>
      </c>
    </row>
    <row r="28" spans="1:20" hidden="1" x14ac:dyDescent="0.25">
      <c r="A28" t="s">
        <v>125</v>
      </c>
      <c r="B28" t="s">
        <v>46</v>
      </c>
      <c r="C28" t="s">
        <v>126</v>
      </c>
      <c r="D28" t="s">
        <v>127</v>
      </c>
      <c r="E28" t="s">
        <v>114</v>
      </c>
      <c r="F28" t="s">
        <v>41</v>
      </c>
      <c r="G28" t="s">
        <v>45</v>
      </c>
      <c r="H28" t="s">
        <v>45</v>
      </c>
      <c r="I28" t="s">
        <v>43</v>
      </c>
      <c r="J28" t="s">
        <v>44</v>
      </c>
      <c r="K28" t="s">
        <v>103</v>
      </c>
      <c r="L28" t="s">
        <v>128</v>
      </c>
      <c r="M28" t="s">
        <v>20</v>
      </c>
      <c r="N28" t="s">
        <v>128</v>
      </c>
      <c r="O28" t="s">
        <v>99</v>
      </c>
      <c r="P28" t="s">
        <v>20</v>
      </c>
      <c r="Q28" t="s">
        <v>20</v>
      </c>
      <c r="R28" t="s">
        <v>20</v>
      </c>
      <c r="S28" t="s">
        <v>126</v>
      </c>
      <c r="T28" t="s">
        <v>129</v>
      </c>
    </row>
    <row r="29" spans="1:20" hidden="1" x14ac:dyDescent="0.25">
      <c r="A29" t="s">
        <v>165</v>
      </c>
      <c r="B29" t="s">
        <v>47</v>
      </c>
      <c r="C29" t="s">
        <v>126</v>
      </c>
      <c r="D29" t="s">
        <v>127</v>
      </c>
      <c r="E29" t="s">
        <v>114</v>
      </c>
      <c r="F29" t="s">
        <v>41</v>
      </c>
      <c r="G29" t="s">
        <v>45</v>
      </c>
      <c r="H29" t="s">
        <v>45</v>
      </c>
      <c r="I29" t="s">
        <v>43</v>
      </c>
      <c r="J29" t="s">
        <v>44</v>
      </c>
      <c r="K29" t="s">
        <v>109</v>
      </c>
      <c r="L29" t="s">
        <v>99</v>
      </c>
      <c r="M29" t="s">
        <v>20</v>
      </c>
      <c r="N29" t="s">
        <v>99</v>
      </c>
      <c r="O29" t="s">
        <v>99</v>
      </c>
      <c r="P29" t="s">
        <v>20</v>
      </c>
      <c r="Q29" t="s">
        <v>20</v>
      </c>
      <c r="R29" t="s">
        <v>20</v>
      </c>
      <c r="S29" t="s">
        <v>126</v>
      </c>
      <c r="T29" t="s">
        <v>166</v>
      </c>
    </row>
    <row r="30" spans="1:20" hidden="1" x14ac:dyDescent="0.25">
      <c r="A30" t="s">
        <v>197</v>
      </c>
      <c r="B30" t="s">
        <v>48</v>
      </c>
      <c r="C30" t="s">
        <v>126</v>
      </c>
      <c r="D30" t="s">
        <v>198</v>
      </c>
      <c r="E30" t="s">
        <v>176</v>
      </c>
      <c r="F30" t="s">
        <v>41</v>
      </c>
      <c r="G30" t="s">
        <v>45</v>
      </c>
      <c r="H30" t="s">
        <v>45</v>
      </c>
      <c r="I30" t="s">
        <v>43</v>
      </c>
      <c r="J30" t="s">
        <v>44</v>
      </c>
      <c r="K30" t="s">
        <v>103</v>
      </c>
      <c r="L30" t="s">
        <v>20</v>
      </c>
      <c r="M30" t="s">
        <v>20</v>
      </c>
      <c r="N30" t="s">
        <v>20</v>
      </c>
      <c r="O30" t="s">
        <v>99</v>
      </c>
      <c r="P30" t="s">
        <v>20</v>
      </c>
      <c r="Q30" t="s">
        <v>20</v>
      </c>
      <c r="R30" t="s">
        <v>20</v>
      </c>
      <c r="S30" t="s">
        <v>126</v>
      </c>
      <c r="T30" t="s">
        <v>199</v>
      </c>
    </row>
    <row r="31" spans="1:20" hidden="1" x14ac:dyDescent="0.25">
      <c r="A31" t="s">
        <v>223</v>
      </c>
      <c r="B31" t="s">
        <v>56</v>
      </c>
      <c r="C31" t="s">
        <v>126</v>
      </c>
      <c r="D31" t="s">
        <v>198</v>
      </c>
      <c r="E31" t="s">
        <v>176</v>
      </c>
      <c r="F31" t="s">
        <v>41</v>
      </c>
      <c r="G31" t="s">
        <v>45</v>
      </c>
      <c r="H31" t="s">
        <v>45</v>
      </c>
      <c r="I31" t="s">
        <v>43</v>
      </c>
      <c r="J31" t="s">
        <v>44</v>
      </c>
      <c r="K31" t="s">
        <v>103</v>
      </c>
      <c r="L31" t="s">
        <v>20</v>
      </c>
      <c r="M31" t="s">
        <v>20</v>
      </c>
      <c r="N31" t="s">
        <v>20</v>
      </c>
      <c r="O31" t="s">
        <v>99</v>
      </c>
      <c r="P31" t="s">
        <v>20</v>
      </c>
      <c r="Q31" t="s">
        <v>20</v>
      </c>
      <c r="R31" t="s">
        <v>20</v>
      </c>
      <c r="S31" t="s">
        <v>126</v>
      </c>
      <c r="T31" t="s">
        <v>224</v>
      </c>
    </row>
    <row r="32" spans="1:20" hidden="1" x14ac:dyDescent="0.25">
      <c r="A32" t="s">
        <v>237</v>
      </c>
      <c r="B32" t="s">
        <v>69</v>
      </c>
      <c r="C32" t="s">
        <v>126</v>
      </c>
      <c r="D32" t="s">
        <v>238</v>
      </c>
      <c r="E32" t="s">
        <v>70</v>
      </c>
      <c r="F32" t="s">
        <v>71</v>
      </c>
      <c r="G32" t="s">
        <v>42</v>
      </c>
      <c r="H32" t="s">
        <v>45</v>
      </c>
      <c r="I32" t="s">
        <v>43</v>
      </c>
      <c r="J32" t="s">
        <v>44</v>
      </c>
      <c r="K32" t="s">
        <v>109</v>
      </c>
      <c r="L32" t="s">
        <v>20</v>
      </c>
      <c r="M32" t="s">
        <v>20</v>
      </c>
      <c r="N32" t="s">
        <v>20</v>
      </c>
      <c r="O32" t="s">
        <v>75</v>
      </c>
      <c r="P32" t="s">
        <v>20</v>
      </c>
      <c r="Q32" t="s">
        <v>20</v>
      </c>
      <c r="R32" t="s">
        <v>20</v>
      </c>
      <c r="S32" t="s">
        <v>126</v>
      </c>
      <c r="T32" t="s">
        <v>239</v>
      </c>
    </row>
    <row r="33" spans="1:20" hidden="1" x14ac:dyDescent="0.25">
      <c r="A33" t="s">
        <v>240</v>
      </c>
      <c r="B33" t="s">
        <v>69</v>
      </c>
      <c r="C33" t="s">
        <v>126</v>
      </c>
      <c r="D33" t="s">
        <v>238</v>
      </c>
      <c r="E33" t="s">
        <v>72</v>
      </c>
      <c r="F33" t="s">
        <v>71</v>
      </c>
      <c r="G33" t="s">
        <v>42</v>
      </c>
      <c r="H33" t="s">
        <v>58</v>
      </c>
      <c r="I33" t="s">
        <v>43</v>
      </c>
      <c r="J33" t="s">
        <v>44</v>
      </c>
      <c r="K33" t="s">
        <v>109</v>
      </c>
      <c r="L33" t="s">
        <v>20</v>
      </c>
      <c r="M33" t="s">
        <v>20</v>
      </c>
      <c r="N33" t="s">
        <v>20</v>
      </c>
      <c r="O33" t="s">
        <v>75</v>
      </c>
      <c r="P33" t="s">
        <v>20</v>
      </c>
      <c r="Q33" t="s">
        <v>20</v>
      </c>
      <c r="R33" t="s">
        <v>20</v>
      </c>
      <c r="S33" t="s">
        <v>126</v>
      </c>
      <c r="T33" t="s">
        <v>239</v>
      </c>
    </row>
    <row r="34" spans="1:20" hidden="1" x14ac:dyDescent="0.25">
      <c r="A34" t="s">
        <v>252</v>
      </c>
      <c r="B34" t="s">
        <v>51</v>
      </c>
      <c r="C34" t="s">
        <v>126</v>
      </c>
      <c r="D34" t="s">
        <v>253</v>
      </c>
      <c r="E34" t="s">
        <v>254</v>
      </c>
      <c r="F34" t="s">
        <v>255</v>
      </c>
      <c r="G34" t="s">
        <v>45</v>
      </c>
      <c r="H34" t="s">
        <v>45</v>
      </c>
      <c r="I34" t="s">
        <v>43</v>
      </c>
      <c r="J34" t="s">
        <v>44</v>
      </c>
      <c r="K34" t="s">
        <v>256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126</v>
      </c>
      <c r="T34" t="s">
        <v>257</v>
      </c>
    </row>
    <row r="35" spans="1:20" hidden="1" x14ac:dyDescent="0.25">
      <c r="A35" t="s">
        <v>324</v>
      </c>
      <c r="B35" t="s">
        <v>21</v>
      </c>
      <c r="C35" t="s">
        <v>126</v>
      </c>
      <c r="D35" t="s">
        <v>322</v>
      </c>
      <c r="E35" t="s">
        <v>238</v>
      </c>
      <c r="F35" t="s">
        <v>71</v>
      </c>
      <c r="G35" t="s">
        <v>42</v>
      </c>
      <c r="H35" t="s">
        <v>325</v>
      </c>
      <c r="I35" t="s">
        <v>43</v>
      </c>
      <c r="J35" t="s">
        <v>44</v>
      </c>
      <c r="K35" t="s">
        <v>109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126</v>
      </c>
      <c r="T35" t="s">
        <v>326</v>
      </c>
    </row>
    <row r="36" spans="1:20" hidden="1" x14ac:dyDescent="0.25">
      <c r="A36" t="s">
        <v>365</v>
      </c>
      <c r="B36" t="s">
        <v>366</v>
      </c>
      <c r="C36" t="s">
        <v>126</v>
      </c>
      <c r="D36" t="s">
        <v>361</v>
      </c>
      <c r="E36" t="s">
        <v>90</v>
      </c>
      <c r="F36" t="s">
        <v>41</v>
      </c>
      <c r="G36" t="s">
        <v>45</v>
      </c>
      <c r="H36" t="s">
        <v>45</v>
      </c>
      <c r="I36" t="s">
        <v>43</v>
      </c>
      <c r="J36" t="s">
        <v>44</v>
      </c>
      <c r="K36" t="s">
        <v>109</v>
      </c>
      <c r="L36" t="s">
        <v>99</v>
      </c>
      <c r="M36" t="s">
        <v>99</v>
      </c>
      <c r="N36" t="s">
        <v>99</v>
      </c>
      <c r="O36" t="s">
        <v>99</v>
      </c>
      <c r="P36" t="s">
        <v>20</v>
      </c>
      <c r="Q36" t="s">
        <v>20</v>
      </c>
      <c r="R36" t="s">
        <v>20</v>
      </c>
      <c r="S36" t="s">
        <v>126</v>
      </c>
      <c r="T36" t="s">
        <v>367</v>
      </c>
    </row>
    <row r="37" spans="1:20" hidden="1" x14ac:dyDescent="0.25">
      <c r="A37" t="s">
        <v>368</v>
      </c>
      <c r="B37" t="s">
        <v>366</v>
      </c>
      <c r="C37" t="s">
        <v>126</v>
      </c>
      <c r="D37" t="s">
        <v>358</v>
      </c>
      <c r="E37" t="s">
        <v>90</v>
      </c>
      <c r="F37" t="s">
        <v>41</v>
      </c>
      <c r="G37" t="s">
        <v>45</v>
      </c>
      <c r="H37" t="s">
        <v>45</v>
      </c>
      <c r="I37" t="s">
        <v>43</v>
      </c>
      <c r="J37" t="s">
        <v>44</v>
      </c>
      <c r="K37" t="s">
        <v>109</v>
      </c>
      <c r="L37" t="s">
        <v>99</v>
      </c>
      <c r="M37" t="s">
        <v>99</v>
      </c>
      <c r="N37" t="s">
        <v>99</v>
      </c>
      <c r="O37" t="s">
        <v>99</v>
      </c>
      <c r="P37" t="s">
        <v>20</v>
      </c>
      <c r="Q37" t="s">
        <v>20</v>
      </c>
      <c r="R37" t="s">
        <v>20</v>
      </c>
      <c r="S37" t="s">
        <v>126</v>
      </c>
      <c r="T37" t="s">
        <v>367</v>
      </c>
    </row>
    <row r="38" spans="1:20" hidden="1" x14ac:dyDescent="0.25">
      <c r="A38" t="s">
        <v>384</v>
      </c>
      <c r="B38" t="s">
        <v>385</v>
      </c>
      <c r="C38" t="s">
        <v>126</v>
      </c>
      <c r="D38" t="s">
        <v>198</v>
      </c>
      <c r="E38" t="s">
        <v>216</v>
      </c>
      <c r="F38" t="s">
        <v>41</v>
      </c>
      <c r="G38" t="s">
        <v>45</v>
      </c>
      <c r="H38" t="s">
        <v>45</v>
      </c>
      <c r="I38" t="s">
        <v>43</v>
      </c>
      <c r="J38" t="s">
        <v>44</v>
      </c>
      <c r="K38" t="s">
        <v>103</v>
      </c>
      <c r="L38" t="s">
        <v>20</v>
      </c>
      <c r="M38" t="s">
        <v>20</v>
      </c>
      <c r="N38" t="s">
        <v>20</v>
      </c>
      <c r="O38" t="s">
        <v>99</v>
      </c>
      <c r="P38" t="s">
        <v>20</v>
      </c>
      <c r="Q38" t="s">
        <v>20</v>
      </c>
      <c r="R38" t="s">
        <v>20</v>
      </c>
      <c r="S38" t="s">
        <v>126</v>
      </c>
      <c r="T38" t="s">
        <v>386</v>
      </c>
    </row>
    <row r="39" spans="1:20" hidden="1" x14ac:dyDescent="0.25">
      <c r="A39" t="s">
        <v>411</v>
      </c>
      <c r="B39" t="s">
        <v>54</v>
      </c>
      <c r="C39" t="s">
        <v>126</v>
      </c>
      <c r="D39" t="s">
        <v>412</v>
      </c>
      <c r="E39" t="s">
        <v>409</v>
      </c>
      <c r="F39" t="s">
        <v>41</v>
      </c>
      <c r="G39" t="s">
        <v>45</v>
      </c>
      <c r="H39" t="s">
        <v>45</v>
      </c>
      <c r="I39" t="s">
        <v>43</v>
      </c>
      <c r="J39" t="s">
        <v>44</v>
      </c>
      <c r="K39" t="s">
        <v>103</v>
      </c>
      <c r="L39" t="s">
        <v>20</v>
      </c>
      <c r="M39" t="s">
        <v>20</v>
      </c>
      <c r="N39" t="s">
        <v>20</v>
      </c>
      <c r="O39" t="s">
        <v>99</v>
      </c>
      <c r="P39" t="s">
        <v>20</v>
      </c>
      <c r="Q39" t="s">
        <v>20</v>
      </c>
      <c r="R39" t="s">
        <v>20</v>
      </c>
      <c r="S39" t="s">
        <v>126</v>
      </c>
      <c r="T39" t="s">
        <v>413</v>
      </c>
    </row>
    <row r="40" spans="1:20" hidden="1" x14ac:dyDescent="0.25">
      <c r="A40" t="s">
        <v>119</v>
      </c>
      <c r="B40" t="s">
        <v>46</v>
      </c>
      <c r="C40" t="s">
        <v>120</v>
      </c>
      <c r="D40" t="s">
        <v>113</v>
      </c>
      <c r="E40" t="s">
        <v>114</v>
      </c>
      <c r="F40" t="s">
        <v>41</v>
      </c>
      <c r="G40" t="s">
        <v>45</v>
      </c>
      <c r="H40" t="s">
        <v>45</v>
      </c>
      <c r="I40" t="s">
        <v>43</v>
      </c>
      <c r="J40" t="s">
        <v>44</v>
      </c>
      <c r="K40" t="s">
        <v>103</v>
      </c>
      <c r="L40" t="s">
        <v>20</v>
      </c>
      <c r="M40" t="s">
        <v>20</v>
      </c>
      <c r="N40" t="s">
        <v>20</v>
      </c>
      <c r="O40" t="s">
        <v>99</v>
      </c>
      <c r="P40" t="s">
        <v>20</v>
      </c>
      <c r="Q40" t="s">
        <v>20</v>
      </c>
      <c r="R40" t="s">
        <v>20</v>
      </c>
      <c r="S40" t="s">
        <v>120</v>
      </c>
      <c r="T40" t="s">
        <v>121</v>
      </c>
    </row>
    <row r="41" spans="1:20" hidden="1" x14ac:dyDescent="0.25">
      <c r="A41" t="s">
        <v>153</v>
      </c>
      <c r="B41" t="s">
        <v>47</v>
      </c>
      <c r="C41" t="s">
        <v>120</v>
      </c>
      <c r="D41" t="s">
        <v>113</v>
      </c>
      <c r="E41" t="s">
        <v>114</v>
      </c>
      <c r="F41" t="s">
        <v>41</v>
      </c>
      <c r="G41" t="s">
        <v>45</v>
      </c>
      <c r="H41" t="s">
        <v>45</v>
      </c>
      <c r="I41" t="s">
        <v>43</v>
      </c>
      <c r="J41" t="s">
        <v>44</v>
      </c>
      <c r="K41" t="s">
        <v>103</v>
      </c>
      <c r="L41" t="s">
        <v>20</v>
      </c>
      <c r="M41" t="s">
        <v>20</v>
      </c>
      <c r="N41" t="s">
        <v>20</v>
      </c>
      <c r="O41" t="s">
        <v>99</v>
      </c>
      <c r="P41" t="s">
        <v>20</v>
      </c>
      <c r="Q41" t="s">
        <v>20</v>
      </c>
      <c r="R41" t="s">
        <v>20</v>
      </c>
      <c r="S41" t="s">
        <v>120</v>
      </c>
      <c r="T41" t="s">
        <v>154</v>
      </c>
    </row>
    <row r="42" spans="1:20" hidden="1" x14ac:dyDescent="0.25">
      <c r="A42" t="s">
        <v>212</v>
      </c>
      <c r="B42" t="s">
        <v>48</v>
      </c>
      <c r="C42" t="s">
        <v>120</v>
      </c>
      <c r="D42" t="s">
        <v>213</v>
      </c>
      <c r="E42" t="s">
        <v>176</v>
      </c>
      <c r="F42" t="s">
        <v>41</v>
      </c>
      <c r="G42" t="s">
        <v>45</v>
      </c>
      <c r="H42" t="s">
        <v>45</v>
      </c>
      <c r="I42" t="s">
        <v>43</v>
      </c>
      <c r="J42" t="s">
        <v>44</v>
      </c>
      <c r="K42" t="s">
        <v>103</v>
      </c>
      <c r="L42" t="s">
        <v>20</v>
      </c>
      <c r="M42" t="s">
        <v>20</v>
      </c>
      <c r="N42" t="s">
        <v>20</v>
      </c>
      <c r="O42" t="s">
        <v>99</v>
      </c>
      <c r="P42" t="s">
        <v>20</v>
      </c>
      <c r="Q42" t="s">
        <v>20</v>
      </c>
      <c r="R42" t="s">
        <v>20</v>
      </c>
      <c r="S42" t="s">
        <v>120</v>
      </c>
      <c r="T42" t="s">
        <v>214</v>
      </c>
    </row>
    <row r="43" spans="1:20" hidden="1" x14ac:dyDescent="0.25">
      <c r="A43" t="s">
        <v>246</v>
      </c>
      <c r="B43" t="s">
        <v>69</v>
      </c>
      <c r="C43" t="s">
        <v>120</v>
      </c>
      <c r="D43" t="s">
        <v>136</v>
      </c>
      <c r="E43" t="s">
        <v>72</v>
      </c>
      <c r="F43" t="s">
        <v>71</v>
      </c>
      <c r="G43" t="s">
        <v>42</v>
      </c>
      <c r="H43" t="s">
        <v>49</v>
      </c>
      <c r="I43" t="s">
        <v>20</v>
      </c>
      <c r="J43" t="s">
        <v>20</v>
      </c>
      <c r="K43" t="s">
        <v>20</v>
      </c>
      <c r="L43" t="s">
        <v>20</v>
      </c>
      <c r="M43" t="s">
        <v>20</v>
      </c>
      <c r="N43" t="s">
        <v>20</v>
      </c>
      <c r="O43" t="s">
        <v>20</v>
      </c>
      <c r="P43" t="s">
        <v>20</v>
      </c>
      <c r="Q43" t="s">
        <v>20</v>
      </c>
      <c r="R43" t="s">
        <v>20</v>
      </c>
      <c r="S43" t="s">
        <v>120</v>
      </c>
      <c r="T43" t="s">
        <v>247</v>
      </c>
    </row>
    <row r="44" spans="1:20" hidden="1" x14ac:dyDescent="0.25">
      <c r="A44" t="s">
        <v>259</v>
      </c>
      <c r="B44" t="s">
        <v>51</v>
      </c>
      <c r="C44" t="s">
        <v>120</v>
      </c>
      <c r="D44" t="s">
        <v>260</v>
      </c>
      <c r="E44" t="s">
        <v>261</v>
      </c>
      <c r="F44" t="s">
        <v>255</v>
      </c>
      <c r="G44" t="s">
        <v>45</v>
      </c>
      <c r="H44" t="s">
        <v>45</v>
      </c>
      <c r="I44" t="s">
        <v>43</v>
      </c>
      <c r="J44" t="s">
        <v>44</v>
      </c>
      <c r="K44" t="s">
        <v>256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20</v>
      </c>
      <c r="R44" t="s">
        <v>20</v>
      </c>
      <c r="S44" t="s">
        <v>120</v>
      </c>
      <c r="T44" t="s">
        <v>262</v>
      </c>
    </row>
    <row r="45" spans="1:20" hidden="1" x14ac:dyDescent="0.25">
      <c r="A45" t="s">
        <v>284</v>
      </c>
      <c r="B45" t="s">
        <v>52</v>
      </c>
      <c r="C45" t="s">
        <v>120</v>
      </c>
      <c r="D45" t="s">
        <v>285</v>
      </c>
      <c r="E45" t="s">
        <v>286</v>
      </c>
      <c r="F45" t="s">
        <v>41</v>
      </c>
      <c r="G45" t="s">
        <v>45</v>
      </c>
      <c r="H45" t="s">
        <v>45</v>
      </c>
      <c r="I45" t="s">
        <v>43</v>
      </c>
      <c r="J45" t="s">
        <v>44</v>
      </c>
      <c r="K45" t="s">
        <v>109</v>
      </c>
      <c r="L45" t="s">
        <v>99</v>
      </c>
      <c r="M45" t="s">
        <v>99</v>
      </c>
      <c r="N45" t="s">
        <v>99</v>
      </c>
      <c r="O45" t="s">
        <v>99</v>
      </c>
      <c r="P45" t="s">
        <v>20</v>
      </c>
      <c r="Q45" t="s">
        <v>20</v>
      </c>
      <c r="R45" t="s">
        <v>20</v>
      </c>
      <c r="S45" t="s">
        <v>120</v>
      </c>
      <c r="T45" t="s">
        <v>287</v>
      </c>
    </row>
    <row r="46" spans="1:20" hidden="1" x14ac:dyDescent="0.25">
      <c r="A46" t="s">
        <v>300</v>
      </c>
      <c r="B46" t="s">
        <v>52</v>
      </c>
      <c r="C46" t="s">
        <v>120</v>
      </c>
      <c r="D46" t="s">
        <v>285</v>
      </c>
      <c r="E46" t="s">
        <v>286</v>
      </c>
      <c r="F46" t="s">
        <v>41</v>
      </c>
      <c r="G46" t="s">
        <v>45</v>
      </c>
      <c r="H46" t="s">
        <v>45</v>
      </c>
      <c r="I46" t="s">
        <v>43</v>
      </c>
      <c r="J46" t="s">
        <v>44</v>
      </c>
      <c r="K46" t="s">
        <v>109</v>
      </c>
      <c r="L46" t="s">
        <v>99</v>
      </c>
      <c r="M46" t="s">
        <v>99</v>
      </c>
      <c r="N46" t="s">
        <v>99</v>
      </c>
      <c r="O46" t="s">
        <v>99</v>
      </c>
      <c r="P46" t="s">
        <v>20</v>
      </c>
      <c r="Q46" t="s">
        <v>20</v>
      </c>
      <c r="R46" t="s">
        <v>20</v>
      </c>
      <c r="S46" t="s">
        <v>120</v>
      </c>
      <c r="T46" t="s">
        <v>287</v>
      </c>
    </row>
    <row r="47" spans="1:20" hidden="1" x14ac:dyDescent="0.25">
      <c r="A47" t="s">
        <v>330</v>
      </c>
      <c r="B47" t="s">
        <v>21</v>
      </c>
      <c r="C47" t="s">
        <v>120</v>
      </c>
      <c r="D47" t="s">
        <v>322</v>
      </c>
      <c r="E47" t="s">
        <v>136</v>
      </c>
      <c r="F47" t="s">
        <v>71</v>
      </c>
      <c r="G47" t="s">
        <v>42</v>
      </c>
      <c r="H47" t="s">
        <v>49</v>
      </c>
      <c r="I47" t="s">
        <v>20</v>
      </c>
      <c r="J47" t="s">
        <v>20</v>
      </c>
      <c r="K47" t="s">
        <v>20</v>
      </c>
      <c r="L47" t="s">
        <v>20</v>
      </c>
      <c r="M47" t="s">
        <v>20</v>
      </c>
      <c r="N47" t="s">
        <v>20</v>
      </c>
      <c r="O47" t="s">
        <v>20</v>
      </c>
      <c r="P47" t="s">
        <v>20</v>
      </c>
      <c r="Q47" t="s">
        <v>20</v>
      </c>
      <c r="R47" t="s">
        <v>20</v>
      </c>
      <c r="S47" t="s">
        <v>120</v>
      </c>
      <c r="T47" t="s">
        <v>331</v>
      </c>
    </row>
    <row r="48" spans="1:20" hidden="1" x14ac:dyDescent="0.25">
      <c r="A48" t="s">
        <v>415</v>
      </c>
      <c r="B48" t="s">
        <v>73</v>
      </c>
      <c r="C48" t="s">
        <v>120</v>
      </c>
      <c r="D48" t="s">
        <v>213</v>
      </c>
      <c r="E48" t="s">
        <v>416</v>
      </c>
      <c r="F48" t="s">
        <v>41</v>
      </c>
      <c r="G48" t="s">
        <v>45</v>
      </c>
      <c r="H48" t="s">
        <v>45</v>
      </c>
      <c r="I48" t="s">
        <v>43</v>
      </c>
      <c r="J48" t="s">
        <v>44</v>
      </c>
      <c r="K48" t="s">
        <v>103</v>
      </c>
      <c r="L48" t="s">
        <v>20</v>
      </c>
      <c r="M48" t="s">
        <v>20</v>
      </c>
      <c r="N48" t="s">
        <v>20</v>
      </c>
      <c r="O48" t="s">
        <v>20</v>
      </c>
      <c r="P48" t="s">
        <v>20</v>
      </c>
      <c r="Q48" t="s">
        <v>20</v>
      </c>
      <c r="R48" t="s">
        <v>20</v>
      </c>
      <c r="S48" t="s">
        <v>120</v>
      </c>
      <c r="T48" t="s">
        <v>417</v>
      </c>
    </row>
    <row r="49" spans="1:20" hidden="1" x14ac:dyDescent="0.25">
      <c r="A49" t="s">
        <v>418</v>
      </c>
      <c r="B49" t="s">
        <v>55</v>
      </c>
      <c r="C49" t="s">
        <v>120</v>
      </c>
      <c r="D49" t="s">
        <v>213</v>
      </c>
      <c r="E49" t="s">
        <v>57</v>
      </c>
      <c r="F49" t="s">
        <v>41</v>
      </c>
      <c r="G49" t="s">
        <v>45</v>
      </c>
      <c r="H49" t="s">
        <v>45</v>
      </c>
      <c r="I49" t="s">
        <v>43</v>
      </c>
      <c r="J49" t="s">
        <v>44</v>
      </c>
      <c r="K49" t="s">
        <v>103</v>
      </c>
      <c r="L49" t="s">
        <v>20</v>
      </c>
      <c r="M49" t="s">
        <v>20</v>
      </c>
      <c r="N49" t="s">
        <v>20</v>
      </c>
      <c r="O49" t="s">
        <v>99</v>
      </c>
      <c r="P49" t="s">
        <v>20</v>
      </c>
      <c r="Q49" t="s">
        <v>20</v>
      </c>
      <c r="R49" t="s">
        <v>20</v>
      </c>
      <c r="S49" t="s">
        <v>120</v>
      </c>
      <c r="T49" t="s">
        <v>419</v>
      </c>
    </row>
    <row r="50" spans="1:20" hidden="1" x14ac:dyDescent="0.25">
      <c r="A50" t="s">
        <v>111</v>
      </c>
      <c r="B50" t="s">
        <v>46</v>
      </c>
      <c r="C50" t="s">
        <v>112</v>
      </c>
      <c r="D50" t="s">
        <v>113</v>
      </c>
      <c r="E50" t="s">
        <v>114</v>
      </c>
      <c r="F50" t="s">
        <v>41</v>
      </c>
      <c r="G50" t="s">
        <v>45</v>
      </c>
      <c r="H50" t="s">
        <v>45</v>
      </c>
      <c r="I50" t="s">
        <v>43</v>
      </c>
      <c r="J50" t="s">
        <v>44</v>
      </c>
      <c r="K50" t="s">
        <v>103</v>
      </c>
      <c r="L50" t="s">
        <v>20</v>
      </c>
      <c r="M50" t="s">
        <v>20</v>
      </c>
      <c r="N50" t="s">
        <v>20</v>
      </c>
      <c r="O50" t="s">
        <v>99</v>
      </c>
      <c r="P50" t="s">
        <v>20</v>
      </c>
      <c r="Q50" t="s">
        <v>20</v>
      </c>
      <c r="R50" t="s">
        <v>20</v>
      </c>
      <c r="S50" t="s">
        <v>112</v>
      </c>
      <c r="T50" t="s">
        <v>115</v>
      </c>
    </row>
    <row r="51" spans="1:20" hidden="1" x14ac:dyDescent="0.25">
      <c r="A51" t="s">
        <v>167</v>
      </c>
      <c r="B51" t="s">
        <v>47</v>
      </c>
      <c r="C51" t="s">
        <v>112</v>
      </c>
      <c r="D51" t="s">
        <v>113</v>
      </c>
      <c r="E51" t="s">
        <v>114</v>
      </c>
      <c r="F51" t="s">
        <v>41</v>
      </c>
      <c r="G51" t="s">
        <v>45</v>
      </c>
      <c r="H51" t="s">
        <v>45</v>
      </c>
      <c r="I51" t="s">
        <v>43</v>
      </c>
      <c r="J51" t="s">
        <v>44</v>
      </c>
      <c r="K51" t="s">
        <v>103</v>
      </c>
      <c r="L51" t="s">
        <v>20</v>
      </c>
      <c r="M51" t="s">
        <v>20</v>
      </c>
      <c r="N51" t="s">
        <v>20</v>
      </c>
      <c r="O51" t="s">
        <v>99</v>
      </c>
      <c r="P51" t="s">
        <v>20</v>
      </c>
      <c r="Q51" t="s">
        <v>20</v>
      </c>
      <c r="R51" t="s">
        <v>20</v>
      </c>
      <c r="S51" t="s">
        <v>112</v>
      </c>
      <c r="T51" t="s">
        <v>168</v>
      </c>
    </row>
    <row r="52" spans="1:20" hidden="1" x14ac:dyDescent="0.25">
      <c r="A52" t="s">
        <v>201</v>
      </c>
      <c r="B52" t="s">
        <v>48</v>
      </c>
      <c r="C52" t="s">
        <v>112</v>
      </c>
      <c r="D52" t="s">
        <v>202</v>
      </c>
      <c r="E52" t="s">
        <v>176</v>
      </c>
      <c r="F52" t="s">
        <v>41</v>
      </c>
      <c r="G52" t="s">
        <v>45</v>
      </c>
      <c r="H52" t="s">
        <v>45</v>
      </c>
      <c r="I52" t="s">
        <v>43</v>
      </c>
      <c r="J52" t="s">
        <v>44</v>
      </c>
      <c r="K52" t="s">
        <v>103</v>
      </c>
      <c r="L52" t="s">
        <v>20</v>
      </c>
      <c r="M52" t="s">
        <v>20</v>
      </c>
      <c r="N52" t="s">
        <v>20</v>
      </c>
      <c r="O52" t="s">
        <v>99</v>
      </c>
      <c r="P52" t="s">
        <v>20</v>
      </c>
      <c r="Q52" t="s">
        <v>20</v>
      </c>
      <c r="R52" t="s">
        <v>20</v>
      </c>
      <c r="S52" t="s">
        <v>112</v>
      </c>
      <c r="T52" t="s">
        <v>203</v>
      </c>
    </row>
    <row r="53" spans="1:20" hidden="1" x14ac:dyDescent="0.25">
      <c r="A53" t="s">
        <v>273</v>
      </c>
      <c r="B53" t="s">
        <v>51</v>
      </c>
      <c r="C53" t="s">
        <v>112</v>
      </c>
      <c r="D53" t="s">
        <v>260</v>
      </c>
      <c r="E53" t="s">
        <v>271</v>
      </c>
      <c r="F53" t="s">
        <v>255</v>
      </c>
      <c r="G53" t="s">
        <v>45</v>
      </c>
      <c r="H53" t="s">
        <v>45</v>
      </c>
      <c r="I53" t="s">
        <v>43</v>
      </c>
      <c r="J53" t="s">
        <v>44</v>
      </c>
      <c r="K53" t="s">
        <v>256</v>
      </c>
      <c r="L53" t="s">
        <v>20</v>
      </c>
      <c r="M53" t="s">
        <v>20</v>
      </c>
      <c r="N53" t="s">
        <v>20</v>
      </c>
      <c r="O53" t="s">
        <v>20</v>
      </c>
      <c r="P53" t="s">
        <v>20</v>
      </c>
      <c r="Q53" t="s">
        <v>20</v>
      </c>
      <c r="R53" t="s">
        <v>20</v>
      </c>
      <c r="S53" t="s">
        <v>112</v>
      </c>
      <c r="T53" t="s">
        <v>274</v>
      </c>
    </row>
    <row r="54" spans="1:20" hidden="1" x14ac:dyDescent="0.25">
      <c r="A54" t="s">
        <v>313</v>
      </c>
      <c r="B54" t="s">
        <v>314</v>
      </c>
      <c r="C54" t="s">
        <v>112</v>
      </c>
      <c r="D54" t="s">
        <v>113</v>
      </c>
      <c r="E54" t="s">
        <v>50</v>
      </c>
      <c r="F54" t="s">
        <v>41</v>
      </c>
      <c r="G54" t="s">
        <v>45</v>
      </c>
      <c r="H54" t="s">
        <v>45</v>
      </c>
      <c r="I54" t="s">
        <v>43</v>
      </c>
      <c r="J54" t="s">
        <v>44</v>
      </c>
      <c r="K54" t="s">
        <v>109</v>
      </c>
      <c r="L54" t="s">
        <v>99</v>
      </c>
      <c r="M54" t="s">
        <v>99</v>
      </c>
      <c r="N54" t="s">
        <v>99</v>
      </c>
      <c r="O54" t="s">
        <v>99</v>
      </c>
      <c r="P54" t="s">
        <v>20</v>
      </c>
      <c r="Q54" t="s">
        <v>20</v>
      </c>
      <c r="R54" t="s">
        <v>20</v>
      </c>
      <c r="S54" t="s">
        <v>112</v>
      </c>
      <c r="T54" t="s">
        <v>315</v>
      </c>
    </row>
    <row r="55" spans="1:20" hidden="1" x14ac:dyDescent="0.25">
      <c r="A55" t="s">
        <v>316</v>
      </c>
      <c r="B55" t="s">
        <v>317</v>
      </c>
      <c r="C55" t="s">
        <v>112</v>
      </c>
      <c r="D55" t="s">
        <v>113</v>
      </c>
      <c r="E55" t="s">
        <v>318</v>
      </c>
      <c r="F55" t="s">
        <v>41</v>
      </c>
      <c r="G55" t="s">
        <v>45</v>
      </c>
      <c r="H55" t="s">
        <v>45</v>
      </c>
      <c r="I55" t="s">
        <v>20</v>
      </c>
      <c r="J55" t="s">
        <v>20</v>
      </c>
      <c r="K55" t="s">
        <v>20</v>
      </c>
      <c r="L55" t="s">
        <v>20</v>
      </c>
      <c r="M55" t="s">
        <v>20</v>
      </c>
      <c r="N55" t="s">
        <v>20</v>
      </c>
      <c r="O55" t="s">
        <v>20</v>
      </c>
      <c r="P55" t="s">
        <v>20</v>
      </c>
      <c r="Q55" t="s">
        <v>20</v>
      </c>
      <c r="R55" t="s">
        <v>20</v>
      </c>
      <c r="S55" t="s">
        <v>112</v>
      </c>
      <c r="T55" t="s">
        <v>319</v>
      </c>
    </row>
    <row r="56" spans="1:20" hidden="1" x14ac:dyDescent="0.25">
      <c r="A56" t="s">
        <v>320</v>
      </c>
      <c r="B56" t="s">
        <v>314</v>
      </c>
      <c r="C56" t="s">
        <v>112</v>
      </c>
      <c r="D56" t="s">
        <v>113</v>
      </c>
      <c r="E56" t="s">
        <v>50</v>
      </c>
      <c r="F56" t="s">
        <v>41</v>
      </c>
      <c r="G56" t="s">
        <v>45</v>
      </c>
      <c r="H56" t="s">
        <v>45</v>
      </c>
      <c r="I56" t="s">
        <v>43</v>
      </c>
      <c r="J56" t="s">
        <v>44</v>
      </c>
      <c r="K56" t="s">
        <v>109</v>
      </c>
      <c r="L56" t="s">
        <v>99</v>
      </c>
      <c r="M56" t="s">
        <v>99</v>
      </c>
      <c r="N56" t="s">
        <v>99</v>
      </c>
      <c r="O56" t="s">
        <v>99</v>
      </c>
      <c r="P56" t="s">
        <v>20</v>
      </c>
      <c r="Q56" t="s">
        <v>20</v>
      </c>
      <c r="R56" t="s">
        <v>20</v>
      </c>
      <c r="S56" t="s">
        <v>112</v>
      </c>
      <c r="T56" t="s">
        <v>315</v>
      </c>
    </row>
    <row r="57" spans="1:20" hidden="1" x14ac:dyDescent="0.25">
      <c r="A57" t="s">
        <v>433</v>
      </c>
      <c r="B57" t="s">
        <v>334</v>
      </c>
      <c r="C57" t="s">
        <v>112</v>
      </c>
      <c r="D57" t="s">
        <v>434</v>
      </c>
      <c r="E57" t="s">
        <v>335</v>
      </c>
      <c r="F57" t="s">
        <v>41</v>
      </c>
      <c r="G57" t="s">
        <v>42</v>
      </c>
      <c r="H57" t="s">
        <v>45</v>
      </c>
      <c r="I57" t="s">
        <v>43</v>
      </c>
      <c r="J57" t="s">
        <v>44</v>
      </c>
      <c r="K57" t="s">
        <v>256</v>
      </c>
      <c r="L57" t="s">
        <v>128</v>
      </c>
      <c r="M57" t="s">
        <v>20</v>
      </c>
      <c r="N57" t="s">
        <v>128</v>
      </c>
      <c r="O57" t="s">
        <v>99</v>
      </c>
      <c r="P57" t="s">
        <v>20</v>
      </c>
      <c r="Q57" t="s">
        <v>20</v>
      </c>
      <c r="R57" t="s">
        <v>20</v>
      </c>
      <c r="S57" t="s">
        <v>112</v>
      </c>
      <c r="T57" t="s">
        <v>336</v>
      </c>
    </row>
    <row r="58" spans="1:20" hidden="1" x14ac:dyDescent="0.25">
      <c r="A58" t="s">
        <v>342</v>
      </c>
      <c r="B58" t="s">
        <v>343</v>
      </c>
      <c r="C58" t="s">
        <v>112</v>
      </c>
      <c r="D58" t="s">
        <v>344</v>
      </c>
      <c r="E58" t="s">
        <v>57</v>
      </c>
      <c r="F58" t="s">
        <v>41</v>
      </c>
      <c r="G58" t="s">
        <v>45</v>
      </c>
      <c r="H58" t="s">
        <v>45</v>
      </c>
      <c r="I58" t="s">
        <v>43</v>
      </c>
      <c r="J58" t="s">
        <v>44</v>
      </c>
      <c r="K58" t="s">
        <v>103</v>
      </c>
      <c r="L58" t="s">
        <v>20</v>
      </c>
      <c r="M58" t="s">
        <v>20</v>
      </c>
      <c r="N58" t="s">
        <v>20</v>
      </c>
      <c r="O58" t="s">
        <v>99</v>
      </c>
      <c r="P58" t="s">
        <v>20</v>
      </c>
      <c r="Q58" t="s">
        <v>20</v>
      </c>
      <c r="R58" t="s">
        <v>20</v>
      </c>
      <c r="S58" t="s">
        <v>112</v>
      </c>
      <c r="T58" t="s">
        <v>345</v>
      </c>
    </row>
    <row r="59" spans="1:20" x14ac:dyDescent="0.25">
      <c r="A59" t="s">
        <v>346</v>
      </c>
      <c r="B59" t="s">
        <v>76</v>
      </c>
      <c r="C59" t="s">
        <v>112</v>
      </c>
      <c r="D59" t="s">
        <v>344</v>
      </c>
      <c r="E59" t="s">
        <v>136</v>
      </c>
      <c r="F59" t="s">
        <v>41</v>
      </c>
      <c r="G59" t="s">
        <v>45</v>
      </c>
      <c r="H59" t="s">
        <v>45</v>
      </c>
      <c r="I59" t="s">
        <v>43</v>
      </c>
      <c r="J59" t="s">
        <v>44</v>
      </c>
      <c r="K59" t="s">
        <v>103</v>
      </c>
      <c r="L59" t="s">
        <v>128</v>
      </c>
      <c r="M59" t="s">
        <v>128</v>
      </c>
      <c r="N59" t="s">
        <v>128</v>
      </c>
      <c r="O59" t="s">
        <v>128</v>
      </c>
      <c r="P59" t="s">
        <v>20</v>
      </c>
      <c r="Q59" t="s">
        <v>20</v>
      </c>
      <c r="R59" t="s">
        <v>20</v>
      </c>
      <c r="S59" t="s">
        <v>112</v>
      </c>
      <c r="T59" t="s">
        <v>347</v>
      </c>
    </row>
    <row r="60" spans="1:20" hidden="1" x14ac:dyDescent="0.25">
      <c r="A60" t="s">
        <v>362</v>
      </c>
      <c r="B60" t="s">
        <v>88</v>
      </c>
      <c r="C60" t="s">
        <v>112</v>
      </c>
      <c r="D60" t="s">
        <v>292</v>
      </c>
      <c r="E60" t="s">
        <v>363</v>
      </c>
      <c r="F60" t="s">
        <v>41</v>
      </c>
      <c r="G60" t="s">
        <v>45</v>
      </c>
      <c r="H60" t="s">
        <v>45</v>
      </c>
      <c r="I60" t="s">
        <v>43</v>
      </c>
      <c r="J60" t="s">
        <v>44</v>
      </c>
      <c r="K60" t="s">
        <v>109</v>
      </c>
      <c r="L60" t="s">
        <v>99</v>
      </c>
      <c r="M60" t="s">
        <v>99</v>
      </c>
      <c r="N60" t="s">
        <v>99</v>
      </c>
      <c r="O60" t="s">
        <v>99</v>
      </c>
      <c r="P60" t="s">
        <v>20</v>
      </c>
      <c r="Q60" t="s">
        <v>20</v>
      </c>
      <c r="R60" t="s">
        <v>20</v>
      </c>
      <c r="S60" t="s">
        <v>112</v>
      </c>
      <c r="T60" t="s">
        <v>364</v>
      </c>
    </row>
    <row r="61" spans="1:20" hidden="1" x14ac:dyDescent="0.25">
      <c r="A61" t="s">
        <v>420</v>
      </c>
      <c r="B61" t="s">
        <v>73</v>
      </c>
      <c r="C61" t="s">
        <v>112</v>
      </c>
      <c r="D61" t="s">
        <v>202</v>
      </c>
      <c r="E61" t="s">
        <v>416</v>
      </c>
      <c r="F61" t="s">
        <v>41</v>
      </c>
      <c r="G61" t="s">
        <v>45</v>
      </c>
      <c r="H61" t="s">
        <v>45</v>
      </c>
      <c r="I61" t="s">
        <v>43</v>
      </c>
      <c r="J61" t="s">
        <v>44</v>
      </c>
      <c r="K61" t="s">
        <v>103</v>
      </c>
      <c r="L61" t="s">
        <v>20</v>
      </c>
      <c r="M61" t="s">
        <v>20</v>
      </c>
      <c r="N61" t="s">
        <v>20</v>
      </c>
      <c r="O61" t="s">
        <v>20</v>
      </c>
      <c r="P61" t="s">
        <v>20</v>
      </c>
      <c r="Q61" t="s">
        <v>20</v>
      </c>
      <c r="R61" t="s">
        <v>20</v>
      </c>
      <c r="S61" t="s">
        <v>112</v>
      </c>
      <c r="T61" t="s">
        <v>421</v>
      </c>
    </row>
    <row r="62" spans="1:20" hidden="1" x14ac:dyDescent="0.25">
      <c r="A62" t="s">
        <v>429</v>
      </c>
      <c r="B62" t="s">
        <v>55</v>
      </c>
      <c r="C62" t="s">
        <v>112</v>
      </c>
      <c r="D62" t="s">
        <v>202</v>
      </c>
      <c r="E62" t="s">
        <v>57</v>
      </c>
      <c r="F62" t="s">
        <v>41</v>
      </c>
      <c r="G62" t="s">
        <v>45</v>
      </c>
      <c r="H62" t="s">
        <v>45</v>
      </c>
      <c r="I62" t="s">
        <v>43</v>
      </c>
      <c r="J62" t="s">
        <v>44</v>
      </c>
      <c r="K62" t="s">
        <v>103</v>
      </c>
      <c r="L62" t="s">
        <v>20</v>
      </c>
      <c r="M62" t="s">
        <v>20</v>
      </c>
      <c r="N62" t="s">
        <v>20</v>
      </c>
      <c r="O62" t="s">
        <v>99</v>
      </c>
      <c r="P62" t="s">
        <v>20</v>
      </c>
      <c r="Q62" t="s">
        <v>20</v>
      </c>
      <c r="R62" t="s">
        <v>20</v>
      </c>
      <c r="S62" t="s">
        <v>112</v>
      </c>
      <c r="T62" t="s">
        <v>430</v>
      </c>
    </row>
    <row r="63" spans="1:20" hidden="1" x14ac:dyDescent="0.25">
      <c r="A63" t="s">
        <v>138</v>
      </c>
      <c r="B63" t="s">
        <v>46</v>
      </c>
      <c r="C63" t="s">
        <v>139</v>
      </c>
      <c r="D63" t="s">
        <v>113</v>
      </c>
      <c r="E63" t="s">
        <v>114</v>
      </c>
      <c r="F63" t="s">
        <v>41</v>
      </c>
      <c r="G63" t="s">
        <v>45</v>
      </c>
      <c r="H63" t="s">
        <v>45</v>
      </c>
      <c r="I63" t="s">
        <v>43</v>
      </c>
      <c r="J63" t="s">
        <v>44</v>
      </c>
      <c r="K63" t="s">
        <v>103</v>
      </c>
      <c r="L63" t="s">
        <v>20</v>
      </c>
      <c r="M63" t="s">
        <v>20</v>
      </c>
      <c r="N63" t="s">
        <v>20</v>
      </c>
      <c r="O63" t="s">
        <v>99</v>
      </c>
      <c r="P63" t="s">
        <v>20</v>
      </c>
      <c r="Q63" t="s">
        <v>20</v>
      </c>
      <c r="R63" t="s">
        <v>20</v>
      </c>
      <c r="S63" t="s">
        <v>139</v>
      </c>
      <c r="T63" t="s">
        <v>140</v>
      </c>
    </row>
    <row r="64" spans="1:20" hidden="1" x14ac:dyDescent="0.25">
      <c r="A64" t="s">
        <v>169</v>
      </c>
      <c r="B64" t="s">
        <v>47</v>
      </c>
      <c r="C64" t="s">
        <v>139</v>
      </c>
      <c r="D64" t="s">
        <v>113</v>
      </c>
      <c r="E64" t="s">
        <v>114</v>
      </c>
      <c r="F64" t="s">
        <v>41</v>
      </c>
      <c r="G64" t="s">
        <v>45</v>
      </c>
      <c r="H64" t="s">
        <v>45</v>
      </c>
      <c r="I64" t="s">
        <v>43</v>
      </c>
      <c r="J64" t="s">
        <v>44</v>
      </c>
      <c r="K64" t="s">
        <v>109</v>
      </c>
      <c r="L64" t="s">
        <v>99</v>
      </c>
      <c r="M64" t="s">
        <v>20</v>
      </c>
      <c r="N64" t="s">
        <v>99</v>
      </c>
      <c r="O64" t="s">
        <v>99</v>
      </c>
      <c r="P64" t="s">
        <v>20</v>
      </c>
      <c r="Q64" t="s">
        <v>20</v>
      </c>
      <c r="R64" t="s">
        <v>20</v>
      </c>
      <c r="S64" t="s">
        <v>139</v>
      </c>
      <c r="T64" t="s">
        <v>170</v>
      </c>
    </row>
    <row r="65" spans="1:20" hidden="1" x14ac:dyDescent="0.25">
      <c r="A65" t="s">
        <v>218</v>
      </c>
      <c r="B65" t="s">
        <v>48</v>
      </c>
      <c r="C65" t="s">
        <v>139</v>
      </c>
      <c r="D65" t="s">
        <v>80</v>
      </c>
      <c r="E65" t="s">
        <v>176</v>
      </c>
      <c r="F65" t="s">
        <v>41</v>
      </c>
      <c r="G65" t="s">
        <v>45</v>
      </c>
      <c r="H65" t="s">
        <v>45</v>
      </c>
      <c r="I65" t="s">
        <v>43</v>
      </c>
      <c r="J65" t="s">
        <v>44</v>
      </c>
      <c r="K65" t="s">
        <v>103</v>
      </c>
      <c r="L65" t="s">
        <v>20</v>
      </c>
      <c r="M65" t="s">
        <v>20</v>
      </c>
      <c r="N65" t="s">
        <v>20</v>
      </c>
      <c r="O65" t="s">
        <v>99</v>
      </c>
      <c r="P65" t="s">
        <v>20</v>
      </c>
      <c r="Q65" t="s">
        <v>20</v>
      </c>
      <c r="R65" t="s">
        <v>20</v>
      </c>
      <c r="S65" t="s">
        <v>139</v>
      </c>
      <c r="T65" t="s">
        <v>219</v>
      </c>
    </row>
    <row r="66" spans="1:20" hidden="1" x14ac:dyDescent="0.25">
      <c r="A66" t="s">
        <v>228</v>
      </c>
      <c r="B66" t="s">
        <v>56</v>
      </c>
      <c r="C66" t="s">
        <v>139</v>
      </c>
      <c r="D66" t="s">
        <v>80</v>
      </c>
      <c r="E66" t="s">
        <v>176</v>
      </c>
      <c r="F66" t="s">
        <v>41</v>
      </c>
      <c r="G66" t="s">
        <v>45</v>
      </c>
      <c r="H66" t="s">
        <v>45</v>
      </c>
      <c r="I66" t="s">
        <v>43</v>
      </c>
      <c r="J66" t="s">
        <v>44</v>
      </c>
      <c r="K66" t="s">
        <v>103</v>
      </c>
      <c r="L66" t="s">
        <v>20</v>
      </c>
      <c r="M66" t="s">
        <v>20</v>
      </c>
      <c r="N66" t="s">
        <v>20</v>
      </c>
      <c r="O66" t="s">
        <v>99</v>
      </c>
      <c r="P66" t="s">
        <v>20</v>
      </c>
      <c r="Q66" t="s">
        <v>20</v>
      </c>
      <c r="R66" t="s">
        <v>20</v>
      </c>
      <c r="S66" t="s">
        <v>139</v>
      </c>
      <c r="T66" t="s">
        <v>229</v>
      </c>
    </row>
    <row r="67" spans="1:20" hidden="1" x14ac:dyDescent="0.25">
      <c r="A67" t="s">
        <v>263</v>
      </c>
      <c r="B67" t="s">
        <v>51</v>
      </c>
      <c r="C67" t="s">
        <v>139</v>
      </c>
      <c r="D67" t="s">
        <v>260</v>
      </c>
      <c r="E67" t="s">
        <v>81</v>
      </c>
      <c r="F67" t="s">
        <v>255</v>
      </c>
      <c r="G67" t="s">
        <v>45</v>
      </c>
      <c r="H67" t="s">
        <v>45</v>
      </c>
      <c r="I67" t="s">
        <v>43</v>
      </c>
      <c r="J67" t="s">
        <v>44</v>
      </c>
      <c r="K67" t="s">
        <v>256</v>
      </c>
      <c r="L67" t="s">
        <v>20</v>
      </c>
      <c r="M67" t="s">
        <v>20</v>
      </c>
      <c r="N67" t="s">
        <v>20</v>
      </c>
      <c r="O67" t="s">
        <v>20</v>
      </c>
      <c r="P67" t="s">
        <v>20</v>
      </c>
      <c r="Q67" t="s">
        <v>20</v>
      </c>
      <c r="R67" t="s">
        <v>20</v>
      </c>
      <c r="S67" t="s">
        <v>139</v>
      </c>
      <c r="T67" t="s">
        <v>264</v>
      </c>
    </row>
    <row r="68" spans="1:20" hidden="1" x14ac:dyDescent="0.25">
      <c r="A68" t="s">
        <v>304</v>
      </c>
      <c r="B68" t="s">
        <v>52</v>
      </c>
      <c r="C68" t="s">
        <v>139</v>
      </c>
      <c r="D68" t="s">
        <v>292</v>
      </c>
      <c r="E68" t="s">
        <v>83</v>
      </c>
      <c r="F68" t="s">
        <v>41</v>
      </c>
      <c r="G68" t="s">
        <v>45</v>
      </c>
      <c r="H68" t="s">
        <v>45</v>
      </c>
      <c r="I68" t="s">
        <v>43</v>
      </c>
      <c r="J68" t="s">
        <v>44</v>
      </c>
      <c r="K68" t="s">
        <v>109</v>
      </c>
      <c r="L68" t="s">
        <v>99</v>
      </c>
      <c r="M68" t="s">
        <v>99</v>
      </c>
      <c r="N68" t="s">
        <v>99</v>
      </c>
      <c r="O68" t="s">
        <v>99</v>
      </c>
      <c r="P68" t="s">
        <v>20</v>
      </c>
      <c r="Q68" t="s">
        <v>20</v>
      </c>
      <c r="R68" t="s">
        <v>20</v>
      </c>
      <c r="S68" t="s">
        <v>139</v>
      </c>
      <c r="T68" t="s">
        <v>305</v>
      </c>
    </row>
    <row r="69" spans="1:20" hidden="1" x14ac:dyDescent="0.25">
      <c r="A69" t="s">
        <v>116</v>
      </c>
      <c r="B69" t="s">
        <v>46</v>
      </c>
      <c r="C69" t="s">
        <v>117</v>
      </c>
      <c r="D69" t="s">
        <v>113</v>
      </c>
      <c r="E69" t="s">
        <v>114</v>
      </c>
      <c r="F69" t="s">
        <v>41</v>
      </c>
      <c r="G69" t="s">
        <v>45</v>
      </c>
      <c r="H69" t="s">
        <v>45</v>
      </c>
      <c r="I69" t="s">
        <v>43</v>
      </c>
      <c r="J69" t="s">
        <v>44</v>
      </c>
      <c r="K69" t="s">
        <v>103</v>
      </c>
      <c r="L69" t="s">
        <v>20</v>
      </c>
      <c r="M69" t="s">
        <v>20</v>
      </c>
      <c r="N69" t="s">
        <v>20</v>
      </c>
      <c r="O69" t="s">
        <v>99</v>
      </c>
      <c r="P69" t="s">
        <v>20</v>
      </c>
      <c r="Q69" t="s">
        <v>20</v>
      </c>
      <c r="R69" t="s">
        <v>20</v>
      </c>
      <c r="S69" t="s">
        <v>117</v>
      </c>
      <c r="T69" t="s">
        <v>118</v>
      </c>
    </row>
    <row r="70" spans="1:20" hidden="1" x14ac:dyDescent="0.25">
      <c r="A70" t="s">
        <v>161</v>
      </c>
      <c r="B70" t="s">
        <v>47</v>
      </c>
      <c r="C70" t="s">
        <v>117</v>
      </c>
      <c r="D70" t="s">
        <v>113</v>
      </c>
      <c r="E70" t="s">
        <v>114</v>
      </c>
      <c r="F70" t="s">
        <v>41</v>
      </c>
      <c r="G70" t="s">
        <v>45</v>
      </c>
      <c r="H70" t="s">
        <v>45</v>
      </c>
      <c r="I70" t="s">
        <v>43</v>
      </c>
      <c r="J70" t="s">
        <v>44</v>
      </c>
      <c r="K70" t="s">
        <v>103</v>
      </c>
      <c r="L70" t="s">
        <v>20</v>
      </c>
      <c r="M70" t="s">
        <v>20</v>
      </c>
      <c r="N70" t="s">
        <v>20</v>
      </c>
      <c r="O70" t="s">
        <v>99</v>
      </c>
      <c r="P70" t="s">
        <v>20</v>
      </c>
      <c r="Q70" t="s">
        <v>20</v>
      </c>
      <c r="R70" t="s">
        <v>20</v>
      </c>
      <c r="S70" t="s">
        <v>117</v>
      </c>
      <c r="T70" t="s">
        <v>162</v>
      </c>
    </row>
    <row r="71" spans="1:20" hidden="1" x14ac:dyDescent="0.25">
      <c r="A71" t="s">
        <v>215</v>
      </c>
      <c r="B71" t="s">
        <v>48</v>
      </c>
      <c r="C71" t="s">
        <v>117</v>
      </c>
      <c r="D71" t="s">
        <v>210</v>
      </c>
      <c r="E71" t="s">
        <v>216</v>
      </c>
      <c r="F71" t="s">
        <v>41</v>
      </c>
      <c r="G71" t="s">
        <v>45</v>
      </c>
      <c r="H71" t="s">
        <v>45</v>
      </c>
      <c r="I71" t="s">
        <v>43</v>
      </c>
      <c r="J71" t="s">
        <v>44</v>
      </c>
      <c r="K71" t="s">
        <v>103</v>
      </c>
      <c r="L71" t="s">
        <v>20</v>
      </c>
      <c r="M71" t="s">
        <v>20</v>
      </c>
      <c r="N71" t="s">
        <v>20</v>
      </c>
      <c r="O71" t="s">
        <v>99</v>
      </c>
      <c r="P71" t="s">
        <v>20</v>
      </c>
      <c r="Q71" t="s">
        <v>20</v>
      </c>
      <c r="R71" t="s">
        <v>20</v>
      </c>
      <c r="S71" t="s">
        <v>117</v>
      </c>
      <c r="T71" t="s">
        <v>217</v>
      </c>
    </row>
    <row r="72" spans="1:20" hidden="1" x14ac:dyDescent="0.25">
      <c r="A72" t="s">
        <v>241</v>
      </c>
      <c r="B72" t="s">
        <v>69</v>
      </c>
      <c r="C72" t="s">
        <v>117</v>
      </c>
      <c r="D72" t="s">
        <v>242</v>
      </c>
      <c r="E72" t="s">
        <v>72</v>
      </c>
      <c r="F72" t="s">
        <v>71</v>
      </c>
      <c r="G72" t="s">
        <v>42</v>
      </c>
      <c r="H72" t="s">
        <v>45</v>
      </c>
      <c r="I72" t="s">
        <v>20</v>
      </c>
      <c r="J72" t="s">
        <v>20</v>
      </c>
      <c r="K72" t="s">
        <v>20</v>
      </c>
      <c r="L72" t="s">
        <v>20</v>
      </c>
      <c r="M72" t="s">
        <v>20</v>
      </c>
      <c r="N72" t="s">
        <v>20</v>
      </c>
      <c r="O72" t="s">
        <v>20</v>
      </c>
      <c r="P72" t="s">
        <v>20</v>
      </c>
      <c r="Q72" t="s">
        <v>20</v>
      </c>
      <c r="R72" t="s">
        <v>20</v>
      </c>
      <c r="S72" t="s">
        <v>117</v>
      </c>
      <c r="T72" t="s">
        <v>243</v>
      </c>
    </row>
    <row r="73" spans="1:20" hidden="1" x14ac:dyDescent="0.25">
      <c r="A73" t="s">
        <v>291</v>
      </c>
      <c r="B73" t="s">
        <v>52</v>
      </c>
      <c r="C73" t="s">
        <v>117</v>
      </c>
      <c r="D73" t="s">
        <v>292</v>
      </c>
      <c r="E73" t="s">
        <v>293</v>
      </c>
      <c r="F73" t="s">
        <v>41</v>
      </c>
      <c r="G73" t="s">
        <v>45</v>
      </c>
      <c r="H73" t="s">
        <v>45</v>
      </c>
      <c r="I73" t="s">
        <v>43</v>
      </c>
      <c r="J73" t="s">
        <v>44</v>
      </c>
      <c r="K73" t="s">
        <v>109</v>
      </c>
      <c r="L73" t="s">
        <v>99</v>
      </c>
      <c r="M73" t="s">
        <v>99</v>
      </c>
      <c r="N73" t="s">
        <v>99</v>
      </c>
      <c r="O73" t="s">
        <v>99</v>
      </c>
      <c r="P73" t="s">
        <v>20</v>
      </c>
      <c r="Q73" t="s">
        <v>20</v>
      </c>
      <c r="R73" t="s">
        <v>20</v>
      </c>
      <c r="S73" t="s">
        <v>117</v>
      </c>
      <c r="T73" t="s">
        <v>294</v>
      </c>
    </row>
    <row r="74" spans="1:20" hidden="1" x14ac:dyDescent="0.25">
      <c r="A74" t="s">
        <v>327</v>
      </c>
      <c r="B74" t="s">
        <v>21</v>
      </c>
      <c r="C74" t="s">
        <v>117</v>
      </c>
      <c r="D74" t="s">
        <v>328</v>
      </c>
      <c r="E74" t="s">
        <v>242</v>
      </c>
      <c r="F74" t="s">
        <v>71</v>
      </c>
      <c r="G74" t="s">
        <v>42</v>
      </c>
      <c r="H74" t="s">
        <v>45</v>
      </c>
      <c r="I74" t="s">
        <v>20</v>
      </c>
      <c r="J74" t="s">
        <v>20</v>
      </c>
      <c r="K74" t="s">
        <v>20</v>
      </c>
      <c r="L74" t="s">
        <v>20</v>
      </c>
      <c r="M74" t="s">
        <v>20</v>
      </c>
      <c r="N74" t="s">
        <v>20</v>
      </c>
      <c r="O74" t="s">
        <v>20</v>
      </c>
      <c r="P74" t="s">
        <v>20</v>
      </c>
      <c r="Q74" t="s">
        <v>20</v>
      </c>
      <c r="R74" t="s">
        <v>20</v>
      </c>
      <c r="S74" t="s">
        <v>117</v>
      </c>
      <c r="T74" t="s">
        <v>329</v>
      </c>
    </row>
    <row r="75" spans="1:20" hidden="1" x14ac:dyDescent="0.25">
      <c r="A75" t="s">
        <v>422</v>
      </c>
      <c r="B75" t="s">
        <v>73</v>
      </c>
      <c r="C75" t="s">
        <v>117</v>
      </c>
      <c r="D75" t="s">
        <v>210</v>
      </c>
      <c r="E75" t="s">
        <v>57</v>
      </c>
      <c r="F75" t="s">
        <v>41</v>
      </c>
      <c r="G75" t="s">
        <v>45</v>
      </c>
      <c r="H75" t="s">
        <v>45</v>
      </c>
      <c r="I75" t="s">
        <v>43</v>
      </c>
      <c r="J75" t="s">
        <v>44</v>
      </c>
      <c r="K75" t="s">
        <v>103</v>
      </c>
      <c r="L75" t="s">
        <v>20</v>
      </c>
      <c r="M75" t="s">
        <v>128</v>
      </c>
      <c r="N75" t="s">
        <v>20</v>
      </c>
      <c r="O75" t="s">
        <v>128</v>
      </c>
      <c r="P75" t="s">
        <v>20</v>
      </c>
      <c r="Q75" t="s">
        <v>20</v>
      </c>
      <c r="R75" t="s">
        <v>20</v>
      </c>
      <c r="S75" t="s">
        <v>117</v>
      </c>
      <c r="T75" t="s">
        <v>423</v>
      </c>
    </row>
    <row r="76" spans="1:20" hidden="1" x14ac:dyDescent="0.25">
      <c r="A76" t="s">
        <v>426</v>
      </c>
      <c r="B76" t="s">
        <v>55</v>
      </c>
      <c r="C76" t="s">
        <v>117</v>
      </c>
      <c r="D76" t="s">
        <v>210</v>
      </c>
      <c r="E76" t="s">
        <v>427</v>
      </c>
      <c r="F76" t="s">
        <v>41</v>
      </c>
      <c r="G76" t="s">
        <v>45</v>
      </c>
      <c r="H76" t="s">
        <v>45</v>
      </c>
      <c r="I76" t="s">
        <v>43</v>
      </c>
      <c r="J76" t="s">
        <v>44</v>
      </c>
      <c r="K76" t="s">
        <v>103</v>
      </c>
      <c r="L76" t="s">
        <v>20</v>
      </c>
      <c r="M76" t="s">
        <v>128</v>
      </c>
      <c r="N76" t="s">
        <v>20</v>
      </c>
      <c r="O76" t="s">
        <v>99</v>
      </c>
      <c r="P76" t="s">
        <v>20</v>
      </c>
      <c r="Q76" t="s">
        <v>20</v>
      </c>
      <c r="R76" t="s">
        <v>20</v>
      </c>
      <c r="S76" t="s">
        <v>117</v>
      </c>
      <c r="T76" t="s">
        <v>428</v>
      </c>
    </row>
    <row r="77" spans="1:20" hidden="1" x14ac:dyDescent="0.25">
      <c r="A77" t="s">
        <v>141</v>
      </c>
      <c r="B77" t="s">
        <v>46</v>
      </c>
      <c r="C77" t="s">
        <v>142</v>
      </c>
      <c r="D77" t="s">
        <v>113</v>
      </c>
      <c r="E77" t="s">
        <v>114</v>
      </c>
      <c r="F77" t="s">
        <v>41</v>
      </c>
      <c r="G77" t="s">
        <v>45</v>
      </c>
      <c r="H77" t="s">
        <v>45</v>
      </c>
      <c r="I77" t="s">
        <v>43</v>
      </c>
      <c r="J77" t="s">
        <v>44</v>
      </c>
      <c r="K77" t="s">
        <v>103</v>
      </c>
      <c r="L77" t="s">
        <v>20</v>
      </c>
      <c r="M77" t="s">
        <v>20</v>
      </c>
      <c r="N77" t="s">
        <v>20</v>
      </c>
      <c r="O77" t="s">
        <v>99</v>
      </c>
      <c r="P77" t="s">
        <v>20</v>
      </c>
      <c r="Q77" t="s">
        <v>20</v>
      </c>
      <c r="R77" t="s">
        <v>20</v>
      </c>
      <c r="S77" t="s">
        <v>142</v>
      </c>
      <c r="T77" t="s">
        <v>143</v>
      </c>
    </row>
    <row r="78" spans="1:20" hidden="1" x14ac:dyDescent="0.25">
      <c r="A78" t="s">
        <v>157</v>
      </c>
      <c r="B78" t="s">
        <v>47</v>
      </c>
      <c r="C78" t="s">
        <v>142</v>
      </c>
      <c r="D78" t="s">
        <v>113</v>
      </c>
      <c r="E78" t="s">
        <v>114</v>
      </c>
      <c r="F78" t="s">
        <v>41</v>
      </c>
      <c r="G78" t="s">
        <v>45</v>
      </c>
      <c r="H78" t="s">
        <v>45</v>
      </c>
      <c r="I78" t="s">
        <v>43</v>
      </c>
      <c r="J78" t="s">
        <v>44</v>
      </c>
      <c r="K78" t="s">
        <v>103</v>
      </c>
      <c r="L78" t="s">
        <v>20</v>
      </c>
      <c r="M78" t="s">
        <v>20</v>
      </c>
      <c r="N78" t="s">
        <v>20</v>
      </c>
      <c r="O78" t="s">
        <v>99</v>
      </c>
      <c r="P78" t="s">
        <v>20</v>
      </c>
      <c r="Q78" t="s">
        <v>20</v>
      </c>
      <c r="R78" t="s">
        <v>20</v>
      </c>
      <c r="S78" t="s">
        <v>142</v>
      </c>
      <c r="T78" t="s">
        <v>158</v>
      </c>
    </row>
    <row r="79" spans="1:20" hidden="1" x14ac:dyDescent="0.25">
      <c r="A79" t="s">
        <v>207</v>
      </c>
      <c r="B79" t="s">
        <v>48</v>
      </c>
      <c r="C79" t="s">
        <v>142</v>
      </c>
      <c r="D79" t="s">
        <v>202</v>
      </c>
      <c r="E79" t="s">
        <v>176</v>
      </c>
      <c r="F79" t="s">
        <v>41</v>
      </c>
      <c r="G79" t="s">
        <v>45</v>
      </c>
      <c r="H79" t="s">
        <v>45</v>
      </c>
      <c r="I79" t="s">
        <v>43</v>
      </c>
      <c r="J79" t="s">
        <v>44</v>
      </c>
      <c r="K79" t="s">
        <v>103</v>
      </c>
      <c r="L79" t="s">
        <v>20</v>
      </c>
      <c r="M79" t="s">
        <v>20</v>
      </c>
      <c r="N79" t="s">
        <v>20</v>
      </c>
      <c r="O79" t="s">
        <v>99</v>
      </c>
      <c r="P79" t="s">
        <v>20</v>
      </c>
      <c r="Q79" t="s">
        <v>20</v>
      </c>
      <c r="R79" t="s">
        <v>20</v>
      </c>
      <c r="S79" t="s">
        <v>142</v>
      </c>
      <c r="T79" t="s">
        <v>208</v>
      </c>
    </row>
    <row r="80" spans="1:20" hidden="1" x14ac:dyDescent="0.25">
      <c r="A80" t="s">
        <v>248</v>
      </c>
      <c r="B80" t="s">
        <v>69</v>
      </c>
      <c r="C80" t="s">
        <v>142</v>
      </c>
      <c r="D80" t="s">
        <v>249</v>
      </c>
      <c r="E80" t="s">
        <v>72</v>
      </c>
      <c r="F80" t="s">
        <v>71</v>
      </c>
      <c r="G80" t="s">
        <v>42</v>
      </c>
      <c r="H80" t="s">
        <v>49</v>
      </c>
      <c r="I80" t="s">
        <v>20</v>
      </c>
      <c r="J80" t="s">
        <v>20</v>
      </c>
      <c r="K80" t="s">
        <v>20</v>
      </c>
      <c r="L80" t="s">
        <v>20</v>
      </c>
      <c r="M80" t="s">
        <v>20</v>
      </c>
      <c r="N80" t="s">
        <v>20</v>
      </c>
      <c r="O80" t="s">
        <v>20</v>
      </c>
      <c r="P80" t="s">
        <v>20</v>
      </c>
      <c r="Q80" t="s">
        <v>20</v>
      </c>
      <c r="R80" t="s">
        <v>20</v>
      </c>
      <c r="S80" t="s">
        <v>142</v>
      </c>
      <c r="T80" t="s">
        <v>250</v>
      </c>
    </row>
    <row r="81" spans="1:20" hidden="1" x14ac:dyDescent="0.25">
      <c r="A81" t="s">
        <v>251</v>
      </c>
      <c r="B81" t="s">
        <v>69</v>
      </c>
      <c r="C81" t="s">
        <v>142</v>
      </c>
      <c r="D81" t="s">
        <v>249</v>
      </c>
      <c r="E81" t="s">
        <v>70</v>
      </c>
      <c r="F81" t="s">
        <v>71</v>
      </c>
      <c r="G81" t="s">
        <v>42</v>
      </c>
      <c r="H81" t="s">
        <v>45</v>
      </c>
      <c r="I81" t="s">
        <v>20</v>
      </c>
      <c r="J81" t="s">
        <v>20</v>
      </c>
      <c r="K81" t="s">
        <v>20</v>
      </c>
      <c r="L81" t="s">
        <v>20</v>
      </c>
      <c r="M81" t="s">
        <v>20</v>
      </c>
      <c r="N81" t="s">
        <v>20</v>
      </c>
      <c r="O81" t="s">
        <v>20</v>
      </c>
      <c r="P81" t="s">
        <v>20</v>
      </c>
      <c r="Q81" t="s">
        <v>20</v>
      </c>
      <c r="R81" t="s">
        <v>20</v>
      </c>
      <c r="S81" t="s">
        <v>142</v>
      </c>
      <c r="T81" t="s">
        <v>250</v>
      </c>
    </row>
    <row r="82" spans="1:20" hidden="1" x14ac:dyDescent="0.25">
      <c r="A82" t="s">
        <v>269</v>
      </c>
      <c r="B82" t="s">
        <v>51</v>
      </c>
      <c r="C82" t="s">
        <v>142</v>
      </c>
      <c r="D82" t="s">
        <v>270</v>
      </c>
      <c r="E82" t="s">
        <v>271</v>
      </c>
      <c r="F82" t="s">
        <v>255</v>
      </c>
      <c r="G82" t="s">
        <v>45</v>
      </c>
      <c r="H82" t="s">
        <v>45</v>
      </c>
      <c r="I82" t="s">
        <v>43</v>
      </c>
      <c r="J82" t="s">
        <v>44</v>
      </c>
      <c r="K82" t="s">
        <v>256</v>
      </c>
      <c r="L82" t="s">
        <v>20</v>
      </c>
      <c r="M82" t="s">
        <v>20</v>
      </c>
      <c r="N82" t="s">
        <v>20</v>
      </c>
      <c r="O82" t="s">
        <v>20</v>
      </c>
      <c r="P82" t="s">
        <v>20</v>
      </c>
      <c r="Q82" t="s">
        <v>20</v>
      </c>
      <c r="R82" t="s">
        <v>20</v>
      </c>
      <c r="S82" t="s">
        <v>142</v>
      </c>
      <c r="T82" t="s">
        <v>272</v>
      </c>
    </row>
    <row r="83" spans="1:20" hidden="1" x14ac:dyDescent="0.25">
      <c r="A83" t="s">
        <v>295</v>
      </c>
      <c r="B83" t="s">
        <v>52</v>
      </c>
      <c r="C83" t="s">
        <v>142</v>
      </c>
      <c r="D83" t="s">
        <v>296</v>
      </c>
      <c r="E83" t="s">
        <v>297</v>
      </c>
      <c r="F83" t="s">
        <v>41</v>
      </c>
      <c r="G83" t="s">
        <v>45</v>
      </c>
      <c r="H83" t="s">
        <v>45</v>
      </c>
      <c r="I83" t="s">
        <v>43</v>
      </c>
      <c r="J83" t="s">
        <v>44</v>
      </c>
      <c r="K83" t="s">
        <v>109</v>
      </c>
      <c r="L83" t="s">
        <v>99</v>
      </c>
      <c r="M83" t="s">
        <v>99</v>
      </c>
      <c r="N83" t="s">
        <v>99</v>
      </c>
      <c r="O83" t="s">
        <v>99</v>
      </c>
      <c r="P83" t="s">
        <v>20</v>
      </c>
      <c r="Q83" t="s">
        <v>20</v>
      </c>
      <c r="R83" t="s">
        <v>20</v>
      </c>
      <c r="S83" t="s">
        <v>142</v>
      </c>
      <c r="T83" t="s">
        <v>298</v>
      </c>
    </row>
    <row r="84" spans="1:20" hidden="1" x14ac:dyDescent="0.25">
      <c r="A84" t="s">
        <v>301</v>
      </c>
      <c r="B84" t="s">
        <v>52</v>
      </c>
      <c r="C84" t="s">
        <v>142</v>
      </c>
      <c r="D84" t="s">
        <v>302</v>
      </c>
      <c r="E84" t="s">
        <v>297</v>
      </c>
      <c r="F84" t="s">
        <v>41</v>
      </c>
      <c r="G84" t="s">
        <v>45</v>
      </c>
      <c r="H84" t="s">
        <v>45</v>
      </c>
      <c r="I84" t="s">
        <v>43</v>
      </c>
      <c r="J84" t="s">
        <v>44</v>
      </c>
      <c r="K84" t="s">
        <v>109</v>
      </c>
      <c r="L84" t="s">
        <v>99</v>
      </c>
      <c r="M84" t="s">
        <v>99</v>
      </c>
      <c r="N84" t="s">
        <v>99</v>
      </c>
      <c r="O84" t="s">
        <v>99</v>
      </c>
      <c r="P84" t="s">
        <v>20</v>
      </c>
      <c r="Q84" t="s">
        <v>20</v>
      </c>
      <c r="R84" t="s">
        <v>20</v>
      </c>
      <c r="S84" t="s">
        <v>142</v>
      </c>
      <c r="T84" t="s">
        <v>298</v>
      </c>
    </row>
    <row r="85" spans="1:20" hidden="1" x14ac:dyDescent="0.25">
      <c r="A85" t="s">
        <v>306</v>
      </c>
      <c r="B85" t="s">
        <v>52</v>
      </c>
      <c r="C85" t="s">
        <v>142</v>
      </c>
      <c r="D85" t="s">
        <v>296</v>
      </c>
      <c r="E85" t="s">
        <v>297</v>
      </c>
      <c r="F85" t="s">
        <v>41</v>
      </c>
      <c r="G85" t="s">
        <v>45</v>
      </c>
      <c r="H85" t="s">
        <v>45</v>
      </c>
      <c r="I85" t="s">
        <v>43</v>
      </c>
      <c r="J85" t="s">
        <v>44</v>
      </c>
      <c r="K85" t="s">
        <v>109</v>
      </c>
      <c r="L85" t="s">
        <v>99</v>
      </c>
      <c r="M85" t="s">
        <v>99</v>
      </c>
      <c r="N85" t="s">
        <v>99</v>
      </c>
      <c r="O85" t="s">
        <v>99</v>
      </c>
      <c r="P85" t="s">
        <v>20</v>
      </c>
      <c r="Q85" t="s">
        <v>20</v>
      </c>
      <c r="R85" t="s">
        <v>20</v>
      </c>
      <c r="S85" t="s">
        <v>142</v>
      </c>
      <c r="T85" t="s">
        <v>298</v>
      </c>
    </row>
    <row r="86" spans="1:20" hidden="1" x14ac:dyDescent="0.25">
      <c r="A86" t="s">
        <v>321</v>
      </c>
      <c r="B86" t="s">
        <v>21</v>
      </c>
      <c r="C86" t="s">
        <v>142</v>
      </c>
      <c r="D86" t="s">
        <v>322</v>
      </c>
      <c r="E86" t="s">
        <v>249</v>
      </c>
      <c r="F86" t="s">
        <v>71</v>
      </c>
      <c r="G86" t="s">
        <v>42</v>
      </c>
      <c r="H86" t="s">
        <v>232</v>
      </c>
      <c r="I86" t="s">
        <v>20</v>
      </c>
      <c r="J86" t="s">
        <v>20</v>
      </c>
      <c r="K86" t="s">
        <v>20</v>
      </c>
      <c r="L86" t="s">
        <v>20</v>
      </c>
      <c r="M86" t="s">
        <v>20</v>
      </c>
      <c r="N86" t="s">
        <v>20</v>
      </c>
      <c r="O86" t="s">
        <v>20</v>
      </c>
      <c r="P86" t="s">
        <v>20</v>
      </c>
      <c r="Q86" t="s">
        <v>20</v>
      </c>
      <c r="R86" t="s">
        <v>20</v>
      </c>
      <c r="S86" t="s">
        <v>142</v>
      </c>
      <c r="T86" t="s">
        <v>323</v>
      </c>
    </row>
    <row r="87" spans="1:20" hidden="1" x14ac:dyDescent="0.25">
      <c r="A87" t="s">
        <v>424</v>
      </c>
      <c r="B87" t="s">
        <v>73</v>
      </c>
      <c r="C87" t="s">
        <v>142</v>
      </c>
      <c r="D87" t="s">
        <v>202</v>
      </c>
      <c r="E87" t="s">
        <v>57</v>
      </c>
      <c r="F87" t="s">
        <v>41</v>
      </c>
      <c r="G87" t="s">
        <v>45</v>
      </c>
      <c r="H87" t="s">
        <v>45</v>
      </c>
      <c r="I87" t="s">
        <v>43</v>
      </c>
      <c r="J87" t="s">
        <v>44</v>
      </c>
      <c r="K87" t="s">
        <v>103</v>
      </c>
      <c r="L87" t="s">
        <v>20</v>
      </c>
      <c r="M87" t="s">
        <v>128</v>
      </c>
      <c r="N87" t="s">
        <v>20</v>
      </c>
      <c r="O87" t="s">
        <v>128</v>
      </c>
      <c r="P87" t="s">
        <v>20</v>
      </c>
      <c r="Q87" t="s">
        <v>20</v>
      </c>
      <c r="R87" t="s">
        <v>20</v>
      </c>
      <c r="S87" t="s">
        <v>142</v>
      </c>
      <c r="T87" t="s">
        <v>425</v>
      </c>
    </row>
    <row r="88" spans="1:20" hidden="1" x14ac:dyDescent="0.25">
      <c r="A88" t="s">
        <v>173</v>
      </c>
      <c r="B88" t="s">
        <v>174</v>
      </c>
      <c r="C88" t="s">
        <v>438</v>
      </c>
      <c r="D88" t="s">
        <v>175</v>
      </c>
      <c r="E88" t="s">
        <v>176</v>
      </c>
      <c r="F88" t="s">
        <v>177</v>
      </c>
      <c r="G88" t="s">
        <v>42</v>
      </c>
      <c r="H88" t="s">
        <v>45</v>
      </c>
      <c r="I88" t="s">
        <v>43</v>
      </c>
      <c r="J88" t="s">
        <v>44</v>
      </c>
      <c r="K88" t="s">
        <v>87</v>
      </c>
      <c r="L88" t="s">
        <v>20</v>
      </c>
      <c r="M88" t="s">
        <v>20</v>
      </c>
      <c r="N88" t="s">
        <v>20</v>
      </c>
      <c r="O88" t="s">
        <v>20</v>
      </c>
      <c r="P88" t="s">
        <v>20</v>
      </c>
      <c r="Q88" t="s">
        <v>20</v>
      </c>
      <c r="R88" t="s">
        <v>20</v>
      </c>
      <c r="S88" t="s">
        <v>438</v>
      </c>
      <c r="T88" t="s">
        <v>178</v>
      </c>
    </row>
    <row r="89" spans="1:20" hidden="1" x14ac:dyDescent="0.25">
      <c r="A89" t="s">
        <v>179</v>
      </c>
      <c r="B89" t="s">
        <v>180</v>
      </c>
      <c r="C89" t="s">
        <v>438</v>
      </c>
      <c r="D89" t="s">
        <v>181</v>
      </c>
      <c r="E89" t="s">
        <v>74</v>
      </c>
      <c r="F89" t="s">
        <v>182</v>
      </c>
      <c r="G89" t="s">
        <v>42</v>
      </c>
      <c r="H89" t="s">
        <v>45</v>
      </c>
      <c r="I89" t="s">
        <v>43</v>
      </c>
      <c r="J89" t="s">
        <v>44</v>
      </c>
      <c r="K89" t="s">
        <v>183</v>
      </c>
      <c r="L89" t="s">
        <v>184</v>
      </c>
      <c r="M89" t="s">
        <v>184</v>
      </c>
      <c r="N89" t="s">
        <v>184</v>
      </c>
      <c r="O89" t="s">
        <v>184</v>
      </c>
      <c r="P89" t="s">
        <v>20</v>
      </c>
      <c r="Q89" t="s">
        <v>20</v>
      </c>
      <c r="R89" t="s">
        <v>20</v>
      </c>
      <c r="S89" t="s">
        <v>438</v>
      </c>
      <c r="T89" t="s">
        <v>185</v>
      </c>
    </row>
    <row r="90" spans="1:20" hidden="1" x14ac:dyDescent="0.25">
      <c r="A90" t="s">
        <v>186</v>
      </c>
      <c r="B90" t="s">
        <v>180</v>
      </c>
      <c r="C90" t="s">
        <v>438</v>
      </c>
      <c r="D90" t="s">
        <v>187</v>
      </c>
      <c r="E90" t="s">
        <v>74</v>
      </c>
      <c r="F90" t="s">
        <v>182</v>
      </c>
      <c r="G90" t="s">
        <v>42</v>
      </c>
      <c r="H90" t="s">
        <v>45</v>
      </c>
      <c r="I90" t="s">
        <v>43</v>
      </c>
      <c r="J90" t="s">
        <v>44</v>
      </c>
      <c r="K90" t="s">
        <v>183</v>
      </c>
      <c r="L90" t="s">
        <v>184</v>
      </c>
      <c r="M90" t="s">
        <v>184</v>
      </c>
      <c r="N90" t="s">
        <v>184</v>
      </c>
      <c r="O90" t="s">
        <v>184</v>
      </c>
      <c r="P90" t="s">
        <v>20</v>
      </c>
      <c r="Q90" t="s">
        <v>188</v>
      </c>
      <c r="R90" t="s">
        <v>20</v>
      </c>
      <c r="S90" t="s">
        <v>438</v>
      </c>
      <c r="T90" t="s">
        <v>185</v>
      </c>
    </row>
    <row r="91" spans="1:20" hidden="1" x14ac:dyDescent="0.25">
      <c r="A91" t="s">
        <v>189</v>
      </c>
      <c r="B91" t="s">
        <v>180</v>
      </c>
      <c r="C91" t="s">
        <v>438</v>
      </c>
      <c r="D91" t="s">
        <v>190</v>
      </c>
      <c r="E91" t="s">
        <v>74</v>
      </c>
      <c r="F91" t="s">
        <v>182</v>
      </c>
      <c r="G91" t="s">
        <v>42</v>
      </c>
      <c r="H91" t="s">
        <v>45</v>
      </c>
      <c r="I91" t="s">
        <v>43</v>
      </c>
      <c r="J91" t="s">
        <v>44</v>
      </c>
      <c r="K91" t="s">
        <v>183</v>
      </c>
      <c r="L91" t="s">
        <v>184</v>
      </c>
      <c r="M91" t="s">
        <v>184</v>
      </c>
      <c r="N91" t="s">
        <v>184</v>
      </c>
      <c r="O91" t="s">
        <v>184</v>
      </c>
      <c r="P91" t="s">
        <v>20</v>
      </c>
      <c r="Q91" t="s">
        <v>188</v>
      </c>
      <c r="R91" t="s">
        <v>20</v>
      </c>
      <c r="S91" t="s">
        <v>438</v>
      </c>
      <c r="T91" t="s">
        <v>185</v>
      </c>
    </row>
    <row r="92" spans="1:20" hidden="1" x14ac:dyDescent="0.25">
      <c r="A92" t="s">
        <v>191</v>
      </c>
      <c r="B92" t="s">
        <v>180</v>
      </c>
      <c r="C92" t="s">
        <v>438</v>
      </c>
      <c r="D92" t="s">
        <v>192</v>
      </c>
      <c r="E92" t="s">
        <v>74</v>
      </c>
      <c r="F92" t="s">
        <v>182</v>
      </c>
      <c r="G92" t="s">
        <v>42</v>
      </c>
      <c r="H92" t="s">
        <v>45</v>
      </c>
      <c r="I92" t="s">
        <v>43</v>
      </c>
      <c r="J92" t="s">
        <v>44</v>
      </c>
      <c r="K92" t="s">
        <v>183</v>
      </c>
      <c r="L92" t="s">
        <v>184</v>
      </c>
      <c r="M92" t="s">
        <v>184</v>
      </c>
      <c r="N92" t="s">
        <v>184</v>
      </c>
      <c r="O92" t="s">
        <v>184</v>
      </c>
      <c r="P92" t="s">
        <v>20</v>
      </c>
      <c r="Q92" t="s">
        <v>188</v>
      </c>
      <c r="R92" t="s">
        <v>20</v>
      </c>
      <c r="S92" t="s">
        <v>438</v>
      </c>
      <c r="T92" t="s">
        <v>185</v>
      </c>
    </row>
    <row r="93" spans="1:20" hidden="1" x14ac:dyDescent="0.25">
      <c r="A93" t="s">
        <v>348</v>
      </c>
      <c r="B93" t="s">
        <v>349</v>
      </c>
      <c r="C93" t="s">
        <v>438</v>
      </c>
      <c r="D93" t="s">
        <v>350</v>
      </c>
      <c r="E93" t="s">
        <v>77</v>
      </c>
      <c r="F93" t="s">
        <v>351</v>
      </c>
      <c r="G93" t="s">
        <v>45</v>
      </c>
      <c r="H93" t="s">
        <v>45</v>
      </c>
      <c r="I93" t="s">
        <v>43</v>
      </c>
      <c r="J93" t="s">
        <v>44</v>
      </c>
      <c r="K93" t="s">
        <v>352</v>
      </c>
      <c r="L93" t="s">
        <v>20</v>
      </c>
      <c r="M93" t="s">
        <v>20</v>
      </c>
      <c r="N93" t="s">
        <v>353</v>
      </c>
      <c r="O93" t="s">
        <v>353</v>
      </c>
      <c r="P93" t="s">
        <v>20</v>
      </c>
      <c r="Q93" t="s">
        <v>188</v>
      </c>
      <c r="R93" t="s">
        <v>20</v>
      </c>
      <c r="S93" t="s">
        <v>438</v>
      </c>
      <c r="T93" t="s">
        <v>354</v>
      </c>
    </row>
    <row r="94" spans="1:20" hidden="1" x14ac:dyDescent="0.25">
      <c r="A94" t="s">
        <v>355</v>
      </c>
      <c r="B94" t="s">
        <v>349</v>
      </c>
      <c r="C94" t="s">
        <v>438</v>
      </c>
      <c r="D94" t="s">
        <v>356</v>
      </c>
      <c r="E94" t="s">
        <v>77</v>
      </c>
      <c r="F94" t="s">
        <v>351</v>
      </c>
      <c r="G94" t="s">
        <v>45</v>
      </c>
      <c r="H94" t="s">
        <v>45</v>
      </c>
      <c r="I94" t="s">
        <v>43</v>
      </c>
      <c r="J94" t="s">
        <v>44</v>
      </c>
      <c r="K94" t="s">
        <v>352</v>
      </c>
      <c r="L94" t="s">
        <v>353</v>
      </c>
      <c r="M94" t="s">
        <v>20</v>
      </c>
      <c r="N94" t="s">
        <v>353</v>
      </c>
      <c r="O94" t="s">
        <v>353</v>
      </c>
      <c r="P94" t="s">
        <v>20</v>
      </c>
      <c r="Q94" t="s">
        <v>188</v>
      </c>
      <c r="R94" t="s">
        <v>20</v>
      </c>
      <c r="S94" t="s">
        <v>438</v>
      </c>
      <c r="T94" t="s">
        <v>354</v>
      </c>
    </row>
    <row r="95" spans="1:20" hidden="1" x14ac:dyDescent="0.25">
      <c r="A95" t="s">
        <v>439</v>
      </c>
      <c r="B95" t="s">
        <v>440</v>
      </c>
      <c r="C95" t="s">
        <v>438</v>
      </c>
      <c r="D95" t="s">
        <v>441</v>
      </c>
      <c r="E95" t="s">
        <v>442</v>
      </c>
      <c r="F95" t="s">
        <v>41</v>
      </c>
      <c r="G95" t="s">
        <v>42</v>
      </c>
      <c r="H95" t="s">
        <v>45</v>
      </c>
      <c r="I95" t="s">
        <v>43</v>
      </c>
      <c r="J95" t="s">
        <v>44</v>
      </c>
      <c r="K95" t="s">
        <v>109</v>
      </c>
      <c r="L95" t="s">
        <v>20</v>
      </c>
      <c r="M95" t="s">
        <v>20</v>
      </c>
      <c r="N95" t="s">
        <v>20</v>
      </c>
      <c r="O95" t="s">
        <v>99</v>
      </c>
      <c r="P95" t="s">
        <v>20</v>
      </c>
      <c r="Q95" t="s">
        <v>20</v>
      </c>
      <c r="R95" t="s">
        <v>20</v>
      </c>
      <c r="S95" t="s">
        <v>438</v>
      </c>
      <c r="T95" t="s">
        <v>443</v>
      </c>
    </row>
    <row r="96" spans="1:20" hidden="1" x14ac:dyDescent="0.25">
      <c r="A96" t="s">
        <v>444</v>
      </c>
      <c r="B96" t="s">
        <v>440</v>
      </c>
      <c r="C96" t="s">
        <v>438</v>
      </c>
      <c r="D96" t="s">
        <v>445</v>
      </c>
      <c r="E96" t="s">
        <v>442</v>
      </c>
      <c r="F96" t="s">
        <v>41</v>
      </c>
      <c r="G96" t="s">
        <v>42</v>
      </c>
      <c r="H96" t="s">
        <v>45</v>
      </c>
      <c r="I96" t="s">
        <v>43</v>
      </c>
      <c r="J96" t="s">
        <v>44</v>
      </c>
      <c r="K96" t="s">
        <v>109</v>
      </c>
      <c r="L96" t="s">
        <v>20</v>
      </c>
      <c r="M96" t="s">
        <v>20</v>
      </c>
      <c r="N96" t="s">
        <v>20</v>
      </c>
      <c r="O96" t="s">
        <v>99</v>
      </c>
      <c r="P96" t="s">
        <v>20</v>
      </c>
      <c r="Q96" t="s">
        <v>20</v>
      </c>
      <c r="R96" t="s">
        <v>20</v>
      </c>
      <c r="S96" t="s">
        <v>438</v>
      </c>
      <c r="T96" t="s">
        <v>443</v>
      </c>
    </row>
    <row r="97" spans="1:20" hidden="1" x14ac:dyDescent="0.25">
      <c r="A97" t="s">
        <v>446</v>
      </c>
      <c r="B97" t="s">
        <v>440</v>
      </c>
      <c r="C97" t="s">
        <v>438</v>
      </c>
      <c r="D97" t="s">
        <v>447</v>
      </c>
      <c r="E97" t="s">
        <v>442</v>
      </c>
      <c r="F97" t="s">
        <v>41</v>
      </c>
      <c r="G97" t="s">
        <v>42</v>
      </c>
      <c r="H97" t="s">
        <v>45</v>
      </c>
      <c r="I97" t="s">
        <v>43</v>
      </c>
      <c r="J97" t="s">
        <v>44</v>
      </c>
      <c r="K97" t="s">
        <v>109</v>
      </c>
      <c r="L97" t="s">
        <v>20</v>
      </c>
      <c r="M97" t="s">
        <v>20</v>
      </c>
      <c r="N97" t="s">
        <v>20</v>
      </c>
      <c r="O97" t="s">
        <v>99</v>
      </c>
      <c r="P97" t="s">
        <v>20</v>
      </c>
      <c r="Q97" t="s">
        <v>20</v>
      </c>
      <c r="R97" t="s">
        <v>20</v>
      </c>
      <c r="S97" t="s">
        <v>438</v>
      </c>
      <c r="T97" t="s">
        <v>443</v>
      </c>
    </row>
    <row r="98" spans="1:20" hidden="1" x14ac:dyDescent="0.25">
      <c r="A98" t="s">
        <v>448</v>
      </c>
      <c r="B98" t="s">
        <v>440</v>
      </c>
      <c r="C98" t="s">
        <v>438</v>
      </c>
      <c r="D98" t="s">
        <v>176</v>
      </c>
      <c r="E98" t="s">
        <v>442</v>
      </c>
      <c r="F98" t="s">
        <v>41</v>
      </c>
      <c r="G98" t="s">
        <v>42</v>
      </c>
      <c r="H98" t="s">
        <v>45</v>
      </c>
      <c r="I98" t="s">
        <v>43</v>
      </c>
      <c r="J98" t="s">
        <v>44</v>
      </c>
      <c r="K98" t="s">
        <v>109</v>
      </c>
      <c r="L98" t="s">
        <v>20</v>
      </c>
      <c r="M98" t="s">
        <v>20</v>
      </c>
      <c r="N98" t="s">
        <v>20</v>
      </c>
      <c r="O98" t="s">
        <v>99</v>
      </c>
      <c r="P98" t="s">
        <v>20</v>
      </c>
      <c r="Q98" t="s">
        <v>20</v>
      </c>
      <c r="R98" t="s">
        <v>20</v>
      </c>
      <c r="S98" t="s">
        <v>438</v>
      </c>
      <c r="T98" t="s">
        <v>443</v>
      </c>
    </row>
    <row r="99" spans="1:20" hidden="1" x14ac:dyDescent="0.25">
      <c r="A99" t="s">
        <v>390</v>
      </c>
      <c r="B99" t="s">
        <v>391</v>
      </c>
      <c r="C99" t="s">
        <v>438</v>
      </c>
      <c r="D99" t="s">
        <v>86</v>
      </c>
      <c r="E99" t="s">
        <v>74</v>
      </c>
      <c r="F99" t="s">
        <v>351</v>
      </c>
      <c r="G99" t="s">
        <v>42</v>
      </c>
      <c r="H99" t="s">
        <v>45</v>
      </c>
      <c r="I99" t="s">
        <v>43</v>
      </c>
      <c r="J99" t="s">
        <v>44</v>
      </c>
      <c r="K99" t="s">
        <v>352</v>
      </c>
      <c r="L99" t="s">
        <v>353</v>
      </c>
      <c r="M99" t="s">
        <v>353</v>
      </c>
      <c r="N99" t="s">
        <v>353</v>
      </c>
      <c r="O99" t="s">
        <v>353</v>
      </c>
      <c r="P99" t="s">
        <v>20</v>
      </c>
      <c r="Q99" t="s">
        <v>20</v>
      </c>
      <c r="R99" t="s">
        <v>20</v>
      </c>
      <c r="S99" t="s">
        <v>438</v>
      </c>
      <c r="T99" t="s">
        <v>392</v>
      </c>
    </row>
    <row r="100" spans="1:20" hidden="1" x14ac:dyDescent="0.25">
      <c r="A100" t="s">
        <v>393</v>
      </c>
      <c r="B100" t="s">
        <v>391</v>
      </c>
      <c r="C100" t="s">
        <v>438</v>
      </c>
      <c r="D100" t="s">
        <v>86</v>
      </c>
      <c r="E100" t="s">
        <v>74</v>
      </c>
      <c r="F100" t="s">
        <v>351</v>
      </c>
      <c r="G100" t="s">
        <v>42</v>
      </c>
      <c r="H100" t="s">
        <v>45</v>
      </c>
      <c r="I100" t="s">
        <v>43</v>
      </c>
      <c r="J100" t="s">
        <v>44</v>
      </c>
      <c r="K100" t="s">
        <v>352</v>
      </c>
      <c r="L100" t="s">
        <v>353</v>
      </c>
      <c r="M100" t="s">
        <v>353</v>
      </c>
      <c r="N100" t="s">
        <v>353</v>
      </c>
      <c r="O100" t="s">
        <v>353</v>
      </c>
      <c r="P100" t="s">
        <v>188</v>
      </c>
      <c r="Q100" t="s">
        <v>188</v>
      </c>
      <c r="R100" t="s">
        <v>20</v>
      </c>
      <c r="S100" t="s">
        <v>438</v>
      </c>
      <c r="T100" t="s">
        <v>392</v>
      </c>
    </row>
    <row r="101" spans="1:20" hidden="1" x14ac:dyDescent="0.25">
      <c r="A101" t="s">
        <v>394</v>
      </c>
      <c r="B101" t="s">
        <v>395</v>
      </c>
      <c r="C101" t="s">
        <v>438</v>
      </c>
      <c r="D101" t="s">
        <v>396</v>
      </c>
      <c r="E101" t="s">
        <v>397</v>
      </c>
      <c r="F101" t="s">
        <v>351</v>
      </c>
      <c r="G101" t="s">
        <v>42</v>
      </c>
      <c r="H101" t="s">
        <v>45</v>
      </c>
      <c r="I101" t="s">
        <v>43</v>
      </c>
      <c r="J101" t="s">
        <v>44</v>
      </c>
      <c r="K101" t="s">
        <v>352</v>
      </c>
      <c r="L101" t="s">
        <v>20</v>
      </c>
      <c r="M101" t="s">
        <v>20</v>
      </c>
      <c r="N101" t="s">
        <v>20</v>
      </c>
      <c r="O101" t="s">
        <v>353</v>
      </c>
      <c r="P101" t="s">
        <v>20</v>
      </c>
      <c r="Q101" t="s">
        <v>188</v>
      </c>
      <c r="R101" t="s">
        <v>20</v>
      </c>
      <c r="S101" t="s">
        <v>438</v>
      </c>
      <c r="T101" t="s">
        <v>398</v>
      </c>
    </row>
    <row r="102" spans="1:20" hidden="1" x14ac:dyDescent="0.25">
      <c r="A102" t="s">
        <v>310</v>
      </c>
      <c r="B102" t="s">
        <v>85</v>
      </c>
      <c r="C102" t="s">
        <v>449</v>
      </c>
      <c r="D102" t="s">
        <v>311</v>
      </c>
      <c r="E102" t="s">
        <v>50</v>
      </c>
      <c r="F102" t="s">
        <v>41</v>
      </c>
      <c r="G102" t="s">
        <v>42</v>
      </c>
      <c r="H102" t="s">
        <v>45</v>
      </c>
      <c r="I102" t="s">
        <v>43</v>
      </c>
      <c r="J102" t="s">
        <v>44</v>
      </c>
      <c r="K102" t="s">
        <v>109</v>
      </c>
      <c r="L102" t="s">
        <v>99</v>
      </c>
      <c r="M102" t="s">
        <v>20</v>
      </c>
      <c r="N102" t="s">
        <v>99</v>
      </c>
      <c r="O102" t="s">
        <v>99</v>
      </c>
      <c r="P102" t="s">
        <v>20</v>
      </c>
      <c r="Q102" t="s">
        <v>20</v>
      </c>
      <c r="R102" t="s">
        <v>20</v>
      </c>
      <c r="S102" t="s">
        <v>449</v>
      </c>
      <c r="T102" t="s">
        <v>312</v>
      </c>
    </row>
    <row r="103" spans="1:20" hidden="1" x14ac:dyDescent="0.25">
      <c r="A103" t="s">
        <v>337</v>
      </c>
      <c r="B103" t="s">
        <v>334</v>
      </c>
      <c r="C103" t="s">
        <v>449</v>
      </c>
      <c r="D103" t="s">
        <v>311</v>
      </c>
      <c r="E103" t="s">
        <v>335</v>
      </c>
      <c r="F103" t="s">
        <v>41</v>
      </c>
      <c r="G103" t="s">
        <v>42</v>
      </c>
      <c r="H103" t="s">
        <v>45</v>
      </c>
      <c r="I103" t="s">
        <v>43</v>
      </c>
      <c r="J103" t="s">
        <v>44</v>
      </c>
      <c r="K103" t="s">
        <v>109</v>
      </c>
      <c r="L103" t="s">
        <v>99</v>
      </c>
      <c r="M103" t="s">
        <v>20</v>
      </c>
      <c r="N103" t="s">
        <v>99</v>
      </c>
      <c r="O103" t="s">
        <v>99</v>
      </c>
      <c r="P103" t="s">
        <v>20</v>
      </c>
      <c r="Q103" t="s">
        <v>20</v>
      </c>
      <c r="R103" t="s">
        <v>20</v>
      </c>
      <c r="S103" t="s">
        <v>449</v>
      </c>
      <c r="T103" t="s">
        <v>338</v>
      </c>
    </row>
    <row r="104" spans="1:20" hidden="1" x14ac:dyDescent="0.25">
      <c r="A104" t="s">
        <v>339</v>
      </c>
      <c r="B104" t="s">
        <v>340</v>
      </c>
      <c r="C104" t="s">
        <v>449</v>
      </c>
      <c r="D104" t="s">
        <v>311</v>
      </c>
      <c r="E104" t="s">
        <v>89</v>
      </c>
      <c r="F104" t="s">
        <v>41</v>
      </c>
      <c r="G104" t="s">
        <v>42</v>
      </c>
      <c r="H104" t="s">
        <v>45</v>
      </c>
      <c r="I104" t="s">
        <v>43</v>
      </c>
      <c r="J104" t="s">
        <v>44</v>
      </c>
      <c r="K104" t="s">
        <v>109</v>
      </c>
      <c r="L104" t="s">
        <v>99</v>
      </c>
      <c r="M104" t="s">
        <v>20</v>
      </c>
      <c r="N104" t="s">
        <v>99</v>
      </c>
      <c r="O104" t="s">
        <v>99</v>
      </c>
      <c r="P104" t="s">
        <v>20</v>
      </c>
      <c r="Q104" t="s">
        <v>20</v>
      </c>
      <c r="R104" t="s">
        <v>20</v>
      </c>
      <c r="S104" t="s">
        <v>449</v>
      </c>
      <c r="T104" t="s">
        <v>341</v>
      </c>
    </row>
    <row r="105" spans="1:20" hidden="1" x14ac:dyDescent="0.25">
      <c r="A105" t="s">
        <v>94</v>
      </c>
      <c r="B105" t="s">
        <v>95</v>
      </c>
      <c r="C105" t="s">
        <v>96</v>
      </c>
      <c r="D105" t="s">
        <v>97</v>
      </c>
      <c r="E105" t="s">
        <v>53</v>
      </c>
      <c r="F105" t="s">
        <v>41</v>
      </c>
      <c r="G105" t="s">
        <v>42</v>
      </c>
      <c r="H105" t="s">
        <v>45</v>
      </c>
      <c r="I105" t="s">
        <v>43</v>
      </c>
      <c r="J105" t="s">
        <v>44</v>
      </c>
      <c r="K105" t="s">
        <v>98</v>
      </c>
      <c r="L105" t="s">
        <v>20</v>
      </c>
      <c r="M105" t="s">
        <v>20</v>
      </c>
      <c r="N105" t="s">
        <v>20</v>
      </c>
      <c r="O105" t="s">
        <v>99</v>
      </c>
      <c r="P105" t="s">
        <v>20</v>
      </c>
      <c r="Q105" t="s">
        <v>20</v>
      </c>
      <c r="R105" t="s">
        <v>20</v>
      </c>
      <c r="S105" t="s">
        <v>96</v>
      </c>
      <c r="T105" t="s">
        <v>100</v>
      </c>
    </row>
    <row r="106" spans="1:20" hidden="1" x14ac:dyDescent="0.25">
      <c r="A106" t="s">
        <v>101</v>
      </c>
      <c r="B106" t="s">
        <v>102</v>
      </c>
      <c r="C106" t="s">
        <v>96</v>
      </c>
      <c r="D106" t="s">
        <v>97</v>
      </c>
      <c r="E106" t="s">
        <v>53</v>
      </c>
      <c r="F106" t="s">
        <v>41</v>
      </c>
      <c r="G106" t="s">
        <v>42</v>
      </c>
      <c r="H106" t="s">
        <v>45</v>
      </c>
      <c r="I106" t="s">
        <v>43</v>
      </c>
      <c r="J106" t="s">
        <v>44</v>
      </c>
      <c r="K106" t="s">
        <v>103</v>
      </c>
      <c r="L106" t="s">
        <v>20</v>
      </c>
      <c r="M106" t="s">
        <v>20</v>
      </c>
      <c r="N106" t="s">
        <v>20</v>
      </c>
      <c r="O106" t="s">
        <v>99</v>
      </c>
      <c r="P106" t="s">
        <v>20</v>
      </c>
      <c r="Q106" t="s">
        <v>20</v>
      </c>
      <c r="R106" t="s">
        <v>20</v>
      </c>
      <c r="S106" t="s">
        <v>96</v>
      </c>
      <c r="T106" t="s">
        <v>104</v>
      </c>
    </row>
    <row r="107" spans="1:20" hidden="1" x14ac:dyDescent="0.25">
      <c r="A107" t="s">
        <v>234</v>
      </c>
      <c r="B107" t="s">
        <v>56</v>
      </c>
      <c r="C107" t="s">
        <v>96</v>
      </c>
      <c r="D107" t="s">
        <v>97</v>
      </c>
      <c r="E107" t="s">
        <v>235</v>
      </c>
      <c r="F107" t="s">
        <v>41</v>
      </c>
      <c r="G107" t="s">
        <v>45</v>
      </c>
      <c r="H107" t="s">
        <v>45</v>
      </c>
      <c r="I107" t="s">
        <v>43</v>
      </c>
      <c r="J107" t="s">
        <v>44</v>
      </c>
      <c r="K107" t="s">
        <v>103</v>
      </c>
      <c r="L107" t="s">
        <v>20</v>
      </c>
      <c r="M107" t="s">
        <v>20</v>
      </c>
      <c r="N107" t="s">
        <v>20</v>
      </c>
      <c r="O107" t="s">
        <v>99</v>
      </c>
      <c r="P107" t="s">
        <v>20</v>
      </c>
      <c r="Q107" t="s">
        <v>20</v>
      </c>
      <c r="R107" t="s">
        <v>20</v>
      </c>
      <c r="S107" t="s">
        <v>96</v>
      </c>
      <c r="T107" t="s">
        <v>236</v>
      </c>
    </row>
    <row r="108" spans="1:20" hidden="1" x14ac:dyDescent="0.25">
      <c r="A108" t="s">
        <v>380</v>
      </c>
      <c r="B108" t="s">
        <v>381</v>
      </c>
      <c r="C108" t="s">
        <v>96</v>
      </c>
      <c r="D108" t="s">
        <v>292</v>
      </c>
      <c r="E108" t="s">
        <v>382</v>
      </c>
      <c r="F108" t="s">
        <v>41</v>
      </c>
      <c r="G108" t="s">
        <v>45</v>
      </c>
      <c r="H108" t="s">
        <v>45</v>
      </c>
      <c r="I108" t="s">
        <v>43</v>
      </c>
      <c r="J108" t="s">
        <v>44</v>
      </c>
      <c r="K108" t="s">
        <v>109</v>
      </c>
      <c r="L108" t="s">
        <v>99</v>
      </c>
      <c r="M108" t="s">
        <v>99</v>
      </c>
      <c r="N108" t="s">
        <v>99</v>
      </c>
      <c r="O108" t="s">
        <v>99</v>
      </c>
      <c r="P108" t="s">
        <v>20</v>
      </c>
      <c r="Q108" t="s">
        <v>20</v>
      </c>
      <c r="R108" t="s">
        <v>20</v>
      </c>
      <c r="S108" t="s">
        <v>96</v>
      </c>
      <c r="T108" t="s">
        <v>383</v>
      </c>
    </row>
    <row r="109" spans="1:20" hidden="1" x14ac:dyDescent="0.25">
      <c r="A109" t="s">
        <v>105</v>
      </c>
      <c r="B109" t="s">
        <v>106</v>
      </c>
      <c r="C109" t="s">
        <v>107</v>
      </c>
      <c r="D109" t="s">
        <v>108</v>
      </c>
      <c r="E109" t="s">
        <v>79</v>
      </c>
      <c r="F109" t="s">
        <v>41</v>
      </c>
      <c r="G109" t="s">
        <v>42</v>
      </c>
      <c r="H109" t="s">
        <v>45</v>
      </c>
      <c r="I109" t="s">
        <v>43</v>
      </c>
      <c r="J109" t="s">
        <v>44</v>
      </c>
      <c r="K109" t="s">
        <v>109</v>
      </c>
      <c r="L109" t="s">
        <v>99</v>
      </c>
      <c r="M109" t="s">
        <v>20</v>
      </c>
      <c r="N109" t="s">
        <v>99</v>
      </c>
      <c r="O109" t="s">
        <v>99</v>
      </c>
      <c r="P109" t="s">
        <v>20</v>
      </c>
      <c r="Q109" t="s">
        <v>20</v>
      </c>
      <c r="R109" t="s">
        <v>20</v>
      </c>
      <c r="S109" t="s">
        <v>107</v>
      </c>
      <c r="T109" t="s">
        <v>110</v>
      </c>
    </row>
    <row r="110" spans="1:20" hidden="1" x14ac:dyDescent="0.25">
      <c r="A110" t="s">
        <v>122</v>
      </c>
      <c r="B110" t="s">
        <v>46</v>
      </c>
      <c r="C110" t="s">
        <v>107</v>
      </c>
      <c r="D110" t="s">
        <v>123</v>
      </c>
      <c r="E110" t="s">
        <v>79</v>
      </c>
      <c r="F110" t="s">
        <v>41</v>
      </c>
      <c r="G110" t="s">
        <v>45</v>
      </c>
      <c r="H110" t="s">
        <v>45</v>
      </c>
      <c r="I110" t="s">
        <v>43</v>
      </c>
      <c r="J110" t="s">
        <v>44</v>
      </c>
      <c r="K110" t="s">
        <v>109</v>
      </c>
      <c r="L110" t="s">
        <v>99</v>
      </c>
      <c r="M110" t="s">
        <v>20</v>
      </c>
      <c r="N110" t="s">
        <v>99</v>
      </c>
      <c r="O110" t="s">
        <v>99</v>
      </c>
      <c r="P110" t="s">
        <v>20</v>
      </c>
      <c r="Q110" t="s">
        <v>20</v>
      </c>
      <c r="R110" t="s">
        <v>20</v>
      </c>
      <c r="S110" t="s">
        <v>107</v>
      </c>
      <c r="T110" t="s">
        <v>124</v>
      </c>
    </row>
    <row r="111" spans="1:20" hidden="1" x14ac:dyDescent="0.25">
      <c r="A111" t="s">
        <v>171</v>
      </c>
      <c r="B111" t="s">
        <v>47</v>
      </c>
      <c r="C111" t="s">
        <v>107</v>
      </c>
      <c r="D111" t="s">
        <v>149</v>
      </c>
      <c r="E111" t="s">
        <v>79</v>
      </c>
      <c r="F111" t="s">
        <v>41</v>
      </c>
      <c r="G111" t="s">
        <v>45</v>
      </c>
      <c r="H111" t="s">
        <v>45</v>
      </c>
      <c r="I111" t="s">
        <v>43</v>
      </c>
      <c r="J111" t="s">
        <v>44</v>
      </c>
      <c r="K111" t="s">
        <v>103</v>
      </c>
      <c r="L111" t="s">
        <v>128</v>
      </c>
      <c r="M111" t="s">
        <v>20</v>
      </c>
      <c r="N111" t="s">
        <v>128</v>
      </c>
      <c r="O111" t="s">
        <v>99</v>
      </c>
      <c r="P111" t="s">
        <v>20</v>
      </c>
      <c r="Q111" t="s">
        <v>20</v>
      </c>
      <c r="R111" t="s">
        <v>20</v>
      </c>
      <c r="S111" t="s">
        <v>107</v>
      </c>
      <c r="T111" t="s">
        <v>172</v>
      </c>
    </row>
    <row r="112" spans="1:20" hidden="1" x14ac:dyDescent="0.25">
      <c r="A112" t="s">
        <v>193</v>
      </c>
      <c r="B112" t="s">
        <v>48</v>
      </c>
      <c r="C112" t="s">
        <v>107</v>
      </c>
      <c r="D112" t="s">
        <v>194</v>
      </c>
      <c r="E112" t="s">
        <v>79</v>
      </c>
      <c r="F112" t="s">
        <v>41</v>
      </c>
      <c r="G112" t="s">
        <v>45</v>
      </c>
      <c r="H112" t="s">
        <v>45</v>
      </c>
      <c r="I112" t="s">
        <v>43</v>
      </c>
      <c r="J112" t="s">
        <v>44</v>
      </c>
      <c r="K112" t="s">
        <v>103</v>
      </c>
      <c r="L112" t="s">
        <v>20</v>
      </c>
      <c r="M112" t="s">
        <v>20</v>
      </c>
      <c r="N112" t="s">
        <v>20</v>
      </c>
      <c r="O112" t="s">
        <v>99</v>
      </c>
      <c r="P112" t="s">
        <v>20</v>
      </c>
      <c r="Q112" t="s">
        <v>20</v>
      </c>
      <c r="R112" t="s">
        <v>20</v>
      </c>
      <c r="S112" t="s">
        <v>107</v>
      </c>
      <c r="T112" t="s">
        <v>196</v>
      </c>
    </row>
    <row r="113" spans="1:20" hidden="1" x14ac:dyDescent="0.25">
      <c r="A113" t="s">
        <v>220</v>
      </c>
      <c r="B113" t="s">
        <v>56</v>
      </c>
      <c r="C113" t="s">
        <v>107</v>
      </c>
      <c r="D113" t="s">
        <v>194</v>
      </c>
      <c r="E113" t="s">
        <v>79</v>
      </c>
      <c r="F113" t="s">
        <v>41</v>
      </c>
      <c r="G113" t="s">
        <v>45</v>
      </c>
      <c r="H113" t="s">
        <v>45</v>
      </c>
      <c r="I113" t="s">
        <v>43</v>
      </c>
      <c r="J113" t="s">
        <v>44</v>
      </c>
      <c r="K113" t="s">
        <v>103</v>
      </c>
      <c r="L113" t="s">
        <v>20</v>
      </c>
      <c r="M113" t="s">
        <v>20</v>
      </c>
      <c r="N113" t="s">
        <v>20</v>
      </c>
      <c r="O113" t="s">
        <v>99</v>
      </c>
      <c r="P113" t="s">
        <v>20</v>
      </c>
      <c r="Q113" t="s">
        <v>20</v>
      </c>
      <c r="R113" t="s">
        <v>20</v>
      </c>
      <c r="S113" t="s">
        <v>107</v>
      </c>
      <c r="T113" t="s">
        <v>222</v>
      </c>
    </row>
    <row r="114" spans="1:20" hidden="1" x14ac:dyDescent="0.25">
      <c r="A114" t="s">
        <v>275</v>
      </c>
      <c r="B114" t="s">
        <v>51</v>
      </c>
      <c r="C114" t="s">
        <v>107</v>
      </c>
      <c r="D114" t="s">
        <v>81</v>
      </c>
      <c r="E114" t="s">
        <v>276</v>
      </c>
      <c r="F114" t="s">
        <v>255</v>
      </c>
      <c r="G114" t="s">
        <v>45</v>
      </c>
      <c r="H114" t="s">
        <v>45</v>
      </c>
      <c r="I114" t="s">
        <v>43</v>
      </c>
      <c r="J114" t="s">
        <v>44</v>
      </c>
      <c r="K114" t="s">
        <v>256</v>
      </c>
      <c r="L114" t="s">
        <v>20</v>
      </c>
      <c r="M114" t="s">
        <v>20</v>
      </c>
      <c r="N114" t="s">
        <v>20</v>
      </c>
      <c r="O114" t="s">
        <v>20</v>
      </c>
      <c r="P114" t="s">
        <v>20</v>
      </c>
      <c r="Q114" t="s">
        <v>20</v>
      </c>
      <c r="R114" t="s">
        <v>20</v>
      </c>
      <c r="S114" t="s">
        <v>107</v>
      </c>
      <c r="T114" t="s">
        <v>278</v>
      </c>
    </row>
    <row r="115" spans="1:20" hidden="1" x14ac:dyDescent="0.25">
      <c r="A115" t="s">
        <v>374</v>
      </c>
      <c r="B115" t="s">
        <v>370</v>
      </c>
      <c r="C115" t="s">
        <v>107</v>
      </c>
      <c r="D115" t="s">
        <v>375</v>
      </c>
      <c r="E115" t="s">
        <v>376</v>
      </c>
      <c r="F115" t="s">
        <v>41</v>
      </c>
      <c r="G115" t="s">
        <v>45</v>
      </c>
      <c r="H115" t="s">
        <v>45</v>
      </c>
      <c r="I115" t="s">
        <v>43</v>
      </c>
      <c r="J115" t="s">
        <v>44</v>
      </c>
      <c r="K115" t="s">
        <v>109</v>
      </c>
      <c r="L115" t="s">
        <v>99</v>
      </c>
      <c r="M115" t="s">
        <v>99</v>
      </c>
      <c r="N115" t="s">
        <v>99</v>
      </c>
      <c r="O115" t="s">
        <v>99</v>
      </c>
      <c r="P115" t="s">
        <v>20</v>
      </c>
      <c r="Q115" t="s">
        <v>20</v>
      </c>
      <c r="R115" t="s">
        <v>20</v>
      </c>
      <c r="S115" t="s">
        <v>107</v>
      </c>
      <c r="T115" t="s">
        <v>377</v>
      </c>
    </row>
    <row r="116" spans="1:20" hidden="1" x14ac:dyDescent="0.25">
      <c r="A116" t="s">
        <v>400</v>
      </c>
      <c r="B116" t="s">
        <v>54</v>
      </c>
      <c r="C116" t="s">
        <v>107</v>
      </c>
      <c r="D116" t="s">
        <v>401</v>
      </c>
      <c r="E116" t="s">
        <v>92</v>
      </c>
      <c r="F116" t="s">
        <v>41</v>
      </c>
      <c r="G116" t="s">
        <v>45</v>
      </c>
      <c r="H116" t="s">
        <v>45</v>
      </c>
      <c r="I116" t="s">
        <v>43</v>
      </c>
      <c r="J116" t="s">
        <v>44</v>
      </c>
      <c r="K116" t="s">
        <v>103</v>
      </c>
      <c r="L116" t="s">
        <v>20</v>
      </c>
      <c r="M116" t="s">
        <v>20</v>
      </c>
      <c r="N116" t="s">
        <v>20</v>
      </c>
      <c r="O116" t="s">
        <v>99</v>
      </c>
      <c r="P116" t="s">
        <v>20</v>
      </c>
      <c r="Q116" t="s">
        <v>20</v>
      </c>
      <c r="R116" t="s">
        <v>20</v>
      </c>
      <c r="S116" t="s">
        <v>107</v>
      </c>
      <c r="T116" t="s">
        <v>403</v>
      </c>
    </row>
    <row r="117" spans="1:20" hidden="1" x14ac:dyDescent="0.25">
      <c r="A117" t="s">
        <v>147</v>
      </c>
      <c r="B117" t="s">
        <v>46</v>
      </c>
      <c r="C117" t="s">
        <v>148</v>
      </c>
      <c r="D117" t="s">
        <v>149</v>
      </c>
      <c r="E117" t="s">
        <v>79</v>
      </c>
      <c r="F117" t="s">
        <v>41</v>
      </c>
      <c r="G117" t="s">
        <v>45</v>
      </c>
      <c r="H117" t="s">
        <v>45</v>
      </c>
      <c r="I117" t="s">
        <v>43</v>
      </c>
      <c r="J117" t="s">
        <v>44</v>
      </c>
      <c r="K117" t="s">
        <v>103</v>
      </c>
      <c r="L117" t="s">
        <v>128</v>
      </c>
      <c r="M117" t="s">
        <v>20</v>
      </c>
      <c r="N117" t="s">
        <v>128</v>
      </c>
      <c r="O117" t="s">
        <v>99</v>
      </c>
      <c r="P117" t="s">
        <v>20</v>
      </c>
      <c r="Q117" t="s">
        <v>20</v>
      </c>
      <c r="R117" t="s">
        <v>20</v>
      </c>
      <c r="S117" t="s">
        <v>148</v>
      </c>
      <c r="T117" t="s">
        <v>150</v>
      </c>
    </row>
    <row r="118" spans="1:20" hidden="1" x14ac:dyDescent="0.25">
      <c r="A118" t="s">
        <v>163</v>
      </c>
      <c r="B118" t="s">
        <v>47</v>
      </c>
      <c r="C118" t="s">
        <v>148</v>
      </c>
      <c r="D118" t="s">
        <v>123</v>
      </c>
      <c r="E118" t="s">
        <v>79</v>
      </c>
      <c r="F118" t="s">
        <v>41</v>
      </c>
      <c r="G118" t="s">
        <v>45</v>
      </c>
      <c r="H118" t="s">
        <v>45</v>
      </c>
      <c r="I118" t="s">
        <v>43</v>
      </c>
      <c r="J118" t="s">
        <v>44</v>
      </c>
      <c r="K118" t="s">
        <v>109</v>
      </c>
      <c r="L118" t="s">
        <v>99</v>
      </c>
      <c r="M118" t="s">
        <v>20</v>
      </c>
      <c r="N118" t="s">
        <v>99</v>
      </c>
      <c r="O118" t="s">
        <v>99</v>
      </c>
      <c r="P118" t="s">
        <v>20</v>
      </c>
      <c r="Q118" t="s">
        <v>20</v>
      </c>
      <c r="R118" t="s">
        <v>20</v>
      </c>
      <c r="S118" t="s">
        <v>148</v>
      </c>
      <c r="T118" t="s">
        <v>164</v>
      </c>
    </row>
    <row r="119" spans="1:20" hidden="1" x14ac:dyDescent="0.25">
      <c r="A119" t="s">
        <v>193</v>
      </c>
      <c r="B119" t="s">
        <v>48</v>
      </c>
      <c r="C119" t="s">
        <v>148</v>
      </c>
      <c r="D119" t="s">
        <v>194</v>
      </c>
      <c r="E119" t="s">
        <v>79</v>
      </c>
      <c r="F119" t="s">
        <v>41</v>
      </c>
      <c r="G119" t="s">
        <v>45</v>
      </c>
      <c r="H119" t="s">
        <v>45</v>
      </c>
      <c r="I119" t="s">
        <v>43</v>
      </c>
      <c r="J119" t="s">
        <v>44</v>
      </c>
      <c r="K119" t="s">
        <v>103</v>
      </c>
      <c r="L119" t="s">
        <v>20</v>
      </c>
      <c r="M119" t="s">
        <v>20</v>
      </c>
      <c r="N119" t="s">
        <v>20</v>
      </c>
      <c r="O119" t="s">
        <v>99</v>
      </c>
      <c r="P119" t="s">
        <v>20</v>
      </c>
      <c r="Q119" t="s">
        <v>20</v>
      </c>
      <c r="R119" t="s">
        <v>20</v>
      </c>
      <c r="S119" t="s">
        <v>148</v>
      </c>
      <c r="T119" t="s">
        <v>195</v>
      </c>
    </row>
    <row r="120" spans="1:20" hidden="1" x14ac:dyDescent="0.25">
      <c r="A120" t="s">
        <v>220</v>
      </c>
      <c r="B120" t="s">
        <v>56</v>
      </c>
      <c r="C120" t="s">
        <v>148</v>
      </c>
      <c r="D120" t="s">
        <v>194</v>
      </c>
      <c r="E120" t="s">
        <v>79</v>
      </c>
      <c r="F120" t="s">
        <v>41</v>
      </c>
      <c r="G120" t="s">
        <v>45</v>
      </c>
      <c r="H120" t="s">
        <v>45</v>
      </c>
      <c r="I120" t="s">
        <v>43</v>
      </c>
      <c r="J120" t="s">
        <v>44</v>
      </c>
      <c r="K120" t="s">
        <v>103</v>
      </c>
      <c r="L120" t="s">
        <v>20</v>
      </c>
      <c r="M120" t="s">
        <v>20</v>
      </c>
      <c r="N120" t="s">
        <v>20</v>
      </c>
      <c r="O120" t="s">
        <v>99</v>
      </c>
      <c r="P120" t="s">
        <v>20</v>
      </c>
      <c r="Q120" t="s">
        <v>20</v>
      </c>
      <c r="R120" t="s">
        <v>20</v>
      </c>
      <c r="S120" t="s">
        <v>148</v>
      </c>
      <c r="T120" t="s">
        <v>221</v>
      </c>
    </row>
    <row r="121" spans="1:20" hidden="1" x14ac:dyDescent="0.25">
      <c r="A121" t="s">
        <v>275</v>
      </c>
      <c r="B121" t="s">
        <v>51</v>
      </c>
      <c r="C121" t="s">
        <v>148</v>
      </c>
      <c r="D121" t="s">
        <v>81</v>
      </c>
      <c r="E121" t="s">
        <v>276</v>
      </c>
      <c r="F121" t="s">
        <v>255</v>
      </c>
      <c r="G121" t="s">
        <v>45</v>
      </c>
      <c r="H121" t="s">
        <v>45</v>
      </c>
      <c r="I121" t="s">
        <v>43</v>
      </c>
      <c r="J121" t="s">
        <v>44</v>
      </c>
      <c r="K121" t="s">
        <v>256</v>
      </c>
      <c r="L121" t="s">
        <v>20</v>
      </c>
      <c r="M121" t="s">
        <v>20</v>
      </c>
      <c r="N121" t="s">
        <v>20</v>
      </c>
      <c r="O121" t="s">
        <v>20</v>
      </c>
      <c r="P121" t="s">
        <v>20</v>
      </c>
      <c r="Q121" t="s">
        <v>20</v>
      </c>
      <c r="R121" t="s">
        <v>20</v>
      </c>
      <c r="S121" t="s">
        <v>148</v>
      </c>
      <c r="T121" t="s">
        <v>277</v>
      </c>
    </row>
    <row r="122" spans="1:20" hidden="1" x14ac:dyDescent="0.25">
      <c r="A122" t="s">
        <v>378</v>
      </c>
      <c r="B122" t="s">
        <v>370</v>
      </c>
      <c r="C122" t="s">
        <v>148</v>
      </c>
      <c r="D122" t="s">
        <v>375</v>
      </c>
      <c r="E122" t="s">
        <v>376</v>
      </c>
      <c r="F122" t="s">
        <v>41</v>
      </c>
      <c r="G122" t="s">
        <v>45</v>
      </c>
      <c r="H122" t="s">
        <v>45</v>
      </c>
      <c r="I122" t="s">
        <v>43</v>
      </c>
      <c r="J122" t="s">
        <v>44</v>
      </c>
      <c r="K122" t="s">
        <v>109</v>
      </c>
      <c r="L122" t="s">
        <v>99</v>
      </c>
      <c r="M122" t="s">
        <v>99</v>
      </c>
      <c r="N122" t="s">
        <v>99</v>
      </c>
      <c r="O122" t="s">
        <v>99</v>
      </c>
      <c r="P122" t="s">
        <v>20</v>
      </c>
      <c r="Q122" t="s">
        <v>20</v>
      </c>
      <c r="R122" t="s">
        <v>20</v>
      </c>
      <c r="S122" t="s">
        <v>148</v>
      </c>
      <c r="T122" t="s">
        <v>379</v>
      </c>
    </row>
    <row r="123" spans="1:20" hidden="1" x14ac:dyDescent="0.25">
      <c r="A123" t="s">
        <v>400</v>
      </c>
      <c r="B123" t="s">
        <v>54</v>
      </c>
      <c r="C123" t="s">
        <v>148</v>
      </c>
      <c r="D123" t="s">
        <v>401</v>
      </c>
      <c r="E123" t="s">
        <v>92</v>
      </c>
      <c r="F123" t="s">
        <v>41</v>
      </c>
      <c r="G123" t="s">
        <v>45</v>
      </c>
      <c r="H123" t="s">
        <v>45</v>
      </c>
      <c r="I123" t="s">
        <v>43</v>
      </c>
      <c r="J123" t="s">
        <v>44</v>
      </c>
      <c r="K123" t="s">
        <v>103</v>
      </c>
      <c r="L123" t="s">
        <v>20</v>
      </c>
      <c r="M123" t="s">
        <v>20</v>
      </c>
      <c r="N123" t="s">
        <v>20</v>
      </c>
      <c r="O123" t="s">
        <v>99</v>
      </c>
      <c r="P123" t="s">
        <v>20</v>
      </c>
      <c r="Q123" t="s">
        <v>20</v>
      </c>
      <c r="R123" t="s">
        <v>20</v>
      </c>
      <c r="S123" t="s">
        <v>148</v>
      </c>
      <c r="T123" t="s">
        <v>402</v>
      </c>
    </row>
    <row r="124" spans="1:20" hidden="1" x14ac:dyDescent="0.25">
      <c r="A124" t="s">
        <v>134</v>
      </c>
      <c r="B124" t="s">
        <v>46</v>
      </c>
      <c r="C124" t="s">
        <v>135</v>
      </c>
      <c r="D124" t="s">
        <v>136</v>
      </c>
      <c r="E124" t="s">
        <v>114</v>
      </c>
      <c r="F124" t="s">
        <v>41</v>
      </c>
      <c r="G124" t="s">
        <v>45</v>
      </c>
      <c r="H124" t="s">
        <v>45</v>
      </c>
      <c r="I124" t="s">
        <v>43</v>
      </c>
      <c r="J124" t="s">
        <v>44</v>
      </c>
      <c r="K124" t="s">
        <v>103</v>
      </c>
      <c r="L124" t="s">
        <v>128</v>
      </c>
      <c r="M124" t="s">
        <v>20</v>
      </c>
      <c r="N124" t="s">
        <v>128</v>
      </c>
      <c r="O124" t="s">
        <v>99</v>
      </c>
      <c r="P124" t="s">
        <v>20</v>
      </c>
      <c r="Q124" t="s">
        <v>20</v>
      </c>
      <c r="R124" t="s">
        <v>20</v>
      </c>
      <c r="S124" t="s">
        <v>135</v>
      </c>
      <c r="T124" t="s">
        <v>137</v>
      </c>
    </row>
    <row r="125" spans="1:20" hidden="1" x14ac:dyDescent="0.25">
      <c r="A125" t="s">
        <v>155</v>
      </c>
      <c r="B125" t="s">
        <v>47</v>
      </c>
      <c r="C125" t="s">
        <v>135</v>
      </c>
      <c r="D125" t="s">
        <v>136</v>
      </c>
      <c r="E125" t="s">
        <v>114</v>
      </c>
      <c r="F125" t="s">
        <v>41</v>
      </c>
      <c r="G125" t="s">
        <v>45</v>
      </c>
      <c r="H125" t="s">
        <v>45</v>
      </c>
      <c r="I125" t="s">
        <v>43</v>
      </c>
      <c r="J125" t="s">
        <v>44</v>
      </c>
      <c r="K125" t="s">
        <v>103</v>
      </c>
      <c r="L125" t="s">
        <v>128</v>
      </c>
      <c r="M125" t="s">
        <v>20</v>
      </c>
      <c r="N125" t="s">
        <v>128</v>
      </c>
      <c r="O125" t="s">
        <v>99</v>
      </c>
      <c r="P125" t="s">
        <v>20</v>
      </c>
      <c r="Q125" t="s">
        <v>20</v>
      </c>
      <c r="R125" t="s">
        <v>20</v>
      </c>
      <c r="S125" t="s">
        <v>135</v>
      </c>
      <c r="T125" t="s">
        <v>156</v>
      </c>
    </row>
    <row r="126" spans="1:20" hidden="1" x14ac:dyDescent="0.25">
      <c r="A126" t="s">
        <v>204</v>
      </c>
      <c r="B126" t="s">
        <v>48</v>
      </c>
      <c r="C126" t="s">
        <v>135</v>
      </c>
      <c r="D126" t="s">
        <v>205</v>
      </c>
      <c r="E126" t="s">
        <v>114</v>
      </c>
      <c r="F126" t="s">
        <v>41</v>
      </c>
      <c r="G126" t="s">
        <v>45</v>
      </c>
      <c r="H126" t="s">
        <v>45</v>
      </c>
      <c r="I126" t="s">
        <v>43</v>
      </c>
      <c r="J126" t="s">
        <v>44</v>
      </c>
      <c r="K126" t="s">
        <v>109</v>
      </c>
      <c r="L126" t="s">
        <v>99</v>
      </c>
      <c r="M126" t="s">
        <v>20</v>
      </c>
      <c r="N126" t="s">
        <v>99</v>
      </c>
      <c r="O126" t="s">
        <v>99</v>
      </c>
      <c r="P126" t="s">
        <v>20</v>
      </c>
      <c r="Q126" t="s">
        <v>20</v>
      </c>
      <c r="R126" t="s">
        <v>20</v>
      </c>
      <c r="S126" t="s">
        <v>135</v>
      </c>
      <c r="T126" t="s">
        <v>206</v>
      </c>
    </row>
    <row r="127" spans="1:20" hidden="1" x14ac:dyDescent="0.25">
      <c r="A127" t="s">
        <v>230</v>
      </c>
      <c r="B127" t="s">
        <v>56</v>
      </c>
      <c r="C127" t="s">
        <v>135</v>
      </c>
      <c r="D127" t="s">
        <v>231</v>
      </c>
      <c r="E127" t="s">
        <v>114</v>
      </c>
      <c r="F127" t="s">
        <v>41</v>
      </c>
      <c r="G127" t="s">
        <v>45</v>
      </c>
      <c r="H127" t="s">
        <v>45</v>
      </c>
      <c r="I127" t="s">
        <v>43</v>
      </c>
      <c r="J127" t="s">
        <v>44</v>
      </c>
      <c r="K127" t="s">
        <v>103</v>
      </c>
      <c r="L127" t="s">
        <v>20</v>
      </c>
      <c r="M127" t="s">
        <v>20</v>
      </c>
      <c r="N127" t="s">
        <v>20</v>
      </c>
      <c r="O127" t="s">
        <v>99</v>
      </c>
      <c r="P127" t="s">
        <v>20</v>
      </c>
      <c r="Q127" t="s">
        <v>20</v>
      </c>
      <c r="R127" t="s">
        <v>20</v>
      </c>
      <c r="S127" t="s">
        <v>135</v>
      </c>
      <c r="T127" t="s">
        <v>233</v>
      </c>
    </row>
    <row r="128" spans="1:20" hidden="1" x14ac:dyDescent="0.25">
      <c r="A128" t="s">
        <v>265</v>
      </c>
      <c r="B128" t="s">
        <v>51</v>
      </c>
      <c r="C128" t="s">
        <v>135</v>
      </c>
      <c r="D128" t="s">
        <v>266</v>
      </c>
      <c r="E128" t="s">
        <v>267</v>
      </c>
      <c r="F128" t="s">
        <v>255</v>
      </c>
      <c r="G128" t="s">
        <v>45</v>
      </c>
      <c r="H128" t="s">
        <v>45</v>
      </c>
      <c r="I128" t="s">
        <v>43</v>
      </c>
      <c r="J128" t="s">
        <v>44</v>
      </c>
      <c r="K128" t="s">
        <v>256</v>
      </c>
      <c r="L128" t="s">
        <v>20</v>
      </c>
      <c r="M128" t="s">
        <v>20</v>
      </c>
      <c r="N128" t="s">
        <v>20</v>
      </c>
      <c r="O128" t="s">
        <v>20</v>
      </c>
      <c r="P128" t="s">
        <v>20</v>
      </c>
      <c r="Q128" t="s">
        <v>20</v>
      </c>
      <c r="R128" t="s">
        <v>20</v>
      </c>
      <c r="S128" t="s">
        <v>135</v>
      </c>
      <c r="T128" t="s">
        <v>268</v>
      </c>
    </row>
    <row r="129" spans="1:20" hidden="1" x14ac:dyDescent="0.25">
      <c r="A129" t="s">
        <v>369</v>
      </c>
      <c r="B129" t="s">
        <v>370</v>
      </c>
      <c r="C129" t="s">
        <v>135</v>
      </c>
      <c r="D129" t="s">
        <v>371</v>
      </c>
      <c r="E129" t="s">
        <v>372</v>
      </c>
      <c r="F129" t="s">
        <v>41</v>
      </c>
      <c r="G129" t="s">
        <v>45</v>
      </c>
      <c r="H129" t="s">
        <v>45</v>
      </c>
      <c r="I129" t="s">
        <v>43</v>
      </c>
      <c r="J129" t="s">
        <v>44</v>
      </c>
      <c r="K129" t="s">
        <v>109</v>
      </c>
      <c r="L129" t="s">
        <v>99</v>
      </c>
      <c r="M129" t="s">
        <v>99</v>
      </c>
      <c r="N129" t="s">
        <v>99</v>
      </c>
      <c r="O129" t="s">
        <v>99</v>
      </c>
      <c r="P129" t="s">
        <v>20</v>
      </c>
      <c r="Q129" t="s">
        <v>20</v>
      </c>
      <c r="R129" t="s">
        <v>20</v>
      </c>
      <c r="S129" t="s">
        <v>135</v>
      </c>
      <c r="T129" t="s">
        <v>373</v>
      </c>
    </row>
    <row r="130" spans="1:20" hidden="1" x14ac:dyDescent="0.25">
      <c r="A130" t="s">
        <v>404</v>
      </c>
      <c r="B130" t="s">
        <v>54</v>
      </c>
      <c r="C130" t="s">
        <v>135</v>
      </c>
      <c r="D130" t="s">
        <v>405</v>
      </c>
      <c r="E130" t="s">
        <v>176</v>
      </c>
      <c r="F130" t="s">
        <v>41</v>
      </c>
      <c r="G130" t="s">
        <v>45</v>
      </c>
      <c r="H130" t="s">
        <v>45</v>
      </c>
      <c r="I130" t="s">
        <v>43</v>
      </c>
      <c r="J130" t="s">
        <v>44</v>
      </c>
      <c r="K130" t="s">
        <v>103</v>
      </c>
      <c r="L130" t="s">
        <v>20</v>
      </c>
      <c r="M130" t="s">
        <v>20</v>
      </c>
      <c r="N130" t="s">
        <v>20</v>
      </c>
      <c r="O130" t="s">
        <v>99</v>
      </c>
      <c r="P130" t="s">
        <v>20</v>
      </c>
      <c r="Q130" t="s">
        <v>20</v>
      </c>
      <c r="R130" t="s">
        <v>20</v>
      </c>
      <c r="S130" t="s">
        <v>135</v>
      </c>
      <c r="T130" t="s">
        <v>406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956D-445D-4B2A-90D2-3D927A32223E}">
  <sheetPr codeName="Feuil9"/>
  <dimension ref="A1:O45"/>
  <sheetViews>
    <sheetView workbookViewId="0">
      <selection activeCell="J11" sqref="J11"/>
    </sheetView>
  </sheetViews>
  <sheetFormatPr baseColWidth="10" defaultRowHeight="15" x14ac:dyDescent="0.25"/>
  <cols>
    <col min="1" max="1" width="15.7109375" customWidth="1"/>
    <col min="2" max="2" width="13.7109375" customWidth="1"/>
    <col min="3" max="3" width="5.7109375" customWidth="1"/>
    <col min="4" max="4" width="2.7109375" customWidth="1"/>
    <col min="5" max="5" width="5.7109375" customWidth="1"/>
    <col min="6" max="7" width="12.7109375" customWidth="1"/>
    <col min="8" max="8" width="5.7109375" customWidth="1"/>
    <col min="9" max="9" width="2.7109375" style="8" customWidth="1"/>
    <col min="10" max="10" width="5.7109375" customWidth="1"/>
  </cols>
  <sheetData>
    <row r="1" spans="1:15" ht="15" customHeight="1" x14ac:dyDescent="0.25">
      <c r="A1" s="123" t="s">
        <v>61</v>
      </c>
      <c r="B1" s="123"/>
      <c r="C1" s="123"/>
      <c r="D1" s="123"/>
      <c r="E1" s="123"/>
      <c r="F1" s="123"/>
      <c r="G1" s="123"/>
      <c r="H1" s="123"/>
      <c r="I1" s="123"/>
      <c r="J1" s="123"/>
      <c r="K1" s="70"/>
      <c r="L1" s="70"/>
      <c r="M1" s="70"/>
    </row>
    <row r="2" spans="1:15" ht="15" customHeight="1" x14ac:dyDescent="0.2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70"/>
      <c r="L2" s="70"/>
      <c r="M2" s="70"/>
    </row>
    <row r="3" spans="1:15" ht="15" customHeigh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70"/>
      <c r="L3" s="70"/>
      <c r="M3" s="70"/>
    </row>
    <row r="4" spans="1:15" ht="2.25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15" ht="18.75" x14ac:dyDescent="0.3">
      <c r="A5" s="83" t="s">
        <v>452</v>
      </c>
      <c r="B5" t="s">
        <v>451</v>
      </c>
      <c r="D5" s="69"/>
      <c r="E5" s="69"/>
      <c r="F5" s="65"/>
    </row>
    <row r="6" spans="1:15" ht="15" customHeight="1" x14ac:dyDescent="0.25">
      <c r="A6" s="89" t="s">
        <v>62</v>
      </c>
      <c r="B6" s="89"/>
      <c r="C6" s="89"/>
      <c r="D6" s="89">
        <v>70</v>
      </c>
      <c r="E6" s="89"/>
      <c r="F6" s="89" t="s">
        <v>63</v>
      </c>
      <c r="G6" s="89"/>
      <c r="H6" s="89">
        <v>70</v>
      </c>
      <c r="I6" s="89"/>
      <c r="J6" s="67"/>
      <c r="K6" s="67"/>
      <c r="L6" s="67"/>
      <c r="M6" s="68"/>
    </row>
    <row r="7" spans="1:15" ht="15" customHeight="1" x14ac:dyDescent="0.25">
      <c r="A7" s="89"/>
      <c r="B7" s="89"/>
      <c r="C7" s="89"/>
      <c r="D7" s="89"/>
      <c r="E7" s="89"/>
      <c r="F7" s="89"/>
      <c r="G7" s="89"/>
      <c r="H7" s="89"/>
      <c r="I7" s="89"/>
      <c r="J7" s="67"/>
      <c r="K7" s="67"/>
      <c r="L7" s="67"/>
      <c r="M7" s="68"/>
    </row>
    <row r="8" spans="1:15" ht="15" customHeight="1" x14ac:dyDescent="0.25">
      <c r="H8" s="68"/>
      <c r="I8" s="68"/>
    </row>
    <row r="9" spans="1:15" ht="21" x14ac:dyDescent="0.35">
      <c r="A9" s="73" t="s">
        <v>64</v>
      </c>
      <c r="B9" s="73" t="s">
        <v>454</v>
      </c>
      <c r="C9" s="124" t="s">
        <v>65</v>
      </c>
      <c r="D9" s="124"/>
      <c r="E9" s="125"/>
      <c r="F9" s="74" t="s">
        <v>66</v>
      </c>
      <c r="G9" s="73" t="s">
        <v>67</v>
      </c>
      <c r="H9" s="124" t="s">
        <v>68</v>
      </c>
      <c r="I9" s="124"/>
      <c r="J9" s="125"/>
      <c r="K9" s="84"/>
      <c r="L9" s="84"/>
      <c r="M9" s="84"/>
      <c r="N9" s="84"/>
    </row>
    <row r="10" spans="1:15" ht="7.5" customHeight="1" x14ac:dyDescent="0.25">
      <c r="A10" s="71"/>
      <c r="B10" s="71"/>
      <c r="C10" s="66"/>
      <c r="D10" s="66"/>
      <c r="E10" s="72"/>
      <c r="F10" s="66"/>
      <c r="G10" s="71"/>
      <c r="H10" s="66"/>
      <c r="I10" s="66"/>
      <c r="J10" s="72"/>
      <c r="K10" s="66"/>
      <c r="L10" s="66"/>
      <c r="M10" s="66"/>
      <c r="N10" s="66"/>
    </row>
    <row r="11" spans="1:15" ht="23.1" customHeight="1" x14ac:dyDescent="0.25">
      <c r="A11" s="75" t="s">
        <v>450</v>
      </c>
      <c r="B11" s="75">
        <v>2</v>
      </c>
      <c r="C11" s="76">
        <v>1626</v>
      </c>
      <c r="D11" s="76" t="str">
        <f>IF(C11="","","X")</f>
        <v>X</v>
      </c>
      <c r="E11" s="78">
        <v>494</v>
      </c>
      <c r="F11" s="76">
        <f>IF(C11="","",C11)</f>
        <v>1626</v>
      </c>
      <c r="G11" s="75">
        <f t="shared" ref="G11:G33" si="0">IF(E11="","",E11-(2*D$6))</f>
        <v>354</v>
      </c>
      <c r="H11" s="76">
        <f>IF(F11="","",F11-(2*H$6)+15)</f>
        <v>1501</v>
      </c>
      <c r="I11" s="76" t="str">
        <f>IF(D11="","","X")</f>
        <v>X</v>
      </c>
      <c r="J11" s="78">
        <f>IF(G11="","",G11+15)</f>
        <v>369</v>
      </c>
      <c r="K11" s="2"/>
      <c r="L11" s="2"/>
      <c r="M11" s="2"/>
      <c r="N11" s="2"/>
      <c r="O11" s="2"/>
    </row>
    <row r="12" spans="1:15" ht="23.1" customHeight="1" x14ac:dyDescent="0.25">
      <c r="A12" s="75" t="s">
        <v>453</v>
      </c>
      <c r="B12" s="75">
        <v>4</v>
      </c>
      <c r="C12" s="76">
        <v>244</v>
      </c>
      <c r="D12" s="76" t="str">
        <f t="shared" ref="D12:D42" si="1">IF(C12="","","X")</f>
        <v>X</v>
      </c>
      <c r="E12" s="78">
        <v>494</v>
      </c>
      <c r="F12" s="76">
        <f t="shared" ref="F12:F33" si="2">IF(C12="","",C12)</f>
        <v>244</v>
      </c>
      <c r="G12" s="75">
        <f t="shared" si="0"/>
        <v>354</v>
      </c>
      <c r="H12" s="76">
        <f t="shared" ref="H12:H42" si="3">IF(F12="","",F12-(2*H$6)+15)</f>
        <v>119</v>
      </c>
      <c r="I12" s="76" t="str">
        <f t="shared" ref="I12:I33" si="4">IF(D12="","","X")</f>
        <v>X</v>
      </c>
      <c r="J12" s="78">
        <f t="shared" ref="J12:J33" si="5">IF(G12="","",G12+15)</f>
        <v>369</v>
      </c>
      <c r="K12" s="2"/>
      <c r="L12" s="2"/>
      <c r="M12" s="2"/>
      <c r="N12" s="2"/>
      <c r="O12" s="2"/>
    </row>
    <row r="13" spans="1:15" ht="23.1" customHeight="1" x14ac:dyDescent="0.25">
      <c r="A13" s="75" t="s">
        <v>455</v>
      </c>
      <c r="B13" s="75">
        <v>2</v>
      </c>
      <c r="C13" s="76">
        <v>296</v>
      </c>
      <c r="D13" s="76" t="str">
        <f t="shared" si="1"/>
        <v>X</v>
      </c>
      <c r="E13" s="78">
        <v>796</v>
      </c>
      <c r="F13" s="76">
        <f t="shared" si="2"/>
        <v>296</v>
      </c>
      <c r="G13" s="75">
        <f t="shared" si="0"/>
        <v>656</v>
      </c>
      <c r="H13" s="76">
        <f t="shared" si="3"/>
        <v>171</v>
      </c>
      <c r="I13" s="76" t="str">
        <f t="shared" si="4"/>
        <v>X</v>
      </c>
      <c r="J13" s="78">
        <f t="shared" si="5"/>
        <v>671</v>
      </c>
      <c r="K13" s="2"/>
      <c r="L13" s="2"/>
      <c r="M13" s="2"/>
      <c r="N13" s="2"/>
      <c r="O13" s="2"/>
    </row>
    <row r="14" spans="1:15" ht="23.1" customHeight="1" x14ac:dyDescent="0.25">
      <c r="A14" s="75" t="s">
        <v>456</v>
      </c>
      <c r="B14" s="75">
        <v>1</v>
      </c>
      <c r="C14" s="76">
        <v>596</v>
      </c>
      <c r="D14" s="76" t="str">
        <f t="shared" si="1"/>
        <v>X</v>
      </c>
      <c r="E14" s="78">
        <v>598</v>
      </c>
      <c r="F14" s="76">
        <f t="shared" si="2"/>
        <v>596</v>
      </c>
      <c r="G14" s="75">
        <f t="shared" si="0"/>
        <v>458</v>
      </c>
      <c r="H14" s="76">
        <f t="shared" si="3"/>
        <v>471</v>
      </c>
      <c r="I14" s="76" t="str">
        <f t="shared" si="4"/>
        <v>X</v>
      </c>
      <c r="J14" s="78">
        <f t="shared" si="5"/>
        <v>473</v>
      </c>
      <c r="K14" s="2"/>
      <c r="L14" s="2"/>
      <c r="M14" s="2"/>
      <c r="N14" s="2"/>
      <c r="O14" s="2"/>
    </row>
    <row r="15" spans="1:15" ht="23.1" customHeight="1" x14ac:dyDescent="0.25">
      <c r="A15" s="75" t="s">
        <v>96</v>
      </c>
      <c r="B15" s="75">
        <v>1</v>
      </c>
      <c r="C15" s="76">
        <v>756</v>
      </c>
      <c r="D15" s="76" t="str">
        <f t="shared" si="1"/>
        <v>X</v>
      </c>
      <c r="E15" s="78">
        <v>594</v>
      </c>
      <c r="F15" s="76">
        <f t="shared" si="2"/>
        <v>756</v>
      </c>
      <c r="G15" s="75">
        <f t="shared" si="0"/>
        <v>454</v>
      </c>
      <c r="H15" s="76">
        <f t="shared" si="3"/>
        <v>631</v>
      </c>
      <c r="I15" s="76" t="str">
        <f t="shared" si="4"/>
        <v>X</v>
      </c>
      <c r="J15" s="78">
        <f t="shared" si="5"/>
        <v>469</v>
      </c>
      <c r="K15" s="2"/>
      <c r="L15" s="2"/>
      <c r="M15" s="2"/>
      <c r="N15" s="2"/>
      <c r="O15" s="2"/>
    </row>
    <row r="16" spans="1:15" ht="23.1" customHeight="1" x14ac:dyDescent="0.25">
      <c r="A16" s="75" t="s">
        <v>457</v>
      </c>
      <c r="B16" s="75">
        <v>1</v>
      </c>
      <c r="C16" s="76">
        <v>756</v>
      </c>
      <c r="D16" s="76" t="str">
        <f t="shared" si="1"/>
        <v>X</v>
      </c>
      <c r="E16" s="78">
        <v>496</v>
      </c>
      <c r="F16" s="76">
        <f t="shared" si="2"/>
        <v>756</v>
      </c>
      <c r="G16" s="75">
        <f t="shared" si="0"/>
        <v>356</v>
      </c>
      <c r="H16" s="76">
        <f t="shared" si="3"/>
        <v>631</v>
      </c>
      <c r="I16" s="76" t="str">
        <f t="shared" si="4"/>
        <v>X</v>
      </c>
      <c r="J16" s="78">
        <f t="shared" si="5"/>
        <v>371</v>
      </c>
      <c r="K16" s="2"/>
      <c r="L16" s="2"/>
      <c r="M16" s="2"/>
      <c r="N16" s="2"/>
      <c r="O16" s="2"/>
    </row>
    <row r="17" spans="1:15" ht="23.1" customHeight="1" x14ac:dyDescent="0.25">
      <c r="A17" s="75" t="s">
        <v>458</v>
      </c>
      <c r="B17" s="75">
        <v>1</v>
      </c>
      <c r="C17" s="76">
        <v>756</v>
      </c>
      <c r="D17" s="76" t="str">
        <f t="shared" si="1"/>
        <v>X</v>
      </c>
      <c r="E17" s="78">
        <v>296</v>
      </c>
      <c r="F17" s="76">
        <f t="shared" si="2"/>
        <v>756</v>
      </c>
      <c r="G17" s="75">
        <f t="shared" si="0"/>
        <v>156</v>
      </c>
      <c r="H17" s="76">
        <f t="shared" si="3"/>
        <v>631</v>
      </c>
      <c r="I17" s="76" t="str">
        <f t="shared" si="4"/>
        <v>X</v>
      </c>
      <c r="J17" s="78">
        <f t="shared" si="5"/>
        <v>171</v>
      </c>
      <c r="K17" s="2"/>
      <c r="L17" s="2"/>
      <c r="M17" s="2"/>
      <c r="N17" s="2"/>
      <c r="O17" s="2"/>
    </row>
    <row r="18" spans="1:15" ht="23.1" customHeight="1" x14ac:dyDescent="0.25">
      <c r="A18" s="75" t="s">
        <v>455</v>
      </c>
      <c r="B18" s="75">
        <v>2</v>
      </c>
      <c r="C18" s="76">
        <v>376</v>
      </c>
      <c r="D18" s="76" t="str">
        <f t="shared" si="1"/>
        <v>X</v>
      </c>
      <c r="E18" s="78">
        <v>836</v>
      </c>
      <c r="F18" s="76">
        <f t="shared" si="2"/>
        <v>376</v>
      </c>
      <c r="G18" s="75">
        <f t="shared" si="0"/>
        <v>696</v>
      </c>
      <c r="H18" s="76">
        <f t="shared" si="3"/>
        <v>251</v>
      </c>
      <c r="I18" s="76" t="str">
        <f t="shared" si="4"/>
        <v>X</v>
      </c>
      <c r="J18" s="78">
        <f t="shared" si="5"/>
        <v>711</v>
      </c>
      <c r="K18" s="2"/>
      <c r="L18" s="2"/>
      <c r="M18" s="2"/>
      <c r="N18" s="2"/>
      <c r="O18" s="2"/>
    </row>
    <row r="19" spans="1:15" ht="23.1" customHeight="1" x14ac:dyDescent="0.25">
      <c r="A19" s="75" t="s">
        <v>459</v>
      </c>
      <c r="B19" s="75">
        <v>2</v>
      </c>
      <c r="C19" s="76">
        <v>296</v>
      </c>
      <c r="D19" s="76" t="str">
        <f t="shared" si="1"/>
        <v>X</v>
      </c>
      <c r="E19" s="78">
        <v>1296</v>
      </c>
      <c r="F19" s="76">
        <f t="shared" si="2"/>
        <v>296</v>
      </c>
      <c r="G19" s="75">
        <f t="shared" si="0"/>
        <v>1156</v>
      </c>
      <c r="H19" s="76">
        <f t="shared" si="3"/>
        <v>171</v>
      </c>
      <c r="I19" s="76" t="str">
        <f t="shared" si="4"/>
        <v>X</v>
      </c>
      <c r="J19" s="78">
        <f t="shared" si="5"/>
        <v>1171</v>
      </c>
      <c r="K19" s="2"/>
      <c r="L19" s="2"/>
      <c r="M19" s="2"/>
      <c r="N19" s="2"/>
      <c r="O19" s="2"/>
    </row>
    <row r="20" spans="1:15" ht="23.1" customHeight="1" x14ac:dyDescent="0.25">
      <c r="A20" s="75" t="s">
        <v>459</v>
      </c>
      <c r="B20" s="75">
        <v>1</v>
      </c>
      <c r="C20" s="76">
        <v>760</v>
      </c>
      <c r="D20" s="76" t="str">
        <f t="shared" si="1"/>
        <v>X</v>
      </c>
      <c r="E20" s="78">
        <v>886</v>
      </c>
      <c r="F20" s="76">
        <f t="shared" si="2"/>
        <v>760</v>
      </c>
      <c r="G20" s="75">
        <f t="shared" si="0"/>
        <v>746</v>
      </c>
      <c r="H20" s="76">
        <f t="shared" si="3"/>
        <v>635</v>
      </c>
      <c r="I20" s="76" t="str">
        <f t="shared" si="4"/>
        <v>X</v>
      </c>
      <c r="J20" s="78">
        <f t="shared" si="5"/>
        <v>761</v>
      </c>
      <c r="K20" s="2"/>
      <c r="L20" s="2"/>
      <c r="M20" s="2"/>
      <c r="N20" s="2"/>
      <c r="O20" s="2"/>
    </row>
    <row r="21" spans="1:15" ht="23.1" customHeight="1" x14ac:dyDescent="0.25">
      <c r="A21" s="75" t="s">
        <v>459</v>
      </c>
      <c r="B21" s="75">
        <v>1</v>
      </c>
      <c r="C21" s="76">
        <v>760</v>
      </c>
      <c r="D21" s="76" t="str">
        <f t="shared" si="1"/>
        <v>X</v>
      </c>
      <c r="E21" s="78">
        <v>540</v>
      </c>
      <c r="F21" s="76">
        <f t="shared" si="2"/>
        <v>760</v>
      </c>
      <c r="G21" s="75">
        <f t="shared" si="0"/>
        <v>400</v>
      </c>
      <c r="H21" s="76">
        <f t="shared" si="3"/>
        <v>635</v>
      </c>
      <c r="I21" s="76" t="str">
        <f t="shared" si="4"/>
        <v>X</v>
      </c>
      <c r="J21" s="78">
        <f t="shared" si="5"/>
        <v>415</v>
      </c>
      <c r="K21" s="2"/>
      <c r="L21" s="2"/>
      <c r="M21" s="2"/>
      <c r="N21" s="2"/>
      <c r="O21" s="2"/>
    </row>
    <row r="22" spans="1:15" ht="23.1" customHeight="1" x14ac:dyDescent="0.25">
      <c r="A22" s="75" t="s">
        <v>459</v>
      </c>
      <c r="B22" s="75">
        <v>2</v>
      </c>
      <c r="C22" s="76">
        <v>376</v>
      </c>
      <c r="D22" s="76" t="str">
        <f t="shared" si="1"/>
        <v>X</v>
      </c>
      <c r="E22" s="78">
        <v>344</v>
      </c>
      <c r="F22" s="76">
        <f t="shared" si="2"/>
        <v>376</v>
      </c>
      <c r="G22" s="75">
        <f t="shared" si="0"/>
        <v>204</v>
      </c>
      <c r="H22" s="76">
        <f t="shared" si="3"/>
        <v>251</v>
      </c>
      <c r="I22" s="76" t="str">
        <f t="shared" si="4"/>
        <v>X</v>
      </c>
      <c r="J22" s="78">
        <f t="shared" si="5"/>
        <v>219</v>
      </c>
      <c r="K22" s="2"/>
      <c r="L22" s="2"/>
      <c r="M22" s="2"/>
      <c r="N22" s="2"/>
      <c r="O22" s="2"/>
    </row>
    <row r="23" spans="1:15" ht="23.1" customHeight="1" x14ac:dyDescent="0.25">
      <c r="A23" s="75" t="s">
        <v>460</v>
      </c>
      <c r="B23" s="75">
        <v>1</v>
      </c>
      <c r="C23" s="76">
        <v>760</v>
      </c>
      <c r="D23" s="76" t="str">
        <f t="shared" si="1"/>
        <v>X</v>
      </c>
      <c r="E23" s="78">
        <v>1300</v>
      </c>
      <c r="F23" s="76">
        <f t="shared" si="2"/>
        <v>760</v>
      </c>
      <c r="G23" s="75">
        <f t="shared" si="0"/>
        <v>1160</v>
      </c>
      <c r="H23" s="76">
        <f t="shared" si="3"/>
        <v>635</v>
      </c>
      <c r="I23" s="76" t="str">
        <f t="shared" si="4"/>
        <v>X</v>
      </c>
      <c r="J23" s="78">
        <f t="shared" si="5"/>
        <v>1175</v>
      </c>
      <c r="K23" s="2"/>
      <c r="L23" s="2"/>
      <c r="M23" s="2"/>
      <c r="N23" s="2"/>
      <c r="O23" s="2"/>
    </row>
    <row r="24" spans="1:15" ht="23.1" customHeight="1" x14ac:dyDescent="0.25">
      <c r="A24" s="75" t="s">
        <v>461</v>
      </c>
      <c r="B24" s="75">
        <v>1</v>
      </c>
      <c r="C24" s="76">
        <v>756</v>
      </c>
      <c r="D24" s="76" t="str">
        <f t="shared" si="1"/>
        <v>X</v>
      </c>
      <c r="E24" s="78">
        <v>592</v>
      </c>
      <c r="F24" s="76">
        <f t="shared" si="2"/>
        <v>756</v>
      </c>
      <c r="G24" s="75">
        <f t="shared" si="0"/>
        <v>452</v>
      </c>
      <c r="H24" s="76">
        <f t="shared" si="3"/>
        <v>631</v>
      </c>
      <c r="I24" s="76" t="str">
        <f t="shared" si="4"/>
        <v>X</v>
      </c>
      <c r="J24" s="78">
        <f t="shared" si="5"/>
        <v>467</v>
      </c>
      <c r="K24" s="2"/>
      <c r="L24" s="2"/>
      <c r="M24" s="2"/>
      <c r="N24" s="2"/>
      <c r="O24" s="2"/>
    </row>
    <row r="25" spans="1:15" ht="23.1" customHeight="1" x14ac:dyDescent="0.25">
      <c r="A25" s="75" t="s">
        <v>461</v>
      </c>
      <c r="B25" s="75">
        <v>1</v>
      </c>
      <c r="C25" s="76">
        <v>1326</v>
      </c>
      <c r="D25" s="76" t="str">
        <f t="shared" si="1"/>
        <v>X</v>
      </c>
      <c r="E25" s="78">
        <v>592</v>
      </c>
      <c r="F25" s="76">
        <f t="shared" si="2"/>
        <v>1326</v>
      </c>
      <c r="G25" s="75">
        <f t="shared" si="0"/>
        <v>452</v>
      </c>
      <c r="H25" s="76">
        <f t="shared" si="3"/>
        <v>1201</v>
      </c>
      <c r="I25" s="76" t="str">
        <f t="shared" si="4"/>
        <v>X</v>
      </c>
      <c r="J25" s="78">
        <f t="shared" si="5"/>
        <v>467</v>
      </c>
      <c r="K25" s="2"/>
      <c r="L25" s="2"/>
      <c r="M25" s="2"/>
      <c r="N25" s="2"/>
      <c r="O25" s="2"/>
    </row>
    <row r="26" spans="1:15" ht="23.1" customHeight="1" x14ac:dyDescent="0.25">
      <c r="A26" s="75" t="str">
        <f>IF('FILTRE FACADE'!C134="","",'FILTRE FACADE'!C134)</f>
        <v/>
      </c>
      <c r="B26" s="75"/>
      <c r="C26" s="76"/>
      <c r="D26" s="76" t="str">
        <f t="shared" si="1"/>
        <v/>
      </c>
      <c r="E26" s="78" t="str">
        <f>IF('FILTRE FACADE'!D134&lt;&gt;"",(('FILTRE FACADE'!D134)&amp;" X "&amp;'FILTRE FACADE'!E134),"")</f>
        <v/>
      </c>
      <c r="F26" s="76" t="str">
        <f t="shared" si="2"/>
        <v/>
      </c>
      <c r="G26" s="75" t="str">
        <f t="shared" si="0"/>
        <v/>
      </c>
      <c r="H26" s="76" t="str">
        <f t="shared" si="3"/>
        <v/>
      </c>
      <c r="I26" s="76" t="str">
        <f t="shared" si="4"/>
        <v/>
      </c>
      <c r="J26" s="78" t="str">
        <f t="shared" si="5"/>
        <v/>
      </c>
      <c r="K26" s="2"/>
      <c r="L26" s="2"/>
      <c r="M26" s="2"/>
      <c r="N26" s="2"/>
      <c r="O26" s="2"/>
    </row>
    <row r="27" spans="1:15" ht="23.1" customHeight="1" x14ac:dyDescent="0.25">
      <c r="A27" s="77" t="str">
        <f>IF('FILTRE FACADE'!C135="","",'FILTRE FACADE'!C135)</f>
        <v/>
      </c>
      <c r="B27" s="77"/>
      <c r="C27" s="81"/>
      <c r="D27" s="76" t="str">
        <f t="shared" si="1"/>
        <v/>
      </c>
      <c r="E27" s="79" t="str">
        <f>IF('FILTRE FACADE'!D135&lt;&gt;"",(('FILTRE FACADE'!D135)&amp;" X "&amp;'FILTRE FACADE'!E135),"")</f>
        <v/>
      </c>
      <c r="F27" s="76" t="str">
        <f t="shared" si="2"/>
        <v/>
      </c>
      <c r="G27" s="75" t="str">
        <f t="shared" si="0"/>
        <v/>
      </c>
      <c r="H27" s="76" t="str">
        <f t="shared" si="3"/>
        <v/>
      </c>
      <c r="I27" s="76" t="str">
        <f t="shared" si="4"/>
        <v/>
      </c>
      <c r="J27" s="78" t="str">
        <f t="shared" si="5"/>
        <v/>
      </c>
      <c r="K27" s="2"/>
      <c r="L27" s="2"/>
      <c r="M27" s="2"/>
      <c r="N27" s="2"/>
    </row>
    <row r="28" spans="1:15" ht="23.1" customHeight="1" x14ac:dyDescent="0.25">
      <c r="A28" s="77" t="str">
        <f>IF('FILTRE FACADE'!C136="","",'FILTRE FACADE'!C136)</f>
        <v/>
      </c>
      <c r="B28" s="77"/>
      <c r="C28" s="81"/>
      <c r="D28" s="76" t="str">
        <f t="shared" si="1"/>
        <v/>
      </c>
      <c r="E28" s="79" t="str">
        <f>IF('FILTRE FACADE'!D136&lt;&gt;"",(('FILTRE FACADE'!D136)&amp;" X "&amp;'FILTRE FACADE'!E136),"")</f>
        <v/>
      </c>
      <c r="F28" s="76" t="str">
        <f t="shared" si="2"/>
        <v/>
      </c>
      <c r="G28" s="75" t="str">
        <f t="shared" si="0"/>
        <v/>
      </c>
      <c r="H28" s="76" t="str">
        <f t="shared" si="3"/>
        <v/>
      </c>
      <c r="I28" s="76" t="str">
        <f t="shared" si="4"/>
        <v/>
      </c>
      <c r="J28" s="78" t="str">
        <f t="shared" si="5"/>
        <v/>
      </c>
      <c r="K28" s="2"/>
      <c r="L28" s="2"/>
      <c r="M28" s="2"/>
      <c r="N28" s="2"/>
    </row>
    <row r="29" spans="1:15" ht="23.1" customHeight="1" x14ac:dyDescent="0.25">
      <c r="A29" s="77" t="str">
        <f>IF('FILTRE FACADE'!C137="","",'FILTRE FACADE'!C137)</f>
        <v/>
      </c>
      <c r="B29" s="77"/>
      <c r="C29" s="81"/>
      <c r="D29" s="76" t="str">
        <f t="shared" si="1"/>
        <v/>
      </c>
      <c r="E29" s="79" t="str">
        <f>IF('FILTRE FACADE'!D137&lt;&gt;"",(('FILTRE FACADE'!D137)&amp;" X "&amp;'FILTRE FACADE'!E137),"")</f>
        <v/>
      </c>
      <c r="F29" s="76" t="str">
        <f t="shared" si="2"/>
        <v/>
      </c>
      <c r="G29" s="75" t="str">
        <f t="shared" si="0"/>
        <v/>
      </c>
      <c r="H29" s="76" t="str">
        <f t="shared" si="3"/>
        <v/>
      </c>
      <c r="I29" s="76" t="str">
        <f t="shared" si="4"/>
        <v/>
      </c>
      <c r="J29" s="78" t="str">
        <f t="shared" si="5"/>
        <v/>
      </c>
      <c r="K29" s="2"/>
      <c r="L29" s="2"/>
      <c r="M29" s="2"/>
      <c r="N29" s="2"/>
    </row>
    <row r="30" spans="1:15" ht="23.1" customHeight="1" x14ac:dyDescent="0.25">
      <c r="A30" s="77" t="str">
        <f>IF('FILTRE FACADE'!C138="","",'FILTRE FACADE'!C138)</f>
        <v/>
      </c>
      <c r="B30" s="77"/>
      <c r="C30" s="81"/>
      <c r="D30" s="76" t="str">
        <f t="shared" si="1"/>
        <v/>
      </c>
      <c r="E30" s="79" t="str">
        <f>IF('FILTRE FACADE'!D138&lt;&gt;"",(('FILTRE FACADE'!D138)&amp;" X "&amp;'FILTRE FACADE'!E138),"")</f>
        <v/>
      </c>
      <c r="F30" s="76" t="str">
        <f t="shared" si="2"/>
        <v/>
      </c>
      <c r="G30" s="75" t="str">
        <f t="shared" si="0"/>
        <v/>
      </c>
      <c r="H30" s="76" t="str">
        <f t="shared" si="3"/>
        <v/>
      </c>
      <c r="I30" s="76" t="str">
        <f t="shared" si="4"/>
        <v/>
      </c>
      <c r="J30" s="78" t="str">
        <f t="shared" si="5"/>
        <v/>
      </c>
      <c r="K30" s="2"/>
      <c r="L30" s="2"/>
      <c r="M30" s="2"/>
      <c r="N30" s="2"/>
    </row>
    <row r="31" spans="1:15" ht="23.1" customHeight="1" x14ac:dyDescent="0.25">
      <c r="A31" s="77" t="str">
        <f>IF('FILTRE FACADE'!C139="","",'FILTRE FACADE'!C139)</f>
        <v/>
      </c>
      <c r="B31" s="77"/>
      <c r="C31" s="81"/>
      <c r="D31" s="76" t="str">
        <f t="shared" si="1"/>
        <v/>
      </c>
      <c r="E31" s="79" t="str">
        <f>IF('FILTRE FACADE'!D139&lt;&gt;"",(('FILTRE FACADE'!D139)&amp;" X "&amp;'FILTRE FACADE'!E139),"")</f>
        <v/>
      </c>
      <c r="F31" s="76" t="str">
        <f t="shared" si="2"/>
        <v/>
      </c>
      <c r="G31" s="75" t="str">
        <f t="shared" si="0"/>
        <v/>
      </c>
      <c r="H31" s="76" t="str">
        <f t="shared" si="3"/>
        <v/>
      </c>
      <c r="I31" s="76" t="str">
        <f t="shared" si="4"/>
        <v/>
      </c>
      <c r="J31" s="78" t="str">
        <f t="shared" si="5"/>
        <v/>
      </c>
      <c r="K31" s="2"/>
      <c r="L31" s="2"/>
      <c r="M31" s="2"/>
      <c r="N31" s="2"/>
    </row>
    <row r="32" spans="1:15" ht="23.1" customHeight="1" x14ac:dyDescent="0.25">
      <c r="A32" s="77" t="str">
        <f>IF('FILTRE FACADE'!C140="","",'FILTRE FACADE'!C140)</f>
        <v/>
      </c>
      <c r="B32" s="77"/>
      <c r="C32" s="81"/>
      <c r="D32" s="76" t="str">
        <f t="shared" si="1"/>
        <v/>
      </c>
      <c r="E32" s="79" t="str">
        <f>IF('FILTRE FACADE'!D140&lt;&gt;"",(('FILTRE FACADE'!D140)&amp;" X "&amp;'FILTRE FACADE'!E140),"")</f>
        <v/>
      </c>
      <c r="F32" s="75" t="str">
        <f t="shared" si="2"/>
        <v/>
      </c>
      <c r="G32" s="78" t="str">
        <f t="shared" si="0"/>
        <v/>
      </c>
      <c r="H32" s="76" t="str">
        <f t="shared" si="3"/>
        <v/>
      </c>
      <c r="I32" s="76" t="str">
        <f t="shared" si="4"/>
        <v/>
      </c>
      <c r="J32" s="78" t="str">
        <f t="shared" si="5"/>
        <v/>
      </c>
      <c r="K32" s="2"/>
      <c r="L32" s="2"/>
      <c r="M32" s="2"/>
      <c r="N32" s="2"/>
    </row>
    <row r="33" spans="1:14" ht="23.1" customHeight="1" x14ac:dyDescent="0.25">
      <c r="A33" s="77" t="str">
        <f>IF('FILTRE FACADE'!C141="","",'FILTRE FACADE'!C141)</f>
        <v/>
      </c>
      <c r="B33" s="77"/>
      <c r="C33" s="81"/>
      <c r="D33" s="76" t="str">
        <f t="shared" si="1"/>
        <v/>
      </c>
      <c r="E33" s="79" t="str">
        <f>IF('FILTRE FACADE'!D141&lt;&gt;"",(('FILTRE FACADE'!D141)&amp;" X "&amp;'FILTRE FACADE'!E141),"")</f>
        <v/>
      </c>
      <c r="F33" s="75" t="str">
        <f t="shared" si="2"/>
        <v/>
      </c>
      <c r="G33" s="75" t="str">
        <f t="shared" si="0"/>
        <v/>
      </c>
      <c r="H33" s="76" t="str">
        <f t="shared" si="3"/>
        <v/>
      </c>
      <c r="I33" s="76" t="str">
        <f t="shared" si="4"/>
        <v/>
      </c>
      <c r="J33" s="78" t="str">
        <f t="shared" si="5"/>
        <v/>
      </c>
      <c r="K33" s="2"/>
      <c r="L33" s="2"/>
      <c r="M33" s="2"/>
      <c r="N33" s="2"/>
    </row>
    <row r="34" spans="1:14" ht="23.1" customHeight="1" x14ac:dyDescent="0.25">
      <c r="A34" s="77" t="str">
        <f>IF('FILTRE FACADE'!C142="","",'FILTRE FACADE'!C142)</f>
        <v/>
      </c>
      <c r="B34" s="77"/>
      <c r="C34" s="81"/>
      <c r="D34" s="76" t="str">
        <f t="shared" si="1"/>
        <v/>
      </c>
      <c r="E34" s="79" t="str">
        <f>IF('FILTRE FACADE'!D142&lt;&gt;"",(('FILTRE FACADE'!D142)&amp;" X "&amp;'FILTRE FACADE'!E142),"")</f>
        <v/>
      </c>
      <c r="F34" s="79" t="str">
        <f>IF('FILTRE FACADE'!C142="","",'FILTRE FACADE'!D142)</f>
        <v/>
      </c>
      <c r="G34" s="80"/>
      <c r="H34" s="76" t="str">
        <f t="shared" si="3"/>
        <v/>
      </c>
      <c r="I34" s="81" t="str">
        <f>IF('FILTRE FACADE'!E142="","","X")</f>
        <v/>
      </c>
      <c r="J34" s="79" t="str">
        <f>IF('FILTRE FACADE'!E142="","",G34+15)</f>
        <v/>
      </c>
      <c r="K34" s="8"/>
      <c r="M34" s="2"/>
    </row>
    <row r="35" spans="1:14" ht="23.1" customHeight="1" x14ac:dyDescent="0.25">
      <c r="A35" s="77" t="str">
        <f>IF('FILTRE FACADE'!C143="","",'FILTRE FACADE'!C143)</f>
        <v/>
      </c>
      <c r="B35" s="77"/>
      <c r="C35" s="81"/>
      <c r="D35" s="76" t="str">
        <f t="shared" si="1"/>
        <v/>
      </c>
      <c r="E35" s="79" t="str">
        <f>IF('FILTRE FACADE'!D143&lt;&gt;"",(('FILTRE FACADE'!D143)&amp;" X "&amp;'FILTRE FACADE'!E143),"")</f>
        <v/>
      </c>
      <c r="F35" s="79" t="str">
        <f>IF('FILTRE FACADE'!C143="","",'FILTRE FACADE'!D143)</f>
        <v/>
      </c>
      <c r="G35" s="80"/>
      <c r="H35" s="76" t="str">
        <f t="shared" si="3"/>
        <v/>
      </c>
      <c r="I35" s="81" t="str">
        <f>IF('FILTRE FACADE'!E143="","","X")</f>
        <v/>
      </c>
      <c r="J35" s="79" t="str">
        <f>IF('FILTRE FACADE'!E143="","",G35+15)</f>
        <v/>
      </c>
      <c r="K35" s="8"/>
    </row>
    <row r="36" spans="1:14" ht="23.1" customHeight="1" x14ac:dyDescent="0.25">
      <c r="A36" s="77"/>
      <c r="B36" s="77"/>
      <c r="C36" s="81"/>
      <c r="D36" s="76" t="str">
        <f t="shared" si="1"/>
        <v/>
      </c>
      <c r="E36" s="79" t="str">
        <f>IF('FILTRE FACADE'!D144&lt;&gt;"",(('FILTRE FACADE'!D144)&amp;" X "&amp;'FILTRE FACADE'!E144),"")</f>
        <v/>
      </c>
      <c r="F36" s="79" t="str">
        <f>IF('FILTRE FACADE'!C144="","",'FILTRE FACADE'!D144)</f>
        <v/>
      </c>
      <c r="G36" s="80"/>
      <c r="H36" s="76" t="str">
        <f t="shared" si="3"/>
        <v/>
      </c>
      <c r="I36" s="81" t="str">
        <f>IF('FILTRE FACADE'!E144="","","X")</f>
        <v/>
      </c>
      <c r="J36" s="79" t="str">
        <f>IF('FILTRE FACADE'!E144="","",G36+15)</f>
        <v/>
      </c>
      <c r="K36" s="8"/>
    </row>
    <row r="37" spans="1:14" ht="23.1" customHeight="1" x14ac:dyDescent="0.25">
      <c r="A37" s="82"/>
      <c r="B37" s="82"/>
      <c r="C37" s="81"/>
      <c r="D37" s="76" t="str">
        <f t="shared" si="1"/>
        <v/>
      </c>
      <c r="E37" s="81" t="str">
        <f>IF('FILTRE FACADE'!D145&lt;&gt;"",(('FILTRE FACADE'!D145)&amp;" X "&amp;'FILTRE FACADE'!E145),"")</f>
        <v/>
      </c>
      <c r="F37" s="81" t="str">
        <f>IF('FILTRE FACADE'!C145="","",'FILTRE FACADE'!D145)</f>
        <v/>
      </c>
      <c r="G37" s="82"/>
      <c r="H37" s="76" t="str">
        <f t="shared" si="3"/>
        <v/>
      </c>
      <c r="I37" s="81" t="str">
        <f>IF('FILTRE FACADE'!E145="","","X")</f>
        <v/>
      </c>
      <c r="J37" s="81" t="str">
        <f>IF('FILTRE FACADE'!E145="","",G37+15)</f>
        <v/>
      </c>
      <c r="K37" s="8"/>
    </row>
    <row r="38" spans="1:14" ht="23.1" customHeight="1" x14ac:dyDescent="0.25">
      <c r="A38" s="82"/>
      <c r="B38" s="82"/>
      <c r="C38" s="81"/>
      <c r="D38" s="76" t="str">
        <f t="shared" si="1"/>
        <v/>
      </c>
      <c r="E38" s="81" t="str">
        <f>IF('FILTRE FACADE'!D146&lt;&gt;"",(('FILTRE FACADE'!D146)&amp;" X "&amp;'FILTRE FACADE'!E146),"")</f>
        <v/>
      </c>
      <c r="F38" s="82"/>
      <c r="G38" s="82"/>
      <c r="H38" s="76" t="str">
        <f t="shared" si="3"/>
        <v/>
      </c>
      <c r="I38" s="81" t="str">
        <f>IF('FILTRE FACADE'!E146="","","X")</f>
        <v/>
      </c>
      <c r="J38" s="81" t="str">
        <f>IF('FILTRE FACADE'!E146="","",G38+15)</f>
        <v/>
      </c>
      <c r="K38" s="8"/>
    </row>
    <row r="39" spans="1:14" ht="23.1" customHeight="1" x14ac:dyDescent="0.25">
      <c r="A39" s="82"/>
      <c r="B39" s="82"/>
      <c r="C39" s="81"/>
      <c r="D39" s="76" t="str">
        <f t="shared" si="1"/>
        <v/>
      </c>
      <c r="E39" s="81"/>
      <c r="F39" s="82"/>
      <c r="G39" s="82"/>
      <c r="H39" s="76" t="str">
        <f t="shared" si="3"/>
        <v/>
      </c>
      <c r="I39" s="81" t="str">
        <f>IF('FILTRE FACADE'!E147="","","X")</f>
        <v/>
      </c>
      <c r="J39" s="81" t="str">
        <f>IF('FILTRE FACADE'!E147="","",G39+15)</f>
        <v/>
      </c>
      <c r="K39" s="8"/>
    </row>
    <row r="40" spans="1:14" ht="23.1" customHeight="1" x14ac:dyDescent="0.25">
      <c r="A40" s="82"/>
      <c r="B40" s="82"/>
      <c r="C40" s="81"/>
      <c r="D40" s="76" t="str">
        <f t="shared" si="1"/>
        <v/>
      </c>
      <c r="E40" s="81"/>
      <c r="F40" s="82"/>
      <c r="G40" s="82"/>
      <c r="H40" s="76" t="str">
        <f t="shared" si="3"/>
        <v/>
      </c>
      <c r="I40" s="81" t="str">
        <f>IF('FILTRE FACADE'!E148="","","X")</f>
        <v/>
      </c>
      <c r="J40" s="81" t="str">
        <f>IF('FILTRE FACADE'!E148="","",G40+15)</f>
        <v/>
      </c>
      <c r="K40" s="8"/>
    </row>
    <row r="41" spans="1:14" ht="20.100000000000001" customHeight="1" x14ac:dyDescent="0.25">
      <c r="A41" s="82"/>
      <c r="B41" s="82"/>
      <c r="C41" s="81"/>
      <c r="D41" s="76" t="str">
        <f t="shared" si="1"/>
        <v/>
      </c>
      <c r="E41" s="81"/>
      <c r="F41" s="82"/>
      <c r="G41" s="82"/>
      <c r="H41" s="76" t="str">
        <f t="shared" si="3"/>
        <v/>
      </c>
      <c r="I41" s="81" t="str">
        <f>IF('FILTRE FACADE'!E149="","","X")</f>
        <v/>
      </c>
      <c r="J41" s="81" t="str">
        <f>IF('FILTRE FACADE'!E149="","",G41+15)</f>
        <v/>
      </c>
      <c r="K41" s="8"/>
    </row>
    <row r="42" spans="1:14" ht="20.100000000000001" customHeight="1" x14ac:dyDescent="0.25">
      <c r="A42" s="82"/>
      <c r="B42" s="82"/>
      <c r="C42" s="81"/>
      <c r="D42" s="76" t="str">
        <f t="shared" si="1"/>
        <v/>
      </c>
      <c r="E42" s="81"/>
      <c r="F42" s="82"/>
      <c r="G42" s="82"/>
      <c r="H42" s="76" t="str">
        <f t="shared" si="3"/>
        <v/>
      </c>
      <c r="I42" s="81" t="str">
        <f>IF('FILTRE FACADE'!E150="","","X")</f>
        <v/>
      </c>
      <c r="J42" s="81" t="str">
        <f>IF('FILTRE FACADE'!E150="","",G42+15)</f>
        <v/>
      </c>
      <c r="K42" s="8"/>
    </row>
    <row r="43" spans="1:14" ht="15.75" x14ac:dyDescent="0.25">
      <c r="A43" s="82"/>
      <c r="B43" s="82"/>
      <c r="C43" s="82"/>
      <c r="D43" s="76"/>
      <c r="E43" s="82"/>
      <c r="F43" s="82"/>
      <c r="G43" s="82"/>
      <c r="H43" s="82"/>
      <c r="I43" s="81"/>
      <c r="J43" s="82"/>
    </row>
    <row r="44" spans="1:14" ht="15.75" x14ac:dyDescent="0.25">
      <c r="A44" s="82"/>
      <c r="B44" s="82"/>
      <c r="C44" s="82"/>
      <c r="D44" s="76"/>
      <c r="E44" s="82"/>
      <c r="F44" s="82"/>
      <c r="G44" s="82"/>
      <c r="H44" s="82"/>
      <c r="I44" s="81"/>
      <c r="J44" s="82"/>
    </row>
    <row r="45" spans="1:14" ht="15.75" x14ac:dyDescent="0.25">
      <c r="A45" s="82"/>
      <c r="B45" s="82"/>
      <c r="C45" s="82"/>
      <c r="D45" s="82"/>
      <c r="E45" s="82"/>
      <c r="F45" s="82"/>
      <c r="G45" s="82"/>
      <c r="H45" s="82"/>
      <c r="I45" s="81"/>
      <c r="J45" s="82"/>
    </row>
  </sheetData>
  <mergeCells count="7">
    <mergeCell ref="A1:J3"/>
    <mergeCell ref="H9:J9"/>
    <mergeCell ref="C9:E9"/>
    <mergeCell ref="A6:C7"/>
    <mergeCell ref="D6:E7"/>
    <mergeCell ref="F6:G7"/>
    <mergeCell ref="H6:I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70FE01-D910-48F0-92C1-468EAAF0DA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15</vt:i4>
      </vt:variant>
    </vt:vector>
  </HeadingPairs>
  <TitlesOfParts>
    <vt:vector size="26" baseType="lpstr">
      <vt:lpstr>BASE</vt:lpstr>
      <vt:lpstr>Donnee</vt:lpstr>
      <vt:lpstr>Fond</vt:lpstr>
      <vt:lpstr>Dos</vt:lpstr>
      <vt:lpstr>Feuille Tiroirs</vt:lpstr>
      <vt:lpstr>Meuble</vt:lpstr>
      <vt:lpstr>Rapport</vt:lpstr>
      <vt:lpstr>Paramètres</vt:lpstr>
      <vt:lpstr>CUTRITE</vt:lpstr>
      <vt:lpstr>FILTRE FACADE</vt:lpstr>
      <vt:lpstr>FACADE CADRE</vt:lpstr>
      <vt:lpstr>CL</vt:lpstr>
      <vt:lpstr>CLIENTS</vt:lpstr>
      <vt:lpstr>Colonne_F</vt:lpstr>
      <vt:lpstr>image</vt:lpstr>
      <vt:lpstr>BASE!Impression_des_titres</vt:lpstr>
      <vt:lpstr>Rapport!Impression_des_titres</vt:lpstr>
      <vt:lpstr>MB</vt:lpstr>
      <vt:lpstr>NUM</vt:lpstr>
      <vt:lpstr>PR</vt:lpstr>
      <vt:lpstr>SOURCE</vt:lpstr>
      <vt:lpstr>SR</vt:lpstr>
      <vt:lpstr>V_IMGCOLS</vt:lpstr>
      <vt:lpstr>V_IMGDIR</vt:lpstr>
      <vt:lpstr>V_IMGPOS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 C</cp:lastModifiedBy>
  <cp:lastPrinted>2024-07-02T07:19:04Z</cp:lastPrinted>
  <dcterms:created xsi:type="dcterms:W3CDTF">2023-09-17T16:26:41Z</dcterms:created>
  <dcterms:modified xsi:type="dcterms:W3CDTF">2024-07-02T07:52:49Z</dcterms:modified>
</cp:coreProperties>
</file>