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ylfo\EP\Muncha\"/>
    </mc:Choice>
  </mc:AlternateContent>
  <xr:revisionPtr revIDLastSave="0" documentId="13_ncr:1_{B3C40AF4-90FE-4A86-B529-2727CAF7C5E6}" xr6:coauthVersionLast="47" xr6:coauthVersionMax="47" xr10:uidLastSave="{00000000-0000-0000-0000-000000000000}"/>
  <bookViews>
    <workbookView xWindow="-120" yWindow="-120" windowWidth="29040" windowHeight="15720" activeTab="1" xr2:uid="{9D167E3E-C258-40DA-A0C3-CAAE6B1D250A}"/>
  </bookViews>
  <sheets>
    <sheet name="Régles" sheetId="3" r:id="rId1"/>
    <sheet name="Employés" sheetId="1" r:id="rId2"/>
    <sheet name="Aperçu" sheetId="2" r:id="rId3"/>
  </sheets>
  <definedNames>
    <definedName name="PER_DEB">Aperçu!$B$2</definedName>
    <definedName name="PER_FIN">Aperçu!$C$2</definedName>
  </definedNames>
  <calcPr calcId="191029"/>
  <pivotCaches>
    <pivotCache cacheId="12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" l="1"/>
  <c r="S4" i="1"/>
  <c r="S5" i="1"/>
  <c r="R3" i="1"/>
  <c r="B2" i="2"/>
  <c r="C2" i="2" s="1"/>
  <c r="J3" i="1"/>
  <c r="K3" i="1" s="1"/>
  <c r="M3" i="1" s="1"/>
  <c r="J4" i="1"/>
  <c r="K4" i="1" s="1"/>
  <c r="M4" i="1" s="1"/>
  <c r="J5" i="1"/>
  <c r="K5" i="1" s="1"/>
  <c r="M5" i="1" s="1"/>
  <c r="O3" i="1"/>
  <c r="O4" i="1"/>
  <c r="O5" i="1"/>
  <c r="N5" i="1"/>
  <c r="E5" i="1"/>
  <c r="E4" i="1"/>
  <c r="N4" i="1"/>
  <c r="N3" i="1"/>
  <c r="P3" i="1" s="1"/>
  <c r="E3" i="1"/>
  <c r="L5" i="1" l="1"/>
  <c r="Q3" i="1"/>
  <c r="L4" i="1"/>
  <c r="L3" i="1"/>
  <c r="J5" i="2"/>
  <c r="P4" i="1"/>
  <c r="R4" i="1" s="1"/>
  <c r="P5" i="1"/>
  <c r="R5" i="1" s="1"/>
  <c r="Q5" i="1" l="1"/>
  <c r="Q4" i="1"/>
</calcChain>
</file>

<file path=xl/sharedStrings.xml><?xml version="1.0" encoding="utf-8"?>
<sst xmlns="http://schemas.openxmlformats.org/spreadsheetml/2006/main" count="56" uniqueCount="38">
  <si>
    <t>Nom</t>
  </si>
  <si>
    <t>Prénom</t>
  </si>
  <si>
    <t>Date de naissance</t>
  </si>
  <si>
    <t>Age</t>
  </si>
  <si>
    <t>RQTH</t>
  </si>
  <si>
    <t>date d'entrée</t>
  </si>
  <si>
    <t>Nom d'affiche</t>
  </si>
  <si>
    <t>NON</t>
  </si>
  <si>
    <t>Amélie</t>
  </si>
  <si>
    <t>VIP</t>
  </si>
  <si>
    <t>Derniere VM</t>
  </si>
  <si>
    <t>VM PÉRIODIQUE</t>
  </si>
  <si>
    <t>Date</t>
  </si>
  <si>
    <t>Qui</t>
  </si>
  <si>
    <t>Périodique</t>
  </si>
  <si>
    <t>En retard</t>
  </si>
  <si>
    <t>VIP avant le</t>
  </si>
  <si>
    <r>
      <rPr>
        <b/>
        <u/>
        <sz val="16"/>
        <color theme="1"/>
        <rFont val="Calibri"/>
        <family val="2"/>
        <scheme val="minor"/>
      </rPr>
      <t>LEXIQUE</t>
    </r>
    <r>
      <rPr>
        <b/>
        <u/>
        <sz val="12"/>
        <color theme="1"/>
        <rFont val="Calibri"/>
        <family val="2"/>
        <scheme val="minor"/>
      </rPr>
      <t xml:space="preserve">
VIP</t>
    </r>
    <r>
      <rPr>
        <u/>
        <sz val="12"/>
        <color theme="1"/>
        <rFont val="Calibri"/>
        <family val="2"/>
        <scheme val="minor"/>
      </rPr>
      <t xml:space="preserve"> (</t>
    </r>
    <r>
      <rPr>
        <b/>
        <u/>
        <sz val="12"/>
        <color theme="1"/>
        <rFont val="Calibri"/>
        <family val="2"/>
        <scheme val="minor"/>
      </rPr>
      <t>V</t>
    </r>
    <r>
      <rPr>
        <u/>
        <sz val="12"/>
        <color theme="1"/>
        <rFont val="Calibri"/>
        <family val="2"/>
        <scheme val="minor"/>
      </rPr>
      <t>isite d'</t>
    </r>
    <r>
      <rPr>
        <b/>
        <u/>
        <sz val="12"/>
        <color theme="1"/>
        <rFont val="Calibri"/>
        <family val="2"/>
        <scheme val="minor"/>
      </rPr>
      <t>I</t>
    </r>
    <r>
      <rPr>
        <u/>
        <sz val="12"/>
        <color theme="1"/>
        <rFont val="Calibri"/>
        <family val="2"/>
        <scheme val="minor"/>
      </rPr>
      <t xml:space="preserve">nformation et de </t>
    </r>
    <r>
      <rPr>
        <b/>
        <u/>
        <sz val="12"/>
        <color theme="1"/>
        <rFont val="Calibri"/>
        <family val="2"/>
        <scheme val="minor"/>
      </rPr>
      <t>P</t>
    </r>
    <r>
      <rPr>
        <u/>
        <sz val="12"/>
        <color theme="1"/>
        <rFont val="Calibri"/>
        <family val="2"/>
        <scheme val="minor"/>
      </rPr>
      <t>révention)</t>
    </r>
    <r>
      <rPr>
        <sz val="11"/>
        <color theme="1"/>
        <rFont val="Calibri"/>
        <family val="2"/>
        <scheme val="minor"/>
      </rPr>
      <t xml:space="preserve">
L’employeur doit organiser la visite médicale dans les </t>
    </r>
    <r>
      <rPr>
        <b/>
        <sz val="11"/>
        <color theme="1"/>
        <rFont val="Calibri"/>
        <family val="2"/>
        <scheme val="minor"/>
      </rPr>
      <t xml:space="preserve">3 mois </t>
    </r>
    <r>
      <rPr>
        <sz val="11"/>
        <color theme="1"/>
        <rFont val="Calibri"/>
        <family val="2"/>
        <scheme val="minor"/>
      </rPr>
      <t xml:space="preserve">suivants la prise de poste effective par le salarié. </t>
    </r>
    <r>
      <rPr>
        <sz val="11"/>
        <color rgb="FFFF0000"/>
        <rFont val="Calibri"/>
        <family val="2"/>
        <scheme val="minor"/>
      </rPr>
      <t>(</t>
    </r>
    <r>
      <rPr>
        <b/>
        <sz val="11"/>
        <color rgb="FFFF0000"/>
        <rFont val="Calibri"/>
        <family val="2"/>
        <scheme val="minor"/>
      </rPr>
      <t>2 mois</t>
    </r>
    <r>
      <rPr>
        <sz val="11"/>
        <color rgb="FFFF0000"/>
        <rFont val="Calibri"/>
        <family val="2"/>
        <scheme val="minor"/>
      </rPr>
      <t xml:space="preserve"> pour les apprentis).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2"/>
        <color theme="1"/>
        <rFont val="Calibri"/>
        <family val="2"/>
        <scheme val="minor"/>
      </rPr>
      <t>VPS</t>
    </r>
    <r>
      <rPr>
        <u/>
        <sz val="12"/>
        <color theme="1"/>
        <rFont val="Calibri"/>
        <family val="2"/>
        <scheme val="minor"/>
      </rPr>
      <t xml:space="preserve"> (</t>
    </r>
    <r>
      <rPr>
        <b/>
        <u/>
        <sz val="12"/>
        <color theme="1"/>
        <rFont val="Calibri"/>
        <family val="2"/>
        <scheme val="minor"/>
      </rPr>
      <t>V</t>
    </r>
    <r>
      <rPr>
        <u/>
        <sz val="12"/>
        <color theme="1"/>
        <rFont val="Calibri"/>
        <family val="2"/>
        <scheme val="minor"/>
      </rPr>
      <t xml:space="preserve">isite </t>
    </r>
    <r>
      <rPr>
        <b/>
        <u/>
        <sz val="12"/>
        <color theme="1"/>
        <rFont val="Calibri"/>
        <family val="2"/>
        <scheme val="minor"/>
      </rPr>
      <t>P</t>
    </r>
    <r>
      <rPr>
        <u/>
        <sz val="12"/>
        <color theme="1"/>
        <rFont val="Calibri"/>
        <family val="2"/>
        <scheme val="minor"/>
      </rPr>
      <t xml:space="preserve">ériodique </t>
    </r>
    <r>
      <rPr>
        <b/>
        <u/>
        <sz val="12"/>
        <color theme="1"/>
        <rFont val="Calibri"/>
        <family val="2"/>
        <scheme val="minor"/>
      </rPr>
      <t>S</t>
    </r>
    <r>
      <rPr>
        <u/>
        <sz val="12"/>
        <color theme="1"/>
        <rFont val="Calibri"/>
        <family val="2"/>
        <scheme val="minor"/>
      </rPr>
      <t>imple</t>
    </r>
    <r>
      <rPr>
        <u/>
        <sz val="11"/>
        <color theme="1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
Or cas particulier, le salarié doit obligatoirement bénéficier d’une visite médicale périodique au moins tous les</t>
    </r>
    <r>
      <rPr>
        <b/>
        <sz val="11"/>
        <color theme="1"/>
        <rFont val="Calibri"/>
        <family val="2"/>
        <scheme val="minor"/>
      </rPr>
      <t xml:space="preserve"> 5 ans</t>
    </r>
    <r>
      <rPr>
        <sz val="11"/>
        <color theme="1"/>
        <rFont val="Calibri"/>
        <family val="2"/>
        <scheme val="minor"/>
      </rPr>
      <t xml:space="preserve">. Cette visite médicale périodique peut avoir lieu à échéance plus courte lorsque le médecin du travail l’estime nécessaire.
</t>
    </r>
    <r>
      <rPr>
        <b/>
        <sz val="11"/>
        <color theme="1"/>
        <rFont val="Calibri"/>
        <family val="2"/>
        <scheme val="minor"/>
      </rPr>
      <t>VPR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 xml:space="preserve">isite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ériodique 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enforcée)
La visite médicale périodique doit obligatoirement avoir lieu au minimum tous les </t>
    </r>
    <r>
      <rPr>
        <b/>
        <sz val="11"/>
        <color theme="1"/>
        <rFont val="Calibri"/>
        <family val="2"/>
        <scheme val="minor"/>
      </rPr>
      <t>3 ans</t>
    </r>
    <r>
      <rPr>
        <sz val="11"/>
        <color theme="1"/>
        <rFont val="Calibri"/>
        <family val="2"/>
        <scheme val="minor"/>
      </rPr>
      <t xml:space="preserve"> pour : 
</t>
    </r>
    <r>
      <rPr>
        <b/>
        <i/>
        <sz val="11"/>
        <color theme="1"/>
        <rFont val="Calibri"/>
        <family val="2"/>
        <scheme val="minor"/>
      </rPr>
      <t>les travailleurs handicapés 
les salariés mineurs
les salariés titulaires d’une pension d’invalidité</t>
    </r>
  </si>
  <si>
    <t>Date VIP</t>
  </si>
  <si>
    <t>Délai en mois</t>
  </si>
  <si>
    <t>Délai en année</t>
  </si>
  <si>
    <t>Apprenti</t>
  </si>
  <si>
    <t>OUI</t>
  </si>
  <si>
    <t>Jordan</t>
  </si>
  <si>
    <t>Prochaine VM avant le</t>
  </si>
  <si>
    <t>LEGRAND</t>
  </si>
  <si>
    <t>Michel</t>
  </si>
  <si>
    <t>BULOT</t>
  </si>
  <si>
    <t>POUET</t>
  </si>
  <si>
    <t>LEGRAND Michel</t>
  </si>
  <si>
    <t>BULOT Amélie</t>
  </si>
  <si>
    <t>POUET Jordan</t>
  </si>
  <si>
    <t>VIP en retard</t>
  </si>
  <si>
    <t>VM en retard</t>
  </si>
  <si>
    <t>VIP à faire</t>
  </si>
  <si>
    <t>VM à faire</t>
  </si>
  <si>
    <t>Période début</t>
  </si>
  <si>
    <t>Période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</si>
</sst>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/>
    <xf numFmtId="0" fontId="0" fillId="0" borderId="7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8" borderId="0" xfId="0" applyFill="1"/>
    <xf numFmtId="0" fontId="13" fillId="0" borderId="0" xfId="0" applyFont="1"/>
    <xf numFmtId="0" fontId="14" fillId="8" borderId="2" xfId="0" applyFont="1" applyFill="1" applyBorder="1" applyAlignment="1">
      <alignment horizontal="center" vertical="center"/>
    </xf>
    <xf numFmtId="0" fontId="13" fillId="8" borderId="0" xfId="0" applyFont="1" applyFill="1"/>
    <xf numFmtId="0" fontId="12" fillId="0" borderId="0" xfId="0" applyFont="1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5" fillId="9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39">
    <dxf>
      <numFmt numFmtId="0" formatCode="General"/>
      <alignment horizontal="center" vertical="center" textRotation="0" wrapText="1" indent="0" justifyLastLine="0" shrinkToFit="0" readingOrder="0"/>
      <border>
        <left style="medium">
          <color indexed="64"/>
        </left>
      </border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left"/>
    </dxf>
    <dxf>
      <alignment horizontal="center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  <border outline="0">
        <right style="medium">
          <color indexed="64"/>
        </right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4">
  <dgm:title val=""/>
  <dgm:desc val=""/>
  <dgm:catLst>
    <dgm:cat type="colorful" pri="10400"/>
  </dgm:catLst>
  <dgm:styleLbl name="node0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/>
      <a:schemeClr val="accent5"/>
    </dgm:fillClrLst>
    <dgm:linClrLst>
      <a:schemeClr val="accent4"/>
      <a:schemeClr val="accent5"/>
    </dgm:linClrLst>
    <dgm:effectClrLst/>
    <dgm:txLinClrLst/>
    <dgm:txFillClrLst/>
    <dgm:txEffectClrLst/>
  </dgm:styleLbl>
  <dgm:styleLbl name="ln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alpha val="50000"/>
      </a:schemeClr>
      <a:schemeClr val="accent5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</a:schemeClr>
      <a:schemeClr val="accent5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4"/>
      <a:schemeClr val="accent5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D98614D-6618-4EE5-9580-E8CF6238DF85}" type="doc">
      <dgm:prSet loTypeId="urn:microsoft.com/office/officeart/2008/layout/VerticalCurvedList" loCatId="list" qsTypeId="urn:microsoft.com/office/officeart/2005/8/quickstyle/simple1" qsCatId="simple" csTypeId="urn:microsoft.com/office/officeart/2005/8/colors/colorful4" csCatId="colorful" phldr="1"/>
      <dgm:spPr/>
      <dgm:t>
        <a:bodyPr/>
        <a:lstStyle/>
        <a:p>
          <a:endParaRPr lang="fr-FR"/>
        </a:p>
      </dgm:t>
    </dgm:pt>
    <dgm:pt modelId="{FE78E9E7-FFBC-434C-B935-6211FEC1B52B}">
      <dgm:prSet phldrT="[Texte]"/>
      <dgm:spPr/>
      <dgm:t>
        <a:bodyPr/>
        <a:lstStyle/>
        <a:p>
          <a:r>
            <a:rPr lang="fr-FR"/>
            <a:t>3 mois après l'embauche</a:t>
          </a:r>
        </a:p>
      </dgm:t>
    </dgm:pt>
    <dgm:pt modelId="{B1A970A8-8113-4C43-9421-79D36EE24D57}" type="parTrans" cxnId="{D3C10131-01E8-49F8-BCCB-55280B3519B3}">
      <dgm:prSet/>
      <dgm:spPr/>
      <dgm:t>
        <a:bodyPr/>
        <a:lstStyle/>
        <a:p>
          <a:endParaRPr lang="fr-FR"/>
        </a:p>
      </dgm:t>
    </dgm:pt>
    <dgm:pt modelId="{FD905A05-7F7F-4109-B346-E3E9EC951C45}" type="sibTrans" cxnId="{D3C10131-01E8-49F8-BCCB-55280B3519B3}">
      <dgm:prSet/>
      <dgm:spPr/>
      <dgm:t>
        <a:bodyPr/>
        <a:lstStyle/>
        <a:p>
          <a:endParaRPr lang="fr-FR"/>
        </a:p>
      </dgm:t>
    </dgm:pt>
    <dgm:pt modelId="{6DFDCF00-BB2F-44EA-8F4F-EF052907898E}">
      <dgm:prSet phldrT="[Texte]"/>
      <dgm:spPr/>
      <dgm:t>
        <a:bodyPr/>
        <a:lstStyle/>
        <a:p>
          <a:r>
            <a:rPr lang="fr-FR"/>
            <a:t>Tous les 5 ans</a:t>
          </a:r>
        </a:p>
      </dgm:t>
    </dgm:pt>
    <dgm:pt modelId="{F39A8A4D-AB17-4AC8-8CFB-4A9D11D2427C}" type="parTrans" cxnId="{54396E08-25FE-4BCC-8BEB-3E944567B24F}">
      <dgm:prSet/>
      <dgm:spPr/>
      <dgm:t>
        <a:bodyPr/>
        <a:lstStyle/>
        <a:p>
          <a:endParaRPr lang="fr-FR"/>
        </a:p>
      </dgm:t>
    </dgm:pt>
    <dgm:pt modelId="{07C84D79-A469-4305-84A7-A161430CD015}" type="sibTrans" cxnId="{54396E08-25FE-4BCC-8BEB-3E944567B24F}">
      <dgm:prSet/>
      <dgm:spPr/>
      <dgm:t>
        <a:bodyPr/>
        <a:lstStyle/>
        <a:p>
          <a:endParaRPr lang="fr-FR"/>
        </a:p>
      </dgm:t>
    </dgm:pt>
    <dgm:pt modelId="{80BB84BA-EE1B-4B89-A2D1-CB9F180290FD}">
      <dgm:prSet phldrT="[Texte]"/>
      <dgm:spPr/>
      <dgm:t>
        <a:bodyPr/>
        <a:lstStyle/>
        <a:p>
          <a:r>
            <a:rPr lang="fr-FR"/>
            <a:t>Tous les 3 ans</a:t>
          </a:r>
        </a:p>
      </dgm:t>
    </dgm:pt>
    <dgm:pt modelId="{0F8DE727-C073-49ED-9BB1-660D4930A980}" type="parTrans" cxnId="{15B9D4DD-AC35-4732-B3A9-92CF27C2BBA3}">
      <dgm:prSet/>
      <dgm:spPr/>
      <dgm:t>
        <a:bodyPr/>
        <a:lstStyle/>
        <a:p>
          <a:endParaRPr lang="fr-FR"/>
        </a:p>
      </dgm:t>
    </dgm:pt>
    <dgm:pt modelId="{CF12EC34-3503-4CF6-AE44-3F6FF634A581}" type="sibTrans" cxnId="{15B9D4DD-AC35-4732-B3A9-92CF27C2BBA3}">
      <dgm:prSet/>
      <dgm:spPr/>
      <dgm:t>
        <a:bodyPr/>
        <a:lstStyle/>
        <a:p>
          <a:endParaRPr lang="fr-FR"/>
        </a:p>
      </dgm:t>
    </dgm:pt>
    <dgm:pt modelId="{686B2399-D3FE-4969-833B-A51F3E446D13}" type="pres">
      <dgm:prSet presAssocID="{9D98614D-6618-4EE5-9580-E8CF6238DF85}" presName="Name0" presStyleCnt="0">
        <dgm:presLayoutVars>
          <dgm:chMax val="7"/>
          <dgm:chPref val="7"/>
          <dgm:dir/>
        </dgm:presLayoutVars>
      </dgm:prSet>
      <dgm:spPr/>
    </dgm:pt>
    <dgm:pt modelId="{4816AC42-0191-4090-81A6-05A6650326D3}" type="pres">
      <dgm:prSet presAssocID="{9D98614D-6618-4EE5-9580-E8CF6238DF85}" presName="Name1" presStyleCnt="0"/>
      <dgm:spPr/>
    </dgm:pt>
    <dgm:pt modelId="{45D5A441-1AAD-4367-B749-8FB4BE703531}" type="pres">
      <dgm:prSet presAssocID="{9D98614D-6618-4EE5-9580-E8CF6238DF85}" presName="cycle" presStyleCnt="0"/>
      <dgm:spPr/>
    </dgm:pt>
    <dgm:pt modelId="{14516B91-8BC1-44BA-8850-3EC0B8B251F7}" type="pres">
      <dgm:prSet presAssocID="{9D98614D-6618-4EE5-9580-E8CF6238DF85}" presName="srcNode" presStyleLbl="node1" presStyleIdx="0" presStyleCnt="3"/>
      <dgm:spPr/>
    </dgm:pt>
    <dgm:pt modelId="{9184C21A-78CC-464E-8A32-BB8A40855683}" type="pres">
      <dgm:prSet presAssocID="{9D98614D-6618-4EE5-9580-E8CF6238DF85}" presName="conn" presStyleLbl="parChTrans1D2" presStyleIdx="0" presStyleCnt="1"/>
      <dgm:spPr/>
    </dgm:pt>
    <dgm:pt modelId="{2E86B913-5DE4-4FC2-B448-D62FB47DC202}" type="pres">
      <dgm:prSet presAssocID="{9D98614D-6618-4EE5-9580-E8CF6238DF85}" presName="extraNode" presStyleLbl="node1" presStyleIdx="0" presStyleCnt="3"/>
      <dgm:spPr/>
    </dgm:pt>
    <dgm:pt modelId="{C8F9D3FA-FE61-4A6F-88FB-20810DC7C52E}" type="pres">
      <dgm:prSet presAssocID="{9D98614D-6618-4EE5-9580-E8CF6238DF85}" presName="dstNode" presStyleLbl="node1" presStyleIdx="0" presStyleCnt="3"/>
      <dgm:spPr/>
    </dgm:pt>
    <dgm:pt modelId="{3597E08B-C7B3-47E6-9F3F-9FA3A5ABE1B5}" type="pres">
      <dgm:prSet presAssocID="{FE78E9E7-FFBC-434C-B935-6211FEC1B52B}" presName="text_1" presStyleLbl="node1" presStyleIdx="0" presStyleCnt="3">
        <dgm:presLayoutVars>
          <dgm:bulletEnabled val="1"/>
        </dgm:presLayoutVars>
      </dgm:prSet>
      <dgm:spPr/>
    </dgm:pt>
    <dgm:pt modelId="{626C3841-9360-436E-A196-02D374FF21C8}" type="pres">
      <dgm:prSet presAssocID="{FE78E9E7-FFBC-434C-B935-6211FEC1B52B}" presName="accent_1" presStyleCnt="0"/>
      <dgm:spPr/>
    </dgm:pt>
    <dgm:pt modelId="{94714D0C-FA34-41E5-A802-5485A651F2C3}" type="pres">
      <dgm:prSet presAssocID="{FE78E9E7-FFBC-434C-B935-6211FEC1B52B}" presName="accentRepeatNode" presStyleLbl="solidFgAcc1" presStyleIdx="0" presStyleCnt="3"/>
      <dgm:spPr/>
    </dgm:pt>
    <dgm:pt modelId="{08ABB522-673D-4F9D-B722-0F34126D34F4}" type="pres">
      <dgm:prSet presAssocID="{6DFDCF00-BB2F-44EA-8F4F-EF052907898E}" presName="text_2" presStyleLbl="node1" presStyleIdx="1" presStyleCnt="3">
        <dgm:presLayoutVars>
          <dgm:bulletEnabled val="1"/>
        </dgm:presLayoutVars>
      </dgm:prSet>
      <dgm:spPr/>
    </dgm:pt>
    <dgm:pt modelId="{6A97C585-9930-441E-8A62-2CC57C76FCDF}" type="pres">
      <dgm:prSet presAssocID="{6DFDCF00-BB2F-44EA-8F4F-EF052907898E}" presName="accent_2" presStyleCnt="0"/>
      <dgm:spPr/>
    </dgm:pt>
    <dgm:pt modelId="{0A5E9B8F-EF4E-49AA-81F3-15A767037716}" type="pres">
      <dgm:prSet presAssocID="{6DFDCF00-BB2F-44EA-8F4F-EF052907898E}" presName="accentRepeatNode" presStyleLbl="solidFgAcc1" presStyleIdx="1" presStyleCnt="3"/>
      <dgm:spPr/>
    </dgm:pt>
    <dgm:pt modelId="{646E312B-111D-4A2C-B4D5-A3E0E4AE3719}" type="pres">
      <dgm:prSet presAssocID="{80BB84BA-EE1B-4B89-A2D1-CB9F180290FD}" presName="text_3" presStyleLbl="node1" presStyleIdx="2" presStyleCnt="3">
        <dgm:presLayoutVars>
          <dgm:bulletEnabled val="1"/>
        </dgm:presLayoutVars>
      </dgm:prSet>
      <dgm:spPr/>
    </dgm:pt>
    <dgm:pt modelId="{67845E59-E7C5-45F6-8805-0479BCB81A18}" type="pres">
      <dgm:prSet presAssocID="{80BB84BA-EE1B-4B89-A2D1-CB9F180290FD}" presName="accent_3" presStyleCnt="0"/>
      <dgm:spPr/>
    </dgm:pt>
    <dgm:pt modelId="{58604BC0-E853-42CF-9D1C-68506D89B6BD}" type="pres">
      <dgm:prSet presAssocID="{80BB84BA-EE1B-4B89-A2D1-CB9F180290FD}" presName="accentRepeatNode" presStyleLbl="solidFgAcc1" presStyleIdx="2" presStyleCnt="3"/>
      <dgm:spPr/>
    </dgm:pt>
  </dgm:ptLst>
  <dgm:cxnLst>
    <dgm:cxn modelId="{54396E08-25FE-4BCC-8BEB-3E944567B24F}" srcId="{9D98614D-6618-4EE5-9580-E8CF6238DF85}" destId="{6DFDCF00-BB2F-44EA-8F4F-EF052907898E}" srcOrd="1" destOrd="0" parTransId="{F39A8A4D-AB17-4AC8-8CFB-4A9D11D2427C}" sibTransId="{07C84D79-A469-4305-84A7-A161430CD015}"/>
    <dgm:cxn modelId="{D3C10131-01E8-49F8-BCCB-55280B3519B3}" srcId="{9D98614D-6618-4EE5-9580-E8CF6238DF85}" destId="{FE78E9E7-FFBC-434C-B935-6211FEC1B52B}" srcOrd="0" destOrd="0" parTransId="{B1A970A8-8113-4C43-9421-79D36EE24D57}" sibTransId="{FD905A05-7F7F-4109-B346-E3E9EC951C45}"/>
    <dgm:cxn modelId="{D05BBB61-F859-417F-A736-EC8E7056123E}" type="presOf" srcId="{6DFDCF00-BB2F-44EA-8F4F-EF052907898E}" destId="{08ABB522-673D-4F9D-B722-0F34126D34F4}" srcOrd="0" destOrd="0" presId="urn:microsoft.com/office/officeart/2008/layout/VerticalCurvedList"/>
    <dgm:cxn modelId="{F1067A62-0C07-4236-B2D6-27295B37CDF0}" type="presOf" srcId="{80BB84BA-EE1B-4B89-A2D1-CB9F180290FD}" destId="{646E312B-111D-4A2C-B4D5-A3E0E4AE3719}" srcOrd="0" destOrd="0" presId="urn:microsoft.com/office/officeart/2008/layout/VerticalCurvedList"/>
    <dgm:cxn modelId="{46F5128E-18FB-460E-BF85-6975C307241C}" type="presOf" srcId="{FD905A05-7F7F-4109-B346-E3E9EC951C45}" destId="{9184C21A-78CC-464E-8A32-BB8A40855683}" srcOrd="0" destOrd="0" presId="urn:microsoft.com/office/officeart/2008/layout/VerticalCurvedList"/>
    <dgm:cxn modelId="{FAEB10BD-DBA9-4D4F-9F26-2CC9280DAD6C}" type="presOf" srcId="{FE78E9E7-FFBC-434C-B935-6211FEC1B52B}" destId="{3597E08B-C7B3-47E6-9F3F-9FA3A5ABE1B5}" srcOrd="0" destOrd="0" presId="urn:microsoft.com/office/officeart/2008/layout/VerticalCurvedList"/>
    <dgm:cxn modelId="{BBB535CC-66A1-4DDB-8377-535981C5A05E}" type="presOf" srcId="{9D98614D-6618-4EE5-9580-E8CF6238DF85}" destId="{686B2399-D3FE-4969-833B-A51F3E446D13}" srcOrd="0" destOrd="0" presId="urn:microsoft.com/office/officeart/2008/layout/VerticalCurvedList"/>
    <dgm:cxn modelId="{15B9D4DD-AC35-4732-B3A9-92CF27C2BBA3}" srcId="{9D98614D-6618-4EE5-9580-E8CF6238DF85}" destId="{80BB84BA-EE1B-4B89-A2D1-CB9F180290FD}" srcOrd="2" destOrd="0" parTransId="{0F8DE727-C073-49ED-9BB1-660D4930A980}" sibTransId="{CF12EC34-3503-4CF6-AE44-3F6FF634A581}"/>
    <dgm:cxn modelId="{854F5140-DEAF-4A60-A102-7A069631397B}" type="presParOf" srcId="{686B2399-D3FE-4969-833B-A51F3E446D13}" destId="{4816AC42-0191-4090-81A6-05A6650326D3}" srcOrd="0" destOrd="0" presId="urn:microsoft.com/office/officeart/2008/layout/VerticalCurvedList"/>
    <dgm:cxn modelId="{AAA1EEA4-E455-4610-BD61-5DE40C10F127}" type="presParOf" srcId="{4816AC42-0191-4090-81A6-05A6650326D3}" destId="{45D5A441-1AAD-4367-B749-8FB4BE703531}" srcOrd="0" destOrd="0" presId="urn:microsoft.com/office/officeart/2008/layout/VerticalCurvedList"/>
    <dgm:cxn modelId="{41C79C6B-A721-4B89-AA0A-F2CAA4719F14}" type="presParOf" srcId="{45D5A441-1AAD-4367-B749-8FB4BE703531}" destId="{14516B91-8BC1-44BA-8850-3EC0B8B251F7}" srcOrd="0" destOrd="0" presId="urn:microsoft.com/office/officeart/2008/layout/VerticalCurvedList"/>
    <dgm:cxn modelId="{D9B768E0-514B-4821-9153-EF1CD7657FFD}" type="presParOf" srcId="{45D5A441-1AAD-4367-B749-8FB4BE703531}" destId="{9184C21A-78CC-464E-8A32-BB8A40855683}" srcOrd="1" destOrd="0" presId="urn:microsoft.com/office/officeart/2008/layout/VerticalCurvedList"/>
    <dgm:cxn modelId="{3E939C86-5FA8-46A3-A7B5-0AE19249136E}" type="presParOf" srcId="{45D5A441-1AAD-4367-B749-8FB4BE703531}" destId="{2E86B913-5DE4-4FC2-B448-D62FB47DC202}" srcOrd="2" destOrd="0" presId="urn:microsoft.com/office/officeart/2008/layout/VerticalCurvedList"/>
    <dgm:cxn modelId="{1FDF02E6-7B12-4BBF-BDCC-98DF69366BB2}" type="presParOf" srcId="{45D5A441-1AAD-4367-B749-8FB4BE703531}" destId="{C8F9D3FA-FE61-4A6F-88FB-20810DC7C52E}" srcOrd="3" destOrd="0" presId="urn:microsoft.com/office/officeart/2008/layout/VerticalCurvedList"/>
    <dgm:cxn modelId="{36ECEEBA-DF2A-4F3C-AE86-6EBB25BEFC8C}" type="presParOf" srcId="{4816AC42-0191-4090-81A6-05A6650326D3}" destId="{3597E08B-C7B3-47E6-9F3F-9FA3A5ABE1B5}" srcOrd="1" destOrd="0" presId="urn:microsoft.com/office/officeart/2008/layout/VerticalCurvedList"/>
    <dgm:cxn modelId="{2C7E08BE-0B3D-44C3-9614-54BD4D8F4334}" type="presParOf" srcId="{4816AC42-0191-4090-81A6-05A6650326D3}" destId="{626C3841-9360-436E-A196-02D374FF21C8}" srcOrd="2" destOrd="0" presId="urn:microsoft.com/office/officeart/2008/layout/VerticalCurvedList"/>
    <dgm:cxn modelId="{7A332ECE-18EA-4313-BF04-800E62FDA302}" type="presParOf" srcId="{626C3841-9360-436E-A196-02D374FF21C8}" destId="{94714D0C-FA34-41E5-A802-5485A651F2C3}" srcOrd="0" destOrd="0" presId="urn:microsoft.com/office/officeart/2008/layout/VerticalCurvedList"/>
    <dgm:cxn modelId="{F9E1ECB1-600B-463D-84E3-A6F3D2BEDBEE}" type="presParOf" srcId="{4816AC42-0191-4090-81A6-05A6650326D3}" destId="{08ABB522-673D-4F9D-B722-0F34126D34F4}" srcOrd="3" destOrd="0" presId="urn:microsoft.com/office/officeart/2008/layout/VerticalCurvedList"/>
    <dgm:cxn modelId="{2849D43C-4E15-49DB-AE09-6DEFE102B88E}" type="presParOf" srcId="{4816AC42-0191-4090-81A6-05A6650326D3}" destId="{6A97C585-9930-441E-8A62-2CC57C76FCDF}" srcOrd="4" destOrd="0" presId="urn:microsoft.com/office/officeart/2008/layout/VerticalCurvedList"/>
    <dgm:cxn modelId="{77DA9C66-7CE9-4AC9-A05A-CA7F2256E1EB}" type="presParOf" srcId="{6A97C585-9930-441E-8A62-2CC57C76FCDF}" destId="{0A5E9B8F-EF4E-49AA-81F3-15A767037716}" srcOrd="0" destOrd="0" presId="urn:microsoft.com/office/officeart/2008/layout/VerticalCurvedList"/>
    <dgm:cxn modelId="{67128B57-5C13-4A09-9BC5-353309F34EF5}" type="presParOf" srcId="{4816AC42-0191-4090-81A6-05A6650326D3}" destId="{646E312B-111D-4A2C-B4D5-A3E0E4AE3719}" srcOrd="5" destOrd="0" presId="urn:microsoft.com/office/officeart/2008/layout/VerticalCurvedList"/>
    <dgm:cxn modelId="{AA269331-4C13-4A76-80A0-81F224E8F8DC}" type="presParOf" srcId="{4816AC42-0191-4090-81A6-05A6650326D3}" destId="{67845E59-E7C5-45F6-8805-0479BCB81A18}" srcOrd="6" destOrd="0" presId="urn:microsoft.com/office/officeart/2008/layout/VerticalCurvedList"/>
    <dgm:cxn modelId="{CF3DFD7C-82C9-4535-9E95-C2DBDE5CA507}" type="presParOf" srcId="{67845E59-E7C5-45F6-8805-0479BCB81A18}" destId="{58604BC0-E853-42CF-9D1C-68506D89B6BD}" srcOrd="0" destOrd="0" presId="urn:microsoft.com/office/officeart/2008/layout/VerticalCurv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184C21A-78CC-464E-8A32-BB8A40855683}">
      <dsp:nvSpPr>
        <dsp:cNvPr id="0" name=""/>
        <dsp:cNvSpPr/>
      </dsp:nvSpPr>
      <dsp:spPr>
        <a:xfrm>
          <a:off x="-3110783" y="-478868"/>
          <a:ext cx="3710462" cy="3710462"/>
        </a:xfrm>
        <a:prstGeom prst="blockArc">
          <a:avLst>
            <a:gd name="adj1" fmla="val 18900000"/>
            <a:gd name="adj2" fmla="val 2700000"/>
            <a:gd name="adj3" fmla="val 582"/>
          </a:avLst>
        </a:pr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597E08B-C7B3-47E6-9F3F-9FA3A5ABE1B5}">
      <dsp:nvSpPr>
        <dsp:cNvPr id="0" name=""/>
        <dsp:cNvSpPr/>
      </dsp:nvSpPr>
      <dsp:spPr>
        <a:xfrm>
          <a:off x="385589" y="275272"/>
          <a:ext cx="4151934" cy="550545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36995" tIns="71120" rIns="71120" bIns="71120" numCol="1" spcCol="1270" anchor="ctr" anchorCtr="0">
          <a:noAutofit/>
        </a:bodyPr>
        <a:lstStyle/>
        <a:p>
          <a:pPr marL="0" lvl="0" indent="0" algn="l" defTabSz="1244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800" kern="1200"/>
            <a:t>3 mois après l'embauche</a:t>
          </a:r>
        </a:p>
      </dsp:txBody>
      <dsp:txXfrm>
        <a:off x="385589" y="275272"/>
        <a:ext cx="4151934" cy="550545"/>
      </dsp:txXfrm>
    </dsp:sp>
    <dsp:sp modelId="{94714D0C-FA34-41E5-A802-5485A651F2C3}">
      <dsp:nvSpPr>
        <dsp:cNvPr id="0" name=""/>
        <dsp:cNvSpPr/>
      </dsp:nvSpPr>
      <dsp:spPr>
        <a:xfrm>
          <a:off x="41498" y="206454"/>
          <a:ext cx="688181" cy="688181"/>
        </a:xfrm>
        <a:prstGeom prst="ellipse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08ABB522-673D-4F9D-B722-0F34126D34F4}">
      <dsp:nvSpPr>
        <dsp:cNvPr id="0" name=""/>
        <dsp:cNvSpPr/>
      </dsp:nvSpPr>
      <dsp:spPr>
        <a:xfrm>
          <a:off x="585712" y="1101090"/>
          <a:ext cx="3951811" cy="550545"/>
        </a:xfrm>
        <a:prstGeom prst="rect">
          <a:avLst/>
        </a:prstGeom>
        <a:solidFill>
          <a:schemeClr val="accent4">
            <a:hueOff val="4900445"/>
            <a:satOff val="-20388"/>
            <a:lumOff val="4804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36995" tIns="71120" rIns="71120" bIns="71120" numCol="1" spcCol="1270" anchor="ctr" anchorCtr="0">
          <a:noAutofit/>
        </a:bodyPr>
        <a:lstStyle/>
        <a:p>
          <a:pPr marL="0" lvl="0" indent="0" algn="l" defTabSz="1244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800" kern="1200"/>
            <a:t>Tous les 5 ans</a:t>
          </a:r>
        </a:p>
      </dsp:txBody>
      <dsp:txXfrm>
        <a:off x="585712" y="1101090"/>
        <a:ext cx="3951811" cy="550545"/>
      </dsp:txXfrm>
    </dsp:sp>
    <dsp:sp modelId="{0A5E9B8F-EF4E-49AA-81F3-15A767037716}">
      <dsp:nvSpPr>
        <dsp:cNvPr id="0" name=""/>
        <dsp:cNvSpPr/>
      </dsp:nvSpPr>
      <dsp:spPr>
        <a:xfrm>
          <a:off x="241621" y="1032271"/>
          <a:ext cx="688181" cy="688181"/>
        </a:xfrm>
        <a:prstGeom prst="ellipse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4">
              <a:hueOff val="4900445"/>
              <a:satOff val="-20388"/>
              <a:lumOff val="4804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646E312B-111D-4A2C-B4D5-A3E0E4AE3719}">
      <dsp:nvSpPr>
        <dsp:cNvPr id="0" name=""/>
        <dsp:cNvSpPr/>
      </dsp:nvSpPr>
      <dsp:spPr>
        <a:xfrm>
          <a:off x="385589" y="1926907"/>
          <a:ext cx="4151934" cy="550545"/>
        </a:xfrm>
        <a:prstGeom prst="rect">
          <a:avLst/>
        </a:prstGeom>
        <a:solidFill>
          <a:schemeClr val="accent4">
            <a:hueOff val="9800891"/>
            <a:satOff val="-40777"/>
            <a:lumOff val="9608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36995" tIns="71120" rIns="71120" bIns="71120" numCol="1" spcCol="1270" anchor="ctr" anchorCtr="0">
          <a:noAutofit/>
        </a:bodyPr>
        <a:lstStyle/>
        <a:p>
          <a:pPr marL="0" lvl="0" indent="0" algn="l" defTabSz="1244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800" kern="1200"/>
            <a:t>Tous les 3 ans</a:t>
          </a:r>
        </a:p>
      </dsp:txBody>
      <dsp:txXfrm>
        <a:off x="385589" y="1926907"/>
        <a:ext cx="4151934" cy="550545"/>
      </dsp:txXfrm>
    </dsp:sp>
    <dsp:sp modelId="{58604BC0-E853-42CF-9D1C-68506D89B6BD}">
      <dsp:nvSpPr>
        <dsp:cNvPr id="0" name=""/>
        <dsp:cNvSpPr/>
      </dsp:nvSpPr>
      <dsp:spPr>
        <a:xfrm>
          <a:off x="41498" y="1858089"/>
          <a:ext cx="688181" cy="688181"/>
        </a:xfrm>
        <a:prstGeom prst="ellipse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4">
              <a:hueOff val="9800891"/>
              <a:satOff val="-40777"/>
              <a:lumOff val="9608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VerticalCurvedList">
  <dgm:title val=""/>
  <dgm:desc val=""/>
  <dgm:catLst>
    <dgm:cat type="list" pri="2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chPref val="7"/>
      <dgm:dir/>
    </dgm:varLst>
    <dgm:alg type="composite"/>
    <dgm:shape xmlns:r="http://schemas.openxmlformats.org/officeDocument/2006/relationships" r:blip="">
      <dgm:adjLst/>
    </dgm:shape>
    <dgm:constrLst>
      <dgm:constr type="w" for="ch" refType="h" refFor="ch" op="gte" fact="0.8"/>
    </dgm:constrLst>
    <dgm:layoutNode name="Name1">
      <dgm:alg type="composite"/>
      <dgm:shape xmlns:r="http://schemas.openxmlformats.org/officeDocument/2006/relationships" r:blip="">
        <dgm:adjLst/>
      </dgm:shape>
      <dgm:choose name="Name2">
        <dgm:if name="Name3" func="var" arg="dir" op="equ" val="norm">
          <dgm:choose name="Name4">
            <dgm:if name="Name5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h" fact="0.225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primFontSz" for="ch" ptType="node" op="equ" val="65"/>
              </dgm:constrLst>
            </dgm:if>
            <dgm:if name="Name6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h" fact="0.1891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h" fact="0.1891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primFontSz" for="ch" ptType="node" op="equ" val="65"/>
              </dgm:constrLst>
            </dgm:if>
            <dgm:if name="Name7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h" fact="0.1526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h" fact="0.2253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h" fact="0.1526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primFontSz" for="ch" ptType="node" op="equ" val="65"/>
              </dgm:constrLst>
            </dgm:if>
            <dgm:if name="Name8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h" fact="0.1268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h" fact="0.215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h" fact="0.21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h" fact="0.126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primFontSz" for="ch" ptType="node" op="equ" val="65"/>
              </dgm:constrLst>
            </dgm:if>
            <dgm:if name="Name9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h" fact="0.1082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h" fact="0.197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h" fact="0.2253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h" fact="0.197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h" fact="0.1082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primFontSz" for="ch" ptType="node" op="equ" val="65"/>
              </dgm:constrLst>
            </dgm:if>
            <dgm:if name="Name10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h" fact="0.094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h" fact="0.1809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h" fact="0.220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h" fact="0.2205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h" fact="0.18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h" fact="0.0943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primFontSz" for="ch" ptType="node" op="equ" val="65"/>
              </dgm:constrLst>
            </dgm:if>
            <dgm:else name="Name1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h" fact="0.0835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h" fact="0.165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h" fact="0.2109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h" fact="0.2253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h" fact="0.21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h" fact="0.1658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h" fact="0.0835"/>
                <dgm:constr type="l" for="ch" forName="text_7" refType="ctrX" refFor="ch" refForName="accent_7"/>
                <dgm:constr type="r" for="ch" forName="text_7" refType="w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lMarg" for="ch" forName="text_7" refType="w" refFor="ch" refForName="accent_7" fact="1.8"/>
                <dgm:constr type="primFontSz" for="ch" ptType="node" op="equ" val="65"/>
              </dgm:constrLst>
            </dgm:else>
          </dgm:choose>
        </dgm:if>
        <dgm:else name="Name12">
          <dgm:choose name="Name13">
            <dgm:if name="Name14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w"/>
                <dgm:constr type="ctrXOff" for="ch" forName="accent_1" refType="h" fact="-0.225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primFontSz" for="ch" ptType="node" op="equ" val="65"/>
              </dgm:constrLst>
            </dgm:if>
            <dgm:if name="Name15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w"/>
                <dgm:constr type="ctrXOff" for="ch" forName="accent_1" refType="h" fact="-0.1891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w"/>
                <dgm:constr type="ctrXOff" for="ch" forName="accent_2" refType="h" fact="-0.1891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primFontSz" for="ch" ptType="node" op="equ" val="65"/>
              </dgm:constrLst>
            </dgm:if>
            <dgm:if name="Name16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w"/>
                <dgm:constr type="ctrXOff" for="ch" forName="accent_1" refType="h" fact="-0.1526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w"/>
                <dgm:constr type="ctrXOff" for="ch" forName="accent_2" refType="h" fact="-0.2253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w"/>
                <dgm:constr type="ctrXOff" for="ch" forName="accent_3" refType="h" fact="-0.1526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primFontSz" for="ch" ptType="node" op="equ" val="65"/>
              </dgm:constrLst>
            </dgm:if>
            <dgm:if name="Name17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w"/>
                <dgm:constr type="ctrXOff" for="ch" forName="accent_1" refType="h" fact="-0.1268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w"/>
                <dgm:constr type="ctrXOff" for="ch" forName="accent_2" refType="h" fact="-0.215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w"/>
                <dgm:constr type="ctrXOff" for="ch" forName="accent_3" refType="h" fact="-0.21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w"/>
                <dgm:constr type="ctrXOff" for="ch" forName="accent_4" refType="h" fact="-0.126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primFontSz" for="ch" ptType="node" op="equ" val="65"/>
              </dgm:constrLst>
            </dgm:if>
            <dgm:if name="Name18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w"/>
                <dgm:constr type="ctrXOff" for="ch" forName="accent_1" refType="h" fact="-0.1082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w"/>
                <dgm:constr type="ctrXOff" for="ch" forName="accent_2" refType="h" fact="-0.197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w"/>
                <dgm:constr type="ctrXOff" for="ch" forName="accent_3" refType="h" fact="-0.2253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w"/>
                <dgm:constr type="ctrXOff" for="ch" forName="accent_4" refType="h" fact="-0.197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w"/>
                <dgm:constr type="ctrXOff" for="ch" forName="accent_5" refType="h" fact="-0.1082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primFontSz" for="ch" ptType="node" op="equ" val="65"/>
              </dgm:constrLst>
            </dgm:if>
            <dgm:if name="Name19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w"/>
                <dgm:constr type="ctrXOff" for="ch" forName="accent_1" refType="h" fact="-0.094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w"/>
                <dgm:constr type="ctrXOff" for="ch" forName="accent_2" refType="h" fact="-0.1809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w"/>
                <dgm:constr type="ctrXOff" for="ch" forName="accent_3" refType="h" fact="-0.220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w"/>
                <dgm:constr type="ctrXOff" for="ch" forName="accent_4" refType="h" fact="-0.2205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w"/>
                <dgm:constr type="ctrXOff" for="ch" forName="accent_5" refType="h" fact="-0.18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w"/>
                <dgm:constr type="ctrXOff" for="ch" forName="accent_6" refType="h" fact="-0.0943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primFontSz" for="ch" ptType="node" op="equ" val="65"/>
              </dgm:constrLst>
            </dgm:if>
            <dgm:else name="Name20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w"/>
                <dgm:constr type="ctrXOff" for="ch" forName="accent_1" refType="h" fact="-0.0835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w"/>
                <dgm:constr type="ctrXOff" for="ch" forName="accent_2" refType="h" fact="-0.165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w"/>
                <dgm:constr type="ctrXOff" for="ch" forName="accent_3" refType="h" fact="-0.2109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w"/>
                <dgm:constr type="ctrXOff" for="ch" forName="accent_4" refType="h" fact="-0.2253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w"/>
                <dgm:constr type="ctrXOff" for="ch" forName="accent_5" refType="h" fact="-0.21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w"/>
                <dgm:constr type="ctrXOff" for="ch" forName="accent_6" refType="h" fact="-0.1658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w"/>
                <dgm:constr type="ctrXOff" for="ch" forName="accent_7" refType="h" fact="-0.0835"/>
                <dgm:constr type="r" for="ch" forName="text_7" refType="ctrX" refFor="ch" refForName="accent_7"/>
                <dgm:constr type="rOff" for="ch" forName="text_7" refType="ctrXOff" refFor="ch" refForName="accent_7"/>
                <dgm:constr type="l" for="ch" forName="text_7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rMarg" for="ch" forName="text_7" refType="w" refFor="ch" refForName="accent_7" fact="1.8"/>
                <dgm:constr type="primFontSz" for="ch" ptType="node" op="equ" val="65"/>
              </dgm:constrLst>
            </dgm:else>
          </dgm:choose>
        </dgm:else>
      </dgm:choose>
      <dgm:layoutNode name="cycle">
        <dgm:choose name="Name21">
          <dgm:if name="Name22" func="var" arg="dir" op="equ" val="norm">
            <dgm:alg type="cycle">
              <dgm:param type="stAng" val="45"/>
              <dgm:param type="spanAng" val="90"/>
            </dgm:alg>
          </dgm:if>
          <dgm:else name="Name23">
            <dgm:alg type="cycle">
              <dgm:param type="stAng" val="225"/>
              <dgm:param type="spanAng" val="90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w" for="ch" val="1"/>
          <dgm:constr type="h" for="ch" val="1"/>
          <dgm:constr type="diam" for="ch" forName="conn" refType="diam"/>
        </dgm:constrLst>
        <dgm:layoutNode name="src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conn" styleLbl="parChTrans1D2">
          <dgm:alg type="conn">
            <dgm:param type="connRout" val="curve"/>
            <dgm:param type="srcNode" val="srcNode"/>
            <dgm:param type="dstNode" val="dstNode"/>
            <dgm:param type="begPts" val="ctr"/>
            <dgm:param type="endPts" val="ctr"/>
            <dgm:param type="endSty" val="noArr"/>
          </dgm:alg>
          <dgm:shape xmlns:r="http://schemas.openxmlformats.org/officeDocument/2006/relationships" type="conn" r:blip="">
            <dgm:adjLst/>
          </dgm:shape>
          <dgm:presOf axis="desOrSelf" ptType="sibTrans" hideLastTrans="0" st="0" cnt="1"/>
          <dgm:constrLst>
            <dgm:constr type="begPad"/>
            <dgm:constr type="endPad"/>
          </dgm:constrLst>
        </dgm:layoutNode>
        <dgm:layoutNode name="extra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dstNode">
          <dgm:alg type="sp"/>
          <dgm:shape xmlns:r="http://schemas.openxmlformats.org/officeDocument/2006/relationships" type="rect" r:blip="" hideGeom="1">
            <dgm:adjLst/>
          </dgm:shape>
          <dgm:presOf/>
        </dgm:layoutNode>
      </dgm:layoutNode>
      <dgm:forEach name="wrapper" axis="self" ptType="parTrans">
        <dgm:forEach name="wrapper2" axis="self" ptType="sibTrans" st="2">
          <dgm:forEach name="accentRepeat" axis="self">
            <dgm:layoutNode name="accentRepeatNode" styleLbl="solidFgAcc1">
              <dgm:alg type="sp"/>
              <dgm:shape xmlns:r="http://schemas.openxmlformats.org/officeDocument/2006/relationships" type="ellipse" r:blip="">
                <dgm:adjLst/>
              </dgm:shape>
              <dgm:presOf/>
            </dgm:layoutNode>
          </dgm:forEach>
        </dgm:forEach>
      </dgm:forEach>
      <dgm:forEach name="Name24" axis="ch" ptType="node" cnt="1">
        <dgm:layoutNode name="text_1" styleLbl="node1">
          <dgm:varLst>
            <dgm:bulletEnabled val="1"/>
          </dgm:varLst>
          <dgm:choose name="Name25">
            <dgm:if name="Name2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2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1">
          <dgm:alg type="sp"/>
          <dgm:shape xmlns:r="http://schemas.openxmlformats.org/officeDocument/2006/relationships" r:blip="">
            <dgm:adjLst/>
          </dgm:shape>
          <dgm:presOf/>
          <dgm:constrLst/>
          <dgm:forEach name="Name28" ref="accentRepeat"/>
        </dgm:layoutNode>
      </dgm:forEach>
      <dgm:forEach name="Name29" axis="ch" ptType="node" st="2" cnt="1">
        <dgm:layoutNode name="text_2" styleLbl="node1">
          <dgm:varLst>
            <dgm:bulletEnabled val="1"/>
          </dgm:varLst>
          <dgm:choose name="Name30">
            <dgm:if name="Name3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2">
          <dgm:alg type="sp"/>
          <dgm:shape xmlns:r="http://schemas.openxmlformats.org/officeDocument/2006/relationships" r:blip="">
            <dgm:adjLst/>
          </dgm:shape>
          <dgm:presOf/>
          <dgm:constrLst/>
          <dgm:forEach name="Name33" ref="accentRepeat"/>
        </dgm:layoutNode>
      </dgm:forEach>
      <dgm:forEach name="Name34" axis="ch" ptType="node" st="3" cnt="1">
        <dgm:layoutNode name="text_3" styleLbl="node1">
          <dgm:varLst>
            <dgm:bulletEnabled val="1"/>
          </dgm:varLst>
          <dgm:choose name="Name35">
            <dgm:if name="Name3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3">
          <dgm:alg type="sp"/>
          <dgm:shape xmlns:r="http://schemas.openxmlformats.org/officeDocument/2006/relationships" r:blip="">
            <dgm:adjLst/>
          </dgm:shape>
          <dgm:presOf/>
          <dgm:constrLst/>
          <dgm:forEach name="Name38" ref="accentRepeat"/>
        </dgm:layoutNode>
      </dgm:forEach>
      <dgm:forEach name="Name39" axis="ch" ptType="node" st="4" cnt="1">
        <dgm:layoutNode name="text_4" styleLbl="node1">
          <dgm:varLst>
            <dgm:bulletEnabled val="1"/>
          </dgm:varLst>
          <dgm:choose name="Name40">
            <dgm:if name="Name4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4">
          <dgm:alg type="sp"/>
          <dgm:shape xmlns:r="http://schemas.openxmlformats.org/officeDocument/2006/relationships" r:blip="">
            <dgm:adjLst/>
          </dgm:shape>
          <dgm:presOf/>
          <dgm:constrLst/>
          <dgm:forEach name="Name43" ref="accentRepeat"/>
        </dgm:layoutNode>
      </dgm:forEach>
      <dgm:forEach name="Name44" axis="ch" ptType="node" st="5" cnt="1">
        <dgm:layoutNode name="text_5" styleLbl="node1">
          <dgm:varLst>
            <dgm:bulletEnabled val="1"/>
          </dgm:varLst>
          <dgm:choose name="Name45">
            <dgm:if name="Name4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5">
          <dgm:alg type="sp"/>
          <dgm:shape xmlns:r="http://schemas.openxmlformats.org/officeDocument/2006/relationships" r:blip="">
            <dgm:adjLst/>
          </dgm:shape>
          <dgm:presOf/>
          <dgm:constrLst/>
          <dgm:forEach name="Name48" ref="accentRepeat"/>
        </dgm:layoutNode>
      </dgm:forEach>
      <dgm:forEach name="Name49" axis="ch" ptType="node" st="6" cnt="1">
        <dgm:layoutNode name="text_6" styleLbl="node1">
          <dgm:varLst>
            <dgm:bulletEnabled val="1"/>
          </dgm:varLst>
          <dgm:choose name="Name50">
            <dgm:if name="Name5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6">
          <dgm:alg type="sp"/>
          <dgm:shape xmlns:r="http://schemas.openxmlformats.org/officeDocument/2006/relationships" r:blip="">
            <dgm:adjLst/>
          </dgm:shape>
          <dgm:presOf/>
          <dgm:constrLst/>
          <dgm:forEach name="Name53" ref="accentRepeat"/>
        </dgm:layoutNode>
      </dgm:forEach>
      <dgm:forEach name="Name54" axis="ch" ptType="node" st="7" cnt="1">
        <dgm:layoutNode name="text_7" styleLbl="node1">
          <dgm:varLst>
            <dgm:bulletEnabled val="1"/>
          </dgm:varLst>
          <dgm:choose name="Name55">
            <dgm:if name="Name5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7">
          <dgm:alg type="sp"/>
          <dgm:shape xmlns:r="http://schemas.openxmlformats.org/officeDocument/2006/relationships" r:blip="">
            <dgm:adjLst/>
          </dgm:shape>
          <dgm:presOf/>
          <dgm:constrLst/>
          <dgm:forEach name="Name58" ref="accentRepeat"/>
        </dgm:layoutNod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0</xdr:row>
      <xdr:rowOff>133350</xdr:rowOff>
    </xdr:from>
    <xdr:to>
      <xdr:col>6</xdr:col>
      <xdr:colOff>723900</xdr:colOff>
      <xdr:row>15</xdr:row>
      <xdr:rowOff>19050</xdr:rowOff>
    </xdr:to>
    <xdr:graphicFrame macro="">
      <xdr:nvGraphicFramePr>
        <xdr:cNvPr id="4" name="Diagramme 3">
          <a:extLst>
            <a:ext uri="{FF2B5EF4-FFF2-40B4-BE49-F238E27FC236}">
              <a16:creationId xmlns:a16="http://schemas.microsoft.com/office/drawing/2014/main" id="{3B42B5D6-502B-FC90-021E-F2329B09D3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oneCellAnchor>
    <xdr:from>
      <xdr:col>1</xdr:col>
      <xdr:colOff>51300</xdr:colOff>
      <xdr:row>2</xdr:row>
      <xdr:rowOff>86415</xdr:rowOff>
    </xdr:from>
    <xdr:ext cx="612539" cy="46801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F7F3D5D-169A-AEA3-2A89-6C98CF7E1FEF}"/>
            </a:ext>
          </a:extLst>
        </xdr:cNvPr>
        <xdr:cNvSpPr txBox="1"/>
      </xdr:nvSpPr>
      <xdr:spPr>
        <a:xfrm>
          <a:off x="813300" y="467415"/>
          <a:ext cx="61253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400" b="1">
              <a:solidFill>
                <a:srgbClr val="FFC000"/>
              </a:solidFill>
            </a:rPr>
            <a:t>VIP</a:t>
          </a:r>
        </a:p>
      </xdr:txBody>
    </xdr:sp>
    <xdr:clientData/>
  </xdr:oneCellAnchor>
  <xdr:oneCellAnchor>
    <xdr:from>
      <xdr:col>1</xdr:col>
      <xdr:colOff>228600</xdr:colOff>
      <xdr:row>6</xdr:row>
      <xdr:rowOff>142875</xdr:rowOff>
    </xdr:from>
    <xdr:ext cx="675954" cy="468013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97F7FF1A-7691-4339-4AE4-8946FFC64EAC}"/>
            </a:ext>
          </a:extLst>
        </xdr:cNvPr>
        <xdr:cNvSpPr txBox="1"/>
      </xdr:nvSpPr>
      <xdr:spPr>
        <a:xfrm>
          <a:off x="990600" y="1285875"/>
          <a:ext cx="675954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400" b="1">
              <a:solidFill>
                <a:srgbClr val="92D050"/>
              </a:solidFill>
            </a:rPr>
            <a:t>VPS</a:t>
          </a:r>
          <a:endParaRPr lang="fr-FR" sz="1100" b="1">
            <a:solidFill>
              <a:srgbClr val="92D050"/>
            </a:solidFill>
          </a:endParaRPr>
        </a:p>
      </xdr:txBody>
    </xdr:sp>
    <xdr:clientData/>
  </xdr:oneCellAnchor>
  <xdr:oneCellAnchor>
    <xdr:from>
      <xdr:col>1</xdr:col>
      <xdr:colOff>0</xdr:colOff>
      <xdr:row>11</xdr:row>
      <xdr:rowOff>9525</xdr:rowOff>
    </xdr:from>
    <xdr:ext cx="703719" cy="468013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EBA95C3-C893-4597-85B0-3CADB9EE34FD}"/>
            </a:ext>
          </a:extLst>
        </xdr:cNvPr>
        <xdr:cNvSpPr txBox="1"/>
      </xdr:nvSpPr>
      <xdr:spPr>
        <a:xfrm>
          <a:off x="762000" y="2105025"/>
          <a:ext cx="70371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400" b="1">
              <a:solidFill>
                <a:srgbClr val="00B0F0"/>
              </a:solidFill>
            </a:rPr>
            <a:t>VPR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ylfo" refreshedDate="45349.388302314816" createdVersion="8" refreshedVersion="8" minRefreshableVersion="3" recordCount="3" xr:uid="{22867A66-059C-4973-AB50-1DD9F5A0D412}">
  <cacheSource type="worksheet">
    <worksheetSource name="Tableau2"/>
  </cacheSource>
  <cacheFields count="24">
    <cacheField name="Nom" numFmtId="0">
      <sharedItems/>
    </cacheField>
    <cacheField name="Prénom" numFmtId="0">
      <sharedItems/>
    </cacheField>
    <cacheField name="Date de naissance" numFmtId="14">
      <sharedItems containsSemiMixedTypes="0" containsNonDate="0" containsDate="1" containsString="0" minDate="1983-09-09T00:00:00" maxDate="1993-05-15T00:00:00"/>
    </cacheField>
    <cacheField name="Age" numFmtId="0">
      <sharedItems containsSemiMixedTypes="0" containsString="0" containsNumber="1" containsInteger="1" minValue="30" maxValue="40"/>
    </cacheField>
    <cacheField name="RQTH" numFmtId="0">
      <sharedItems/>
    </cacheField>
    <cacheField name="Apprenti" numFmtId="0">
      <sharedItems/>
    </cacheField>
    <cacheField name="date d'entrée" numFmtId="14">
      <sharedItems containsSemiMixedTypes="0" containsNonDate="0" containsDate="1" containsString="0" minDate="2019-09-12T00:00:00" maxDate="2024-01-16T00:00:00"/>
    </cacheField>
    <cacheField name="Date VIP" numFmtId="14">
      <sharedItems containsNonDate="0" containsDate="1" containsString="0" containsBlank="1" minDate="2019-12-10T00:00:00" maxDate="2023-04-07T00:00:00"/>
    </cacheField>
    <cacheField name="Délai en mois" numFmtId="0">
      <sharedItems containsSemiMixedTypes="0" containsString="0" containsNumber="1" containsInteger="1" minValue="2" maxValue="3"/>
    </cacheField>
    <cacheField name="VIP avant le" numFmtId="14">
      <sharedItems containsSemiMixedTypes="0" containsNonDate="0" containsDate="1" containsString="0" minDate="2014-03-12T00:00:00" maxDate="2024-03-16T00:00:00" count="5">
        <d v="2023-06-06T00:00:00"/>
        <d v="2024-03-15T00:00:00"/>
        <d v="2019-12-12T00:00:00"/>
        <d v="2014-03-12T00:00:00" u="1"/>
        <d v="2023-02-15T00:00:00" u="1"/>
      </sharedItems>
      <fieldGroup par="20"/>
    </cacheField>
    <cacheField name="VIP à faire" numFmtId="14">
      <sharedItems count="2">
        <s v="NON"/>
        <s v="OUI"/>
      </sharedItems>
    </cacheField>
    <cacheField name="VIP en retard" numFmtId="14">
      <sharedItems count="2">
        <s v="OUI"/>
        <s v="NON"/>
      </sharedItems>
    </cacheField>
    <cacheField name="Derniere VM" numFmtId="14">
      <sharedItems containsDate="1" containsMixedTypes="1" minDate="2019-12-10T00:00:00" maxDate="2023-04-07T00:00:00"/>
    </cacheField>
    <cacheField name="Délai en année" numFmtId="0">
      <sharedItems containsSemiMixedTypes="0" containsString="0" containsNumber="1" containsInteger="1" minValue="5" maxValue="5"/>
    </cacheField>
    <cacheField name="Prochaine VM avant le" numFmtId="14">
      <sharedItems containsSemiMixedTypes="0" containsNonDate="0" containsDate="1" containsString="0" minDate="2019-02-02T00:00:00" maxDate="2029-01-16T00:00:00" count="5">
        <d v="2028-04-06T00:00:00"/>
        <d v="2029-01-15T00:00:00"/>
        <d v="2024-12-10T00:00:00"/>
        <d v="2019-02-02T00:00:00" u="1"/>
        <d v="2027-12-15T00:00:00" u="1"/>
      </sharedItems>
      <fieldGroup par="23"/>
    </cacheField>
    <cacheField name="VM à faire" numFmtId="14">
      <sharedItems count="2">
        <s v="NON"/>
        <s v="OUI"/>
      </sharedItems>
    </cacheField>
    <cacheField name="VM en retard" numFmtId="0">
      <sharedItems count="2">
        <s v="NON"/>
        <s v="OUI" u="1"/>
      </sharedItems>
    </cacheField>
    <cacheField name="Nom d'affiche" numFmtId="0">
      <sharedItems count="3">
        <s v="BULOT Amélie"/>
        <s v="POUET Jordan"/>
        <s v="LEGRAND Michel"/>
      </sharedItems>
    </cacheField>
    <cacheField name="Mois (VIP avant le)" numFmtId="0" databaseField="0">
      <fieldGroup base="9">
        <rangePr groupBy="months" startDate="2019-12-12T00:00:00" endDate="2024-03-16T00:00:00"/>
        <groupItems count="14">
          <s v="&lt;12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3/2024"/>
        </groupItems>
      </fieldGroup>
    </cacheField>
    <cacheField name="Trimestres (VIP avant le)" numFmtId="0" databaseField="0">
      <fieldGroup base="9">
        <rangePr groupBy="quarters" startDate="2019-12-12T00:00:00" endDate="2024-03-16T00:00:00"/>
        <groupItems count="6">
          <s v="&lt;12/12/2019"/>
          <s v="Trimestre1"/>
          <s v="Trimestre2"/>
          <s v="Trimestre3"/>
          <s v="Trimestre4"/>
          <s v="&gt;16/03/2024"/>
        </groupItems>
      </fieldGroup>
    </cacheField>
    <cacheField name="Années (VIP avant le)" numFmtId="0" databaseField="0">
      <fieldGroup base="9">
        <rangePr groupBy="years" startDate="2019-12-12T00:00:00" endDate="2024-03-16T00:00:00"/>
        <groupItems count="8">
          <s v="&lt;12/12/2019"/>
          <s v="2019"/>
          <s v="2020"/>
          <s v="2021"/>
          <s v="2022"/>
          <s v="2023"/>
          <s v="2024"/>
          <s v="&gt;16/03/2024"/>
        </groupItems>
      </fieldGroup>
    </cacheField>
    <cacheField name="Mois (Prochaine VM avant le)" numFmtId="0" databaseField="0">
      <fieldGroup base="14">
        <rangePr groupBy="months" startDate="2024-12-10T00:00:00" endDate="2029-01-16T00:00:00"/>
        <groupItems count="14">
          <s v="&lt;10/1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1/2029"/>
        </groupItems>
      </fieldGroup>
    </cacheField>
    <cacheField name="Trimestres (Prochaine VM avant le)" numFmtId="0" databaseField="0">
      <fieldGroup base="14">
        <rangePr groupBy="quarters" startDate="2024-12-10T00:00:00" endDate="2029-01-16T00:00:00"/>
        <groupItems count="6">
          <s v="&lt;10/12/2024"/>
          <s v="Trimestre1"/>
          <s v="Trimestre2"/>
          <s v="Trimestre3"/>
          <s v="Trimestre4"/>
          <s v="&gt;16/01/2029"/>
        </groupItems>
      </fieldGroup>
    </cacheField>
    <cacheField name="Années (Prochaine VM avant le)" numFmtId="0" databaseField="0">
      <fieldGroup base="14">
        <rangePr groupBy="years" startDate="2024-12-10T00:00:00" endDate="2029-01-16T00:00:00"/>
        <groupItems count="8">
          <s v="&lt;10/12/2024"/>
          <s v="2024"/>
          <s v="2025"/>
          <s v="2026"/>
          <s v="2027"/>
          <s v="2028"/>
          <s v="2029"/>
          <s v="&gt;16/01/202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BULOT"/>
    <s v="Amélie"/>
    <d v="1993-04-07T00:00:00"/>
    <n v="30"/>
    <s v="NON"/>
    <s v="NON"/>
    <d v="2023-03-06T00:00:00"/>
    <d v="2023-04-06T00:00:00"/>
    <n v="3"/>
    <x v="0"/>
    <x v="0"/>
    <x v="0"/>
    <d v="2023-04-06T00:00:00"/>
    <n v="5"/>
    <x v="0"/>
    <x v="0"/>
    <x v="0"/>
    <x v="0"/>
  </r>
  <r>
    <s v="POUET"/>
    <s v="Jordan"/>
    <d v="1993-05-14T00:00:00"/>
    <n v="30"/>
    <s v="NON"/>
    <s v="OUI"/>
    <d v="2024-01-15T00:00:00"/>
    <m/>
    <n v="2"/>
    <x v="1"/>
    <x v="1"/>
    <x v="1"/>
    <s v=""/>
    <n v="5"/>
    <x v="1"/>
    <x v="0"/>
    <x v="0"/>
    <x v="1"/>
  </r>
  <r>
    <s v="LEGRAND"/>
    <s v="Michel"/>
    <d v="1983-09-09T00:00:00"/>
    <n v="40"/>
    <s v="NON"/>
    <s v="NON"/>
    <d v="2019-09-12T00:00:00"/>
    <d v="2019-12-10T00:00:00"/>
    <n v="3"/>
    <x v="2"/>
    <x v="0"/>
    <x v="0"/>
    <d v="2019-12-10T00:00:00"/>
    <n v="5"/>
    <x v="2"/>
    <x v="1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179C11-0989-4A1B-AB9D-7A4743B98E1D}" name="Tableau croisé dynamique8" cacheId="12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showHeaders="0" compact="0" compactData="0" multipleFieldFilters="0">
  <location ref="N8:P8" firstHeaderRow="0" firstDataRow="0" firstDataCol="3"/>
  <pivotFields count="24"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5">
        <item m="1" x="3"/>
        <item m="1" x="4"/>
        <item x="0"/>
        <item x="1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numFmtId="14" outline="0" showAll="0" defaultSubtotal="0">
      <items count="5">
        <item m="1" x="3"/>
        <item m="1" x="4"/>
        <item x="0"/>
        <item x="1"/>
        <item x="2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axis="axisRow" compact="0" outline="0" showAll="0" defaultSubtotal="0">
      <items count="3">
        <item x="0"/>
        <item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8">
        <item x="1"/>
        <item x="2"/>
        <item x="3"/>
        <item x="4"/>
        <item x="5"/>
        <item x="6"/>
        <item x="7"/>
        <item x="0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1"/>
        <item sd="0" x="2"/>
        <item sd="0" x="3"/>
        <item sd="0" x="4"/>
        <item x="5"/>
        <item x="0"/>
      </items>
    </pivotField>
    <pivotField compact="0" outline="0" showAll="0" defaultSubtotal="0">
      <items count="8">
        <item sd="0" x="1"/>
        <item sd="0" x="2"/>
        <item sd="0" x="3"/>
        <item sd="0" x="4"/>
        <item sd="0" x="5"/>
        <item x="6"/>
        <item x="7"/>
        <item x="0"/>
      </items>
    </pivotField>
  </pivotFields>
  <rowFields count="3">
    <field x="14"/>
    <field x="17"/>
    <field x="15"/>
  </rowFields>
  <rowItems count="1">
    <i>
      <x v="4"/>
      <x v="1"/>
      <x v="1"/>
    </i>
  </rowItems>
  <colItems count="1">
    <i/>
  </colItems>
  <formats count="1">
    <format dxfId="2">
      <pivotArea dataOnly="0" labelOnly="1" outline="0" fieldPosition="0">
        <references count="1">
          <reference field="14" count="1">
            <x v="4"/>
          </reference>
        </references>
      </pivotArea>
    </format>
  </formats>
  <pivotTableStyleInfo name="PivotStyleLight27" showRowHeaders="1" showColHeaders="1" showRowStripes="0" showColStripes="0" showLastColumn="1"/>
  <filters count="1">
    <filter fld="15" type="captionEqual" evalOrder="-1" id="1" stringValue1="OUI">
      <autoFilter ref="A1">
        <filterColumn colId="0">
          <filters>
            <filter val="OUI"/>
          </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1DA7E0-DE77-49B4-B0BE-7B0EA6AEC266}" name="Tableau croisé dynamique7" cacheId="12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showHeaders="0" compact="0" compactData="0" multipleFieldFilters="0">
  <location ref="J8:L8" firstHeaderRow="0" firstDataRow="0" firstDataCol="3"/>
  <pivotFields count="24"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axis="axisRow" compact="0" numFmtId="14" outline="0" showAll="0" defaultSubtotal="0">
      <items count="5">
        <item m="1" x="3"/>
        <item m="1" x="4"/>
        <item x="0"/>
        <item x="1"/>
        <item x="2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5">
        <item m="1" x="3"/>
        <item m="1" x="4"/>
        <item x="0"/>
        <item x="1"/>
        <item x="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3">
        <item x="0"/>
        <item x="2"/>
        <item x="1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1"/>
        <item sd="0" x="2"/>
        <item sd="0" x="3"/>
        <item sd="0" x="4"/>
        <item x="5"/>
        <item x="0"/>
      </items>
    </pivotField>
    <pivotField compact="0" outline="0" showAll="0" defaultSubtotal="0">
      <items count="8">
        <item sd="0" x="1"/>
        <item sd="0" x="2"/>
        <item sd="0" x="3"/>
        <item sd="0" x="4"/>
        <item sd="0" x="5"/>
        <item x="6"/>
        <item x="7"/>
        <item x="0"/>
      </items>
    </pivotField>
    <pivotField compact="0" outline="0" showAll="0" defaultSubtotal="0"/>
    <pivotField compact="0" outline="0" showAll="0" defaultSubtotal="0"/>
    <pivotField compact="0" outline="0" showAll="0" defaultSubtotal="0">
      <items count="8">
        <item x="1"/>
        <item x="2"/>
        <item x="3"/>
        <item x="4"/>
        <item x="5"/>
        <item x="6"/>
        <item x="7"/>
        <item x="0"/>
      </items>
    </pivotField>
  </pivotFields>
  <rowFields count="3">
    <field x="9"/>
    <field x="17"/>
    <field x="10"/>
  </rowFields>
  <rowItems count="1">
    <i>
      <x v="3"/>
      <x v="2"/>
      <x v="1"/>
    </i>
  </rowItems>
  <colItems count="1">
    <i/>
  </colItems>
  <formats count="1">
    <format dxfId="6">
      <pivotArea dataOnly="0" labelOnly="1" outline="0" fieldPosition="0">
        <references count="1">
          <reference field="9" count="1">
            <x v="3"/>
          </reference>
        </references>
      </pivotArea>
    </format>
  </formats>
  <pivotTableStyleInfo name="PivotStyleLight28" showRowHeaders="1" showColHeaders="1" showRowStripes="0" showColStripes="0" showLastColumn="1"/>
  <filters count="1">
    <filter fld="10" type="captionEqual" evalOrder="-1" id="1" stringValue1="OUI">
      <autoFilter ref="A1">
        <filterColumn colId="0">
          <filters>
            <filter val="OUI"/>
          </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9AB444-AA0F-460D-A276-65310E44EA04}" name="Tableau croisé dynamique6" cacheId="12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showHeaders="0" compact="0" compactData="0" multipleFieldFilters="0">
  <location ref="F8:H8" firstHeaderRow="1" firstDataRow="1" firstDataCol="3"/>
  <pivotFields count="24"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5">
        <item m="1" x="3"/>
        <item m="1" x="4"/>
        <item x="0"/>
        <item x="1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numFmtId="14" outline="0" showAll="0" defaultSubtotal="0">
      <items count="5">
        <item m="1" x="3"/>
        <item m="1" x="4"/>
        <item x="0"/>
        <item x="1"/>
        <item x="2"/>
      </items>
    </pivotField>
    <pivotField compact="0" outline="0" showAll="0" defaultSubtotal="0"/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3">
        <item x="0"/>
        <item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8">
        <item x="1"/>
        <item x="2"/>
        <item x="3"/>
        <item x="4"/>
        <item x="5"/>
        <item x="6"/>
        <item x="7"/>
        <item x="0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1"/>
        <item sd="0" x="2"/>
        <item sd="0" x="3"/>
        <item sd="0" x="4"/>
        <item x="5"/>
        <item x="0"/>
      </items>
    </pivotField>
    <pivotField compact="0" outline="0" showAll="0" defaultSubtotal="0">
      <items count="8">
        <item sd="0" x="1"/>
        <item sd="0" x="2"/>
        <item sd="0" x="3"/>
        <item sd="0" x="4"/>
        <item sd="0" x="5"/>
        <item x="6"/>
        <item x="7"/>
        <item x="0"/>
      </items>
    </pivotField>
  </pivotFields>
  <rowFields count="3">
    <field x="14"/>
    <field x="17"/>
    <field x="16"/>
  </rowFields>
  <colItems count="1">
    <i/>
  </colItems>
  <formats count="1">
    <format dxfId="16">
      <pivotArea dataOnly="0" labelOnly="1" outline="0" fieldPosition="0">
        <references count="1">
          <reference field="14" count="1">
            <x v="0"/>
          </reference>
        </references>
      </pivotArea>
    </format>
  </formats>
  <pivotTableStyleInfo name="PivotStyleLight23" showRowHeaders="1" showColHeaders="1" showRowStripes="0" showColStripes="0" showLastColumn="1"/>
  <filters count="1">
    <filter fld="16" type="captionEqual" evalOrder="-1" id="1" stringValue1="OUI">
      <autoFilter ref="A1">
        <filterColumn colId="0">
          <filters>
            <filter val="OUI"/>
          </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0FAEE9-3A8B-46D1-9FEB-3DE20F4282FD}" name="Tableau croisé dynamique5" cacheId="12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showHeaders="0" compact="0" compactData="0" multipleFieldFilters="0">
  <location ref="B8:D9" firstHeaderRow="0" firstDataRow="0" firstDataCol="3"/>
  <pivotFields count="24"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axis="axisRow" compact="0" numFmtId="14" outline="0" showAll="0" defaultSubtotal="0">
      <items count="5">
        <item m="1" x="3"/>
        <item m="1" x="4"/>
        <item x="0"/>
        <item x="1"/>
        <item x="2"/>
      </items>
    </pivotField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numFmtId="14" outline="0" showAll="0" defaultSubtotal="0">
      <items count="5">
        <item m="1" x="3"/>
        <item m="1" x="4"/>
        <item x="0"/>
        <item x="1"/>
        <item x="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3">
        <item x="0"/>
        <item x="2"/>
        <item x="1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1"/>
        <item sd="0" x="2"/>
        <item sd="0" x="3"/>
        <item sd="0" x="4"/>
        <item x="5"/>
        <item x="0"/>
      </items>
    </pivotField>
    <pivotField compact="0" outline="0" showAll="0" defaultSubtotal="0">
      <items count="8">
        <item sd="0" x="1"/>
        <item sd="0" x="2"/>
        <item sd="0" x="3"/>
        <item sd="0" x="4"/>
        <item sd="0" x="5"/>
        <item x="6"/>
        <item x="7"/>
        <item x="0"/>
      </items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defaultSubtotal="0">
      <items count="6">
        <item x="1"/>
        <item x="2"/>
        <item x="3"/>
        <item x="4"/>
        <item x="5"/>
        <item x="0"/>
      </items>
    </pivotField>
    <pivotField compact="0" outline="0" subtotalTop="0" showAll="0" defaultSubtotal="0">
      <items count="8">
        <item x="1"/>
        <item x="2"/>
        <item x="3"/>
        <item x="4"/>
        <item x="5"/>
        <item x="6"/>
        <item x="7"/>
        <item x="0"/>
      </items>
    </pivotField>
  </pivotFields>
  <rowFields count="3">
    <field x="9"/>
    <field x="17"/>
    <field x="11"/>
  </rowFields>
  <rowItems count="2">
    <i>
      <x v="2"/>
      <x/>
      <x/>
    </i>
    <i>
      <x v="4"/>
      <x v="1"/>
      <x/>
    </i>
  </rowItems>
  <colItems count="1">
    <i/>
  </colItems>
  <formats count="1">
    <format dxfId="19">
      <pivotArea dataOnly="0" labelOnly="1" outline="0" fieldPosition="0">
        <references count="1">
          <reference field="9" count="0"/>
        </references>
      </pivotArea>
    </format>
  </formats>
  <pivotTableStyleInfo name="PivotStyleLight28" showRowHeaders="1" showColHeaders="1" showRowStripes="0" showColStripes="0" showLastColumn="1"/>
  <filters count="1">
    <filter fld="11" type="captionEqual" evalOrder="-1" id="1" stringValue1="OUI">
      <autoFilter ref="A1">
        <filterColumn colId="0">
          <filters>
            <filter val="OUI"/>
          </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0DC4DB-37AF-4BD3-BD78-F094E256B5CE}" name="Tableau2" displayName="Tableau2" ref="B2:S5" totalsRowShown="0" headerRowDxfId="38" dataDxfId="37">
  <autoFilter ref="B2:S5" xr:uid="{BA0DC4DB-37AF-4BD3-BD78-F094E256B5CE}"/>
  <tableColumns count="18">
    <tableColumn id="1" xr3:uid="{C8F16674-CD68-46BA-8DA6-793A6B5C2E84}" name="Nom" dataDxfId="36"/>
    <tableColumn id="2" xr3:uid="{35181B66-A814-465B-B827-58E44F2ED158}" name="Prénom" dataDxfId="35"/>
    <tableColumn id="3" xr3:uid="{00F54E02-A018-46BF-A0FA-1F7339184DE3}" name="Date de naissance" dataDxfId="34"/>
    <tableColumn id="4" xr3:uid="{FED69F86-6523-4C1C-85D7-7098F96FB13E}" name="Age" dataDxfId="33">
      <calculatedColumnFormula>DATEDIF(D3,TODAY(),"Y")</calculatedColumnFormula>
    </tableColumn>
    <tableColumn id="5" xr3:uid="{66E23E2B-9829-4D6C-80FF-B02AE9E035B5}" name="RQTH" dataDxfId="32"/>
    <tableColumn id="13" xr3:uid="{DC34B3C3-1D75-41A1-89E4-53E9398256A2}" name="Apprenti" dataDxfId="31"/>
    <tableColumn id="6" xr3:uid="{571E2845-31D8-46DE-913D-CCD511F2C9ED}" name="date d'entrée" dataDxfId="30"/>
    <tableColumn id="8" xr3:uid="{9003AD11-45B7-4800-BB5E-4398C5C2F7D9}" name="Date VIP" dataDxfId="29"/>
    <tableColumn id="7" xr3:uid="{0CD98A51-2869-4516-8EF9-AAD502043509}" name="Délai en mois" dataDxfId="26">
      <calculatedColumnFormula>IF(Tableau2[[#This Row],[Apprenti]]="oui",2,3)</calculatedColumnFormula>
    </tableColumn>
    <tableColumn id="9" xr3:uid="{1669A2F0-75A9-43FC-AECA-FCF841917D5F}" name="VIP avant le" dataDxfId="28">
      <calculatedColumnFormula>EDATE(Tableau2[[#This Row],[date d''entrée]],Tableau2[[#This Row],[Délai en mois]])</calculatedColumnFormula>
    </tableColumn>
    <tableColumn id="17" xr3:uid="{B709072D-02EB-4A5D-B40B-6EE8EAEA645B}" name="VIP à faire" dataDxfId="21">
      <calculatedColumnFormula>IF(AND(Tableau2[[#This Row],[VIP avant le]]&gt;=PER_DEB,Tableau2[[#This Row],[VIP avant le]]&lt;=PER_FIN),"OUI","NON")</calculatedColumnFormula>
    </tableColumn>
    <tableColumn id="15" xr3:uid="{81D461A8-78B1-4992-A5C2-2D78934E5E91}" name="VIP en retard" dataDxfId="25">
      <calculatedColumnFormula>IF(Tableau2[[#This Row],[VIP avant le]]&lt;TODAY(),"OUI","NON")</calculatedColumnFormula>
    </tableColumn>
    <tableColumn id="10" xr3:uid="{D15B1DA9-8F45-4C70-B358-7EE5618D72F2}" name="Derniere VM" dataDxfId="27">
      <calculatedColumnFormula>IF(ISBLANK(Tableau2[[#This Row],[Date VIP]]), "",Tableau2[[#This Row],[Date VIP]])</calculatedColumnFormula>
    </tableColumn>
    <tableColumn id="11" xr3:uid="{8C6C0D76-FA6C-43DE-B366-CA4BEE085C45}" name="Délai en année" dataDxfId="24">
      <calculatedColumnFormula>IF(Tableau2[[#This Row],[RQTH]]="oui",3,5)</calculatedColumnFormula>
    </tableColumn>
    <tableColumn id="12" xr3:uid="{ED5EE16F-A37B-487B-B6C2-15C9BAF2E14F}" name="Prochaine VM avant le" dataDxfId="23">
      <calculatedColumnFormula>EDATE(IF(Tableau2[[#This Row],[Derniere VM]]&lt;&gt;"",Tableau2[[#This Row],[Derniere VM]],Tableau2[[#This Row],[date d''entrée]]),Tableau2[[#This Row],[Délai en année]]*12)</calculatedColumnFormula>
    </tableColumn>
    <tableColumn id="18" xr3:uid="{621BD0B4-EF74-4A0C-B7DB-84B33DCF93DB}" name="VM à faire" dataDxfId="20">
      <calculatedColumnFormula>IF(AND(Tableau2[[#This Row],[Prochaine VM avant le]]&gt;=PER_DEB,Tableau2[[#This Row],[Prochaine VM avant le]]&lt;=PER_FIN),"OUI","NON")</calculatedColumnFormula>
    </tableColumn>
    <tableColumn id="16" xr3:uid="{9DB8253E-5F28-4339-B6FA-AC179FF4E073}" name="VM en retard" dataDxfId="22">
      <calculatedColumnFormula>IF(Tableau2[[#This Row],[Prochaine VM avant le]]&lt;TODAY(),"OUI","NON")</calculatedColumnFormula>
    </tableColumn>
    <tableColumn id="14" xr3:uid="{CF53C103-ECF3-46AD-8F7C-C1AD9E4EE91D}" name="Nom d'affiche" dataDxfId="0">
      <calculatedColumnFormula>Tableau2[[#This Row],[Nom]]&amp;" "&amp;Tableau2[[#This Row],[Prénom]]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591E3-8054-485C-8300-6D09BC71E1A3}">
  <dimension ref="I2:P23"/>
  <sheetViews>
    <sheetView workbookViewId="0">
      <selection activeCell="E18" sqref="E18"/>
    </sheetView>
  </sheetViews>
  <sheetFormatPr baseColWidth="10" defaultRowHeight="15" x14ac:dyDescent="0.25"/>
  <sheetData>
    <row r="2" spans="9:16" ht="15.75" thickBot="1" x14ac:dyDescent="0.3"/>
    <row r="3" spans="9:16" ht="15" customHeight="1" x14ac:dyDescent="0.25">
      <c r="I3" s="19" t="s">
        <v>17</v>
      </c>
      <c r="J3" s="20"/>
      <c r="K3" s="20"/>
      <c r="L3" s="20"/>
      <c r="M3" s="20"/>
      <c r="N3" s="20"/>
      <c r="O3" s="20"/>
      <c r="P3" s="21"/>
    </row>
    <row r="4" spans="9:16" x14ac:dyDescent="0.25">
      <c r="I4" s="22"/>
      <c r="J4" s="23"/>
      <c r="K4" s="23"/>
      <c r="L4" s="23"/>
      <c r="M4" s="23"/>
      <c r="N4" s="23"/>
      <c r="O4" s="23"/>
      <c r="P4" s="24"/>
    </row>
    <row r="5" spans="9:16" x14ac:dyDescent="0.25">
      <c r="I5" s="22"/>
      <c r="J5" s="23"/>
      <c r="K5" s="23"/>
      <c r="L5" s="23"/>
      <c r="M5" s="23"/>
      <c r="N5" s="23"/>
      <c r="O5" s="23"/>
      <c r="P5" s="24"/>
    </row>
    <row r="6" spans="9:16" x14ac:dyDescent="0.25">
      <c r="I6" s="22"/>
      <c r="J6" s="23"/>
      <c r="K6" s="23"/>
      <c r="L6" s="23"/>
      <c r="M6" s="23"/>
      <c r="N6" s="23"/>
      <c r="O6" s="23"/>
      <c r="P6" s="24"/>
    </row>
    <row r="7" spans="9:16" x14ac:dyDescent="0.25">
      <c r="I7" s="22"/>
      <c r="J7" s="23"/>
      <c r="K7" s="23"/>
      <c r="L7" s="23"/>
      <c r="M7" s="23"/>
      <c r="N7" s="23"/>
      <c r="O7" s="23"/>
      <c r="P7" s="24"/>
    </row>
    <row r="8" spans="9:16" x14ac:dyDescent="0.25">
      <c r="I8" s="22"/>
      <c r="J8" s="23"/>
      <c r="K8" s="23"/>
      <c r="L8" s="23"/>
      <c r="M8" s="23"/>
      <c r="N8" s="23"/>
      <c r="O8" s="23"/>
      <c r="P8" s="24"/>
    </row>
    <row r="9" spans="9:16" x14ac:dyDescent="0.25">
      <c r="I9" s="22"/>
      <c r="J9" s="23"/>
      <c r="K9" s="23"/>
      <c r="L9" s="23"/>
      <c r="M9" s="23"/>
      <c r="N9" s="23"/>
      <c r="O9" s="23"/>
      <c r="P9" s="24"/>
    </row>
    <row r="10" spans="9:16" x14ac:dyDescent="0.25">
      <c r="I10" s="22"/>
      <c r="J10" s="23"/>
      <c r="K10" s="23"/>
      <c r="L10" s="23"/>
      <c r="M10" s="23"/>
      <c r="N10" s="23"/>
      <c r="O10" s="23"/>
      <c r="P10" s="24"/>
    </row>
    <row r="11" spans="9:16" x14ac:dyDescent="0.25">
      <c r="I11" s="22"/>
      <c r="J11" s="23"/>
      <c r="K11" s="23"/>
      <c r="L11" s="23"/>
      <c r="M11" s="23"/>
      <c r="N11" s="23"/>
      <c r="O11" s="23"/>
      <c r="P11" s="24"/>
    </row>
    <row r="12" spans="9:16" x14ac:dyDescent="0.25">
      <c r="I12" s="22"/>
      <c r="J12" s="23"/>
      <c r="K12" s="23"/>
      <c r="L12" s="23"/>
      <c r="M12" s="23"/>
      <c r="N12" s="23"/>
      <c r="O12" s="23"/>
      <c r="P12" s="24"/>
    </row>
    <row r="13" spans="9:16" x14ac:dyDescent="0.25">
      <c r="I13" s="22"/>
      <c r="J13" s="23"/>
      <c r="K13" s="23"/>
      <c r="L13" s="23"/>
      <c r="M13" s="23"/>
      <c r="N13" s="23"/>
      <c r="O13" s="23"/>
      <c r="P13" s="24"/>
    </row>
    <row r="14" spans="9:16" x14ac:dyDescent="0.25">
      <c r="I14" s="22"/>
      <c r="J14" s="23"/>
      <c r="K14" s="23"/>
      <c r="L14" s="23"/>
      <c r="M14" s="23"/>
      <c r="N14" s="23"/>
      <c r="O14" s="23"/>
      <c r="P14" s="24"/>
    </row>
    <row r="15" spans="9:16" x14ac:dyDescent="0.25">
      <c r="I15" s="22"/>
      <c r="J15" s="23"/>
      <c r="K15" s="23"/>
      <c r="L15" s="23"/>
      <c r="M15" s="23"/>
      <c r="N15" s="23"/>
      <c r="O15" s="23"/>
      <c r="P15" s="24"/>
    </row>
    <row r="16" spans="9:16" x14ac:dyDescent="0.25">
      <c r="I16" s="22"/>
      <c r="J16" s="23"/>
      <c r="K16" s="23"/>
      <c r="L16" s="23"/>
      <c r="M16" s="23"/>
      <c r="N16" s="23"/>
      <c r="O16" s="23"/>
      <c r="P16" s="24"/>
    </row>
    <row r="17" spans="9:16" x14ac:dyDescent="0.25">
      <c r="I17" s="22"/>
      <c r="J17" s="23"/>
      <c r="K17" s="23"/>
      <c r="L17" s="23"/>
      <c r="M17" s="23"/>
      <c r="N17" s="23"/>
      <c r="O17" s="23"/>
      <c r="P17" s="24"/>
    </row>
    <row r="18" spans="9:16" x14ac:dyDescent="0.25">
      <c r="I18" s="22"/>
      <c r="J18" s="23"/>
      <c r="K18" s="23"/>
      <c r="L18" s="23"/>
      <c r="M18" s="23"/>
      <c r="N18" s="23"/>
      <c r="O18" s="23"/>
      <c r="P18" s="24"/>
    </row>
    <row r="19" spans="9:16" x14ac:dyDescent="0.25">
      <c r="I19" s="22"/>
      <c r="J19" s="23"/>
      <c r="K19" s="23"/>
      <c r="L19" s="23"/>
      <c r="M19" s="23"/>
      <c r="N19" s="23"/>
      <c r="O19" s="23"/>
      <c r="P19" s="24"/>
    </row>
    <row r="20" spans="9:16" x14ac:dyDescent="0.25">
      <c r="I20" s="22"/>
      <c r="J20" s="23"/>
      <c r="K20" s="23"/>
      <c r="L20" s="23"/>
      <c r="M20" s="23"/>
      <c r="N20" s="23"/>
      <c r="O20" s="23"/>
      <c r="P20" s="24"/>
    </row>
    <row r="21" spans="9:16" x14ac:dyDescent="0.25">
      <c r="I21" s="22"/>
      <c r="J21" s="23"/>
      <c r="K21" s="23"/>
      <c r="L21" s="23"/>
      <c r="M21" s="23"/>
      <c r="N21" s="23"/>
      <c r="O21" s="23"/>
      <c r="P21" s="24"/>
    </row>
    <row r="22" spans="9:16" x14ac:dyDescent="0.25">
      <c r="I22" s="22"/>
      <c r="J22" s="23"/>
      <c r="K22" s="23"/>
      <c r="L22" s="23"/>
      <c r="M22" s="23"/>
      <c r="N22" s="23"/>
      <c r="O22" s="23"/>
      <c r="P22" s="24"/>
    </row>
    <row r="23" spans="9:16" ht="15.75" thickBot="1" x14ac:dyDescent="0.3">
      <c r="I23" s="25"/>
      <c r="J23" s="26"/>
      <c r="K23" s="26"/>
      <c r="L23" s="26"/>
      <c r="M23" s="26"/>
      <c r="N23" s="26"/>
      <c r="O23" s="26"/>
      <c r="P23" s="27"/>
    </row>
  </sheetData>
  <mergeCells count="1">
    <mergeCell ref="I3:P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EFACA-4F5B-49A7-89B9-7DAACF79A198}">
  <dimension ref="B1:S5"/>
  <sheetViews>
    <sheetView tabSelected="1" workbookViewId="0">
      <selection activeCell="B3" sqref="B3"/>
    </sheetView>
  </sheetViews>
  <sheetFormatPr baseColWidth="10" defaultRowHeight="15" x14ac:dyDescent="0.25"/>
  <cols>
    <col min="1" max="1" width="2.28515625" customWidth="1"/>
    <col min="2" max="3" width="17.7109375" style="4" customWidth="1"/>
    <col min="4" max="4" width="11.42578125" style="3" customWidth="1"/>
    <col min="5" max="5" width="6.42578125" style="4" customWidth="1"/>
    <col min="6" max="6" width="8" style="4" customWidth="1"/>
    <col min="7" max="7" width="10.28515625" style="4" customWidth="1"/>
    <col min="8" max="8" width="12.5703125" style="3" customWidth="1"/>
    <col min="9" max="9" width="12.5703125" style="15" customWidth="1"/>
    <col min="10" max="10" width="12.5703125" style="4" customWidth="1"/>
    <col min="11" max="11" width="14" style="37" customWidth="1"/>
    <col min="12" max="12" width="8.42578125" style="37" customWidth="1"/>
    <col min="13" max="13" width="8.42578125" style="16" customWidth="1"/>
    <col min="14" max="14" width="12.42578125" style="4" customWidth="1"/>
    <col min="15" max="15" width="17.28515625" style="37" customWidth="1"/>
    <col min="16" max="16" width="11.42578125" style="40"/>
    <col min="17" max="17" width="8.42578125" style="40" customWidth="1"/>
    <col min="18" max="18" width="8.42578125" style="41" customWidth="1"/>
    <col min="19" max="19" width="27.7109375" customWidth="1"/>
    <col min="20" max="20" width="13.42578125" bestFit="1" customWidth="1"/>
  </cols>
  <sheetData>
    <row r="1" spans="2:19" ht="25.5" customHeight="1" x14ac:dyDescent="0.25">
      <c r="I1" s="34" t="s">
        <v>9</v>
      </c>
      <c r="J1" s="35"/>
      <c r="K1" s="35"/>
      <c r="L1" s="35"/>
      <c r="M1" s="36"/>
      <c r="N1" s="34" t="s">
        <v>11</v>
      </c>
      <c r="O1" s="35"/>
      <c r="P1" s="35"/>
      <c r="Q1" s="35"/>
      <c r="R1" s="36"/>
    </row>
    <row r="2" spans="2:19" ht="45" x14ac:dyDescent="0.25">
      <c r="B2" s="1" t="s">
        <v>0</v>
      </c>
      <c r="C2" s="1" t="s">
        <v>1</v>
      </c>
      <c r="D2" s="2" t="s">
        <v>2</v>
      </c>
      <c r="E2" s="1" t="s">
        <v>3</v>
      </c>
      <c r="F2" s="1" t="s">
        <v>4</v>
      </c>
      <c r="G2" s="1" t="s">
        <v>21</v>
      </c>
      <c r="H2" s="2" t="s">
        <v>5</v>
      </c>
      <c r="I2" s="13" t="s">
        <v>18</v>
      </c>
      <c r="J2" s="1" t="s">
        <v>19</v>
      </c>
      <c r="K2" s="32" t="s">
        <v>16</v>
      </c>
      <c r="L2" s="32" t="s">
        <v>34</v>
      </c>
      <c r="M2" s="14" t="s">
        <v>32</v>
      </c>
      <c r="N2" s="32" t="s">
        <v>10</v>
      </c>
      <c r="O2" s="38" t="s">
        <v>20</v>
      </c>
      <c r="P2" s="32" t="s">
        <v>24</v>
      </c>
      <c r="Q2" s="32" t="s">
        <v>35</v>
      </c>
      <c r="R2" s="39" t="s">
        <v>33</v>
      </c>
      <c r="S2" s="1" t="s">
        <v>6</v>
      </c>
    </row>
    <row r="3" spans="2:19" x14ac:dyDescent="0.25">
      <c r="B3" s="1" t="s">
        <v>27</v>
      </c>
      <c r="C3" s="1" t="s">
        <v>8</v>
      </c>
      <c r="D3" s="2">
        <v>34066</v>
      </c>
      <c r="E3" s="1">
        <f ca="1">DATEDIF(D3,TODAY(),"Y")</f>
        <v>30</v>
      </c>
      <c r="F3" s="1" t="s">
        <v>7</v>
      </c>
      <c r="G3" s="1" t="s">
        <v>7</v>
      </c>
      <c r="H3" s="2">
        <v>44991</v>
      </c>
      <c r="I3" s="13">
        <v>45022</v>
      </c>
      <c r="J3" s="1">
        <f>IF(Tableau2[[#This Row],[Apprenti]]="oui",2,3)</f>
        <v>3</v>
      </c>
      <c r="K3" s="32">
        <f>EDATE(Tableau2[[#This Row],[date d''entrée]],Tableau2[[#This Row],[Délai en mois]])</f>
        <v>45083</v>
      </c>
      <c r="L3" s="32" t="str">
        <f ca="1">IF(AND(Tableau2[[#This Row],[VIP avant le]]&gt;=PER_DEB,Tableau2[[#This Row],[VIP avant le]]&lt;=PER_FIN),"OUI","NON")</f>
        <v>NON</v>
      </c>
      <c r="M3" s="14" t="str">
        <f ca="1">IF(Tableau2[[#This Row],[VIP avant le]]&lt;TODAY(),"OUI","NON")</f>
        <v>OUI</v>
      </c>
      <c r="N3" s="32">
        <f>IF(ISBLANK(Tableau2[[#This Row],[Date VIP]]), "",Tableau2[[#This Row],[Date VIP]])</f>
        <v>45022</v>
      </c>
      <c r="O3" s="38">
        <f>IF(Tableau2[[#This Row],[RQTH]]="oui",3,5)</f>
        <v>5</v>
      </c>
      <c r="P3" s="32">
        <f>EDATE(IF(Tableau2[[#This Row],[Derniere VM]]&lt;&gt;"",Tableau2[[#This Row],[Derniere VM]],Tableau2[[#This Row],[date d''entrée]]),Tableau2[[#This Row],[Délai en année]]*12)</f>
        <v>46849</v>
      </c>
      <c r="Q3" s="32" t="str">
        <f ca="1">IF(AND(Tableau2[[#This Row],[Prochaine VM avant le]]&gt;=PER_DEB,Tableau2[[#This Row],[Prochaine VM avant le]]&lt;=PER_FIN),"OUI","NON")</f>
        <v>NON</v>
      </c>
      <c r="R3" s="39" t="str">
        <f ca="1">IF(Tableau2[[#This Row],[Prochaine VM avant le]]&lt;TODAY(),"OUI","NON")</f>
        <v>NON</v>
      </c>
      <c r="S3" s="1" t="str">
        <f>Tableau2[[#This Row],[Nom]]&amp;" "&amp;Tableau2[[#This Row],[Prénom]]</f>
        <v>BULOT Amélie</v>
      </c>
    </row>
    <row r="4" spans="2:19" x14ac:dyDescent="0.25">
      <c r="B4" s="1" t="s">
        <v>28</v>
      </c>
      <c r="C4" s="1" t="s">
        <v>23</v>
      </c>
      <c r="D4" s="2">
        <v>34103</v>
      </c>
      <c r="E4" s="1">
        <f ca="1">DATEDIF(D4,TODAY(),"Y")</f>
        <v>30</v>
      </c>
      <c r="F4" s="1" t="s">
        <v>7</v>
      </c>
      <c r="G4" s="1" t="s">
        <v>22</v>
      </c>
      <c r="H4" s="2">
        <v>45306</v>
      </c>
      <c r="I4" s="13"/>
      <c r="J4" s="1">
        <f>IF(Tableau2[[#This Row],[Apprenti]]="oui",2,3)</f>
        <v>2</v>
      </c>
      <c r="K4" s="32">
        <f>EDATE(Tableau2[[#This Row],[date d''entrée]],Tableau2[[#This Row],[Délai en mois]])</f>
        <v>45366</v>
      </c>
      <c r="L4" s="32" t="str">
        <f ca="1">IF(AND(Tableau2[[#This Row],[VIP avant le]]&gt;=PER_DEB,Tableau2[[#This Row],[VIP avant le]]&lt;=PER_FIN),"OUI","NON")</f>
        <v>OUI</v>
      </c>
      <c r="M4" s="14" t="str">
        <f ca="1">IF(Tableau2[[#This Row],[VIP avant le]]&lt;TODAY(),"OUI","NON")</f>
        <v>NON</v>
      </c>
      <c r="N4" s="32" t="str">
        <f>IF(ISBLANK(Tableau2[[#This Row],[Date VIP]]), "",Tableau2[[#This Row],[Date VIP]])</f>
        <v/>
      </c>
      <c r="O4" s="38">
        <f>IF(Tableau2[[#This Row],[RQTH]]="oui",3,5)</f>
        <v>5</v>
      </c>
      <c r="P4" s="32">
        <f>EDATE(IF(Tableau2[[#This Row],[Derniere VM]]&lt;&gt;"",Tableau2[[#This Row],[Derniere VM]],Tableau2[[#This Row],[date d''entrée]]),Tableau2[[#This Row],[Délai en année]]*12)</f>
        <v>47133</v>
      </c>
      <c r="Q4" s="32" t="str">
        <f ca="1">IF(AND(Tableau2[[#This Row],[Prochaine VM avant le]]&gt;=PER_DEB,Tableau2[[#This Row],[Prochaine VM avant le]]&lt;=PER_FIN),"OUI","NON")</f>
        <v>NON</v>
      </c>
      <c r="R4" s="39" t="str">
        <f ca="1">IF(Tableau2[[#This Row],[Prochaine VM avant le]]&lt;TODAY(),"OUI","NON")</f>
        <v>NON</v>
      </c>
      <c r="S4" s="1" t="str">
        <f>Tableau2[[#This Row],[Nom]]&amp;" "&amp;Tableau2[[#This Row],[Prénom]]</f>
        <v>POUET Jordan</v>
      </c>
    </row>
    <row r="5" spans="2:19" x14ac:dyDescent="0.25">
      <c r="B5" s="1" t="s">
        <v>25</v>
      </c>
      <c r="C5" s="1" t="s">
        <v>26</v>
      </c>
      <c r="D5" s="2">
        <v>30568</v>
      </c>
      <c r="E5" s="1">
        <f ca="1">DATEDIF(D5,TODAY(),"Y")</f>
        <v>40</v>
      </c>
      <c r="F5" s="1" t="s">
        <v>7</v>
      </c>
      <c r="G5" s="1" t="s">
        <v>7</v>
      </c>
      <c r="H5" s="14">
        <v>43720</v>
      </c>
      <c r="I5" s="13">
        <v>43809</v>
      </c>
      <c r="J5" s="1">
        <f>IF(Tableau2[[#This Row],[Apprenti]]="oui",2,3)</f>
        <v>3</v>
      </c>
      <c r="K5" s="32">
        <f>EDATE(Tableau2[[#This Row],[date d''entrée]],Tableau2[[#This Row],[Délai en mois]])</f>
        <v>43811</v>
      </c>
      <c r="L5" s="32" t="str">
        <f ca="1">IF(AND(Tableau2[[#This Row],[VIP avant le]]&gt;=PER_DEB,Tableau2[[#This Row],[VIP avant le]]&lt;=PER_FIN),"OUI","NON")</f>
        <v>NON</v>
      </c>
      <c r="M5" s="14" t="str">
        <f ca="1">IF(Tableau2[[#This Row],[VIP avant le]]&lt;TODAY(),"OUI","NON")</f>
        <v>OUI</v>
      </c>
      <c r="N5" s="32">
        <f>IF(ISBLANK(Tableau2[[#This Row],[Date VIP]]), "",Tableau2[[#This Row],[Date VIP]])</f>
        <v>43809</v>
      </c>
      <c r="O5" s="38">
        <f>IF(Tableau2[[#This Row],[RQTH]]="oui",3,5)</f>
        <v>5</v>
      </c>
      <c r="P5" s="32">
        <f>EDATE(IF(Tableau2[[#This Row],[Derniere VM]]&lt;&gt;"",Tableau2[[#This Row],[Derniere VM]],Tableau2[[#This Row],[date d''entrée]]),Tableau2[[#This Row],[Délai en année]]*12)</f>
        <v>45636</v>
      </c>
      <c r="Q5" s="32" t="str">
        <f ca="1">IF(AND(Tableau2[[#This Row],[Prochaine VM avant le]]&gt;=PER_DEB,Tableau2[[#This Row],[Prochaine VM avant le]]&lt;=PER_FIN),"OUI","NON")</f>
        <v>OUI</v>
      </c>
      <c r="R5" s="39" t="str">
        <f ca="1">IF(Tableau2[[#This Row],[Prochaine VM avant le]]&lt;TODAY(),"OUI","NON")</f>
        <v>NON</v>
      </c>
      <c r="S5" s="38" t="str">
        <f>Tableau2[[#This Row],[Nom]]&amp;" "&amp;Tableau2[[#This Row],[Prénom]]</f>
        <v>LEGRAND Michel</v>
      </c>
    </row>
  </sheetData>
  <mergeCells count="2">
    <mergeCell ref="N1:R1"/>
    <mergeCell ref="I1:M1"/>
  </mergeCells>
  <dataValidations count="1">
    <dataValidation type="list" allowBlank="1" showInputMessage="1" showErrorMessage="1" sqref="F1:G1048576" xr:uid="{C7F9EC06-378D-41CA-A05C-151D1CD2B4DF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3BB2F-E921-45ED-B3CF-824521C1972E}">
  <dimension ref="B1:P112"/>
  <sheetViews>
    <sheetView workbookViewId="0">
      <selection activeCell="B2" sqref="B2"/>
    </sheetView>
  </sheetViews>
  <sheetFormatPr baseColWidth="10" defaultRowHeight="15" x14ac:dyDescent="0.25"/>
  <cols>
    <col min="1" max="1" width="18.28515625" customWidth="1"/>
    <col min="2" max="2" width="21" style="3" bestFit="1" customWidth="1"/>
    <col min="3" max="3" width="20.5703125" customWidth="1"/>
    <col min="4" max="4" width="20.5703125" hidden="1" customWidth="1"/>
    <col min="5" max="5" width="1.85546875" style="44" customWidth="1"/>
    <col min="6" max="6" width="21" style="4" bestFit="1" customWidth="1"/>
    <col min="7" max="7" width="20.140625" customWidth="1"/>
    <col min="8" max="8" width="20.140625" hidden="1" customWidth="1"/>
    <col min="9" max="9" width="4.28515625" style="47" bestFit="1" customWidth="1"/>
    <col min="10" max="10" width="21" style="33" bestFit="1" customWidth="1"/>
    <col min="11" max="11" width="22.28515625" customWidth="1"/>
    <col min="12" max="12" width="12.28515625" hidden="1" customWidth="1"/>
    <col min="13" max="13" width="1.7109375" customWidth="1"/>
    <col min="14" max="14" width="21" style="33" bestFit="1" customWidth="1"/>
    <col min="15" max="15" width="22.7109375" customWidth="1"/>
    <col min="16" max="16" width="0" hidden="1" customWidth="1"/>
  </cols>
  <sheetData>
    <row r="1" spans="2:16" ht="21" customHeight="1" x14ac:dyDescent="0.25">
      <c r="B1" s="57" t="s">
        <v>36</v>
      </c>
      <c r="C1" s="58" t="s">
        <v>37</v>
      </c>
      <c r="D1" s="4"/>
    </row>
    <row r="2" spans="2:16" x14ac:dyDescent="0.25">
      <c r="B2" s="56">
        <f ca="1">TODAY()</f>
        <v>45349</v>
      </c>
      <c r="C2" s="56">
        <f ca="1">EDATE(PER_DEB,12)-1</f>
        <v>45714</v>
      </c>
      <c r="D2" s="3"/>
    </row>
    <row r="5" spans="2:16" s="5" customFormat="1" ht="21" x14ac:dyDescent="0.25">
      <c r="B5" s="29" t="s">
        <v>15</v>
      </c>
      <c r="C5" s="29"/>
      <c r="D5" s="29"/>
      <c r="E5" s="29"/>
      <c r="F5" s="29"/>
      <c r="G5" s="29"/>
      <c r="H5" s="53"/>
      <c r="I5" s="48"/>
      <c r="J5" s="30" t="str">
        <f ca="1">TEXT(PER_DEB,"jj/mm/aaaa")&amp;"--&gt; "&amp;TEXT(PER_FIN,"jj/mm/aaaa")</f>
        <v>27/02/2024--&gt; 26/02/2025</v>
      </c>
      <c r="K5" s="30"/>
      <c r="L5" s="30"/>
      <c r="M5" s="30"/>
      <c r="N5" s="30"/>
      <c r="O5" s="30"/>
    </row>
    <row r="6" spans="2:16" s="6" customFormat="1" ht="18.75" x14ac:dyDescent="0.25">
      <c r="B6" s="31" t="s">
        <v>9</v>
      </c>
      <c r="C6" s="31"/>
      <c r="D6" s="17"/>
      <c r="E6" s="51"/>
      <c r="F6" s="28" t="s">
        <v>14</v>
      </c>
      <c r="G6" s="28"/>
      <c r="H6" s="54"/>
      <c r="I6" s="49"/>
      <c r="J6" s="31" t="s">
        <v>9</v>
      </c>
      <c r="K6" s="31"/>
      <c r="L6" s="18"/>
      <c r="M6" s="12"/>
      <c r="N6" s="28" t="s">
        <v>14</v>
      </c>
      <c r="O6" s="28"/>
    </row>
    <row r="7" spans="2:16" s="8" customFormat="1" ht="18.75" x14ac:dyDescent="0.25">
      <c r="B7" s="9" t="s">
        <v>12</v>
      </c>
      <c r="C7" s="7" t="s">
        <v>13</v>
      </c>
      <c r="D7" s="52"/>
      <c r="E7" s="51"/>
      <c r="F7" s="7" t="s">
        <v>12</v>
      </c>
      <c r="G7" s="7" t="s">
        <v>13</v>
      </c>
      <c r="H7" s="55"/>
      <c r="I7" s="50"/>
      <c r="J7" s="7" t="s">
        <v>12</v>
      </c>
      <c r="K7" s="7" t="s">
        <v>13</v>
      </c>
      <c r="L7" s="7"/>
      <c r="M7" s="10"/>
      <c r="N7" s="7" t="s">
        <v>12</v>
      </c>
      <c r="O7" s="7" t="s">
        <v>13</v>
      </c>
    </row>
    <row r="8" spans="2:16" x14ac:dyDescent="0.25">
      <c r="B8" s="42">
        <v>45083</v>
      </c>
      <c r="C8" t="s">
        <v>30</v>
      </c>
      <c r="D8" t="s">
        <v>22</v>
      </c>
      <c r="E8" s="43"/>
      <c r="F8"/>
      <c r="I8"/>
      <c r="J8" s="42">
        <v>45366</v>
      </c>
      <c r="K8" t="s">
        <v>31</v>
      </c>
      <c r="L8" t="s">
        <v>22</v>
      </c>
      <c r="M8" s="11"/>
      <c r="N8" s="42">
        <v>45636</v>
      </c>
      <c r="O8" t="s">
        <v>29</v>
      </c>
      <c r="P8" t="s">
        <v>22</v>
      </c>
    </row>
    <row r="9" spans="2:16" x14ac:dyDescent="0.25">
      <c r="B9" s="42">
        <v>43811</v>
      </c>
      <c r="C9" t="s">
        <v>29</v>
      </c>
      <c r="D9" t="s">
        <v>22</v>
      </c>
      <c r="E9" s="43"/>
      <c r="F9" s="33"/>
      <c r="I9"/>
      <c r="M9" s="11"/>
    </row>
    <row r="10" spans="2:16" x14ac:dyDescent="0.25">
      <c r="B10"/>
      <c r="E10" s="43"/>
      <c r="F10" s="33"/>
      <c r="M10" s="11"/>
    </row>
    <row r="11" spans="2:16" ht="18.75" x14ac:dyDescent="0.25">
      <c r="B11" s="33"/>
      <c r="E11" s="51"/>
      <c r="F11" s="33"/>
      <c r="M11" s="11"/>
    </row>
    <row r="12" spans="2:16" ht="18.75" x14ac:dyDescent="0.25">
      <c r="B12" s="33"/>
      <c r="E12" s="51"/>
      <c r="F12" s="33"/>
      <c r="M12" s="11"/>
    </row>
    <row r="13" spans="2:16" ht="18.75" x14ac:dyDescent="0.25">
      <c r="B13" s="33"/>
      <c r="E13" s="51"/>
      <c r="F13" s="33"/>
      <c r="M13" s="11"/>
    </row>
    <row r="14" spans="2:16" ht="18.75" x14ac:dyDescent="0.25">
      <c r="B14" s="33"/>
      <c r="E14" s="51"/>
      <c r="F14" s="33"/>
      <c r="M14" s="11"/>
    </row>
    <row r="15" spans="2:16" ht="18.75" x14ac:dyDescent="0.25">
      <c r="B15" s="33"/>
      <c r="E15" s="45"/>
      <c r="F15" s="33"/>
      <c r="M15" s="11"/>
    </row>
    <row r="16" spans="2:16" ht="18.75" x14ac:dyDescent="0.25">
      <c r="B16" s="33"/>
      <c r="E16" s="45"/>
      <c r="F16" s="33"/>
      <c r="M16" s="11"/>
    </row>
    <row r="17" spans="2:13" ht="18.75" x14ac:dyDescent="0.25">
      <c r="B17" s="33"/>
      <c r="E17" s="45"/>
      <c r="F17" s="33"/>
      <c r="M17" s="11"/>
    </row>
    <row r="18" spans="2:13" ht="18.75" x14ac:dyDescent="0.25">
      <c r="B18" s="33"/>
      <c r="E18" s="45"/>
      <c r="F18" s="33"/>
      <c r="M18" s="11"/>
    </row>
    <row r="19" spans="2:13" ht="18.75" x14ac:dyDescent="0.25">
      <c r="B19" s="33"/>
      <c r="E19" s="45"/>
      <c r="F19" s="33"/>
      <c r="M19" s="11"/>
    </row>
    <row r="20" spans="2:13" ht="18.75" x14ac:dyDescent="0.25">
      <c r="B20" s="33"/>
      <c r="E20" s="45"/>
      <c r="F20" s="33"/>
      <c r="M20" s="11"/>
    </row>
    <row r="21" spans="2:13" ht="18.75" x14ac:dyDescent="0.25">
      <c r="B21" s="33"/>
      <c r="E21" s="45"/>
      <c r="F21" s="33"/>
      <c r="M21" s="11"/>
    </row>
    <row r="22" spans="2:13" ht="18.75" x14ac:dyDescent="0.25">
      <c r="B22" s="33"/>
      <c r="E22" s="45"/>
      <c r="F22" s="33"/>
      <c r="M22" s="11"/>
    </row>
    <row r="23" spans="2:13" ht="18.75" x14ac:dyDescent="0.25">
      <c r="B23" s="33"/>
      <c r="E23" s="45"/>
      <c r="F23" s="33"/>
      <c r="M23" s="11"/>
    </row>
    <row r="24" spans="2:13" ht="18.75" x14ac:dyDescent="0.25">
      <c r="B24" s="33"/>
      <c r="E24" s="45"/>
      <c r="F24" s="33"/>
      <c r="M24" s="11"/>
    </row>
    <row r="25" spans="2:13" ht="18.75" x14ac:dyDescent="0.25">
      <c r="B25" s="33"/>
      <c r="E25" s="45"/>
      <c r="F25" s="33"/>
      <c r="M25" s="11"/>
    </row>
    <row r="26" spans="2:13" ht="18.75" x14ac:dyDescent="0.25">
      <c r="E26" s="45"/>
      <c r="M26" s="11"/>
    </row>
    <row r="27" spans="2:13" x14ac:dyDescent="0.25">
      <c r="E27" s="46"/>
      <c r="M27" s="11"/>
    </row>
    <row r="28" spans="2:13" x14ac:dyDescent="0.25">
      <c r="E28" s="46"/>
      <c r="M28" s="11"/>
    </row>
    <row r="29" spans="2:13" x14ac:dyDescent="0.25">
      <c r="E29" s="46"/>
      <c r="M29" s="11"/>
    </row>
    <row r="30" spans="2:13" x14ac:dyDescent="0.25">
      <c r="E30" s="46"/>
      <c r="M30" s="11"/>
    </row>
    <row r="31" spans="2:13" x14ac:dyDescent="0.25">
      <c r="E31" s="46"/>
      <c r="M31" s="11"/>
    </row>
    <row r="32" spans="2:13" x14ac:dyDescent="0.25">
      <c r="E32" s="46"/>
      <c r="M32" s="11"/>
    </row>
    <row r="33" spans="5:13" x14ac:dyDescent="0.25">
      <c r="E33" s="46"/>
      <c r="M33" s="11"/>
    </row>
    <row r="34" spans="5:13" x14ac:dyDescent="0.25">
      <c r="E34" s="46"/>
      <c r="M34" s="11"/>
    </row>
    <row r="35" spans="5:13" x14ac:dyDescent="0.25">
      <c r="E35" s="46"/>
      <c r="M35" s="11"/>
    </row>
    <row r="36" spans="5:13" x14ac:dyDescent="0.25">
      <c r="E36" s="46"/>
      <c r="M36" s="11"/>
    </row>
    <row r="37" spans="5:13" x14ac:dyDescent="0.25">
      <c r="E37" s="46"/>
      <c r="M37" s="11"/>
    </row>
    <row r="38" spans="5:13" x14ac:dyDescent="0.25">
      <c r="E38" s="46"/>
      <c r="M38" s="11"/>
    </row>
    <row r="39" spans="5:13" x14ac:dyDescent="0.25">
      <c r="E39" s="46"/>
      <c r="M39" s="11"/>
    </row>
    <row r="40" spans="5:13" x14ac:dyDescent="0.25">
      <c r="E40" s="46"/>
      <c r="M40" s="11"/>
    </row>
    <row r="41" spans="5:13" x14ac:dyDescent="0.25">
      <c r="E41" s="46"/>
      <c r="M41" s="11"/>
    </row>
    <row r="42" spans="5:13" x14ac:dyDescent="0.25">
      <c r="E42" s="46"/>
      <c r="M42" s="11"/>
    </row>
    <row r="43" spans="5:13" x14ac:dyDescent="0.25">
      <c r="E43" s="46"/>
      <c r="M43" s="11"/>
    </row>
    <row r="44" spans="5:13" x14ac:dyDescent="0.25">
      <c r="E44" s="46"/>
      <c r="M44" s="11"/>
    </row>
    <row r="45" spans="5:13" x14ac:dyDescent="0.25">
      <c r="E45" s="46"/>
      <c r="M45" s="11"/>
    </row>
    <row r="46" spans="5:13" x14ac:dyDescent="0.25">
      <c r="E46" s="46"/>
      <c r="M46" s="11"/>
    </row>
    <row r="47" spans="5:13" x14ac:dyDescent="0.25">
      <c r="E47" s="46"/>
      <c r="M47" s="11"/>
    </row>
    <row r="48" spans="5:13" x14ac:dyDescent="0.25">
      <c r="E48" s="46"/>
      <c r="M48" s="11"/>
    </row>
    <row r="49" spans="5:13" x14ac:dyDescent="0.25">
      <c r="E49" s="46"/>
      <c r="M49" s="11"/>
    </row>
    <row r="50" spans="5:13" x14ac:dyDescent="0.25">
      <c r="E50" s="46"/>
      <c r="M50" s="11"/>
    </row>
    <row r="51" spans="5:13" x14ac:dyDescent="0.25">
      <c r="E51" s="46"/>
      <c r="M51" s="11"/>
    </row>
    <row r="52" spans="5:13" x14ac:dyDescent="0.25">
      <c r="E52" s="46"/>
      <c r="M52" s="11"/>
    </row>
    <row r="53" spans="5:13" x14ac:dyDescent="0.25">
      <c r="E53" s="46"/>
      <c r="M53" s="11"/>
    </row>
    <row r="54" spans="5:13" x14ac:dyDescent="0.25">
      <c r="E54" s="46"/>
      <c r="M54" s="11"/>
    </row>
    <row r="55" spans="5:13" x14ac:dyDescent="0.25">
      <c r="E55" s="46"/>
      <c r="M55" s="11"/>
    </row>
    <row r="56" spans="5:13" x14ac:dyDescent="0.25">
      <c r="E56" s="46"/>
      <c r="M56" s="11"/>
    </row>
    <row r="57" spans="5:13" x14ac:dyDescent="0.25">
      <c r="E57" s="46"/>
      <c r="M57" s="11"/>
    </row>
    <row r="58" spans="5:13" x14ac:dyDescent="0.25">
      <c r="E58" s="46"/>
      <c r="M58" s="11"/>
    </row>
    <row r="59" spans="5:13" x14ac:dyDescent="0.25">
      <c r="E59" s="46"/>
      <c r="M59" s="11"/>
    </row>
    <row r="60" spans="5:13" x14ac:dyDescent="0.25">
      <c r="E60" s="46"/>
      <c r="M60" s="11"/>
    </row>
    <row r="61" spans="5:13" x14ac:dyDescent="0.25">
      <c r="E61" s="46"/>
      <c r="M61" s="11"/>
    </row>
    <row r="62" spans="5:13" x14ac:dyDescent="0.25">
      <c r="E62" s="46"/>
      <c r="M62" s="11"/>
    </row>
    <row r="63" spans="5:13" x14ac:dyDescent="0.25">
      <c r="E63" s="46"/>
      <c r="M63" s="11"/>
    </row>
    <row r="64" spans="5:13" x14ac:dyDescent="0.25">
      <c r="E64" s="46"/>
      <c r="M64" s="11"/>
    </row>
    <row r="65" spans="5:13" x14ac:dyDescent="0.25">
      <c r="E65" s="46"/>
      <c r="M65" s="11"/>
    </row>
    <row r="66" spans="5:13" x14ac:dyDescent="0.25">
      <c r="E66" s="46"/>
      <c r="M66" s="11"/>
    </row>
    <row r="67" spans="5:13" x14ac:dyDescent="0.25">
      <c r="E67" s="46"/>
      <c r="M67" s="11"/>
    </row>
    <row r="68" spans="5:13" x14ac:dyDescent="0.25">
      <c r="E68" s="46"/>
      <c r="M68" s="11"/>
    </row>
    <row r="69" spans="5:13" x14ac:dyDescent="0.25">
      <c r="E69" s="46"/>
      <c r="M69" s="11"/>
    </row>
    <row r="70" spans="5:13" x14ac:dyDescent="0.25">
      <c r="E70" s="46"/>
      <c r="M70" s="11"/>
    </row>
    <row r="71" spans="5:13" x14ac:dyDescent="0.25">
      <c r="E71" s="46"/>
      <c r="M71" s="11"/>
    </row>
    <row r="72" spans="5:13" x14ac:dyDescent="0.25">
      <c r="E72" s="46"/>
      <c r="M72" s="11"/>
    </row>
    <row r="73" spans="5:13" x14ac:dyDescent="0.25">
      <c r="E73" s="46"/>
      <c r="M73" s="11"/>
    </row>
    <row r="74" spans="5:13" x14ac:dyDescent="0.25">
      <c r="E74" s="46"/>
      <c r="M74" s="11"/>
    </row>
    <row r="75" spans="5:13" x14ac:dyDescent="0.25">
      <c r="E75" s="46"/>
      <c r="M75" s="11"/>
    </row>
    <row r="76" spans="5:13" x14ac:dyDescent="0.25">
      <c r="E76" s="46"/>
      <c r="M76" s="11"/>
    </row>
    <row r="77" spans="5:13" x14ac:dyDescent="0.25">
      <c r="E77" s="46"/>
      <c r="M77" s="11"/>
    </row>
    <row r="78" spans="5:13" x14ac:dyDescent="0.25">
      <c r="E78" s="46"/>
      <c r="M78" s="11"/>
    </row>
    <row r="79" spans="5:13" x14ac:dyDescent="0.25">
      <c r="E79" s="46"/>
      <c r="M79" s="11"/>
    </row>
    <row r="80" spans="5:13" x14ac:dyDescent="0.25">
      <c r="E80" s="46"/>
      <c r="M80" s="11"/>
    </row>
    <row r="81" spans="5:13" x14ac:dyDescent="0.25">
      <c r="E81" s="46"/>
      <c r="M81" s="11"/>
    </row>
    <row r="82" spans="5:13" x14ac:dyDescent="0.25">
      <c r="E82" s="46"/>
      <c r="M82" s="11"/>
    </row>
    <row r="83" spans="5:13" x14ac:dyDescent="0.25">
      <c r="E83" s="46"/>
      <c r="M83" s="11"/>
    </row>
    <row r="84" spans="5:13" x14ac:dyDescent="0.25">
      <c r="E84" s="46"/>
      <c r="M84" s="11"/>
    </row>
    <row r="85" spans="5:13" x14ac:dyDescent="0.25">
      <c r="E85" s="46"/>
      <c r="M85" s="11"/>
    </row>
    <row r="86" spans="5:13" x14ac:dyDescent="0.25">
      <c r="E86" s="46"/>
      <c r="M86" s="11"/>
    </row>
    <row r="87" spans="5:13" x14ac:dyDescent="0.25">
      <c r="E87" s="46"/>
      <c r="M87" s="11"/>
    </row>
    <row r="88" spans="5:13" x14ac:dyDescent="0.25">
      <c r="E88" s="46"/>
      <c r="M88" s="11"/>
    </row>
    <row r="89" spans="5:13" x14ac:dyDescent="0.25">
      <c r="E89" s="46"/>
      <c r="M89" s="11"/>
    </row>
    <row r="90" spans="5:13" x14ac:dyDescent="0.25">
      <c r="E90" s="46"/>
      <c r="M90" s="11"/>
    </row>
    <row r="91" spans="5:13" x14ac:dyDescent="0.25">
      <c r="E91" s="46"/>
      <c r="M91" s="11"/>
    </row>
    <row r="92" spans="5:13" x14ac:dyDescent="0.25">
      <c r="E92" s="46"/>
      <c r="M92" s="11"/>
    </row>
    <row r="93" spans="5:13" x14ac:dyDescent="0.25">
      <c r="E93" s="46"/>
      <c r="M93" s="11"/>
    </row>
    <row r="94" spans="5:13" x14ac:dyDescent="0.25">
      <c r="E94" s="46"/>
      <c r="M94" s="11"/>
    </row>
    <row r="95" spans="5:13" x14ac:dyDescent="0.25">
      <c r="E95" s="46"/>
      <c r="M95" s="11"/>
    </row>
    <row r="96" spans="5:13" x14ac:dyDescent="0.25">
      <c r="E96" s="46"/>
      <c r="M96" s="11"/>
    </row>
    <row r="97" spans="5:13" x14ac:dyDescent="0.25">
      <c r="E97" s="46"/>
      <c r="M97" s="11"/>
    </row>
    <row r="98" spans="5:13" x14ac:dyDescent="0.25">
      <c r="E98" s="46"/>
      <c r="M98" s="11"/>
    </row>
    <row r="99" spans="5:13" x14ac:dyDescent="0.25">
      <c r="E99" s="46"/>
      <c r="M99" s="11"/>
    </row>
    <row r="100" spans="5:13" x14ac:dyDescent="0.25">
      <c r="E100" s="46"/>
      <c r="M100" s="11"/>
    </row>
    <row r="101" spans="5:13" x14ac:dyDescent="0.25">
      <c r="E101" s="46"/>
      <c r="M101" s="11"/>
    </row>
    <row r="102" spans="5:13" x14ac:dyDescent="0.25">
      <c r="E102" s="46"/>
      <c r="M102" s="11"/>
    </row>
    <row r="103" spans="5:13" x14ac:dyDescent="0.25">
      <c r="E103" s="46"/>
      <c r="M103" s="11"/>
    </row>
    <row r="104" spans="5:13" x14ac:dyDescent="0.25">
      <c r="E104" s="46"/>
      <c r="M104" s="11"/>
    </row>
    <row r="105" spans="5:13" x14ac:dyDescent="0.25">
      <c r="E105" s="46"/>
      <c r="M105" s="11"/>
    </row>
    <row r="106" spans="5:13" x14ac:dyDescent="0.25">
      <c r="E106" s="46"/>
      <c r="M106" s="11"/>
    </row>
    <row r="107" spans="5:13" x14ac:dyDescent="0.25">
      <c r="E107" s="46"/>
      <c r="M107" s="11"/>
    </row>
    <row r="108" spans="5:13" x14ac:dyDescent="0.25">
      <c r="E108" s="46"/>
      <c r="M108" s="11"/>
    </row>
    <row r="109" spans="5:13" x14ac:dyDescent="0.25">
      <c r="E109" s="46"/>
      <c r="M109" s="11"/>
    </row>
    <row r="110" spans="5:13" x14ac:dyDescent="0.25">
      <c r="E110" s="46"/>
      <c r="M110" s="11"/>
    </row>
    <row r="111" spans="5:13" x14ac:dyDescent="0.25">
      <c r="E111" s="46"/>
      <c r="M111" s="11"/>
    </row>
    <row r="112" spans="5:13" x14ac:dyDescent="0.25">
      <c r="E112" s="46"/>
      <c r="M112" s="11"/>
    </row>
  </sheetData>
  <mergeCells count="6">
    <mergeCell ref="B6:C6"/>
    <mergeCell ref="F6:G6"/>
    <mergeCell ref="B5:G5"/>
    <mergeCell ref="J5:O5"/>
    <mergeCell ref="J6:K6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Régles</vt:lpstr>
      <vt:lpstr>Employés</vt:lpstr>
      <vt:lpstr>Aperçu</vt:lpstr>
      <vt:lpstr>PER_DEB</vt:lpstr>
      <vt:lpstr>PER_FIN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MUNICCHI</dc:creator>
  <cp:lastModifiedBy>Y C</cp:lastModifiedBy>
  <dcterms:created xsi:type="dcterms:W3CDTF">2024-02-24T20:57:21Z</dcterms:created>
  <dcterms:modified xsi:type="dcterms:W3CDTF">2024-02-27T08:24:39Z</dcterms:modified>
</cp:coreProperties>
</file>