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htm" ContentType="application/xhtml+xml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tables/table7.xml" ContentType="application/vnd.openxmlformats-officedocument.spreadsheetml.table+xml"/>
  <Override PartName="/xl/drawings/drawing4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tables/table8.xml" ContentType="application/vnd.openxmlformats-officedocument.spreadsheetml.table+xml"/>
  <Override PartName="/xl/queryTables/queryTable7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Cylfo\EP\bioval\"/>
    </mc:Choice>
  </mc:AlternateContent>
  <xr:revisionPtr revIDLastSave="0" documentId="13_ncr:1_{65F8B9F0-3076-485B-98BC-816CEA87DA52}" xr6:coauthVersionLast="47" xr6:coauthVersionMax="47" xr10:uidLastSave="{00000000-0000-0000-0000-000000000000}"/>
  <bookViews>
    <workbookView xWindow="-120" yWindow="-120" windowWidth="29040" windowHeight="15720" activeTab="7" xr2:uid="{00000000-000D-0000-FFFF-FFFF00000000}"/>
  </bookViews>
  <sheets>
    <sheet name="Base" sheetId="1" r:id="rId1"/>
    <sheet name="Donnee" sheetId="9" state="hidden" r:id="rId2"/>
    <sheet name="Fond" sheetId="12" state="hidden" r:id="rId3"/>
    <sheet name="Dos" sheetId="13" state="hidden" r:id="rId4"/>
    <sheet name="Feuille Tiroirs" sheetId="14" r:id="rId5"/>
    <sheet name="Meuble" sheetId="22" r:id="rId6"/>
    <sheet name="Rapport" sheetId="23" r:id="rId7"/>
    <sheet name="CUTRITE" sheetId="25" r:id="rId8"/>
  </sheets>
  <definedNames>
    <definedName name="_xlnm._FilterDatabase" localSheetId="5" hidden="1">Meuble!$A$1:$A$1</definedName>
    <definedName name="Colonne_F">Rapport!$F$5:$F$300</definedName>
    <definedName name="DonnéesExternes_1" localSheetId="0" hidden="1">Base!$E$9:$E$14</definedName>
    <definedName name="DonnéesExternes_1" localSheetId="7" hidden="1">'CUTRITE'!$A$1:$T$41</definedName>
    <definedName name="DonnéesExternes_1" localSheetId="1" hidden="1">Donnee!$A$1:$T$50</definedName>
    <definedName name="DonnéesExternes_1" localSheetId="3" hidden="1">Dos!$A$1:$T$3</definedName>
    <definedName name="DonnéesExternes_1" localSheetId="2" hidden="1">Fond!$A$1:$T$5</definedName>
    <definedName name="DonnéesExternes_1" localSheetId="5" hidden="1">Meuble!$A$1:$A$10</definedName>
    <definedName name="DonnéesExternes_2" localSheetId="5" hidden="1">Meuble!$C$4:$V$29</definedName>
    <definedName name="image">Rapport!$B$13</definedName>
    <definedName name="_xlnm.Print_Titles" localSheetId="0">Base!$1:$1</definedName>
    <definedName name="_xlnm.Print_Titles" localSheetId="7">'CUTRITE'!$1:$1</definedName>
    <definedName name="_xlnm.Print_Titles" localSheetId="6">Rapport!$1:$3</definedName>
    <definedName name="SOURCE">Base!$B$2</definedName>
    <definedName name="TMeuble">Meuble!#REF!</definedName>
    <definedName name="_xlnm.Print_Area" localSheetId="7">CUTRITE[]</definedName>
    <definedName name="_xlnm.Print_Area" localSheetId="6">Rapport!$A$1:$L$150</definedName>
  </definedNames>
  <calcPr calcId="191029" iterateCount="400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23" l="1"/>
  <c r="L133" i="23" l="1"/>
  <c r="K133" i="23"/>
  <c r="J133" i="23"/>
  <c r="I135" i="23"/>
  <c r="I134" i="23"/>
  <c r="I133" i="23"/>
  <c r="H133" i="23"/>
  <c r="G133" i="23"/>
  <c r="G135" i="23"/>
  <c r="G134" i="23"/>
  <c r="F133" i="23"/>
  <c r="E133" i="23"/>
  <c r="L129" i="23"/>
  <c r="K129" i="23"/>
  <c r="J129" i="23"/>
  <c r="I131" i="23"/>
  <c r="I130" i="23"/>
  <c r="I129" i="23"/>
  <c r="H129" i="23"/>
  <c r="G131" i="23"/>
  <c r="G130" i="23"/>
  <c r="G129" i="23"/>
  <c r="F129" i="23"/>
  <c r="E129" i="23"/>
  <c r="L125" i="23"/>
  <c r="K125" i="23"/>
  <c r="J125" i="23"/>
  <c r="I127" i="23"/>
  <c r="I126" i="23"/>
  <c r="I125" i="23"/>
  <c r="H125" i="23"/>
  <c r="G127" i="23"/>
  <c r="G126" i="23"/>
  <c r="G125" i="23"/>
  <c r="F125" i="23"/>
  <c r="E125" i="23"/>
  <c r="L121" i="23"/>
  <c r="K121" i="23"/>
  <c r="J121" i="23"/>
  <c r="I123" i="23"/>
  <c r="I122" i="23"/>
  <c r="I121" i="23"/>
  <c r="H121" i="23"/>
  <c r="G121" i="23"/>
  <c r="G123" i="23"/>
  <c r="G122" i="23"/>
  <c r="F121" i="23"/>
  <c r="E121" i="23"/>
  <c r="L117" i="23"/>
  <c r="L113" i="23"/>
  <c r="L109" i="23"/>
  <c r="L105" i="23"/>
  <c r="L101" i="23"/>
  <c r="L97" i="23"/>
  <c r="L93" i="23"/>
  <c r="L89" i="23"/>
  <c r="L85" i="23"/>
  <c r="L81" i="23"/>
  <c r="L77" i="23"/>
  <c r="L73" i="23"/>
  <c r="L69" i="23"/>
  <c r="L65" i="23"/>
  <c r="L61" i="23"/>
  <c r="L57" i="23"/>
  <c r="L53" i="23"/>
  <c r="L49" i="23"/>
  <c r="L45" i="23"/>
  <c r="L41" i="23"/>
  <c r="L37" i="23"/>
  <c r="L33" i="23"/>
  <c r="L13" i="23"/>
  <c r="L17" i="23"/>
  <c r="L21" i="23"/>
  <c r="L29" i="23"/>
  <c r="L25" i="23"/>
  <c r="L5" i="23"/>
  <c r="L9" i="23"/>
  <c r="K117" i="23"/>
  <c r="J117" i="23"/>
  <c r="I119" i="23"/>
  <c r="I118" i="23"/>
  <c r="I117" i="23"/>
  <c r="H117" i="23"/>
  <c r="G119" i="23"/>
  <c r="G118" i="23"/>
  <c r="G117" i="23"/>
  <c r="F117" i="23"/>
  <c r="E117" i="23"/>
  <c r="K113" i="23"/>
  <c r="J113" i="23"/>
  <c r="I115" i="23"/>
  <c r="I114" i="23"/>
  <c r="I113" i="23"/>
  <c r="H113" i="23"/>
  <c r="G115" i="23"/>
  <c r="G114" i="23"/>
  <c r="G113" i="23"/>
  <c r="F113" i="23"/>
  <c r="E113" i="23"/>
  <c r="K109" i="23"/>
  <c r="J109" i="23"/>
  <c r="I111" i="23"/>
  <c r="I110" i="23"/>
  <c r="I109" i="23"/>
  <c r="H109" i="23"/>
  <c r="G111" i="23"/>
  <c r="G110" i="23"/>
  <c r="G109" i="23"/>
  <c r="F109" i="23"/>
  <c r="E109" i="23"/>
  <c r="K105" i="23"/>
  <c r="J105" i="23"/>
  <c r="I107" i="23"/>
  <c r="I106" i="23"/>
  <c r="I105" i="23"/>
  <c r="H105" i="23"/>
  <c r="G107" i="23"/>
  <c r="G106" i="23"/>
  <c r="G105" i="23"/>
  <c r="F105" i="23"/>
  <c r="E105" i="23"/>
  <c r="K101" i="23"/>
  <c r="J101" i="23"/>
  <c r="I103" i="23"/>
  <c r="I102" i="23"/>
  <c r="I101" i="23"/>
  <c r="H101" i="23"/>
  <c r="G103" i="23"/>
  <c r="G102" i="23"/>
  <c r="G101" i="23"/>
  <c r="F101" i="23"/>
  <c r="E101" i="23"/>
  <c r="E97" i="23"/>
  <c r="I37" i="23"/>
  <c r="I53" i="23"/>
  <c r="F12" i="14"/>
  <c r="F13" i="14"/>
  <c r="F14" i="14"/>
  <c r="F15" i="14"/>
  <c r="F16" i="14"/>
  <c r="F17" i="14"/>
  <c r="F18" i="14"/>
  <c r="F19" i="14"/>
  <c r="F20" i="14"/>
  <c r="F21" i="14"/>
  <c r="F22" i="14"/>
  <c r="F23" i="14"/>
  <c r="F24" i="14"/>
  <c r="F25" i="14"/>
  <c r="F26" i="14"/>
  <c r="F27" i="14"/>
  <c r="F28" i="14"/>
  <c r="F29" i="14"/>
  <c r="E23" i="14"/>
  <c r="E24" i="14"/>
  <c r="E25" i="14"/>
  <c r="E26" i="14"/>
  <c r="E27" i="14"/>
  <c r="E28" i="14"/>
  <c r="E29" i="14"/>
  <c r="E12" i="14"/>
  <c r="E13" i="14"/>
  <c r="E14" i="14"/>
  <c r="E15" i="14"/>
  <c r="E16" i="14"/>
  <c r="E17" i="14"/>
  <c r="E18" i="14"/>
  <c r="E19" i="14"/>
  <c r="E20" i="14"/>
  <c r="E21" i="14"/>
  <c r="E22" i="14"/>
  <c r="B13" i="14"/>
  <c r="B14" i="14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A13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B12" i="14"/>
  <c r="A12" i="14"/>
  <c r="K97" i="23" l="1"/>
  <c r="J97" i="23"/>
  <c r="I99" i="23"/>
  <c r="I98" i="23"/>
  <c r="I97" i="23"/>
  <c r="H97" i="23"/>
  <c r="G99" i="23"/>
  <c r="G98" i="23"/>
  <c r="G97" i="23"/>
  <c r="F97" i="23"/>
  <c r="K93" i="23"/>
  <c r="J93" i="23"/>
  <c r="I95" i="23"/>
  <c r="I94" i="23"/>
  <c r="I93" i="23"/>
  <c r="H93" i="23"/>
  <c r="G95" i="23"/>
  <c r="G94" i="23"/>
  <c r="G93" i="23"/>
  <c r="F93" i="23"/>
  <c r="E93" i="23"/>
  <c r="E89" i="23" l="1"/>
  <c r="F89" i="23"/>
  <c r="K85" i="23"/>
  <c r="K89" i="23"/>
  <c r="J89" i="23"/>
  <c r="I89" i="23"/>
  <c r="I90" i="23"/>
  <c r="I91" i="23"/>
  <c r="H89" i="23"/>
  <c r="G91" i="23"/>
  <c r="G90" i="23"/>
  <c r="G89" i="23"/>
  <c r="I50" i="23"/>
  <c r="I51" i="23"/>
  <c r="K49" i="23"/>
  <c r="I49" i="23"/>
  <c r="E5" i="23" l="1"/>
  <c r="E9" i="23"/>
  <c r="E13" i="23"/>
  <c r="E17" i="23"/>
  <c r="E21" i="23"/>
  <c r="E25" i="23"/>
  <c r="E29" i="23"/>
  <c r="E33" i="23"/>
  <c r="J85" i="23"/>
  <c r="I85" i="23"/>
  <c r="I87" i="23"/>
  <c r="I86" i="23"/>
  <c r="H85" i="23"/>
  <c r="G87" i="23"/>
  <c r="G86" i="23"/>
  <c r="G85" i="23"/>
  <c r="F85" i="23"/>
  <c r="E85" i="23"/>
  <c r="K81" i="23"/>
  <c r="J81" i="23"/>
  <c r="I83" i="23"/>
  <c r="I82" i="23"/>
  <c r="I81" i="23"/>
  <c r="H81" i="23"/>
  <c r="G83" i="23"/>
  <c r="G82" i="23"/>
  <c r="G81" i="23"/>
  <c r="F81" i="23"/>
  <c r="E81" i="23"/>
  <c r="K77" i="23"/>
  <c r="J77" i="23"/>
  <c r="I79" i="23"/>
  <c r="I78" i="23"/>
  <c r="I77" i="23"/>
  <c r="H77" i="23"/>
  <c r="G79" i="23"/>
  <c r="G78" i="23"/>
  <c r="G77" i="23"/>
  <c r="F77" i="23"/>
  <c r="E77" i="23"/>
  <c r="K73" i="23"/>
  <c r="J73" i="23"/>
  <c r="I75" i="23"/>
  <c r="I74" i="23"/>
  <c r="I73" i="23"/>
  <c r="H73" i="23"/>
  <c r="G75" i="23"/>
  <c r="G74" i="23"/>
  <c r="G73" i="23"/>
  <c r="F73" i="23"/>
  <c r="K69" i="23"/>
  <c r="J69" i="23"/>
  <c r="I71" i="23"/>
  <c r="I70" i="23"/>
  <c r="I69" i="23"/>
  <c r="H69" i="23"/>
  <c r="G71" i="23"/>
  <c r="G70" i="23"/>
  <c r="G69" i="23"/>
  <c r="F69" i="23"/>
  <c r="K65" i="23"/>
  <c r="J65" i="23"/>
  <c r="I67" i="23"/>
  <c r="I66" i="23"/>
  <c r="I65" i="23"/>
  <c r="H65" i="23"/>
  <c r="G67" i="23"/>
  <c r="G66" i="23"/>
  <c r="G65" i="23"/>
  <c r="F65" i="23"/>
  <c r="E73" i="23"/>
  <c r="E69" i="23"/>
  <c r="E65" i="23"/>
  <c r="K61" i="23"/>
  <c r="J61" i="23"/>
  <c r="I63" i="23"/>
  <c r="I62" i="23"/>
  <c r="I61" i="23"/>
  <c r="H61" i="23"/>
  <c r="G63" i="23"/>
  <c r="G62" i="23"/>
  <c r="G61" i="23"/>
  <c r="F61" i="23"/>
  <c r="K57" i="23"/>
  <c r="J57" i="23"/>
  <c r="I59" i="23"/>
  <c r="I58" i="23"/>
  <c r="I57" i="23"/>
  <c r="H57" i="23"/>
  <c r="G59" i="23"/>
  <c r="G58" i="23"/>
  <c r="G57" i="23"/>
  <c r="F57" i="23"/>
  <c r="K53" i="23"/>
  <c r="J53" i="23"/>
  <c r="I55" i="23"/>
  <c r="I54" i="23"/>
  <c r="H53" i="23"/>
  <c r="G55" i="23"/>
  <c r="G54" i="23"/>
  <c r="G53" i="23"/>
  <c r="F53" i="23"/>
  <c r="J49" i="23"/>
  <c r="H49" i="23"/>
  <c r="G51" i="23"/>
  <c r="G50" i="23"/>
  <c r="G49" i="23"/>
  <c r="F49" i="23"/>
  <c r="E61" i="23"/>
  <c r="E57" i="23"/>
  <c r="E53" i="23"/>
  <c r="E49" i="23"/>
  <c r="I45" i="23"/>
  <c r="K45" i="23"/>
  <c r="J45" i="23"/>
  <c r="I47" i="23"/>
  <c r="I46" i="23"/>
  <c r="H45" i="23"/>
  <c r="G47" i="23"/>
  <c r="G46" i="23"/>
  <c r="G45" i="23"/>
  <c r="F45" i="23"/>
  <c r="E45" i="23"/>
  <c r="E41" i="23"/>
  <c r="E37" i="23"/>
  <c r="F41" i="23"/>
  <c r="F37" i="23"/>
  <c r="F33" i="23"/>
  <c r="F29" i="23"/>
  <c r="F5" i="23"/>
  <c r="F9" i="23"/>
  <c r="F13" i="23"/>
  <c r="F17" i="23"/>
  <c r="F25" i="23"/>
  <c r="F21" i="23"/>
  <c r="E2" i="23"/>
  <c r="K41" i="23"/>
  <c r="J41" i="23"/>
  <c r="I43" i="23"/>
  <c r="I42" i="23"/>
  <c r="I41" i="23"/>
  <c r="H41" i="23"/>
  <c r="G43" i="23"/>
  <c r="G42" i="23"/>
  <c r="G41" i="23"/>
  <c r="K37" i="23"/>
  <c r="J37" i="23"/>
  <c r="I39" i="23"/>
  <c r="I38" i="23"/>
  <c r="H37" i="23"/>
  <c r="G39" i="23"/>
  <c r="G38" i="23"/>
  <c r="G37" i="23"/>
  <c r="K33" i="23"/>
  <c r="J33" i="23"/>
  <c r="I33" i="23"/>
  <c r="I35" i="23"/>
  <c r="I34" i="23"/>
  <c r="G35" i="23"/>
  <c r="G34" i="23"/>
  <c r="H33" i="23"/>
  <c r="G33" i="23"/>
  <c r="K29" i="23"/>
  <c r="J29" i="23"/>
  <c r="I31" i="23"/>
  <c r="I30" i="23"/>
  <c r="I29" i="23"/>
  <c r="H29" i="23"/>
  <c r="G31" i="23"/>
  <c r="G30" i="23"/>
  <c r="G29" i="23"/>
  <c r="K25" i="23"/>
  <c r="J25" i="23"/>
  <c r="I27" i="23"/>
  <c r="I26" i="23"/>
  <c r="I25" i="23"/>
  <c r="H25" i="23"/>
  <c r="G27" i="23"/>
  <c r="G26" i="23"/>
  <c r="G25" i="23"/>
  <c r="I13" i="23"/>
  <c r="G13" i="23"/>
  <c r="J2" i="23"/>
  <c r="G2" i="23"/>
  <c r="K21" i="23"/>
  <c r="J21" i="23"/>
  <c r="I23" i="23"/>
  <c r="I22" i="23"/>
  <c r="I21" i="23"/>
  <c r="H21" i="23"/>
  <c r="G23" i="23"/>
  <c r="G22" i="23"/>
  <c r="G21" i="23"/>
  <c r="I17" i="23"/>
  <c r="K17" i="23"/>
  <c r="J17" i="23"/>
  <c r="H17" i="23"/>
  <c r="I19" i="23"/>
  <c r="I18" i="23"/>
  <c r="G19" i="23"/>
  <c r="G18" i="23"/>
  <c r="G17" i="23"/>
  <c r="K13" i="23"/>
  <c r="J13" i="23"/>
  <c r="I15" i="23"/>
  <c r="I14" i="23"/>
  <c r="H13" i="23"/>
  <c r="G15" i="23"/>
  <c r="G14" i="23"/>
  <c r="I11" i="23"/>
  <c r="I10" i="23"/>
  <c r="I7" i="23"/>
  <c r="I6" i="23"/>
  <c r="G11" i="23"/>
  <c r="G10" i="23"/>
  <c r="K9" i="23"/>
  <c r="J9" i="23"/>
  <c r="J5" i="23"/>
  <c r="I9" i="23"/>
  <c r="H9" i="23"/>
  <c r="G9" i="23"/>
  <c r="H5" i="23"/>
  <c r="K5" i="23"/>
  <c r="I5" i="23"/>
  <c r="G5" i="23"/>
  <c r="G7" i="23"/>
  <c r="G6" i="23"/>
  <c r="C2" i="23"/>
  <c r="A2" i="23"/>
  <c r="A6" i="14"/>
  <c r="A1" i="14" l="1"/>
  <c r="G29" i="14" l="1"/>
  <c r="G25" i="14"/>
  <c r="G21" i="14"/>
  <c r="G16" i="14"/>
  <c r="G12" i="14"/>
  <c r="G28" i="14"/>
  <c r="G24" i="14"/>
  <c r="G20" i="14"/>
  <c r="G15" i="14"/>
  <c r="G17" i="14"/>
  <c r="G22" i="14"/>
  <c r="G27" i="14"/>
  <c r="G23" i="14"/>
  <c r="G19" i="14"/>
  <c r="G14" i="14"/>
  <c r="G26" i="14"/>
  <c r="G18" i="14"/>
  <c r="G13" i="14"/>
  <c r="C13" i="14"/>
  <c r="C17" i="14"/>
  <c r="C21" i="14"/>
  <c r="C25" i="14"/>
  <c r="C29" i="14"/>
  <c r="C14" i="14"/>
  <c r="C18" i="14"/>
  <c r="C22" i="14"/>
  <c r="C26" i="14"/>
  <c r="C12" i="14"/>
  <c r="C15" i="14"/>
  <c r="C19" i="14"/>
  <c r="C23" i="14"/>
  <c r="C27" i="14"/>
  <c r="C16" i="14"/>
  <c r="C20" i="14"/>
  <c r="C24" i="14"/>
  <c r="C28" i="1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CUTRITE" description="Connexion à la requête « CUTRITE » dans le classeur." type="5" refreshedVersion="5" background="1" saveData="1">
    <dbPr connection="provider=Microsoft.Mashup.OleDb.1;data source=$EmbeddedMashup(055f0519-64da-491e-95b9-9bcf9222ee8c)$;location=CUTRITE;extended properties=UEsDBBQAAgAIAJSWOFjRTYiXqwAAAPoAAAASABwAQ29uZmlnL1BhY2thZ2UueG1sIKIYACigFAAAAAAAAAAAAAAAAAAAAAAAAAAAAIWPQQ6CMBREr0K657eUgEo+ZWHiShKjiXHbQIFGKAaKcDcXHskraKIYd+5mXt5i5nG7YzI1tXNVXa9bExMPGHGUydpcmzImgy3cJUkE7mR2lqVyXrLpo6nPY1JZe4koHccRRh/arqScMY+e0u0hq1QjyVfW/2VXm95Kkyki8PgeIziEHALOOSyYh3TGmGozZw8C8PkqBIb0B+N6qO3QKVF07maPdK5IPz/EE1BLAwQUAAIACACUljhYU3I4LJsAAADhAAAAEwAcAFtDb250ZW50X1R5cGVzXS54bWwgohgAKKAUAAAAAAAAAAAAAAAAAAAAAAAAAAAAbY49DsIwDEavEnlvXRgQQk0ZgBtwgSi4P6JxosZF5WwMHIkrkLZrR39+z59/n295nlyvXjTEzrOGXV6AIrb+0XGjYZQ6O8K5Ku/vQFEllKOGViScEKNtyZmY+0CcNrUfnJE0Dg0GY5+mIdwXxQGtZyGWTOYbUJVXqs3Yi7pNKV5rkw7qsnJzlQahSXCJcdNwW3zoTceLgcvD1R9QSwMEFAACAAgAlJY4WPGfHnZYAQAANQIAABMAHABGb3JtdWxhcy9TZWN0aW9uMS5tIKIYACigFAAAAAAAAAAAAAAAAAAAAAAAAAAAAHVQ22rCQBB9D+Qfhu1LAkFMoFCwKUiMIHihidIHyUOMU11MdmB30wvi/7Tf0R/ramJFsPuyw5wz55wZhYXmJCBtfr9nW7altrnENUSLeTKaxxBCidoC86ItVlyYRvxRYNmJailR6BeSuxXRznH3y2leYcjS2SKJYpYdlhEJbSjZvnusy7oSfuadtFKqZYFGK1JvnQEVdWV4zpCX2GmHlNP4ud5ygCWvuEYZsh7zoFFSYdD1IBYFrbnYhH5wH3jwXJPGVH+WGF7KzpQEZq5nn5zvmJknIVCBiU9V9fONipkk83xluAkKs0Rr4TQxvf2etfF9488mueY/XxLZ4XBRHfPNUfOVl1peS6ZYmvsm9K6c2+YeYF5swWlvFGTw+ARsQApWxI1QLtZwjQ1JrJl7As5TDw3S/WufU2YmCJvE4z5E/VGazqYMSMINeNiP+oOYua5tcfHvWr1fUEsBAi0AFAACAAgAlJY4WNFNiJerAAAA+gAAABIAAAAAAAAAAAAAAAAAAAAAAENvbmZpZy9QYWNrYWdlLnhtbFBLAQItABQAAgAIAJSWOFhTcjgsmwAAAOEAAAATAAAAAAAAAAAAAAAAAPcAAABbQ29udGVudF9UeXBlc10ueG1sUEsBAi0AFAACAAgAlJY4WPGfHnZYAQAANQIAABMAAAAAAAAAAAAAAAAA3wEAAEZvcm11bGFzL1NlY3Rpb24xLm1QSwUGAAAAAAMAAwDCAAAAhAMAAAAA" command="SELECT * FROM [CUTRITE]"/>
  </connection>
  <connection id="2" xr16:uid="{00000000-0015-0000-FFFF-FFFF01000000}" keepAlive="1" name="Requête - Donnee" description="Connexion à la requête « Donnee » dans le classeur." type="5" refreshedVersion="5" background="1" saveData="1">
    <dbPr connection="provider=Microsoft.Mashup.OleDb.1;data source=$EmbeddedMashup(055f0519-64da-491e-95b9-9bcf9222ee8c)$;location=Donnee;extended properties=&quot;UEsDBBQAAgAIAJSWOFjRTYiXqwAAAPoAAAASABwAQ29uZmlnL1BhY2thZ2UueG1sIKIYACigFAAAAAAAAAAAAAAAAAAAAAAAAAAAAIWPQQ6CMBREr0K657eUgEo+ZWHiShKjiXHbQIFGKAaKcDcXHskraKIYd+5mXt5i5nG7YzI1tXNVXa9bExMPGHGUydpcmzImgy3cJUkE7mR2lqVyXrLpo6nPY1JZe4koHccRRh/arqScMY+e0u0hq1QjyVfW/2VXm95Kkyki8PgeIziEHALOOSyYh3TGmGozZw8C8PkqBIb0B+N6qO3QKVF07maPdK5IPz/EE1BLAwQUAAIACACUljhYU3I4LJsAAADhAAAAEwAcAFtDb250ZW50X1R5cGVzXS54bWwgohgAKKAUAAAAAAAAAAAAAAAAAAAAAAAAAAAAbY49DsIwDEavEnlvXRgQQk0ZgBtwgSi4P6JxosZF5WwMHIkrkLZrR39+z59/n295nlyvXjTEzrOGXV6AIrb+0XGjYZQ6O8K5Ku/vQFEllKOGViScEKNtyZmY+0CcNrUfnJE0Dg0GY5+mIdwXxQGtZyGWTOYbUJVXqs3Yi7pNKV5rkw7qsnJzlQahSXCJcdNwW3zoTceLgcvD1R9QSwMEFAACAAgAlJY4WPdvVxL2AAAAYQEAABMAHABGb3JtdWxhcy9TZWN0aW9uMS5tIKIYACigFAAAAAAAAAAAAAAAAAAAAAAAAAAAAH1PvWrDMBDeDXkHoS42CBMbOhlNtrs1pXFLB+PBcY5GRLoDSS4txu/TPkderHIc6NZb7ji+XweDV4SsWXdWRJE79RaOrCJEACaZBh+xMOUJjMLwqD8H0Gk5Wgvo38ieD0TnOJnaXW9A8ubpdV/WvJvbktAHSDdtl1uPBrNOXLUaGu2wiJfuI61oGE3AxQ9KQ3ojuXj1S0RbgVZGebCSF1ywVcnJfCtYjQMdFb7LLL/PBXseyUPjvzTIvzPdEUKXiM3V+Y4H/lLNsRCfjLn8gOMhyUt/CNg9YChxs4jXmGKa+C1+Fvz5Y+/V5dsCn+dkEyn8T7j4BVBLAQItABQAAgAIAJSWOFjRTYiXqwAAAPoAAAASAAAAAAAAAAAAAAAAAAAAAABDb25maWcvUGFja2FnZS54bWxQSwECLQAUAAIACACUljhYU3I4LJsAAADhAAAAEwAAAAAAAAAAAAAAAAD3AAAAW0NvbnRlbnRfVHlwZXNdLnhtbFBLAQItABQAAgAIAJSWOFj3b1cS9gAAAGEBAAATAAAAAAAAAAAAAAAAAN8BAABGb3JtdWxhcy9TZWN0aW9uMS5tUEsFBgAAAAADAAMAwgAAACIDAAAAAA==&quot;" command="SELECT * FROM [Donnee]"/>
  </connection>
  <connection id="3" xr16:uid="{00000000-0015-0000-FFFF-FFFF02000000}" keepAlive="1" name="Requête - Dos Bois" description="Connexion à la requête « Dos Bois » dans le classeur." type="5" refreshedVersion="5" background="1" saveData="1">
    <dbPr connection="provider=Microsoft.Mashup.OleDb.1;data source=$EmbeddedMashup(055f0519-64da-491e-95b9-9bcf9222ee8c)$;location=&quot;Dos Bois&quot;;extended properties=&quot;UEsDBBQAAgAIAJSWOFjRTYiXqwAAAPoAAAASABwAQ29uZmlnL1BhY2thZ2UueG1sIKIYACigFAAAAAAAAAAAAAAAAAAAAAAAAAAAAIWPQQ6CMBREr0K657eUgEo+ZWHiShKjiXHbQIFGKAaKcDcXHskraKIYd+5mXt5i5nG7YzI1tXNVXa9bExMPGHGUydpcmzImgy3cJUkE7mR2lqVyXrLpo6nPY1JZe4koHccRRh/arqScMY+e0u0hq1QjyVfW/2VXm95Kkyki8PgeIziEHALOOSyYh3TGmGozZw8C8PkqBIb0B+N6qO3QKVF07maPdK5IPz/EE1BLAwQUAAIACACUljhYU3I4LJsAAADhAAAAEwAcAFtDb250ZW50X1R5cGVzXS54bWwgohgAKKAUAAAAAAAAAAAAAAAAAAAAAAAAAAAAbY49DsIwDEavEnlvXRgQQk0ZgBtwgSi4P6JxosZF5WwMHIkrkLZrR39+z59/n295nlyvXjTEzrOGXV6AIrb+0XGjYZQ6O8K5Ku/vQFEllKOGViScEKNtyZmY+0CcNrUfnJE0Dg0GY5+mIdwXxQGtZyGWTOYbUJVXqs3Yi7pNKV5rkw7qsnJzlQahSXCJcdNwW3zoTceLgcvD1R9QSwMEFAACAAgAlJY4WJWku35iAQAAkwIAABMAHABGb3JtdWxhcy9TZWN0aW9uMS5tIKIYACigFAAAAAAAAAAAAAAAAAAAAAAAAAAAAH2RTW7CMBCF90jcwTKbRLIikqorlEWb0FULKmnVBcoihClYOB7JdvqjKPdpz8HF6vwUBEX1xpZn/L43zxpyw1GSpNv9yWCgt5mCNYlRSgASEgFmQOyKtlBwaS+mHzkILyqVAmleUO1WiDvHrZazrICQJvPnRTSlab2MUBrbklbj5izKQvopa7USLFXeiEf6zYsxLwvb59xxAV7/SDsdz2XLGAQvuAEV0gllpFPSYTBmZCpzXHO5Cf3gOmDksUQDifkUEB6P3gwlpC4btuQRte+b0TSx9rEo9t+gqXXylK1s7wKkHaJHOJ1NVlW0t+9bPn3IDN9/KaB17Q4HXP4nfMxzRGPU5BZ5S7OhDk+T6PI+uLznm0bqlQujTi0mIOxnLfD94I9Alm+J02ccpLa1ha1aGCryp2K4Qq6o657zjOJnNFTGuWDnGEpgM5mrNSjvRucgm++oGfmtXl2onsZ2Rp78AFBLAQItABQAAgAIAJSWOFjRTYiXqwAAAPoAAAASAAAAAAAAAAAAAAAAAAAAAABDb25maWcvUGFja2FnZS54bWxQSwECLQAUAAIACACUljhYU3I4LJsAAADhAAAAEwAAAAAAAAAAAAAAAAD3AAAAW0NvbnRlbnRfVHlwZXNdLnhtbFBLAQItABQAAgAIAJSWOFiVpLt+YgEAAJMCAAATAAAAAAAAAAAAAAAAAN8BAABGb3JtdWxhcy9TZWN0aW9uMS5tUEsFBgAAAAADAAMAwgAAAI4DAAAAAA==&quot;" command="SELECT * FROM [Dos Bois]"/>
  </connection>
  <connection id="4" xr16:uid="{00000000-0015-0000-FFFF-FFFF03000000}" keepAlive="1" name="Requête - FiltreMeuble" description="Connexion à la requête « FiltreMeuble » dans le classeur." type="5" refreshedVersion="5" background="1" saveData="1">
    <dbPr connection="provider=Microsoft.Mashup.OleDb.1;data source=$EmbeddedMashup(055f0519-64da-491e-95b9-9bcf9222ee8c)$;location=FiltreMeuble;extended properties=&quot;UEsDBBQAAgAIAJSWOFjRTYiXqwAAAPoAAAASABwAQ29uZmlnL1BhY2thZ2UueG1sIKIYACigFAAAAAAAAAAAAAAAAAAAAAAAAAAAAIWPQQ6CMBREr0K657eUgEo+ZWHiShKjiXHbQIFGKAaKcDcXHskraKIYd+5mXt5i5nG7YzI1tXNVXa9bExMPGHGUydpcmzImgy3cJUkE7mR2lqVyXrLpo6nPY1JZe4koHccRRh/arqScMY+e0u0hq1QjyVfW/2VXm95Kkyki8PgeIziEHALOOSyYh3TGmGozZw8C8PkqBIb0B+N6qO3QKVF07maPdK5IPz/EE1BLAwQUAAIACACUljhYU3I4LJsAAADhAAAAEwAcAFtDb250ZW50X1R5cGVzXS54bWwgohgAKKAUAAAAAAAAAAAAAAAAAAAAAAAAAAAAbY49DsIwDEavEnlvXRgQQk0ZgBtwgSi4P6JxosZF5WwMHIkrkLZrR39+z59/n295nlyvXjTEzrOGXV6AIrb+0XGjYZQ6O8K5Ku/vQFEllKOGViScEKNtyZmY+0CcNrUfnJE0Dg0GY5+mIdwXxQGtZyGWTOYbUJVXqs3Yi7pNKV5rkw7qsnJzlQahSXCJcdNwW3zoTceLgcvD1R9QSwMEFAACAAgAlJY4WKsocSp9AQAAUgMAABMAHABGb3JtdWxhcy9TZWN0aW9uMS5tIKIYACigFAAAAAAAAAAAAAAAAAAAAAAAAAAAAIVSwW6CQBC9m/APk+0Fkg0R2p4svaCeWpuKTQ+GA+IoG2G32V1aDfGD+h39sS6iVVOMXHazb+a9N8NTmGomOETN6fWsjtVRWSJxDkOWa4nPWM5yhABy1B0wX5hhwbh5GKxTzN2wlBK5fhdyNRNiZTvVdJQUGJDo5W0cDki8nYaCa1MSV936npcF92K644pEKdOaPFSfbl+kZWHqbCOM7r5J2Y2eQ6d9zFnBNMqA9AiFhkkFfpfCgKdizvgy8Px7n8JrKTRGepNjcLy6I8Exdqi1U74hT2zJUcGinvLnG5VPjI9JYoZ1I8zNPsbiS9mNQwqYpBnYe/t+DA+PQPpCwUwwRSDhc/iPaSYFk23oUJinPew49IKjVkNtxtvt1SLE2akfkNvYUOpQ1ltE57iLMEv40vzyyeYDT/YwkQlXCyGLprtG2wwQWlWkKbkzXrQpA41rvd22K3hXFc79XKa3Ooy3K5wG+TBwE2LrPHlXUnzoPc3x3zJNoI8OGsbeL1BLAQItABQAAgAIAJSWOFjRTYiXqwAAAPoAAAASAAAAAAAAAAAAAAAAAAAAAABDb25maWcvUGFja2FnZS54bWxQSwECLQAUAAIACACUljhYU3I4LJsAAADhAAAAEwAAAAAAAAAAAAAAAAD3AAAAW0NvbnRlbnRfVHlwZXNdLnhtbFBLAQItABQAAgAIAJSWOFirKHEqfQEAAFIDAAATAAAAAAAAAAAAAAAAAN8BAABGb3JtdWxhcy9TZWN0aW9uMS5tUEsFBgAAAAADAAMAwgAAAKkDAAAAAA==&quot;" command="SELECT * FROM [FiltreMeuble]"/>
  </connection>
  <connection id="5" xr16:uid="{00000000-0015-0000-FFFF-FFFF04000000}" keepAlive="1" name="Requête - Fond" description="Connexion à la requête « Fond » dans le classeur." type="5" refreshedVersion="5" background="1" saveData="1">
    <dbPr connection="provider=Microsoft.Mashup.OleDb.1;data source=$EmbeddedMashup(055f0519-64da-491e-95b9-9bcf9222ee8c)$;location=Fond;extended properties=&quot;UEsDBBQAAgAIAJSWOFjRTYiXqwAAAPoAAAASABwAQ29uZmlnL1BhY2thZ2UueG1sIKIYACigFAAAAAAAAAAAAAAAAAAAAAAAAAAAAIWPQQ6CMBREr0K657eUgEo+ZWHiShKjiXHbQIFGKAaKcDcXHskraKIYd+5mXt5i5nG7YzI1tXNVXa9bExMPGHGUydpcmzImgy3cJUkE7mR2lqVyXrLpo6nPY1JZe4koHccRRh/arqScMY+e0u0hq1QjyVfW/2VXm95Kkyki8PgeIziEHALOOSyYh3TGmGozZw8C8PkqBIb0B+N6qO3QKVF07maPdK5IPz/EE1BLAwQUAAIACACUljhYU3I4LJsAAADhAAAAEwAcAFtDb250ZW50X1R5cGVzXS54bWwgohgAKKAUAAAAAAAAAAAAAAAAAAAAAAAAAAAAbY49DsIwDEavEnlvXRgQQk0ZgBtwgSi4P6JxosZF5WwMHIkrkLZrR39+z59/n295nlyvXjTEzrOGXV6AIrb+0XGjYZQ6O8K5Ku/vQFEllKOGViScEKNtyZmY+0CcNrUfnJE0Dg0GY5+mIdwXxQGtZyGWTOYbUJVXqs3Yi7pNKV5rkw7qsnJzlQahSXCJcdNwW3zoTceLgcvD1R9QSwMEFAACAAgAlJY4WM324UdUAQAAawIAABMAHABGb3JtdWxhcy9TZWN0aW9uMS5tIKIYACigFAAAAAAAAAAAAAAAAAAAAAAAAAAAAH1RTWuDQBC9C/kPy/aiIBItPQUPxSSnNqGxpYfgweg0WbLuwOzaDyT/p/0d/WNdoyTElu5lh+HNe2/eaCiMQMXS7g8njqN3OUHJpqgUAIuZBOMw+5IdVELZxuy9ABkkNREo84y03yDuXa9ZL/IKYp4un1bJjGeHdYLKWEjWjNta1pUKM//IlWJNRUue6NdgikVdWZw7FxKCfki7nZ7nr6cgRSUMUMwn3Gcdk46jsc9mqsBSqG0cRjeRzx5qNJCaDwnxuQwWqCDz/NFR+Yrb+XY1zax9rKrvL9DcOnnMNxa7AmWX6CXczqbfNLy3H1p9fp8b8f1JwA8Hb+QI9R/xOc85qrJLc3QZQRf0yd6d2LYcL0IauvSWgrRXWuHbyRiDvNgxtw83yiyUtzqcIbFfXWYEoSDueUMxQ2IghWTcP7yco7i2SSypBApudQGqPcIgjgH35AdQSwECLQAUAAIACACUljhY0U2Il6sAAAD6AAAAEgAAAAAAAAAAAAAAAAAAAAAAQ29uZmlnL1BhY2thZ2UueG1sUEsBAi0AFAACAAgAlJY4WFNyOCybAAAA4QAAABMAAAAAAAAAAAAAAAAA9wAAAFtDb250ZW50X1R5cGVzXS54bWxQSwECLQAUAAIACACUljhYzfbhR1QBAABrAgAAEwAAAAAAAAAAAAAAAADfAQAARm9ybXVsYXMvU2VjdGlvbjEubVBLBQYAAAAAAwADAMIAAACAAwAAAAA=&quot;" command="SELECT * FROM [Fond]"/>
  </connection>
  <connection id="6" xr16:uid="{00000000-0015-0000-FFFF-FFFF05000000}" keepAlive="1" name="Requête - Matière" description="Connexion à la requête « Matière » dans le classeur." type="5" refreshedVersion="5" background="1" saveData="1">
    <dbPr connection="provider=Microsoft.Mashup.OleDb.1;data source=$EmbeddedMashup(055f0519-64da-491e-95b9-9bcf9222ee8c)$;location=Matière;extended properties=&quot;UEsDBBQAAgAIAJSWOFjRTYiXqwAAAPoAAAASABwAQ29uZmlnL1BhY2thZ2UueG1sIKIYACigFAAAAAAAAAAAAAAAAAAAAAAAAAAAAIWPQQ6CMBREr0K657eUgEo+ZWHiShKjiXHbQIFGKAaKcDcXHskraKIYd+5mXt5i5nG7YzI1tXNVXa9bExMPGHGUydpcmzImgy3cJUkE7mR2lqVyXrLpo6nPY1JZe4koHccRRh/arqScMY+e0u0hq1QjyVfW/2VXm95Kkyki8PgeIziEHALOOSyYh3TGmGozZw8C8PkqBIb0B+N6qO3QKVF07maPdK5IPz/EE1BLAwQUAAIACACUljhYU3I4LJsAAADhAAAAEwAcAFtDb250ZW50X1R5cGVzXS54bWwgohgAKKAUAAAAAAAAAAAAAAAAAAAAAAAAAAAAbY49DsIwDEavEnlvXRgQQk0ZgBtwgSi4P6JxosZF5WwMHIkrkLZrR39+z59/n295nlyvXjTEzrOGXV6AIrb+0XGjYZQ6O8K5Ku/vQFEllKOGViScEKNtyZmY+0CcNrUfnJE0Dg0GY5+mIdwXxQGtZyGWTOYbUJVXqs3Yi7pNKV5rkw7qsnJzlQahSXCJcdNwW3zoTceLgcvD1R9QSwMEFAACAAgAlJY4WA52roUsAQAAEwIAABMAHABGb3JtdWxhcy9TZWN0aW9uMS5tIKIYACigFAAAAAAAAAAAAAAAAAAAAAAAAAAAAH2RTWrDMBCF9wbfQagbG4SJA10FL4qd7prSuKWL4IWjDI2IpAn6KS3G92nPkYtViRMSQok2GqSZ7z09WeBOoCb1sOeTOIoju24NrMhT68TuxwApiAQXkbDKNSihw8H0i4PMSm8MaPeOZrNE3CRpt5i1CgpaP7/Nyylt+kWJ2oWWphvta+mVzht2YNXoDd/DS/uZVci9Cn3Jo5CQHYdsMuilbFGBFEo4MAWdUEYGki3GI0ammuNK6I8iH9+PGXnx6KB23xKKc5nNUEOTsvigfEcfvDNgCUeJWofC+u3WCLX7BUuDo9d2GWZqkCGVo1Qy2GUdPb4ip/2ZV6FfBtQF6IJTCeuE5i65rXumlafrEC6qK1dz0CHik6v/pVl3YZMRevpJ2vdpHAl9S2jyB1BLAQItABQAAgAIAJSWOFjRTYiXqwAAAPoAAAASAAAAAAAAAAAAAAAAAAAAAABDb25maWcvUGFja2FnZS54bWxQSwECLQAUAAIACACUljhYU3I4LJsAAADhAAAAEwAAAAAAAAAAAAAAAAD3AAAAW0NvbnRlbnRfVHlwZXNdLnhtbFBLAQItABQAAgAIAJSWOFgOdq6FLAEAABMCAAATAAAAAAAAAAAAAAAAAN8BAABGb3JtdWxhcy9TZWN0aW9uMS5tUEsFBgAAAAADAAMAwgAAAFgDAAAAAA==&quot;" command="SELECT * FROM [Matière]"/>
  </connection>
  <connection id="7" xr16:uid="{00000000-0015-0000-FFFF-FFFF06000000}" keepAlive="1" name="Requête - Meuble" description="Connexion à la requête « Meuble » dans le classeur." type="5" refreshedVersion="5" background="1" saveData="1">
    <dbPr connection="provider=Microsoft.Mashup.OleDb.1;data source=$EmbeddedMashup(055f0519-64da-491e-95b9-9bcf9222ee8c)$;location=Meuble;extended properties=&quot;UEsDBBQAAgAIAJSWOFjRTYiXqwAAAPoAAAASABwAQ29uZmlnL1BhY2thZ2UueG1sIKIYACigFAAAAAAAAAAAAAAAAAAAAAAAAAAAAIWPQQ6CMBREr0K657eUgEo+ZWHiShKjiXHbQIFGKAaKcDcXHskraKIYd+5mXt5i5nG7YzI1tXNVXa9bExMPGHGUydpcmzImgy3cJUkE7mR2lqVyXrLpo6nPY1JZe4koHccRRh/arqScMY+e0u0hq1QjyVfW/2VXm95Kkyki8PgeIziEHALOOSyYh3TGmGozZw8C8PkqBIb0B+N6qO3QKVF07maPdK5IPz/EE1BLAwQUAAIACACUljhYU3I4LJsAAADhAAAAEwAcAFtDb250ZW50X1R5cGVzXS54bWwgohgAKKAUAAAAAAAAAAAAAAAAAAAAAAAAAAAAbY49DsIwDEavEnlvXRgQQk0ZgBtwgSi4P6JxosZF5WwMHIkrkLZrR39+z59/n295nlyvXjTEzrOGXV6AIrb+0XGjYZQ6O8K5Ku/vQFEllKOGViScEKNtyZmY+0CcNrUfnJE0Dg0GY5+mIdwXxQGtZyGWTOYbUJVXqs3Yi7pNKV5rkw7qsnJzlQahSXCJcdNwW3zoTceLgcvD1R9QSwMEFAACAAgAlJY4WAUR9LCwAQAAZgQAABMAHABGb3JtdWxhcy9TZWN0aW9uMS5tIKIYACigFAAAAAAAAAAAAAAAAAAAAAAAAAAAAI1TzWrbQBC+G/IOw+YiwyIs1XZSHAWC5EChTWjk0oPRQZbH8RJpx+yu2gTjB/Jz+MW6itxaabNQXbTMN/P9wIzGwgiSkLb/YNLr6XWucAlfsF6UCBGUaHpgv3iNlZC2MH0usPTjWimU5juppwXRk9ffzu/yCiOW3n97iKcs281jksa2ZNtB8y7rSgYZf+VKqVZFQx7rH35CRV3ZPu9WlOgfh7TX6vX5PMFSVMKgitiEcWiZdBQOOExlQUshH6MgHIUcvtZkMDUvJUanp39HErM+P3tVPmezlw1CZcdW4rBn1sMst0H9mcqlXpGqWv6mS3utT77dsqN/q2+aeYPPZsfhdz101D846kNb/yTNeOg3Oh1g5ALGLuDCBVy6gI8OU8HABbhiB67cgSt4MHQBIxcwdgEXLuDSBbiSh2+T707L8lk8StSwEqVRhz3q076kWNqbeaCf2vt7pzhgXqzBOy59mMHVNbCENCxIWIpcLuEtdktyyfon2YTs8ZHUoOvNRonqsO8oJ0IbIQvjvWOvu3qdGDe1UbavIEvaDPyh/TfR8by8903wLv1ZT8j/UZj8AlBLAQItABQAAgAIAJSWOFjRTYiXqwAAAPoAAAASAAAAAAAAAAAAAAAAAAAAAABDb25maWcvUGFja2FnZS54bWxQSwECLQAUAAIACACUljhYU3I4LJsAAADhAAAAEwAAAAAAAAAAAAAAAAD3AAAAW0NvbnRlbnRfVHlwZXNdLnhtbFBLAQItABQAAgAIAJSWOFgFEfSwsAEAAGYEAAATAAAAAAAAAAAAAAAAAN8BAABGb3JtdWxhcy9TZWN0aW9uMS5tUEsFBgAAAAADAAMAwgAAANwDAAAAAA==&quot;" command="SELECT * FROM [Meuble]"/>
  </connection>
  <connection id="8" xr16:uid="{00000000-0015-0000-FFFF-FFFF07000000}" keepAlive="1" name="Requête - tCritere" description="Connexion à la requête « tCritere » dans le classeur." type="5" refreshedVersion="0" background="1">
    <dbPr connection="provider=Microsoft.Mashup.OleDb.1;data source=$EmbeddedMashup(055f0519-64da-491e-95b9-9bcf9222ee8c)$;location=tCritere;extended properties=UEsDBBQAAgAIAJSWOFjRTYiXqwAAAPoAAAASABwAQ29uZmlnL1BhY2thZ2UueG1sIKIYACigFAAAAAAAAAAAAAAAAAAAAAAAAAAAAIWPQQ6CMBREr0K657eUgEo+ZWHiShKjiXHbQIFGKAaKcDcXHskraKIYd+5mXt5i5nG7YzI1tXNVXa9bExMPGHGUydpcmzImgy3cJUkE7mR2lqVyXrLpo6nPY1JZe4koHccRRh/arqScMY+e0u0hq1QjyVfW/2VXm95Kkyki8PgeIziEHALOOSyYh3TGmGozZw8C8PkqBIb0B+N6qO3QKVF07maPdK5IPz/EE1BLAwQUAAIACACUljhYU3I4LJsAAADhAAAAEwAcAFtDb250ZW50X1R5cGVzXS54bWwgohgAKKAUAAAAAAAAAAAAAAAAAAAAAAAAAAAAbY49DsIwDEavEnlvXRgQQk0ZgBtwgSi4P6JxosZF5WwMHIkrkLZrR39+z59/n295nlyvXjTEzrOGXV6AIrb+0XGjYZQ6O8K5Ku/vQFEllKOGViScEKNtyZmY+0CcNrUfnJE0Dg0GY5+mIdwXxQGtZyGWTOYbUJVXqs3Yi7pNKV5rkw7qsnJzlQahSXCJcdNwW3zoTceLgcvD1R9QSwMEFAACAAgAlJY4WPI/hbxxAAAAiQAAABMAHABGb3JtdWxhcy9TZWN0aW9uMS5tIKIYACigFAAAAAAAAAAAAAAAAAAAAAAAAAAAACtOTS7JzM9TCIbQhta8XLxcxRmJRakpCiXORZklqUWpCrYKOaklvFwKQBCcX1qUDBJxrUhOzdFzLi0qSs0rCc8vyk7Kz8/W0KyO9kvMTbVVgulViq2Nds7PKwEqigUyckpz84xjqw1qebky85BNtAYAUEsBAi0AFAACAAgAlJY4WNFNiJerAAAA+gAAABIAAAAAAAAAAAAAAAAAAAAAAENvbmZpZy9QYWNrYWdlLnhtbFBLAQItABQAAgAIAJSWOFhTcjgsmwAAAOEAAAATAAAAAAAAAAAAAAAAAPcAAABbQ29udGVudF9UeXBlc10ueG1sUEsBAi0AFAACAAgAlJY4WPI/hbxxAAAAiQAAABMAAAAAAAAAAAAAAAAA3wEAAEZvcm11bGFzL1NlY3Rpb24xLm1QSwUGAAAAAAMAAwDCAAAAnQIAAAAA" command="SELECT * FROM [tCritere]"/>
  </connection>
</connections>
</file>

<file path=xl/sharedStrings.xml><?xml version="1.0" encoding="utf-8"?>
<sst xmlns="http://schemas.openxmlformats.org/spreadsheetml/2006/main" count="2226" uniqueCount="207">
  <si>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</si>
  <si>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</si>
  <si>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</si>
  <si>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</si>
  <si>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</si>
  <si>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</si>
  <si>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</si>
  <si>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</si>
  <si>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</si>
  <si>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</si>
  <si>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</si>
  <si>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</si>
  <si>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</si>
  <si>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</si>
  <si>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</si>
  <si>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</si>
  <si>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</si>
  <si>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</si>
  <si>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</si>
  <si>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</si>
  <si>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/>
  </si>
  <si>
    <t>X</t>
  </si>
  <si>
    <t>Y</t>
  </si>
  <si>
    <t>COTE DROIT</t>
  </si>
  <si>
    <t>COTE GAUCHE</t>
  </si>
  <si>
    <t>DESSOUS</t>
  </si>
  <si>
    <t>DESSUS</t>
  </si>
  <si>
    <t>FACADE TIROIR</t>
  </si>
  <si>
    <t>Fond</t>
  </si>
  <si>
    <t>562</t>
  </si>
  <si>
    <t>16</t>
  </si>
  <si>
    <t>0</t>
  </si>
  <si>
    <t>2</t>
  </si>
  <si>
    <t>1</t>
  </si>
  <si>
    <t>19</t>
  </si>
  <si>
    <t>550</t>
  </si>
  <si>
    <t>Fichier CSV</t>
  </si>
  <si>
    <t>Nom Client</t>
  </si>
  <si>
    <t>Numéro Client</t>
  </si>
  <si>
    <t>Qté</t>
  </si>
  <si>
    <t>Dos Bois</t>
  </si>
  <si>
    <t>596</t>
  </si>
  <si>
    <t>SEPARATION H</t>
  </si>
  <si>
    <t>CLIENT</t>
  </si>
  <si>
    <t>NATURE DU PROJET</t>
  </si>
  <si>
    <t>COLORIS 1</t>
  </si>
  <si>
    <t>COLORIS 2</t>
  </si>
  <si>
    <t>Coloris Caisse</t>
  </si>
  <si>
    <t>Coloris 1</t>
  </si>
  <si>
    <t>Coloris 2</t>
  </si>
  <si>
    <t>Nature Projet</t>
  </si>
  <si>
    <t>Cuisine</t>
  </si>
  <si>
    <t>COLORIS CAISSE</t>
  </si>
  <si>
    <t>■</t>
  </si>
  <si>
    <t>Matière</t>
  </si>
  <si>
    <t>Matière Dans Projet</t>
  </si>
  <si>
    <t>▲</t>
  </si>
  <si>
    <t>●</t>
  </si>
  <si>
    <t>PORTE DROITE</t>
  </si>
  <si>
    <t>100</t>
  </si>
  <si>
    <t>760</t>
  </si>
  <si>
    <t>590</t>
  </si>
  <si>
    <t>B2CT</t>
  </si>
  <si>
    <t>520</t>
  </si>
  <si>
    <t>Dos bois</t>
  </si>
  <si>
    <t>511</t>
  </si>
  <si>
    <t>184</t>
  </si>
  <si>
    <t>756</t>
  </si>
  <si>
    <t>474</t>
  </si>
  <si>
    <t>50</t>
  </si>
  <si>
    <t>TRAVERSE AR</t>
  </si>
  <si>
    <t>134</t>
  </si>
  <si>
    <t>TRAVERSE AV</t>
  </si>
  <si>
    <t>104</t>
  </si>
  <si>
    <t>160</t>
  </si>
  <si>
    <t>1/</t>
  </si>
  <si>
    <t>W908-ST2-Méla19-EG</t>
  </si>
  <si>
    <t>FILEUR ANGLE</t>
  </si>
  <si>
    <t>49</t>
  </si>
  <si>
    <t>JOUE SOL</t>
  </si>
  <si>
    <t>RET</t>
  </si>
  <si>
    <t>Loc SIMON</t>
  </si>
  <si>
    <t>REMI</t>
  </si>
  <si>
    <t>C:\Users\roine\Desktop\fichier csv\fougeray 25.csv</t>
  </si>
  <si>
    <t>MELA CAISSON</t>
  </si>
  <si>
    <t>MELA FACADE</t>
  </si>
  <si>
    <t>MELA TIROIR</t>
  </si>
  <si>
    <t>CAIS H_B3B06E9C</t>
  </si>
  <si>
    <t>CAIS H</t>
  </si>
  <si>
    <t>602</t>
  </si>
  <si>
    <t>C:\Base CAD V8\Exports\DXF\CUISINE POIRIER\CAIS LV\CAIS H.dxf</t>
  </si>
  <si>
    <t>COTE DROIT_17E39944</t>
  </si>
  <si>
    <t>CHANT CAISSON AV</t>
  </si>
  <si>
    <t>C:\Base CAD V8\Exports\DXF\CUISINE POIRIER\B2CT\COTE DROIT.dxf</t>
  </si>
  <si>
    <t>COTE DROIT_6704A230</t>
  </si>
  <si>
    <t>BSP2CT</t>
  </si>
  <si>
    <t>C:\Base CAD V8\Exports\DXF\CUISINE POIRIER\BSP2CT\COTE DROIT.dxf</t>
  </si>
  <si>
    <t>COTE DROIT_7EFB3888</t>
  </si>
  <si>
    <t>BCTA</t>
  </si>
  <si>
    <t>C:\Base CAD V8\Exports\DXF\CUISINE POIRIER\BCTA\COTE DROIT.dxf</t>
  </si>
  <si>
    <t>COTE DROIT_95AF4FE8</t>
  </si>
  <si>
    <t>AFDT173</t>
  </si>
  <si>
    <t>1730</t>
  </si>
  <si>
    <t>CHANT CAISSON</t>
  </si>
  <si>
    <t>C:\Base CAD V8\Exports\DXF\CUISINE POIRIER\AFDT173\COTE DROIT.dxf</t>
  </si>
  <si>
    <t>COTE DROIT_D779C9F0</t>
  </si>
  <si>
    <t>BPB300TA</t>
  </si>
  <si>
    <t>C:\Base CAD V8\Exports\DXF\CUISINE POIRIER\BPB300TA\COTE DROIT.dxf</t>
  </si>
  <si>
    <t>COTE DROIT_E3768F1C</t>
  </si>
  <si>
    <t>AFMO173</t>
  </si>
  <si>
    <t>C:\Base CAD V8\Exports\DXF\CUISINE POIRIER\AFMO173\COTE DROIT.dxf</t>
  </si>
  <si>
    <t>COTE GAUCH_90A132E8</t>
  </si>
  <si>
    <t>C:\Base CAD V8\Exports\DXF\CUISINE POIRIER\AFDT173\COTE GAUCHE.dxf</t>
  </si>
  <si>
    <t>COTE GAUCH_A8B25540</t>
  </si>
  <si>
    <t>C:\Base CAD V8\Exports\DXF\CUISINE POIRIER\BPB300TA\COTE GAUCHE.dxf</t>
  </si>
  <si>
    <t>COTE GAUCH_BE568E78</t>
  </si>
  <si>
    <t>C:\Base CAD V8\Exports\DXF\CUISINE POIRIER\BSP2CT\COTE GAUCHE.dxf</t>
  </si>
  <si>
    <t>COTE GAUCH_D122E40C</t>
  </si>
  <si>
    <t>C:\Base CAD V8\Exports\DXF\CUISINE POIRIER\BCTA\COTE GAUCHE.dxf</t>
  </si>
  <si>
    <t>COTE GAUCH_E6B6A764</t>
  </si>
  <si>
    <t>C:\Base CAD V8\Exports\DXF\CUISINE POIRIER\B2CT\COTE GAUCHE.dxf</t>
  </si>
  <si>
    <t>COTE GAUCH_EEFF3EA0</t>
  </si>
  <si>
    <t>C:\Base CAD V8\Exports\DXF\CUISINE POIRIER\AFMO173\COTE GAUCHE.dxf</t>
  </si>
  <si>
    <t>COTE GAUCH_F202C810</t>
  </si>
  <si>
    <t>BSECTA</t>
  </si>
  <si>
    <t>C:\Base CAD V8\Exports\DXF\CUISINE POIRIER\BSECTA\COTE GAUCHE.dxf</t>
  </si>
  <si>
    <t>DESSOUS_31C70FC0</t>
  </si>
  <si>
    <t>C:\Base CAD V8\Exports\DXF\CUISINE POIRIER\BSECTA\DESSOUS.dxf</t>
  </si>
  <si>
    <t>DESSOUS_4E49C9F0</t>
  </si>
  <si>
    <t>262</t>
  </si>
  <si>
    <t>C:\Base CAD V8\Exports\DXF\CUISINE POIRIER\BPB300TA\DESSOUS.dxf</t>
  </si>
  <si>
    <t>DESSOUS_C22BAF0C</t>
  </si>
  <si>
    <t>862</t>
  </si>
  <si>
    <t>C:\Base CAD V8\Exports\DXF\CUISINE POIRIER\BSP2CT\DESSOUS.dxf</t>
  </si>
  <si>
    <t>C:\Base CAD V8\Exports\DXF\CUISINE POIRIER\B2CT\DESSOUS.dxf</t>
  </si>
  <si>
    <t>DESSOUS_D610F16C</t>
  </si>
  <si>
    <t>572</t>
  </si>
  <si>
    <t>C:\Base CAD V8\Exports\DXF\CUISINE POIRIER\AFDT173\DESSOUS.dxf</t>
  </si>
  <si>
    <t>DESSOUS_EC879E38</t>
  </si>
  <si>
    <t>362</t>
  </si>
  <si>
    <t>C:\Base CAD V8\Exports\DXF\CUISINE POIRIER\BCTA\DESSOUS.dxf</t>
  </si>
  <si>
    <t>DESSOUS_ED645920</t>
  </si>
  <si>
    <t>C:\Base CAD V8\Exports\DXF\CUISINE POIRIER\AFMO173\DESSOUS.dxf</t>
  </si>
  <si>
    <t>DESSUS_3215AD08</t>
  </si>
  <si>
    <t>C:\Base CAD V8\Exports\DXF\CUISINE POIRIER\BPB300TA\DESSUS.dxf</t>
  </si>
  <si>
    <t>DESSUS_8B12107C</t>
  </si>
  <si>
    <t>PLACARD</t>
  </si>
  <si>
    <t>C:\Base CAD V8\Exports\DXF\CUISINE POIRIER\CAIS LV\DESSUS.dxf</t>
  </si>
  <si>
    <t>DESSUS_CE3E0D60</t>
  </si>
  <si>
    <t>C:\Base CAD V8\Exports\DXF\CUISINE POIRIER\AFMO173\DESSUS.dxf</t>
  </si>
  <si>
    <t>DESSUS_D610F16C</t>
  </si>
  <si>
    <t>C:\Base CAD V8\Exports\DXF\CUISINE POIRIER\AFDT173\DESSUS.dxf</t>
  </si>
  <si>
    <t>DOS BOIS_1BDA9430</t>
  </si>
  <si>
    <t>811</t>
  </si>
  <si>
    <t>C:\Base CAD V8\Exports\DXF\CUISINE POIRIER\BSP2CT\Dos bois.dxf</t>
  </si>
  <si>
    <t>C:\Base CAD V8\Exports\DXF\CUISINE POIRIER\B2CT\Dos bois.dxf</t>
  </si>
  <si>
    <t>FACADE TIR_DA61F5B8</t>
  </si>
  <si>
    <t>CHANT FACADE</t>
  </si>
  <si>
    <t>C:\Base CAD V8\Exports\DXF\CUISINE POIRIER\BSECTA\FACADE TIROIR.dxf</t>
  </si>
  <si>
    <t>FILEUR ANG_A80FEAE8</t>
  </si>
  <si>
    <t>C:\Base CAD V8\Exports\DXF\CUISINE POIRIER\FILEUR ANGLE\FILEUR ANGLE.dxf</t>
  </si>
  <si>
    <t>FILEUR ANG_BBD227C8</t>
  </si>
  <si>
    <t>68</t>
  </si>
  <si>
    <t>FOND_070CB7B4</t>
  </si>
  <si>
    <t>374</t>
  </si>
  <si>
    <t>C:\Base CAD V8\Exports\DXF\CUISINE POIRIER\BSECTA\Fond.dxf</t>
  </si>
  <si>
    <t>FOND_3621D7D4</t>
  </si>
  <si>
    <t>424</t>
  </si>
  <si>
    <t>FOND_432506E4</t>
  </si>
  <si>
    <t>211</t>
  </si>
  <si>
    <t>C:\Base CAD V8\Exports\DXF\CUISINE POIRIER\BPB300TA\Fond.dxf</t>
  </si>
  <si>
    <t>FOND_8FBF4F10</t>
  </si>
  <si>
    <t>521</t>
  </si>
  <si>
    <t>C:\Base CAD V8\Exports\DXF\CUISINE POIRIER\AFDT173\Fond.dxf</t>
  </si>
  <si>
    <t>JOUE SOL_64BBB15C</t>
  </si>
  <si>
    <t>870</t>
  </si>
  <si>
    <t>621</t>
  </si>
  <si>
    <t>C:\Base CAD V8\Exports\DXF\CUISINE POIRIER\JOUE\JOUE SOL.dxf</t>
  </si>
  <si>
    <t>PORTE DROI_7B2CDF78</t>
  </si>
  <si>
    <t>1426</t>
  </si>
  <si>
    <t>606</t>
  </si>
  <si>
    <t>C:\Base CAD V8\Exports\DXF\CUISINE POIRIER\AFDT173\PORTE DROITE.dxf</t>
  </si>
  <si>
    <t>PORTE HAUT_EE9CD930</t>
  </si>
  <si>
    <t>PORTE HAUTE</t>
  </si>
  <si>
    <t>138</t>
  </si>
  <si>
    <t>C:\Base CAD V8\Exports\DXF\CUISINE POIRIER\AFMO173\PORTE HAUTE.dxf</t>
  </si>
  <si>
    <t>RET_41C07970</t>
  </si>
  <si>
    <t>C:\Base CAD V8\Exports\DXF\CUISINE POIRIER\FILEUR ANGLE\RET.dxf</t>
  </si>
  <si>
    <t>SEPARATION_BE134660</t>
  </si>
  <si>
    <t>C:\Base CAD V8\Exports\DXF\CUISINE POIRIER\AFDT173\SEPARATION H.dxf</t>
  </si>
  <si>
    <t>SEPARATION_D9B4FE50</t>
  </si>
  <si>
    <t>C:\Base CAD V8\Exports\DXF\CUISINE POIRIER\AFMO173\SEPARATION H.dxf</t>
  </si>
  <si>
    <t>TRAVERSE A_31E9D148</t>
  </si>
  <si>
    <t>C:\Base CAD V8\Exports\DXF\CUISINE POIRIER\BSECTA\TRAVERSE AV.dxf</t>
  </si>
  <si>
    <t>TRAVERSE A_42D6CB5C</t>
  </si>
  <si>
    <t>C:\Base CAD V8\Exports\DXF\CUISINE POIRIER\BCTA\TRAVERSE AV.dxf</t>
  </si>
  <si>
    <t>TRAVERSE A_8AEE7280</t>
  </si>
  <si>
    <t>C:\Base CAD V8\Exports\DXF\CUISINE POIRIER\BCTA\TRAVERSE AR.dxf</t>
  </si>
  <si>
    <t>TRAVERSE A_AB5E76C4</t>
  </si>
  <si>
    <t>C:\Base CAD V8\Exports\DXF\CUISINE POIRIER\B2CT\TRAVERSE AV.dxf</t>
  </si>
  <si>
    <t>TRAVERSE A_AF84E01C</t>
  </si>
  <si>
    <t>C:\Base CAD V8\Exports\DXF\CUISINE POIRIER\BSECTA\TRAVERSE AR.dxf</t>
  </si>
  <si>
    <t>TRAVERSE A_B4619A18</t>
  </si>
  <si>
    <t>C:\Base CAD V8\Exports\DXF\CUISINE POIRIER\BSP2CT\TRAVERSE AR.dxf</t>
  </si>
  <si>
    <t>TRAVERSE A_BC7B8AF8</t>
  </si>
  <si>
    <t>C:\Base CAD V8\Exports\DXF\CUISINE POIRIER\B2CT\TRAVERSE AR.dxf</t>
  </si>
  <si>
    <t>SAPIN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</si>
</sst>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2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i/>
      <sz val="20"/>
      <color theme="1"/>
      <name val="Calibri"/>
      <family val="2"/>
      <scheme val="minor"/>
    </font>
    <font>
      <sz val="19"/>
      <color rgb="FFDC143C"/>
      <name val="Arial"/>
      <family val="2"/>
    </font>
    <font>
      <sz val="19"/>
      <color theme="4"/>
      <name val="Arial"/>
      <family val="2"/>
    </font>
    <font>
      <sz val="19"/>
      <name val="Arial"/>
      <family val="2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color rgb="FFFF0000"/>
      <name val="Calibri"/>
      <family val="2"/>
    </font>
    <font>
      <sz val="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4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/>
        <bgColor theme="9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theme="9" tint="0.39997558519241921"/>
      </left>
      <right style="thin">
        <color theme="9" tint="0.39997558519241921"/>
      </right>
      <top/>
      <bottom style="thin">
        <color theme="9" tint="0.3999755851924192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0">
    <xf numFmtId="0" fontId="0" fillId="0" borderId="0" xfId="0"/>
    <xf numFmtId="0" fontId="0" fillId="0" borderId="0" xfId="0" quotePrefix="1"/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/>
    <xf numFmtId="0" fontId="7" fillId="3" borderId="5" xfId="0" applyFont="1" applyFill="1" applyBorder="1"/>
    <xf numFmtId="0" fontId="8" fillId="0" borderId="0" xfId="0" applyFont="1"/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9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0" fillId="0" borderId="7" xfId="0" applyBorder="1" applyAlignment="1">
      <alignment horizontal="center" vertical="center"/>
    </xf>
    <xf numFmtId="0" fontId="1" fillId="4" borderId="1" xfId="1" applyFill="1" applyBorder="1"/>
    <xf numFmtId="0" fontId="0" fillId="4" borderId="0" xfId="0" applyFill="1"/>
    <xf numFmtId="0" fontId="3" fillId="0" borderId="0" xfId="0" applyFont="1" applyAlignment="1">
      <alignment horizontal="center" vertical="center"/>
    </xf>
    <xf numFmtId="0" fontId="16" fillId="0" borderId="4" xfId="0" applyFont="1" applyBorder="1" applyAlignment="1">
      <alignment vertical="center"/>
    </xf>
    <xf numFmtId="0" fontId="16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7" xfId="0" applyBorder="1" applyAlignment="1">
      <alignment horizontal="center"/>
    </xf>
    <xf numFmtId="0" fontId="3" fillId="0" borderId="0" xfId="0" applyFont="1" applyAlignment="1">
      <alignment horizontal="right" vertical="center"/>
    </xf>
    <xf numFmtId="0" fontId="19" fillId="0" borderId="0" xfId="0" applyFont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0" fillId="0" borderId="10" xfId="0" applyBorder="1"/>
    <xf numFmtId="0" fontId="0" fillId="0" borderId="8" xfId="0" applyBorder="1"/>
    <xf numFmtId="0" fontId="0" fillId="0" borderId="9" xfId="0" applyBorder="1"/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" xfId="0" applyBorder="1" applyAlignment="1">
      <alignment horizontal="right"/>
    </xf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vertical="center"/>
    </xf>
    <xf numFmtId="49" fontId="20" fillId="0" borderId="4" xfId="0" applyNumberFormat="1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49" fontId="20" fillId="0" borderId="13" xfId="0" applyNumberFormat="1" applyFont="1" applyBorder="1" applyAlignment="1">
      <alignment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 indent="3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3" xfId="0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16" fillId="0" borderId="4" xfId="0" applyFont="1" applyBorder="1" applyAlignment="1">
      <alignment horizontal="left" vertical="center"/>
    </xf>
    <xf numFmtId="0" fontId="16" fillId="0" borderId="4" xfId="0" applyFont="1" applyBorder="1" applyAlignment="1">
      <alignment horizontal="left"/>
    </xf>
    <xf numFmtId="0" fontId="16" fillId="0" borderId="4" xfId="0" applyFont="1" applyBorder="1" applyAlignment="1">
      <alignment horizontal="left" wrapText="1"/>
    </xf>
    <xf numFmtId="0" fontId="0" fillId="0" borderId="1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9" fontId="20" fillId="0" borderId="4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Neutre" xfId="1" builtinId="28"/>
    <cellStyle name="Normal" xfId="0" builtinId="0"/>
  </cellStyles>
  <dxfs count="122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92D050"/>
      </font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9"/>
          <bgColor theme="9"/>
        </patternFill>
      </fill>
    </dxf>
    <dxf>
      <numFmt numFmtId="0" formatCode="General"/>
    </dxf>
    <dxf>
      <numFmt numFmtId="0" formatCode="General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121"/>
      <tableStyleElement type="headerRow" dxfId="120"/>
      <tableStyleElement type="firstRowStripe" dxfId="119"/>
    </tableStyle>
    <tableStyle name="TableStyleQueryResult" pivot="0" count="3" xr9:uid="{00000000-0011-0000-FFFF-FFFF01000000}">
      <tableStyleElement type="wholeTable" dxfId="118"/>
      <tableStyleElement type="headerRow" dxfId="117"/>
      <tableStyleElement type="firstRowStripe" dxfId="11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htm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133350</xdr:colOff>
      <xdr:row>2</xdr:row>
      <xdr:rowOff>66675</xdr:rowOff>
    </xdr:from>
    <xdr:to>
      <xdr:col>2</xdr:col>
      <xdr:colOff>581025</xdr:colOff>
      <xdr:row>4</xdr:row>
      <xdr:rowOff>133350</xdr:rowOff>
    </xdr:to>
    <xdr:pic macro="[0]!maj"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38675" y="447675"/>
          <a:ext cx="447675" cy="447675"/>
        </a:xfrm>
        <a:prstGeom prst="rect">
          <a:avLst/>
        </a:prstGeom>
      </xdr:spPr>
    </xdr:pic>
    <xdr:clientData/>
  </xdr:twoCellAnchor>
  <xdr:twoCellAnchor editAs="oneCell">
    <xdr:from>
      <xdr:col>0</xdr:col>
      <xdr:colOff>371475</xdr:colOff>
      <xdr:row>0</xdr:row>
      <xdr:rowOff>28575</xdr:rowOff>
    </xdr:from>
    <xdr:to>
      <xdr:col>0</xdr:col>
      <xdr:colOff>914400</xdr:colOff>
      <xdr:row>3</xdr:row>
      <xdr:rowOff>0</xdr:rowOff>
    </xdr:to>
    <xdr:pic macro="[0]!Fichier"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5" y="28575"/>
          <a:ext cx="542925" cy="5429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809625</xdr:colOff>
          <xdr:row>1</xdr:row>
          <xdr:rowOff>38100</xdr:rowOff>
        </xdr:from>
        <xdr:to>
          <xdr:col>7</xdr:col>
          <xdr:colOff>781050</xdr:colOff>
          <xdr:row>3</xdr:row>
          <xdr:rowOff>47625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4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152400</xdr:colOff>
      <xdr:row>0</xdr:row>
      <xdr:rowOff>19050</xdr:rowOff>
    </xdr:from>
    <xdr:to>
      <xdr:col>3</xdr:col>
      <xdr:colOff>638175</xdr:colOff>
      <xdr:row>2</xdr:row>
      <xdr:rowOff>123825</xdr:rowOff>
    </xdr:to>
    <xdr:pic macro="[0]!maj">
      <xdr:nvPicPr>
        <xdr:cNvPr id="5" name="Imag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8050" y="19050"/>
          <a:ext cx="485775" cy="485775"/>
        </a:xfrm>
        <a:prstGeom prst="rect">
          <a:avLst/>
        </a:prstGeom>
        <a:solidFill>
          <a:sysClr val="window" lastClr="FFFFFF"/>
        </a:solidFill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</xdr:row>
          <xdr:rowOff>19050</xdr:rowOff>
        </xdr:from>
        <xdr:to>
          <xdr:col>2</xdr:col>
          <xdr:colOff>438150</xdr:colOff>
          <xdr:row>11</xdr:row>
          <xdr:rowOff>57150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6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ea typeface="Calibri"/>
                  <a:cs typeface="Calibri"/>
                </a:rPr>
                <a:t>Vue Meuble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695325</xdr:colOff>
          <xdr:row>8</xdr:row>
          <xdr:rowOff>152400</xdr:rowOff>
        </xdr:from>
        <xdr:to>
          <xdr:col>3</xdr:col>
          <xdr:colOff>714375</xdr:colOff>
          <xdr:row>11</xdr:row>
          <xdr:rowOff>114300</xdr:rowOff>
        </xdr:to>
        <xdr:sp macro="" textlink="">
          <xdr:nvSpPr>
            <xdr:cNvPr id="7195" name="Button 27" hidden="1">
              <a:extLst>
                <a:ext uri="{63B3BB69-23CF-44E3-9099-C40C66FF867C}">
                  <a14:compatExt spid="_x0000_s7195"/>
                </a:ext>
                <a:ext uri="{FF2B5EF4-FFF2-40B4-BE49-F238E27FC236}">
                  <a16:creationId xmlns:a16="http://schemas.microsoft.com/office/drawing/2014/main" id="{00000000-0008-0000-0600-00001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723900</xdr:colOff>
          <xdr:row>12</xdr:row>
          <xdr:rowOff>47625</xdr:rowOff>
        </xdr:from>
        <xdr:to>
          <xdr:col>2</xdr:col>
          <xdr:colOff>723900</xdr:colOff>
          <xdr:row>14</xdr:row>
          <xdr:rowOff>47625</xdr:rowOff>
        </xdr:to>
        <xdr:sp macro="" textlink="">
          <xdr:nvSpPr>
            <xdr:cNvPr id="7196" name="Button 28" hidden="1">
              <a:extLst>
                <a:ext uri="{63B3BB69-23CF-44E3-9099-C40C66FF867C}">
                  <a14:compatExt spid="_x0000_s7196"/>
                </a:ext>
                <a:ext uri="{FF2B5EF4-FFF2-40B4-BE49-F238E27FC236}">
                  <a16:creationId xmlns:a16="http://schemas.microsoft.com/office/drawing/2014/main" id="{00000000-0008-0000-0600-00001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Imprimevpat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276226</xdr:colOff>
      <xdr:row>19</xdr:row>
      <xdr:rowOff>57151</xdr:rowOff>
    </xdr:from>
    <xdr:to>
      <xdr:col>3</xdr:col>
      <xdr:colOff>447676</xdr:colOff>
      <xdr:row>60</xdr:row>
      <xdr:rowOff>123825</xdr:rowOff>
    </xdr:to>
    <xdr:pic>
      <xdr:nvPicPr>
        <xdr:cNvPr id="7197" name="Cible" descr="C:\Users\roine\Pictures\9586435f1e5de7ac5ba5f69ef5501afb9fc0f234.jpg">
          <a:extLst>
            <a:ext uri="{FF2B5EF4-FFF2-40B4-BE49-F238E27FC236}">
              <a16:creationId xmlns:a16="http://schemas.microsoft.com/office/drawing/2014/main" id="{00000000-0008-0000-0600-00001D1C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6" y="2257426"/>
          <a:ext cx="2647950" cy="44576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2</xdr:row>
          <xdr:rowOff>9525</xdr:rowOff>
        </xdr:from>
        <xdr:to>
          <xdr:col>1</xdr:col>
          <xdr:colOff>685800</xdr:colOff>
          <xdr:row>7</xdr:row>
          <xdr:rowOff>19050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7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EXPORT CSV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</xdr:colOff>
          <xdr:row>1</xdr:row>
          <xdr:rowOff>9525</xdr:rowOff>
        </xdr:from>
        <xdr:to>
          <xdr:col>7</xdr:col>
          <xdr:colOff>666750</xdr:colOff>
          <xdr:row>6</xdr:row>
          <xdr:rowOff>19050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D4FD0B6D-2F2B-F1A4-B07C-E80315ED6E4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EXPORT CSV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6" xr16:uid="{00000000-0016-0000-0000-000000000000}" autoFormatId="16" applyNumberFormats="0" applyBorderFormats="0" applyFontFormats="0" applyPatternFormats="0" applyAlignmentFormats="0" applyWidthHeightFormats="0">
  <queryTableRefresh nextId="3">
    <queryTableFields count="1">
      <queryTableField id="2" name="Matière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00000000-0016-0000-0100-000001000000}" autoFormatId="0" applyNumberFormats="0" applyBorderFormats="0" applyFontFormats="1" applyPatternFormats="1" applyAlignmentFormats="0" applyWidthHeightFormats="0">
  <queryTableRefresh preserveSortFilterLayout="0" nextId="21">
    <queryTableFields count="20">
      <queryTableField id="1" name="Column1" tableColumnId="41"/>
      <queryTableField id="2" name="Column2" tableColumnId="42"/>
      <queryTableField id="3" name="Column3" tableColumnId="43"/>
      <queryTableField id="4" name="Column4" tableColumnId="44"/>
      <queryTableField id="5" name="Column5" tableColumnId="45"/>
      <queryTableField id="6" name="Column6" tableColumnId="46"/>
      <queryTableField id="7" name="Column7" tableColumnId="47"/>
      <queryTableField id="8" name="Column8" tableColumnId="48"/>
      <queryTableField id="9" name="Column9" tableColumnId="49"/>
      <queryTableField id="10" name="Column10" tableColumnId="50"/>
      <queryTableField id="11" name="Matière" tableColumnId="51"/>
      <queryTableField id="12" name="Column12" tableColumnId="52"/>
      <queryTableField id="13" name="Column13" tableColumnId="53"/>
      <queryTableField id="14" name="Column14" tableColumnId="54"/>
      <queryTableField id="15" name="Column15" tableColumnId="55"/>
      <queryTableField id="16" name="Column16" tableColumnId="56"/>
      <queryTableField id="17" name="Column17" tableColumnId="57"/>
      <queryTableField id="18" name="Column18" tableColumnId="58"/>
      <queryTableField id="19" name="Column19" tableColumnId="59"/>
      <queryTableField id="20" name="Column20" tableColumnId="6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growShrinkType="overwriteClear" connectionId="5" xr16:uid="{00000000-0016-0000-0200-000002000000}" autoFormatId="16" applyNumberFormats="0" applyBorderFormats="0" applyFontFormats="1" applyPatternFormats="1" applyAlignmentFormats="0" applyWidthHeightFormats="0">
  <queryTableRefresh preserveSortFilterLayout="0" nextId="21">
    <queryTableFields count="20">
      <queryTableField id="1" name="Column1" tableColumnId="41"/>
      <queryTableField id="2" name="Column2" tableColumnId="42"/>
      <queryTableField id="3" name="Column3" tableColumnId="43"/>
      <queryTableField id="4" name="Column4" tableColumnId="44"/>
      <queryTableField id="5" name="Column5" tableColumnId="45"/>
      <queryTableField id="6" name="Column6" tableColumnId="46"/>
      <queryTableField id="7" name="Column7" tableColumnId="47"/>
      <queryTableField id="8" name="Column8" tableColumnId="48"/>
      <queryTableField id="9" name="Column9" tableColumnId="49"/>
      <queryTableField id="10" name="Column10" tableColumnId="50"/>
      <queryTableField id="11" name="Matière" tableColumnId="51"/>
      <queryTableField id="12" name="Column12" tableColumnId="52"/>
      <queryTableField id="13" name="Column13" tableColumnId="53"/>
      <queryTableField id="14" name="Column14" tableColumnId="54"/>
      <queryTableField id="15" name="Column15" tableColumnId="55"/>
      <queryTableField id="16" name="Column16" tableColumnId="56"/>
      <queryTableField id="17" name="Column17" tableColumnId="57"/>
      <queryTableField id="18" name="Column18" tableColumnId="58"/>
      <queryTableField id="19" name="Column19" tableColumnId="59"/>
      <queryTableField id="20" name="Column20" tableColumnId="60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growShrinkType="overwriteClear" connectionId="3" xr16:uid="{00000000-0016-0000-0300-000003000000}" autoFormatId="16" applyNumberFormats="0" applyBorderFormats="0" applyFontFormats="1" applyPatternFormats="1" applyAlignmentFormats="0" applyWidthHeightFormats="0">
  <queryTableRefresh preserveSortFilterLayout="0" nextId="21">
    <queryTableFields count="20">
      <queryTableField id="1" name="Column1" tableColumnId="41"/>
      <queryTableField id="2" name="Column2" tableColumnId="42"/>
      <queryTableField id="3" name="Column3" tableColumnId="43"/>
      <queryTableField id="4" name="Column4" tableColumnId="44"/>
      <queryTableField id="5" name="Column5" tableColumnId="45"/>
      <queryTableField id="6" name="Column6" tableColumnId="46"/>
      <queryTableField id="7" name="Column7" tableColumnId="47"/>
      <queryTableField id="8" name="Column8" tableColumnId="48"/>
      <queryTableField id="9" name="Column9" tableColumnId="49"/>
      <queryTableField id="10" name="Column10" tableColumnId="50"/>
      <queryTableField id="11" name="Matière" tableColumnId="51"/>
      <queryTableField id="12" name="Column12" tableColumnId="52"/>
      <queryTableField id="13" name="Column13" tableColumnId="53"/>
      <queryTableField id="14" name="Column14" tableColumnId="54"/>
      <queryTableField id="15" name="Column15" tableColumnId="55"/>
      <queryTableField id="16" name="Column16" tableColumnId="56"/>
      <queryTableField id="17" name="Column17" tableColumnId="57"/>
      <queryTableField id="18" name="Column18" tableColumnId="58"/>
      <queryTableField id="19" name="Column19" tableColumnId="59"/>
      <queryTableField id="20" name="Column20" tableColumnId="60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7" xr16:uid="{00000000-0016-0000-0500-000004000000}" autoFormatId="16" applyNumberFormats="0" applyBorderFormats="0" applyFontFormats="0" applyPatternFormats="0" applyAlignmentFormats="0" applyWidthHeightFormats="0">
  <queryTableRefresh nextId="2">
    <queryTableFields count="1">
      <queryTableField id="1" name="Column3" tableColumnId="2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growShrinkType="overwriteClear" connectionId="4" xr16:uid="{00000000-0016-0000-0500-000005000000}" autoFormatId="16" applyNumberFormats="0" applyBorderFormats="0" applyFontFormats="0" applyPatternFormats="0" applyAlignmentFormats="0" applyWidthHeightFormats="0">
  <queryTableRefresh nextId="21">
    <queryTableFields count="20">
      <queryTableField id="1" name="Column1" tableColumnId="2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  <queryTableField id="15" name="Column15" tableColumnId="15"/>
      <queryTableField id="16" name="Column16" tableColumnId="16"/>
      <queryTableField id="17" name="Column17" tableColumnId="17"/>
      <queryTableField id="18" name="Column18" tableColumnId="18"/>
      <queryTableField id="19" name="Column19" tableColumnId="19"/>
      <queryTableField id="20" name="Column20" tableColumnId="20"/>
    </queryTableFields>
  </queryTableRefresh>
</queryTable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700-000006000000}" autoFormatId="0" applyNumberFormats="0" applyBorderFormats="0" applyFontFormats="1" applyPatternFormats="1" applyAlignmentFormats="0" applyWidthHeightFormats="0">
  <queryTableRefresh preserveSortFilterLayout="0" nextId="21">
    <queryTableFields count="20">
      <queryTableField id="1" name="Column1" tableColumnId="41"/>
      <queryTableField id="2" name="Column2" tableColumnId="42"/>
      <queryTableField id="3" name="Column3" tableColumnId="43"/>
      <queryTableField id="4" name="Column4" tableColumnId="44"/>
      <queryTableField id="5" name="Column5" tableColumnId="45"/>
      <queryTableField id="6" name="Column6" tableColumnId="46"/>
      <queryTableField id="7" name="Column7" tableColumnId="47"/>
      <queryTableField id="8" name="Column8" tableColumnId="48"/>
      <queryTableField id="9" name="Column9" tableColumnId="49"/>
      <queryTableField id="10" name="Column10" tableColumnId="50"/>
      <queryTableField id="11" name="Matière" tableColumnId="51"/>
      <queryTableField id="12" name="Column12" tableColumnId="52"/>
      <queryTableField id="13" name="Column13" tableColumnId="53"/>
      <queryTableField id="14" name="Column14" tableColumnId="54"/>
      <queryTableField id="15" name="Column15" tableColumnId="55"/>
      <queryTableField id="16" name="Column16" tableColumnId="56"/>
      <queryTableField id="17" name="Column17" tableColumnId="57"/>
      <queryTableField id="18" name="Column18" tableColumnId="58"/>
      <queryTableField id="19" name="Column19" tableColumnId="59"/>
      <queryTableField id="20" name="Column20" tableColumnId="6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Matière" displayName="Matière" ref="E9:E14" tableType="queryTable" totalsRowShown="0">
  <autoFilter ref="E9:E14" xr:uid="{00000000-0009-0000-0100-000004000000}"/>
  <tableColumns count="1">
    <tableColumn id="3" xr3:uid="{00000000-0010-0000-0000-000003000000}" uniqueName="3" name="Matière" queryTableFieldId="2" dataDxfId="115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1000000}" name="Donnee" displayName="Donnee" ref="A1:T50" tableType="queryTable" totalsRowShown="0" headerRowDxfId="114" dataDxfId="113">
  <autoFilter ref="A1:T50" xr:uid="{00000000-0009-0000-0100-00000B000000}"/>
  <tableColumns count="20">
    <tableColumn id="41" xr3:uid="{00000000-0010-0000-0100-000029000000}" uniqueName="41" name="Column1" queryTableFieldId="1" dataDxfId="112"/>
    <tableColumn id="42" xr3:uid="{00000000-0010-0000-0100-00002A000000}" uniqueName="42" name="Column2" queryTableFieldId="2" dataDxfId="111"/>
    <tableColumn id="43" xr3:uid="{00000000-0010-0000-0100-00002B000000}" uniqueName="43" name="Column3" queryTableFieldId="3" dataDxfId="110"/>
    <tableColumn id="44" xr3:uid="{00000000-0010-0000-0100-00002C000000}" uniqueName="44" name="Column4" queryTableFieldId="4" dataDxfId="109"/>
    <tableColumn id="45" xr3:uid="{00000000-0010-0000-0100-00002D000000}" uniqueName="45" name="Column5" queryTableFieldId="5" dataDxfId="108"/>
    <tableColumn id="46" xr3:uid="{00000000-0010-0000-0100-00002E000000}" uniqueName="46" name="Column6" queryTableFieldId="6" dataDxfId="107"/>
    <tableColumn id="47" xr3:uid="{00000000-0010-0000-0100-00002F000000}" uniqueName="47" name="Column7" queryTableFieldId="7" dataDxfId="106"/>
    <tableColumn id="48" xr3:uid="{00000000-0010-0000-0100-000030000000}" uniqueName="48" name="Column8" queryTableFieldId="8" dataDxfId="105"/>
    <tableColumn id="49" xr3:uid="{00000000-0010-0000-0100-000031000000}" uniqueName="49" name="Column9" queryTableFieldId="9" dataDxfId="104"/>
    <tableColumn id="50" xr3:uid="{00000000-0010-0000-0100-000032000000}" uniqueName="50" name="Column10" queryTableFieldId="10" dataDxfId="103"/>
    <tableColumn id="51" xr3:uid="{00000000-0010-0000-0100-000033000000}" uniqueName="51" name="Matière" queryTableFieldId="11" dataDxfId="102"/>
    <tableColumn id="52" xr3:uid="{00000000-0010-0000-0100-000034000000}" uniqueName="52" name="Column12" queryTableFieldId="12" dataDxfId="101"/>
    <tableColumn id="53" xr3:uid="{00000000-0010-0000-0100-000035000000}" uniqueName="53" name="Column13" queryTableFieldId="13" dataDxfId="100"/>
    <tableColumn id="54" xr3:uid="{00000000-0010-0000-0100-000036000000}" uniqueName="54" name="Column14" queryTableFieldId="14" dataDxfId="99"/>
    <tableColumn id="55" xr3:uid="{00000000-0010-0000-0100-000037000000}" uniqueName="55" name="Column15" queryTableFieldId="15" dataDxfId="98"/>
    <tableColumn id="56" xr3:uid="{00000000-0010-0000-0100-000038000000}" uniqueName="56" name="Column16" queryTableFieldId="16" dataDxfId="97"/>
    <tableColumn id="57" xr3:uid="{00000000-0010-0000-0100-000039000000}" uniqueName="57" name="Column17" queryTableFieldId="17" dataDxfId="96"/>
    <tableColumn id="58" xr3:uid="{00000000-0010-0000-0100-00003A000000}" uniqueName="58" name="Column18" queryTableFieldId="18" dataDxfId="95"/>
    <tableColumn id="59" xr3:uid="{00000000-0010-0000-0100-00003B000000}" uniqueName="59" name="Column19" queryTableFieldId="19" dataDxfId="94"/>
    <tableColumn id="60" xr3:uid="{00000000-0010-0000-0100-00003C000000}" uniqueName="60" name="Column20" queryTableFieldId="20" dataDxfId="93"/>
  </tableColumns>
  <tableStyleInfo name="TableStyleQueryResult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2000000}" name="Fond" displayName="Fond" ref="A1:T5" tableType="queryTable" totalsRowShown="0" headerRowDxfId="92" dataDxfId="91">
  <autoFilter ref="A1:T5" xr:uid="{00000000-0009-0000-0100-00000E000000}"/>
  <sortState xmlns:xlrd2="http://schemas.microsoft.com/office/spreadsheetml/2017/richdata2" ref="A2:T9">
    <sortCondition ref="C1:C9"/>
  </sortState>
  <tableColumns count="20">
    <tableColumn id="41" xr3:uid="{00000000-0010-0000-0200-000029000000}" uniqueName="41" name="Column1" queryTableFieldId="1" dataDxfId="90"/>
    <tableColumn id="42" xr3:uid="{00000000-0010-0000-0200-00002A000000}" uniqueName="42" name="Column2" queryTableFieldId="2" dataDxfId="89"/>
    <tableColumn id="43" xr3:uid="{00000000-0010-0000-0200-00002B000000}" uniqueName="43" name="Column3" queryTableFieldId="3" dataDxfId="88"/>
    <tableColumn id="44" xr3:uid="{00000000-0010-0000-0200-00002C000000}" uniqueName="44" name="Column4" queryTableFieldId="4" dataDxfId="87"/>
    <tableColumn id="45" xr3:uid="{00000000-0010-0000-0200-00002D000000}" uniqueName="45" name="Column5" queryTableFieldId="5" dataDxfId="86"/>
    <tableColumn id="46" xr3:uid="{00000000-0010-0000-0200-00002E000000}" uniqueName="46" name="Column6" queryTableFieldId="6" dataDxfId="85"/>
    <tableColumn id="47" xr3:uid="{00000000-0010-0000-0200-00002F000000}" uniqueName="47" name="Column7" queryTableFieldId="7" dataDxfId="84"/>
    <tableColumn id="48" xr3:uid="{00000000-0010-0000-0200-000030000000}" uniqueName="48" name="Column8" queryTableFieldId="8" dataDxfId="83"/>
    <tableColumn id="49" xr3:uid="{00000000-0010-0000-0200-000031000000}" uniqueName="49" name="Column9" queryTableFieldId="9" dataDxfId="82"/>
    <tableColumn id="50" xr3:uid="{00000000-0010-0000-0200-000032000000}" uniqueName="50" name="Column10" queryTableFieldId="10" dataDxfId="81"/>
    <tableColumn id="51" xr3:uid="{00000000-0010-0000-0200-000033000000}" uniqueName="51" name="Matière" queryTableFieldId="11" dataDxfId="80"/>
    <tableColumn id="52" xr3:uid="{00000000-0010-0000-0200-000034000000}" uniqueName="52" name="Column12" queryTableFieldId="12" dataDxfId="79"/>
    <tableColumn id="53" xr3:uid="{00000000-0010-0000-0200-000035000000}" uniqueName="53" name="Column13" queryTableFieldId="13" dataDxfId="78"/>
    <tableColumn id="54" xr3:uid="{00000000-0010-0000-0200-000036000000}" uniqueName="54" name="Column14" queryTableFieldId="14" dataDxfId="77"/>
    <tableColumn id="55" xr3:uid="{00000000-0010-0000-0200-000037000000}" uniqueName="55" name="Column15" queryTableFieldId="15" dataDxfId="76"/>
    <tableColumn id="56" xr3:uid="{00000000-0010-0000-0200-000038000000}" uniqueName="56" name="Column16" queryTableFieldId="16" dataDxfId="75"/>
    <tableColumn id="57" xr3:uid="{00000000-0010-0000-0200-000039000000}" uniqueName="57" name="Column17" queryTableFieldId="17" dataDxfId="74"/>
    <tableColumn id="58" xr3:uid="{00000000-0010-0000-0200-00003A000000}" uniqueName="58" name="Column18" queryTableFieldId="18" dataDxfId="73"/>
    <tableColumn id="59" xr3:uid="{00000000-0010-0000-0200-00003B000000}" uniqueName="59" name="Column19" queryTableFieldId="19" dataDxfId="72"/>
    <tableColumn id="60" xr3:uid="{00000000-0010-0000-0200-00003C000000}" uniqueName="60" name="Column20" queryTableFieldId="20" dataDxfId="71"/>
  </tableColumns>
  <tableStyleInfo name="TableStyleQueryResult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3000000}" name="Dos_Bois" displayName="Dos_Bois" ref="A1:T3" tableType="queryTable" totalsRowShown="0" headerRowDxfId="70" dataDxfId="69">
  <autoFilter ref="A1:T3" xr:uid="{00000000-0009-0000-0100-00000F000000}"/>
  <sortState xmlns:xlrd2="http://schemas.microsoft.com/office/spreadsheetml/2017/richdata2" ref="A2:T12">
    <sortCondition ref="C1:C12"/>
  </sortState>
  <tableColumns count="20">
    <tableColumn id="41" xr3:uid="{00000000-0010-0000-0300-000029000000}" uniqueName="41" name="Column1" queryTableFieldId="1" dataDxfId="68"/>
    <tableColumn id="42" xr3:uid="{00000000-0010-0000-0300-00002A000000}" uniqueName="42" name="Column2" queryTableFieldId="2" dataDxfId="67"/>
    <tableColumn id="43" xr3:uid="{00000000-0010-0000-0300-00002B000000}" uniqueName="43" name="Column3" queryTableFieldId="3" dataDxfId="66"/>
    <tableColumn id="44" xr3:uid="{00000000-0010-0000-0300-00002C000000}" uniqueName="44" name="Column4" queryTableFieldId="4" dataDxfId="65"/>
    <tableColumn id="45" xr3:uid="{00000000-0010-0000-0300-00002D000000}" uniqueName="45" name="Column5" queryTableFieldId="5" dataDxfId="64"/>
    <tableColumn id="46" xr3:uid="{00000000-0010-0000-0300-00002E000000}" uniqueName="46" name="Column6" queryTableFieldId="6" dataDxfId="63"/>
    <tableColumn id="47" xr3:uid="{00000000-0010-0000-0300-00002F000000}" uniqueName="47" name="Column7" queryTableFieldId="7" dataDxfId="62"/>
    <tableColumn id="48" xr3:uid="{00000000-0010-0000-0300-000030000000}" uniqueName="48" name="Column8" queryTableFieldId="8" dataDxfId="61"/>
    <tableColumn id="49" xr3:uid="{00000000-0010-0000-0300-000031000000}" uniqueName="49" name="Column9" queryTableFieldId="9" dataDxfId="60"/>
    <tableColumn id="50" xr3:uid="{00000000-0010-0000-0300-000032000000}" uniqueName="50" name="Column10" queryTableFieldId="10" dataDxfId="59"/>
    <tableColumn id="51" xr3:uid="{00000000-0010-0000-0300-000033000000}" uniqueName="51" name="Matière" queryTableFieldId="11" dataDxfId="58"/>
    <tableColumn id="52" xr3:uid="{00000000-0010-0000-0300-000034000000}" uniqueName="52" name="Column12" queryTableFieldId="12" dataDxfId="57"/>
    <tableColumn id="53" xr3:uid="{00000000-0010-0000-0300-000035000000}" uniqueName="53" name="Column13" queryTableFieldId="13" dataDxfId="56"/>
    <tableColumn id="54" xr3:uid="{00000000-0010-0000-0300-000036000000}" uniqueName="54" name="Column14" queryTableFieldId="14" dataDxfId="55"/>
    <tableColumn id="55" xr3:uid="{00000000-0010-0000-0300-000037000000}" uniqueName="55" name="Column15" queryTableFieldId="15" dataDxfId="54"/>
    <tableColumn id="56" xr3:uid="{00000000-0010-0000-0300-000038000000}" uniqueName="56" name="Column16" queryTableFieldId="16" dataDxfId="53"/>
    <tableColumn id="57" xr3:uid="{00000000-0010-0000-0300-000039000000}" uniqueName="57" name="Column17" queryTableFieldId="17" dataDxfId="52"/>
    <tableColumn id="58" xr3:uid="{00000000-0010-0000-0300-00003A000000}" uniqueName="58" name="Column18" queryTableFieldId="18" dataDxfId="51"/>
    <tableColumn id="59" xr3:uid="{00000000-0010-0000-0300-00003B000000}" uniqueName="59" name="Column19" queryTableFieldId="19" dataDxfId="50"/>
    <tableColumn id="60" xr3:uid="{00000000-0010-0000-0300-00003C000000}" uniqueName="60" name="Column20" queryTableFieldId="20" dataDxfId="49"/>
  </tableColumns>
  <tableStyleInfo name="TableStyleQueryResult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00000000-000C-0000-FFFF-FFFF04000000}" name="Meuble" displayName="Meuble" ref="A1:A10" tableType="queryTable" totalsRowShown="0" headerRowDxfId="48">
  <autoFilter ref="A1:A10" xr:uid="{00000000-0009-0000-0100-000016000000}"/>
  <tableColumns count="1">
    <tableColumn id="2" xr3:uid="{00000000-0010-0000-0400-000002000000}" uniqueName="2" name="Column3" queryTableFieldId="1" dataDxfId="47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5000000}" name="FiltreMeuble" displayName="FiltreMeuble" ref="C4:V29" tableType="queryTable" totalsRowShown="0">
  <autoFilter ref="C4:V29" xr:uid="{00000000-0009-0000-0100-000003000000}"/>
  <sortState xmlns:xlrd2="http://schemas.microsoft.com/office/spreadsheetml/2017/richdata2" ref="C5:V9">
    <sortCondition ref="M4:M15" customList="Coloris Caisse,Coloris 1,Coloris 2"/>
  </sortState>
  <tableColumns count="20">
    <tableColumn id="21" xr3:uid="{00000000-0010-0000-0500-000015000000}" uniqueName="21" name="Column1" queryTableFieldId="1"/>
    <tableColumn id="2" xr3:uid="{00000000-0010-0000-0500-000002000000}" uniqueName="2" name="Column2" queryTableFieldId="2"/>
    <tableColumn id="3" xr3:uid="{00000000-0010-0000-0500-000003000000}" uniqueName="3" name="Column3" queryTableFieldId="3"/>
    <tableColumn id="4" xr3:uid="{00000000-0010-0000-0500-000004000000}" uniqueName="4" name="Column4" queryTableFieldId="4"/>
    <tableColumn id="5" xr3:uid="{00000000-0010-0000-0500-000005000000}" uniqueName="5" name="Column5" queryTableFieldId="5"/>
    <tableColumn id="6" xr3:uid="{00000000-0010-0000-0500-000006000000}" uniqueName="6" name="Column6" queryTableFieldId="6"/>
    <tableColumn id="7" xr3:uid="{00000000-0010-0000-0500-000007000000}" uniqueName="7" name="Column7" queryTableFieldId="7"/>
    <tableColumn id="8" xr3:uid="{00000000-0010-0000-0500-000008000000}" uniqueName="8" name="Column8" queryTableFieldId="8"/>
    <tableColumn id="9" xr3:uid="{00000000-0010-0000-0500-000009000000}" uniqueName="9" name="Column9" queryTableFieldId="9"/>
    <tableColumn id="10" xr3:uid="{00000000-0010-0000-0500-00000A000000}" uniqueName="10" name="Column10" queryTableFieldId="10"/>
    <tableColumn id="11" xr3:uid="{00000000-0010-0000-0500-00000B000000}" uniqueName="11" name="Column11" queryTableFieldId="11"/>
    <tableColumn id="12" xr3:uid="{00000000-0010-0000-0500-00000C000000}" uniqueName="12" name="Column12" queryTableFieldId="12"/>
    <tableColumn id="13" xr3:uid="{00000000-0010-0000-0500-00000D000000}" uniqueName="13" name="Column13" queryTableFieldId="13"/>
    <tableColumn id="14" xr3:uid="{00000000-0010-0000-0500-00000E000000}" uniqueName="14" name="Column14" queryTableFieldId="14"/>
    <tableColumn id="15" xr3:uid="{00000000-0010-0000-0500-00000F000000}" uniqueName="15" name="Column15" queryTableFieldId="15"/>
    <tableColumn id="16" xr3:uid="{00000000-0010-0000-0500-000010000000}" uniqueName="16" name="Column16" queryTableFieldId="16"/>
    <tableColumn id="17" xr3:uid="{00000000-0010-0000-0500-000011000000}" uniqueName="17" name="Column17" queryTableFieldId="17"/>
    <tableColumn id="18" xr3:uid="{00000000-0010-0000-0500-000012000000}" uniqueName="18" name="Column18" queryTableFieldId="18"/>
    <tableColumn id="19" xr3:uid="{00000000-0010-0000-0500-000013000000}" uniqueName="19" name="Column19" queryTableFieldId="19"/>
    <tableColumn id="20" xr3:uid="{00000000-0010-0000-0500-000014000000}" uniqueName="20" name="Column20" queryTableFieldId="20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6000000}" name="tCritere" displayName="tCritere" ref="C1:C2" totalsRowShown="0" headerRowDxfId="46" headerRowBorderDxfId="45" tableBorderDxfId="44">
  <autoFilter ref="C1:C2" xr:uid="{00000000-0009-0000-0100-000001000000}"/>
  <tableColumns count="1">
    <tableColumn id="1" xr3:uid="{00000000-0010-0000-0600-000001000000}" name="Column3"/>
  </tableColumns>
  <tableStyleInfo name="TableStyleQueryPreview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7000000}" name="CUTRITE" displayName="CUTRITE" ref="A1:T41" tableType="queryTable" totalsRowShown="0" headerRowDxfId="21" dataDxfId="20">
  <autoFilter ref="A1:T41" xr:uid="{00000000-0009-0000-0100-000002000000}"/>
  <tableColumns count="20">
    <tableColumn id="41" xr3:uid="{00000000-0010-0000-0700-000029000000}" uniqueName="41" name="Column1" queryTableFieldId="1" dataDxfId="19"/>
    <tableColumn id="42" xr3:uid="{00000000-0010-0000-0700-00002A000000}" uniqueName="42" name="Column2" queryTableFieldId="2" dataDxfId="18"/>
    <tableColumn id="43" xr3:uid="{00000000-0010-0000-0700-00002B000000}" uniqueName="43" name="Column3" queryTableFieldId="3" dataDxfId="17"/>
    <tableColumn id="44" xr3:uid="{00000000-0010-0000-0700-00002C000000}" uniqueName="44" name="Column4" queryTableFieldId="4" dataDxfId="16"/>
    <tableColumn id="45" xr3:uid="{00000000-0010-0000-0700-00002D000000}" uniqueName="45" name="Column5" queryTableFieldId="5" dataDxfId="15"/>
    <tableColumn id="46" xr3:uid="{00000000-0010-0000-0700-00002E000000}" uniqueName="46" name="Column6" queryTableFieldId="6" dataDxfId="14"/>
    <tableColumn id="47" xr3:uid="{00000000-0010-0000-0700-00002F000000}" uniqueName="47" name="Column7" queryTableFieldId="7" dataDxfId="13"/>
    <tableColumn id="48" xr3:uid="{00000000-0010-0000-0700-000030000000}" uniqueName="48" name="Column8" queryTableFieldId="8" dataDxfId="12"/>
    <tableColumn id="49" xr3:uid="{00000000-0010-0000-0700-000031000000}" uniqueName="49" name="Column9" queryTableFieldId="9" dataDxfId="11"/>
    <tableColumn id="50" xr3:uid="{00000000-0010-0000-0700-000032000000}" uniqueName="50" name="Column10" queryTableFieldId="10" dataDxfId="10"/>
    <tableColumn id="51" xr3:uid="{00000000-0010-0000-0700-000033000000}" uniqueName="51" name="Matière" queryTableFieldId="11" dataDxfId="9"/>
    <tableColumn id="52" xr3:uid="{00000000-0010-0000-0700-000034000000}" uniqueName="52" name="Column12" queryTableFieldId="12" dataDxfId="8"/>
    <tableColumn id="53" xr3:uid="{00000000-0010-0000-0700-000035000000}" uniqueName="53" name="Column13" queryTableFieldId="13" dataDxfId="7"/>
    <tableColumn id="54" xr3:uid="{00000000-0010-0000-0700-000036000000}" uniqueName="54" name="Column14" queryTableFieldId="14" dataDxfId="6"/>
    <tableColumn id="55" xr3:uid="{00000000-0010-0000-0700-000037000000}" uniqueName="55" name="Column15" queryTableFieldId="15" dataDxfId="5"/>
    <tableColumn id="56" xr3:uid="{00000000-0010-0000-0700-000038000000}" uniqueName="56" name="Column16" queryTableFieldId="16" dataDxfId="4"/>
    <tableColumn id="57" xr3:uid="{00000000-0010-0000-0700-000039000000}" uniqueName="57" name="Column17" queryTableFieldId="17" dataDxfId="3"/>
    <tableColumn id="58" xr3:uid="{00000000-0010-0000-0700-00003A000000}" uniqueName="58" name="Column18" queryTableFieldId="18" dataDxfId="2"/>
    <tableColumn id="59" xr3:uid="{00000000-0010-0000-0700-00003B000000}" uniqueName="59" name="Column19" queryTableFieldId="19" dataDxfId="1"/>
    <tableColumn id="60" xr3:uid="{00000000-0010-0000-0700-00003C000000}" uniqueName="60" name="Column20" queryTableFieldId="20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8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83"/>
  <sheetViews>
    <sheetView workbookViewId="0">
      <selection activeCell="B2" sqref="B2"/>
    </sheetView>
  </sheetViews>
  <sheetFormatPr baseColWidth="10" defaultRowHeight="15" x14ac:dyDescent="0.25"/>
  <cols>
    <col min="1" max="1" width="20.28515625" bestFit="1" customWidth="1"/>
    <col min="2" max="2" width="47.28515625" bestFit="1" customWidth="1"/>
    <col min="5" max="5" width="14.140625" customWidth="1"/>
    <col min="6" max="6" width="21.42578125" bestFit="1" customWidth="1"/>
  </cols>
  <sheetData>
    <row r="1" spans="1:26" x14ac:dyDescent="0.25">
      <c r="A1" s="46"/>
      <c r="B1" t="s">
        <v>36</v>
      </c>
      <c r="Z1" s="1"/>
    </row>
    <row r="2" spans="1:26" x14ac:dyDescent="0.25">
      <c r="A2" s="46"/>
      <c r="B2" s="18" t="s">
        <v>83</v>
      </c>
      <c r="C2" s="19"/>
      <c r="F2" t="s">
        <v>83</v>
      </c>
      <c r="Z2" s="1"/>
    </row>
    <row r="3" spans="1:26" x14ac:dyDescent="0.25">
      <c r="Z3" s="1"/>
    </row>
    <row r="4" spans="1:26" x14ac:dyDescent="0.25">
      <c r="Z4" s="1"/>
    </row>
    <row r="5" spans="1:26" ht="21" x14ac:dyDescent="0.35">
      <c r="A5" s="13" t="s">
        <v>37</v>
      </c>
      <c r="B5" s="2" t="s">
        <v>81</v>
      </c>
      <c r="Z5" s="1"/>
    </row>
    <row r="6" spans="1:26" ht="21" x14ac:dyDescent="0.35">
      <c r="A6" s="13" t="s">
        <v>38</v>
      </c>
      <c r="B6" s="2" t="s">
        <v>82</v>
      </c>
      <c r="Z6" s="1"/>
    </row>
    <row r="7" spans="1:26" ht="21" x14ac:dyDescent="0.35">
      <c r="A7" s="13" t="s">
        <v>50</v>
      </c>
      <c r="B7" s="8" t="s">
        <v>51</v>
      </c>
      <c r="Z7" s="1"/>
    </row>
    <row r="8" spans="1:26" ht="21" x14ac:dyDescent="0.35">
      <c r="A8" s="13"/>
      <c r="E8" s="7" t="s">
        <v>55</v>
      </c>
      <c r="Z8" s="1"/>
    </row>
    <row r="9" spans="1:26" ht="24" x14ac:dyDescent="0.35">
      <c r="A9" s="13" t="s">
        <v>47</v>
      </c>
      <c r="B9" t="s">
        <v>76</v>
      </c>
      <c r="C9" s="16" t="s">
        <v>53</v>
      </c>
      <c r="E9" t="s">
        <v>54</v>
      </c>
      <c r="Y9" s="1"/>
    </row>
    <row r="10" spans="1:26" ht="24" x14ac:dyDescent="0.35">
      <c r="A10" s="13" t="s">
        <v>48</v>
      </c>
      <c r="B10" t="s">
        <v>76</v>
      </c>
      <c r="C10" s="14" t="s">
        <v>57</v>
      </c>
      <c r="E10" t="s">
        <v>84</v>
      </c>
      <c r="Y10" s="1"/>
    </row>
    <row r="11" spans="1:26" ht="24" x14ac:dyDescent="0.35">
      <c r="A11" s="13" t="s">
        <v>49</v>
      </c>
      <c r="C11" s="15" t="s">
        <v>56</v>
      </c>
      <c r="E11" t="s">
        <v>20</v>
      </c>
      <c r="Y11" s="1"/>
    </row>
    <row r="12" spans="1:26" x14ac:dyDescent="0.25">
      <c r="E12" t="s">
        <v>85</v>
      </c>
      <c r="Y12" s="1"/>
    </row>
    <row r="13" spans="1:26" x14ac:dyDescent="0.25">
      <c r="E13" t="s">
        <v>86</v>
      </c>
      <c r="Y13" s="1"/>
    </row>
    <row r="14" spans="1:26" x14ac:dyDescent="0.25">
      <c r="E14" t="s">
        <v>206</v>
      </c>
      <c r="Y14" s="1"/>
    </row>
    <row r="15" spans="1:26" x14ac:dyDescent="0.25">
      <c r="Y15" s="1"/>
    </row>
    <row r="16" spans="1:26" x14ac:dyDescent="0.25">
      <c r="Y16" s="1"/>
    </row>
    <row r="17" spans="26:26" x14ac:dyDescent="0.25">
      <c r="Z17" s="1"/>
    </row>
    <row r="18" spans="26:26" x14ac:dyDescent="0.25">
      <c r="Z18" s="1"/>
    </row>
    <row r="19" spans="26:26" x14ac:dyDescent="0.25">
      <c r="Z19" s="1"/>
    </row>
    <row r="20" spans="26:26" x14ac:dyDescent="0.25">
      <c r="Z20" s="1"/>
    </row>
    <row r="21" spans="26:26" x14ac:dyDescent="0.25">
      <c r="Z21" s="1"/>
    </row>
    <row r="22" spans="26:26" x14ac:dyDescent="0.25">
      <c r="Z22" s="1"/>
    </row>
    <row r="23" spans="26:26" x14ac:dyDescent="0.25">
      <c r="Z23" s="1"/>
    </row>
    <row r="24" spans="26:26" x14ac:dyDescent="0.25">
      <c r="Z24" s="1"/>
    </row>
    <row r="25" spans="26:26" x14ac:dyDescent="0.25">
      <c r="Z25" s="1"/>
    </row>
    <row r="26" spans="26:26" x14ac:dyDescent="0.25">
      <c r="Z26" s="1"/>
    </row>
    <row r="27" spans="26:26" x14ac:dyDescent="0.25">
      <c r="Z27" s="1"/>
    </row>
    <row r="28" spans="26:26" x14ac:dyDescent="0.25">
      <c r="Z28" s="1"/>
    </row>
    <row r="29" spans="26:26" x14ac:dyDescent="0.25">
      <c r="Z29" s="1"/>
    </row>
    <row r="30" spans="26:26" x14ac:dyDescent="0.25">
      <c r="Z30" s="1"/>
    </row>
    <row r="31" spans="26:26" x14ac:dyDescent="0.25">
      <c r="Z31" s="1"/>
    </row>
    <row r="32" spans="26:26" x14ac:dyDescent="0.25">
      <c r="Z32" s="1"/>
    </row>
    <row r="33" spans="26:26" x14ac:dyDescent="0.25">
      <c r="Z33" s="1"/>
    </row>
    <row r="34" spans="26:26" x14ac:dyDescent="0.25">
      <c r="Z34" s="1"/>
    </row>
    <row r="35" spans="26:26" x14ac:dyDescent="0.25">
      <c r="Z35" s="1"/>
    </row>
    <row r="36" spans="26:26" x14ac:dyDescent="0.25">
      <c r="Z36" s="1"/>
    </row>
    <row r="37" spans="26:26" x14ac:dyDescent="0.25">
      <c r="Z37" s="1"/>
    </row>
    <row r="38" spans="26:26" x14ac:dyDescent="0.25">
      <c r="Z38" s="1"/>
    </row>
    <row r="39" spans="26:26" x14ac:dyDescent="0.25">
      <c r="Z39" s="1"/>
    </row>
    <row r="40" spans="26:26" x14ac:dyDescent="0.25">
      <c r="Z40" s="1"/>
    </row>
    <row r="41" spans="26:26" x14ac:dyDescent="0.25">
      <c r="Z41" s="1"/>
    </row>
    <row r="42" spans="26:26" x14ac:dyDescent="0.25">
      <c r="Z42" s="1"/>
    </row>
    <row r="43" spans="26:26" x14ac:dyDescent="0.25">
      <c r="Z43" s="1"/>
    </row>
    <row r="44" spans="26:26" x14ac:dyDescent="0.25">
      <c r="Z44" s="1"/>
    </row>
    <row r="45" spans="26:26" x14ac:dyDescent="0.25">
      <c r="Z45" s="1"/>
    </row>
    <row r="46" spans="26:26" x14ac:dyDescent="0.25">
      <c r="Z46" s="1"/>
    </row>
    <row r="47" spans="26:26" x14ac:dyDescent="0.25">
      <c r="Z47" s="1"/>
    </row>
    <row r="48" spans="26:26" x14ac:dyDescent="0.25">
      <c r="Z48" s="1"/>
    </row>
    <row r="49" spans="26:26" x14ac:dyDescent="0.25">
      <c r="Z49" s="1"/>
    </row>
    <row r="50" spans="26:26" x14ac:dyDescent="0.25">
      <c r="Z50" s="1"/>
    </row>
    <row r="51" spans="26:26" x14ac:dyDescent="0.25">
      <c r="Z51" s="1"/>
    </row>
    <row r="52" spans="26:26" x14ac:dyDescent="0.25">
      <c r="Z52" s="1"/>
    </row>
    <row r="53" spans="26:26" x14ac:dyDescent="0.25">
      <c r="Z53" s="1"/>
    </row>
    <row r="54" spans="26:26" x14ac:dyDescent="0.25">
      <c r="Z54" s="1"/>
    </row>
    <row r="55" spans="26:26" x14ac:dyDescent="0.25">
      <c r="Z55" s="1"/>
    </row>
    <row r="56" spans="26:26" x14ac:dyDescent="0.25">
      <c r="Z56" s="1"/>
    </row>
    <row r="57" spans="26:26" x14ac:dyDescent="0.25">
      <c r="Z57" s="1"/>
    </row>
    <row r="58" spans="26:26" x14ac:dyDescent="0.25">
      <c r="Z58" s="1"/>
    </row>
    <row r="59" spans="26:26" x14ac:dyDescent="0.25">
      <c r="Z59" s="1"/>
    </row>
    <row r="60" spans="26:26" x14ac:dyDescent="0.25">
      <c r="Z60" s="1"/>
    </row>
    <row r="61" spans="26:26" x14ac:dyDescent="0.25">
      <c r="Z61" s="1"/>
    </row>
    <row r="62" spans="26:26" x14ac:dyDescent="0.25">
      <c r="Z62" s="1"/>
    </row>
    <row r="63" spans="26:26" x14ac:dyDescent="0.25">
      <c r="Z63" s="1"/>
    </row>
    <row r="64" spans="26:26" x14ac:dyDescent="0.25">
      <c r="Z64" s="1"/>
    </row>
    <row r="65" spans="26:26" x14ac:dyDescent="0.25">
      <c r="Z65" s="1"/>
    </row>
    <row r="66" spans="26:26" x14ac:dyDescent="0.25">
      <c r="Z66" s="1"/>
    </row>
    <row r="67" spans="26:26" x14ac:dyDescent="0.25">
      <c r="Z67" s="1"/>
    </row>
    <row r="68" spans="26:26" x14ac:dyDescent="0.25">
      <c r="Z68" s="1"/>
    </row>
    <row r="69" spans="26:26" x14ac:dyDescent="0.25">
      <c r="Z69" s="1"/>
    </row>
    <row r="70" spans="26:26" x14ac:dyDescent="0.25">
      <c r="Z70" s="1"/>
    </row>
    <row r="71" spans="26:26" x14ac:dyDescent="0.25">
      <c r="Z71" s="1"/>
    </row>
    <row r="72" spans="26:26" x14ac:dyDescent="0.25">
      <c r="Z72" s="1"/>
    </row>
    <row r="73" spans="26:26" x14ac:dyDescent="0.25">
      <c r="Z73" s="1"/>
    </row>
    <row r="74" spans="26:26" x14ac:dyDescent="0.25">
      <c r="Z74" s="1"/>
    </row>
    <row r="75" spans="26:26" x14ac:dyDescent="0.25">
      <c r="Z75" s="1"/>
    </row>
    <row r="76" spans="26:26" x14ac:dyDescent="0.25">
      <c r="Z76" s="1"/>
    </row>
    <row r="77" spans="26:26" x14ac:dyDescent="0.25">
      <c r="Z77" s="1"/>
    </row>
    <row r="78" spans="26:26" x14ac:dyDescent="0.25">
      <c r="Z78" s="1"/>
    </row>
    <row r="79" spans="26:26" x14ac:dyDescent="0.25">
      <c r="Z79" s="1"/>
    </row>
    <row r="80" spans="26:26" x14ac:dyDescent="0.25">
      <c r="Z80" s="1"/>
    </row>
    <row r="81" spans="26:26" x14ac:dyDescent="0.25">
      <c r="Z81" s="1"/>
    </row>
    <row r="82" spans="26:26" x14ac:dyDescent="0.25">
      <c r="Z82" s="1"/>
    </row>
    <row r="83" spans="26:26" x14ac:dyDescent="0.25">
      <c r="Z83" s="1"/>
    </row>
  </sheetData>
  <mergeCells count="1">
    <mergeCell ref="A1:A2"/>
  </mergeCells>
  <pageMargins left="0.7" right="0.7" top="0.75" bottom="0.75" header="0.3" footer="0.3"/>
  <pageSetup paperSize="9" orientation="portrait" horizontalDpi="4294967293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T50"/>
  <sheetViews>
    <sheetView topLeftCell="A13" workbookViewId="0">
      <selection activeCell="H38" sqref="H38"/>
    </sheetView>
  </sheetViews>
  <sheetFormatPr baseColWidth="10" defaultRowHeight="15" x14ac:dyDescent="0.25"/>
  <cols>
    <col min="1" max="1" width="22" customWidth="1"/>
    <col min="2" max="2" width="14.28515625" customWidth="1"/>
    <col min="3" max="9" width="11.140625" bestFit="1" customWidth="1"/>
    <col min="10" max="10" width="12.140625" bestFit="1" customWidth="1"/>
    <col min="11" max="11" width="14.140625" customWidth="1"/>
    <col min="12" max="14" width="15.42578125" customWidth="1"/>
    <col min="15" max="15" width="18.5703125" customWidth="1"/>
    <col min="16" max="19" width="12.140625" bestFit="1" customWidth="1"/>
    <col min="20" max="20" width="72.7109375" bestFit="1" customWidth="1"/>
    <col min="21" max="28" width="11.140625" bestFit="1" customWidth="1"/>
    <col min="29" max="38" width="12.140625" bestFit="1" customWidth="1"/>
    <col min="39" max="39" width="61.85546875" bestFit="1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54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s="1" t="s">
        <v>19</v>
      </c>
    </row>
    <row r="2" spans="1:20" x14ac:dyDescent="0.25">
      <c r="A2" t="s">
        <v>87</v>
      </c>
      <c r="B2" t="s">
        <v>88</v>
      </c>
      <c r="C2" t="s">
        <v>20</v>
      </c>
      <c r="D2" t="s">
        <v>89</v>
      </c>
      <c r="E2" t="s">
        <v>59</v>
      </c>
      <c r="F2" t="s">
        <v>34</v>
      </c>
      <c r="G2" t="s">
        <v>31</v>
      </c>
      <c r="H2" t="s">
        <v>33</v>
      </c>
      <c r="I2" t="s">
        <v>21</v>
      </c>
      <c r="J2" t="s">
        <v>22</v>
      </c>
      <c r="K2" t="s">
        <v>84</v>
      </c>
      <c r="L2" t="s">
        <v>20</v>
      </c>
      <c r="M2" t="s">
        <v>20</v>
      </c>
      <c r="N2" t="s">
        <v>20</v>
      </c>
      <c r="O2" t="s">
        <v>20</v>
      </c>
      <c r="P2" t="s">
        <v>20</v>
      </c>
      <c r="Q2" t="s">
        <v>20</v>
      </c>
      <c r="R2" t="s">
        <v>20</v>
      </c>
      <c r="S2" t="s">
        <v>20</v>
      </c>
      <c r="T2" s="1" t="s">
        <v>90</v>
      </c>
    </row>
    <row r="3" spans="1:20" x14ac:dyDescent="0.25">
      <c r="A3" t="s">
        <v>91</v>
      </c>
      <c r="B3" t="s">
        <v>23</v>
      </c>
      <c r="C3" t="s">
        <v>62</v>
      </c>
      <c r="D3" t="s">
        <v>60</v>
      </c>
      <c r="E3" t="s">
        <v>61</v>
      </c>
      <c r="F3" t="s">
        <v>34</v>
      </c>
      <c r="G3" t="s">
        <v>33</v>
      </c>
      <c r="H3" t="s">
        <v>33</v>
      </c>
      <c r="I3" t="s">
        <v>21</v>
      </c>
      <c r="J3" t="s">
        <v>22</v>
      </c>
      <c r="K3" t="s">
        <v>84</v>
      </c>
      <c r="L3" t="s">
        <v>20</v>
      </c>
      <c r="M3" t="s">
        <v>20</v>
      </c>
      <c r="N3" t="s">
        <v>20</v>
      </c>
      <c r="O3" t="s">
        <v>92</v>
      </c>
      <c r="P3" t="s">
        <v>20</v>
      </c>
      <c r="Q3" t="s">
        <v>20</v>
      </c>
      <c r="R3" t="s">
        <v>20</v>
      </c>
      <c r="S3" t="s">
        <v>62</v>
      </c>
      <c r="T3" s="1" t="s">
        <v>93</v>
      </c>
    </row>
    <row r="4" spans="1:20" x14ac:dyDescent="0.25">
      <c r="A4" t="s">
        <v>94</v>
      </c>
      <c r="B4" t="s">
        <v>23</v>
      </c>
      <c r="C4" t="s">
        <v>95</v>
      </c>
      <c r="D4" t="s">
        <v>60</v>
      </c>
      <c r="E4" t="s">
        <v>61</v>
      </c>
      <c r="F4" t="s">
        <v>34</v>
      </c>
      <c r="G4" t="s">
        <v>33</v>
      </c>
      <c r="H4" t="s">
        <v>33</v>
      </c>
      <c r="I4" t="s">
        <v>21</v>
      </c>
      <c r="J4" t="s">
        <v>22</v>
      </c>
      <c r="K4" t="s">
        <v>84</v>
      </c>
      <c r="L4" t="s">
        <v>20</v>
      </c>
      <c r="M4" t="s">
        <v>20</v>
      </c>
      <c r="N4" t="s">
        <v>20</v>
      </c>
      <c r="O4" t="s">
        <v>92</v>
      </c>
      <c r="P4" t="s">
        <v>20</v>
      </c>
      <c r="Q4" t="s">
        <v>20</v>
      </c>
      <c r="R4" t="s">
        <v>20</v>
      </c>
      <c r="S4" t="s">
        <v>95</v>
      </c>
      <c r="T4" t="s">
        <v>96</v>
      </c>
    </row>
    <row r="5" spans="1:20" x14ac:dyDescent="0.25">
      <c r="A5" t="s">
        <v>97</v>
      </c>
      <c r="B5" t="s">
        <v>23</v>
      </c>
      <c r="C5" t="s">
        <v>98</v>
      </c>
      <c r="D5" t="s">
        <v>60</v>
      </c>
      <c r="E5" t="s">
        <v>61</v>
      </c>
      <c r="F5" t="s">
        <v>34</v>
      </c>
      <c r="G5" t="s">
        <v>33</v>
      </c>
      <c r="H5" t="s">
        <v>33</v>
      </c>
      <c r="I5" t="s">
        <v>21</v>
      </c>
      <c r="J5" t="s">
        <v>22</v>
      </c>
      <c r="K5" t="s">
        <v>84</v>
      </c>
      <c r="L5" t="s">
        <v>20</v>
      </c>
      <c r="M5" t="s">
        <v>20</v>
      </c>
      <c r="N5" t="s">
        <v>20</v>
      </c>
      <c r="O5" t="s">
        <v>92</v>
      </c>
      <c r="P5" t="s">
        <v>20</v>
      </c>
      <c r="Q5" t="s">
        <v>20</v>
      </c>
      <c r="R5" t="s">
        <v>20</v>
      </c>
      <c r="S5" t="s">
        <v>98</v>
      </c>
      <c r="T5" t="s">
        <v>99</v>
      </c>
    </row>
    <row r="6" spans="1:20" x14ac:dyDescent="0.25">
      <c r="A6" t="s">
        <v>100</v>
      </c>
      <c r="B6" t="s">
        <v>23</v>
      </c>
      <c r="C6" t="s">
        <v>101</v>
      </c>
      <c r="D6" t="s">
        <v>102</v>
      </c>
      <c r="E6" t="s">
        <v>61</v>
      </c>
      <c r="F6" t="s">
        <v>34</v>
      </c>
      <c r="G6" t="s">
        <v>33</v>
      </c>
      <c r="H6" t="s">
        <v>33</v>
      </c>
      <c r="I6" t="s">
        <v>21</v>
      </c>
      <c r="J6" t="s">
        <v>22</v>
      </c>
      <c r="K6" t="s">
        <v>84</v>
      </c>
      <c r="L6" t="s">
        <v>103</v>
      </c>
      <c r="M6" t="s">
        <v>20</v>
      </c>
      <c r="N6" t="s">
        <v>103</v>
      </c>
      <c r="O6" t="s">
        <v>92</v>
      </c>
      <c r="P6" t="s">
        <v>20</v>
      </c>
      <c r="Q6" t="s">
        <v>20</v>
      </c>
      <c r="R6" t="s">
        <v>20</v>
      </c>
      <c r="S6" t="s">
        <v>101</v>
      </c>
      <c r="T6" t="s">
        <v>104</v>
      </c>
    </row>
    <row r="7" spans="1:20" x14ac:dyDescent="0.25">
      <c r="A7" t="s">
        <v>105</v>
      </c>
      <c r="B7" t="s">
        <v>23</v>
      </c>
      <c r="C7" t="s">
        <v>106</v>
      </c>
      <c r="D7" t="s">
        <v>60</v>
      </c>
      <c r="E7" t="s">
        <v>61</v>
      </c>
      <c r="F7" t="s">
        <v>34</v>
      </c>
      <c r="G7" t="s">
        <v>33</v>
      </c>
      <c r="H7" t="s">
        <v>33</v>
      </c>
      <c r="I7" t="s">
        <v>21</v>
      </c>
      <c r="J7" t="s">
        <v>22</v>
      </c>
      <c r="K7" t="s">
        <v>84</v>
      </c>
      <c r="L7" t="s">
        <v>20</v>
      </c>
      <c r="M7" t="s">
        <v>20</v>
      </c>
      <c r="N7" t="s">
        <v>20</v>
      </c>
      <c r="O7" t="s">
        <v>92</v>
      </c>
      <c r="P7" t="s">
        <v>20</v>
      </c>
      <c r="Q7" t="s">
        <v>20</v>
      </c>
      <c r="R7" t="s">
        <v>20</v>
      </c>
      <c r="S7" t="s">
        <v>106</v>
      </c>
      <c r="T7" t="s">
        <v>107</v>
      </c>
    </row>
    <row r="8" spans="1:20" x14ac:dyDescent="0.25">
      <c r="A8" t="s">
        <v>108</v>
      </c>
      <c r="B8" t="s">
        <v>23</v>
      </c>
      <c r="C8" t="s">
        <v>109</v>
      </c>
      <c r="D8" t="s">
        <v>102</v>
      </c>
      <c r="E8" t="s">
        <v>61</v>
      </c>
      <c r="F8" t="s">
        <v>34</v>
      </c>
      <c r="G8" t="s">
        <v>33</v>
      </c>
      <c r="H8" t="s">
        <v>33</v>
      </c>
      <c r="I8" t="s">
        <v>21</v>
      </c>
      <c r="J8" t="s">
        <v>22</v>
      </c>
      <c r="K8" t="s">
        <v>84</v>
      </c>
      <c r="L8" t="s">
        <v>103</v>
      </c>
      <c r="M8" t="s">
        <v>20</v>
      </c>
      <c r="N8" t="s">
        <v>103</v>
      </c>
      <c r="O8" t="s">
        <v>92</v>
      </c>
      <c r="P8" t="s">
        <v>20</v>
      </c>
      <c r="Q8" t="s">
        <v>20</v>
      </c>
      <c r="R8" t="s">
        <v>20</v>
      </c>
      <c r="S8" t="s">
        <v>109</v>
      </c>
      <c r="T8" t="s">
        <v>110</v>
      </c>
    </row>
    <row r="9" spans="1:20" x14ac:dyDescent="0.25">
      <c r="A9" t="s">
        <v>111</v>
      </c>
      <c r="B9" t="s">
        <v>24</v>
      </c>
      <c r="C9" t="s">
        <v>101</v>
      </c>
      <c r="D9" t="s">
        <v>102</v>
      </c>
      <c r="E9" t="s">
        <v>61</v>
      </c>
      <c r="F9" t="s">
        <v>34</v>
      </c>
      <c r="G9" t="s">
        <v>33</v>
      </c>
      <c r="H9" t="s">
        <v>33</v>
      </c>
      <c r="I9" t="s">
        <v>21</v>
      </c>
      <c r="J9" t="s">
        <v>22</v>
      </c>
      <c r="K9" t="s">
        <v>84</v>
      </c>
      <c r="L9" t="s">
        <v>103</v>
      </c>
      <c r="M9" t="s">
        <v>20</v>
      </c>
      <c r="N9" t="s">
        <v>103</v>
      </c>
      <c r="O9" t="s">
        <v>92</v>
      </c>
      <c r="P9" t="s">
        <v>20</v>
      </c>
      <c r="Q9" t="s">
        <v>20</v>
      </c>
      <c r="R9" t="s">
        <v>20</v>
      </c>
      <c r="S9" t="s">
        <v>101</v>
      </c>
      <c r="T9" t="s">
        <v>112</v>
      </c>
    </row>
    <row r="10" spans="1:20" x14ac:dyDescent="0.25">
      <c r="A10" t="s">
        <v>113</v>
      </c>
      <c r="B10" t="s">
        <v>24</v>
      </c>
      <c r="C10" t="s">
        <v>106</v>
      </c>
      <c r="D10" t="s">
        <v>60</v>
      </c>
      <c r="E10" t="s">
        <v>61</v>
      </c>
      <c r="F10" t="s">
        <v>34</v>
      </c>
      <c r="G10" t="s">
        <v>33</v>
      </c>
      <c r="H10" t="s">
        <v>33</v>
      </c>
      <c r="I10" t="s">
        <v>21</v>
      </c>
      <c r="J10" t="s">
        <v>22</v>
      </c>
      <c r="K10" t="s">
        <v>84</v>
      </c>
      <c r="L10" t="s">
        <v>20</v>
      </c>
      <c r="M10" t="s">
        <v>20</v>
      </c>
      <c r="N10" t="s">
        <v>20</v>
      </c>
      <c r="O10" t="s">
        <v>92</v>
      </c>
      <c r="P10" t="s">
        <v>20</v>
      </c>
      <c r="Q10" t="s">
        <v>20</v>
      </c>
      <c r="R10" t="s">
        <v>20</v>
      </c>
      <c r="S10" t="s">
        <v>106</v>
      </c>
      <c r="T10" t="s">
        <v>114</v>
      </c>
    </row>
    <row r="11" spans="1:20" x14ac:dyDescent="0.25">
      <c r="A11" t="s">
        <v>115</v>
      </c>
      <c r="B11" t="s">
        <v>24</v>
      </c>
      <c r="C11" t="s">
        <v>95</v>
      </c>
      <c r="D11" t="s">
        <v>60</v>
      </c>
      <c r="E11" t="s">
        <v>61</v>
      </c>
      <c r="F11" t="s">
        <v>34</v>
      </c>
      <c r="G11" t="s">
        <v>33</v>
      </c>
      <c r="H11" t="s">
        <v>33</v>
      </c>
      <c r="I11" t="s">
        <v>21</v>
      </c>
      <c r="J11" t="s">
        <v>22</v>
      </c>
      <c r="K11" t="s">
        <v>84</v>
      </c>
      <c r="L11" t="s">
        <v>20</v>
      </c>
      <c r="M11" t="s">
        <v>20</v>
      </c>
      <c r="N11" t="s">
        <v>20</v>
      </c>
      <c r="O11" t="s">
        <v>92</v>
      </c>
      <c r="P11" t="s">
        <v>20</v>
      </c>
      <c r="Q11" t="s">
        <v>20</v>
      </c>
      <c r="R11" t="s">
        <v>20</v>
      </c>
      <c r="S11" t="s">
        <v>95</v>
      </c>
      <c r="T11" t="s">
        <v>116</v>
      </c>
    </row>
    <row r="12" spans="1:20" x14ac:dyDescent="0.25">
      <c r="A12" t="s">
        <v>117</v>
      </c>
      <c r="B12" t="s">
        <v>24</v>
      </c>
      <c r="C12" t="s">
        <v>98</v>
      </c>
      <c r="D12" t="s">
        <v>60</v>
      </c>
      <c r="E12" t="s">
        <v>61</v>
      </c>
      <c r="F12" t="s">
        <v>34</v>
      </c>
      <c r="G12" t="s">
        <v>33</v>
      </c>
      <c r="H12" t="s">
        <v>33</v>
      </c>
      <c r="I12" t="s">
        <v>21</v>
      </c>
      <c r="J12" t="s">
        <v>22</v>
      </c>
      <c r="K12" t="s">
        <v>84</v>
      </c>
      <c r="L12" t="s">
        <v>20</v>
      </c>
      <c r="M12" t="s">
        <v>20</v>
      </c>
      <c r="N12" t="s">
        <v>20</v>
      </c>
      <c r="O12" t="s">
        <v>92</v>
      </c>
      <c r="P12" t="s">
        <v>20</v>
      </c>
      <c r="Q12" t="s">
        <v>20</v>
      </c>
      <c r="R12" t="s">
        <v>20</v>
      </c>
      <c r="S12" t="s">
        <v>98</v>
      </c>
      <c r="T12" t="s">
        <v>118</v>
      </c>
    </row>
    <row r="13" spans="1:20" x14ac:dyDescent="0.25">
      <c r="A13" t="s">
        <v>119</v>
      </c>
      <c r="B13" t="s">
        <v>24</v>
      </c>
      <c r="C13" t="s">
        <v>62</v>
      </c>
      <c r="D13" t="s">
        <v>60</v>
      </c>
      <c r="E13" t="s">
        <v>61</v>
      </c>
      <c r="F13" t="s">
        <v>34</v>
      </c>
      <c r="G13" t="s">
        <v>33</v>
      </c>
      <c r="H13" t="s">
        <v>33</v>
      </c>
      <c r="I13" t="s">
        <v>21</v>
      </c>
      <c r="J13" t="s">
        <v>22</v>
      </c>
      <c r="K13" t="s">
        <v>84</v>
      </c>
      <c r="L13" t="s">
        <v>20</v>
      </c>
      <c r="M13" t="s">
        <v>20</v>
      </c>
      <c r="N13" t="s">
        <v>20</v>
      </c>
      <c r="O13" t="s">
        <v>92</v>
      </c>
      <c r="P13" t="s">
        <v>20</v>
      </c>
      <c r="Q13" t="s">
        <v>20</v>
      </c>
      <c r="R13" t="s">
        <v>20</v>
      </c>
      <c r="S13" t="s">
        <v>62</v>
      </c>
      <c r="T13" t="s">
        <v>120</v>
      </c>
    </row>
    <row r="14" spans="1:20" x14ac:dyDescent="0.25">
      <c r="A14" t="s">
        <v>121</v>
      </c>
      <c r="B14" t="s">
        <v>24</v>
      </c>
      <c r="C14" t="s">
        <v>109</v>
      </c>
      <c r="D14" t="s">
        <v>102</v>
      </c>
      <c r="E14" t="s">
        <v>61</v>
      </c>
      <c r="F14" t="s">
        <v>34</v>
      </c>
      <c r="G14" t="s">
        <v>33</v>
      </c>
      <c r="H14" t="s">
        <v>33</v>
      </c>
      <c r="I14" t="s">
        <v>21</v>
      </c>
      <c r="J14" t="s">
        <v>22</v>
      </c>
      <c r="K14" t="s">
        <v>84</v>
      </c>
      <c r="L14" t="s">
        <v>103</v>
      </c>
      <c r="M14" t="s">
        <v>20</v>
      </c>
      <c r="N14" t="s">
        <v>103</v>
      </c>
      <c r="O14" t="s">
        <v>92</v>
      </c>
      <c r="P14" t="s">
        <v>20</v>
      </c>
      <c r="Q14" t="s">
        <v>20</v>
      </c>
      <c r="R14" t="s">
        <v>20</v>
      </c>
      <c r="S14" t="s">
        <v>109</v>
      </c>
      <c r="T14" t="s">
        <v>122</v>
      </c>
    </row>
    <row r="15" spans="1:20" x14ac:dyDescent="0.25">
      <c r="A15" t="s">
        <v>123</v>
      </c>
      <c r="B15" t="s">
        <v>24</v>
      </c>
      <c r="C15" t="s">
        <v>124</v>
      </c>
      <c r="D15" t="s">
        <v>60</v>
      </c>
      <c r="E15" t="s">
        <v>61</v>
      </c>
      <c r="F15" t="s">
        <v>34</v>
      </c>
      <c r="G15" t="s">
        <v>33</v>
      </c>
      <c r="H15" t="s">
        <v>33</v>
      </c>
      <c r="I15" t="s">
        <v>21</v>
      </c>
      <c r="J15" t="s">
        <v>22</v>
      </c>
      <c r="K15" t="s">
        <v>84</v>
      </c>
      <c r="L15" t="s">
        <v>20</v>
      </c>
      <c r="M15" t="s">
        <v>20</v>
      </c>
      <c r="N15" t="s">
        <v>20</v>
      </c>
      <c r="O15" t="s">
        <v>92</v>
      </c>
      <c r="P15" t="s">
        <v>20</v>
      </c>
      <c r="Q15" t="s">
        <v>20</v>
      </c>
      <c r="R15" t="s">
        <v>20</v>
      </c>
      <c r="S15" t="s">
        <v>124</v>
      </c>
      <c r="T15" t="s">
        <v>125</v>
      </c>
    </row>
    <row r="16" spans="1:20" x14ac:dyDescent="0.25">
      <c r="A16" t="s">
        <v>126</v>
      </c>
      <c r="B16" t="s">
        <v>25</v>
      </c>
      <c r="C16" t="s">
        <v>124</v>
      </c>
      <c r="D16" t="s">
        <v>29</v>
      </c>
      <c r="E16" t="s">
        <v>63</v>
      </c>
      <c r="F16" t="s">
        <v>34</v>
      </c>
      <c r="G16" t="s">
        <v>33</v>
      </c>
      <c r="H16" t="s">
        <v>33</v>
      </c>
      <c r="I16" t="s">
        <v>21</v>
      </c>
      <c r="J16" t="s">
        <v>22</v>
      </c>
      <c r="K16" t="s">
        <v>84</v>
      </c>
      <c r="L16" t="s">
        <v>20</v>
      </c>
      <c r="M16" t="s">
        <v>20</v>
      </c>
      <c r="N16" t="s">
        <v>20</v>
      </c>
      <c r="O16" t="s">
        <v>92</v>
      </c>
      <c r="P16" t="s">
        <v>20</v>
      </c>
      <c r="Q16" t="s">
        <v>20</v>
      </c>
      <c r="R16" t="s">
        <v>20</v>
      </c>
      <c r="S16" t="s">
        <v>124</v>
      </c>
      <c r="T16" t="s">
        <v>127</v>
      </c>
    </row>
    <row r="17" spans="1:20" x14ac:dyDescent="0.25">
      <c r="A17" t="s">
        <v>128</v>
      </c>
      <c r="B17" t="s">
        <v>25</v>
      </c>
      <c r="C17" t="s">
        <v>106</v>
      </c>
      <c r="D17" t="s">
        <v>129</v>
      </c>
      <c r="E17" t="s">
        <v>35</v>
      </c>
      <c r="F17" t="s">
        <v>34</v>
      </c>
      <c r="G17" t="s">
        <v>33</v>
      </c>
      <c r="H17" t="s">
        <v>33</v>
      </c>
      <c r="I17" t="s">
        <v>21</v>
      </c>
      <c r="J17" t="s">
        <v>22</v>
      </c>
      <c r="K17" t="s">
        <v>84</v>
      </c>
      <c r="L17" t="s">
        <v>20</v>
      </c>
      <c r="M17" t="s">
        <v>20</v>
      </c>
      <c r="N17" t="s">
        <v>20</v>
      </c>
      <c r="O17" t="s">
        <v>92</v>
      </c>
      <c r="P17" t="s">
        <v>20</v>
      </c>
      <c r="Q17" t="s">
        <v>20</v>
      </c>
      <c r="R17" t="s">
        <v>20</v>
      </c>
      <c r="S17" t="s">
        <v>106</v>
      </c>
      <c r="T17" t="s">
        <v>130</v>
      </c>
    </row>
    <row r="18" spans="1:20" x14ac:dyDescent="0.25">
      <c r="A18" t="s">
        <v>131</v>
      </c>
      <c r="B18" t="s">
        <v>25</v>
      </c>
      <c r="C18" t="s">
        <v>95</v>
      </c>
      <c r="D18" t="s">
        <v>132</v>
      </c>
      <c r="E18" t="s">
        <v>35</v>
      </c>
      <c r="F18" t="s">
        <v>34</v>
      </c>
      <c r="G18" t="s">
        <v>33</v>
      </c>
      <c r="H18" t="s">
        <v>33</v>
      </c>
      <c r="I18" t="s">
        <v>21</v>
      </c>
      <c r="J18" t="s">
        <v>22</v>
      </c>
      <c r="K18" t="s">
        <v>84</v>
      </c>
      <c r="L18" t="s">
        <v>20</v>
      </c>
      <c r="M18" t="s">
        <v>20</v>
      </c>
      <c r="N18" t="s">
        <v>20</v>
      </c>
      <c r="O18" t="s">
        <v>92</v>
      </c>
      <c r="P18" t="s">
        <v>20</v>
      </c>
      <c r="Q18" t="s">
        <v>20</v>
      </c>
      <c r="R18" t="s">
        <v>20</v>
      </c>
      <c r="S18" t="s">
        <v>95</v>
      </c>
      <c r="T18" t="s">
        <v>133</v>
      </c>
    </row>
    <row r="19" spans="1:20" x14ac:dyDescent="0.25">
      <c r="A19" t="s">
        <v>131</v>
      </c>
      <c r="B19" t="s">
        <v>25</v>
      </c>
      <c r="C19" t="s">
        <v>62</v>
      </c>
      <c r="D19" t="s">
        <v>132</v>
      </c>
      <c r="E19" t="s">
        <v>35</v>
      </c>
      <c r="F19" t="s">
        <v>34</v>
      </c>
      <c r="G19" t="s">
        <v>33</v>
      </c>
      <c r="H19" t="s">
        <v>33</v>
      </c>
      <c r="I19" t="s">
        <v>21</v>
      </c>
      <c r="J19" t="s">
        <v>22</v>
      </c>
      <c r="K19" t="s">
        <v>84</v>
      </c>
      <c r="L19" t="s">
        <v>20</v>
      </c>
      <c r="M19" t="s">
        <v>20</v>
      </c>
      <c r="N19" t="s">
        <v>20</v>
      </c>
      <c r="O19" t="s">
        <v>92</v>
      </c>
      <c r="P19" t="s">
        <v>20</v>
      </c>
      <c r="Q19" t="s">
        <v>20</v>
      </c>
      <c r="R19" t="s">
        <v>20</v>
      </c>
      <c r="S19" t="s">
        <v>62</v>
      </c>
      <c r="T19" t="s">
        <v>134</v>
      </c>
    </row>
    <row r="20" spans="1:20" x14ac:dyDescent="0.25">
      <c r="A20" t="s">
        <v>135</v>
      </c>
      <c r="B20" t="s">
        <v>25</v>
      </c>
      <c r="C20" t="s">
        <v>101</v>
      </c>
      <c r="D20" t="s">
        <v>136</v>
      </c>
      <c r="E20" t="s">
        <v>35</v>
      </c>
      <c r="F20" t="s">
        <v>34</v>
      </c>
      <c r="G20" t="s">
        <v>33</v>
      </c>
      <c r="H20" t="s">
        <v>33</v>
      </c>
      <c r="I20" t="s">
        <v>21</v>
      </c>
      <c r="J20" t="s">
        <v>22</v>
      </c>
      <c r="K20" t="s">
        <v>84</v>
      </c>
      <c r="L20" t="s">
        <v>20</v>
      </c>
      <c r="M20" t="s">
        <v>20</v>
      </c>
      <c r="N20" t="s">
        <v>20</v>
      </c>
      <c r="O20" t="s">
        <v>92</v>
      </c>
      <c r="P20" t="s">
        <v>20</v>
      </c>
      <c r="Q20" t="s">
        <v>20</v>
      </c>
      <c r="R20" t="s">
        <v>20</v>
      </c>
      <c r="S20" t="s">
        <v>101</v>
      </c>
      <c r="T20" t="s">
        <v>137</v>
      </c>
    </row>
    <row r="21" spans="1:20" x14ac:dyDescent="0.25">
      <c r="A21" t="s">
        <v>138</v>
      </c>
      <c r="B21" t="s">
        <v>25</v>
      </c>
      <c r="C21" t="s">
        <v>98</v>
      </c>
      <c r="D21" t="s">
        <v>139</v>
      </c>
      <c r="E21" t="s">
        <v>35</v>
      </c>
      <c r="F21" t="s">
        <v>34</v>
      </c>
      <c r="G21" t="s">
        <v>33</v>
      </c>
      <c r="H21" t="s">
        <v>33</v>
      </c>
      <c r="I21" t="s">
        <v>21</v>
      </c>
      <c r="J21" t="s">
        <v>22</v>
      </c>
      <c r="K21" t="s">
        <v>84</v>
      </c>
      <c r="L21" t="s">
        <v>20</v>
      </c>
      <c r="M21" t="s">
        <v>20</v>
      </c>
      <c r="N21" t="s">
        <v>20</v>
      </c>
      <c r="O21" t="s">
        <v>92</v>
      </c>
      <c r="P21" t="s">
        <v>20</v>
      </c>
      <c r="Q21" t="s">
        <v>20</v>
      </c>
      <c r="R21" t="s">
        <v>20</v>
      </c>
      <c r="S21" t="s">
        <v>98</v>
      </c>
      <c r="T21" t="s">
        <v>140</v>
      </c>
    </row>
    <row r="22" spans="1:20" x14ac:dyDescent="0.25">
      <c r="A22" t="s">
        <v>141</v>
      </c>
      <c r="B22" t="s">
        <v>25</v>
      </c>
      <c r="C22" t="s">
        <v>109</v>
      </c>
      <c r="D22" t="s">
        <v>29</v>
      </c>
      <c r="E22" t="s">
        <v>35</v>
      </c>
      <c r="F22" t="s">
        <v>34</v>
      </c>
      <c r="G22" t="s">
        <v>33</v>
      </c>
      <c r="H22" t="s">
        <v>33</v>
      </c>
      <c r="I22" t="s">
        <v>21</v>
      </c>
      <c r="J22" t="s">
        <v>22</v>
      </c>
      <c r="K22" t="s">
        <v>84</v>
      </c>
      <c r="L22" t="s">
        <v>20</v>
      </c>
      <c r="M22" t="s">
        <v>20</v>
      </c>
      <c r="N22" t="s">
        <v>20</v>
      </c>
      <c r="O22" t="s">
        <v>92</v>
      </c>
      <c r="P22" t="s">
        <v>20</v>
      </c>
      <c r="Q22" t="s">
        <v>20</v>
      </c>
      <c r="R22" t="s">
        <v>20</v>
      </c>
      <c r="S22" t="s">
        <v>109</v>
      </c>
      <c r="T22" t="s">
        <v>142</v>
      </c>
    </row>
    <row r="23" spans="1:20" x14ac:dyDescent="0.25">
      <c r="A23" t="s">
        <v>143</v>
      </c>
      <c r="B23" t="s">
        <v>26</v>
      </c>
      <c r="C23" t="s">
        <v>106</v>
      </c>
      <c r="D23" t="s">
        <v>129</v>
      </c>
      <c r="E23" t="s">
        <v>35</v>
      </c>
      <c r="F23" t="s">
        <v>34</v>
      </c>
      <c r="G23" t="s">
        <v>33</v>
      </c>
      <c r="H23" t="s">
        <v>33</v>
      </c>
      <c r="I23" t="s">
        <v>21</v>
      </c>
      <c r="J23" t="s">
        <v>22</v>
      </c>
      <c r="K23" t="s">
        <v>84</v>
      </c>
      <c r="L23" t="s">
        <v>20</v>
      </c>
      <c r="M23" t="s">
        <v>20</v>
      </c>
      <c r="N23" t="s">
        <v>20</v>
      </c>
      <c r="O23" t="s">
        <v>92</v>
      </c>
      <c r="P23" t="s">
        <v>20</v>
      </c>
      <c r="Q23" t="s">
        <v>20</v>
      </c>
      <c r="R23" t="s">
        <v>20</v>
      </c>
      <c r="S23" t="s">
        <v>106</v>
      </c>
      <c r="T23" t="s">
        <v>144</v>
      </c>
    </row>
    <row r="24" spans="1:20" x14ac:dyDescent="0.25">
      <c r="A24" t="s">
        <v>145</v>
      </c>
      <c r="B24" t="s">
        <v>26</v>
      </c>
      <c r="C24" t="s">
        <v>146</v>
      </c>
      <c r="D24" t="s">
        <v>89</v>
      </c>
      <c r="E24" t="s">
        <v>35</v>
      </c>
      <c r="F24" t="s">
        <v>34</v>
      </c>
      <c r="G24" t="s">
        <v>33</v>
      </c>
      <c r="H24" t="s">
        <v>33</v>
      </c>
      <c r="I24" t="s">
        <v>21</v>
      </c>
      <c r="J24" t="s">
        <v>22</v>
      </c>
      <c r="K24" t="s">
        <v>84</v>
      </c>
      <c r="L24" t="s">
        <v>20</v>
      </c>
      <c r="M24" t="s">
        <v>20</v>
      </c>
      <c r="N24" t="s">
        <v>20</v>
      </c>
      <c r="O24" t="s">
        <v>92</v>
      </c>
      <c r="P24" t="s">
        <v>20</v>
      </c>
      <c r="Q24" t="s">
        <v>20</v>
      </c>
      <c r="R24" t="s">
        <v>20</v>
      </c>
      <c r="S24" t="s">
        <v>146</v>
      </c>
      <c r="T24" t="s">
        <v>147</v>
      </c>
    </row>
    <row r="25" spans="1:20" x14ac:dyDescent="0.25">
      <c r="A25" t="s">
        <v>148</v>
      </c>
      <c r="B25" t="s">
        <v>26</v>
      </c>
      <c r="C25" t="s">
        <v>109</v>
      </c>
      <c r="D25" t="s">
        <v>29</v>
      </c>
      <c r="E25" t="s">
        <v>35</v>
      </c>
      <c r="F25" t="s">
        <v>34</v>
      </c>
      <c r="G25" t="s">
        <v>33</v>
      </c>
      <c r="H25" t="s">
        <v>33</v>
      </c>
      <c r="I25" t="s">
        <v>21</v>
      </c>
      <c r="J25" t="s">
        <v>22</v>
      </c>
      <c r="K25" t="s">
        <v>84</v>
      </c>
      <c r="L25" t="s">
        <v>20</v>
      </c>
      <c r="M25" t="s">
        <v>20</v>
      </c>
      <c r="N25" t="s">
        <v>20</v>
      </c>
      <c r="O25" t="s">
        <v>92</v>
      </c>
      <c r="P25" t="s">
        <v>20</v>
      </c>
      <c r="Q25" t="s">
        <v>20</v>
      </c>
      <c r="R25" t="s">
        <v>20</v>
      </c>
      <c r="S25" t="s">
        <v>109</v>
      </c>
      <c r="T25" t="s">
        <v>149</v>
      </c>
    </row>
    <row r="26" spans="1:20" x14ac:dyDescent="0.25">
      <c r="A26" t="s">
        <v>150</v>
      </c>
      <c r="B26" t="s">
        <v>26</v>
      </c>
      <c r="C26" t="s">
        <v>101</v>
      </c>
      <c r="D26" t="s">
        <v>136</v>
      </c>
      <c r="E26" t="s">
        <v>35</v>
      </c>
      <c r="F26" t="s">
        <v>34</v>
      </c>
      <c r="G26" t="s">
        <v>33</v>
      </c>
      <c r="H26" t="s">
        <v>33</v>
      </c>
      <c r="I26" t="s">
        <v>21</v>
      </c>
      <c r="J26" t="s">
        <v>22</v>
      </c>
      <c r="K26" t="s">
        <v>84</v>
      </c>
      <c r="L26" t="s">
        <v>20</v>
      </c>
      <c r="M26" t="s">
        <v>20</v>
      </c>
      <c r="N26" t="s">
        <v>20</v>
      </c>
      <c r="O26" t="s">
        <v>92</v>
      </c>
      <c r="P26" t="s">
        <v>20</v>
      </c>
      <c r="Q26" t="s">
        <v>20</v>
      </c>
      <c r="R26" t="s">
        <v>20</v>
      </c>
      <c r="S26" t="s">
        <v>101</v>
      </c>
      <c r="T26" t="s">
        <v>151</v>
      </c>
    </row>
    <row r="27" spans="1:20" x14ac:dyDescent="0.25">
      <c r="A27" t="s">
        <v>152</v>
      </c>
      <c r="B27" t="s">
        <v>64</v>
      </c>
      <c r="C27" t="s">
        <v>95</v>
      </c>
      <c r="D27" t="s">
        <v>153</v>
      </c>
      <c r="E27" t="s">
        <v>66</v>
      </c>
      <c r="F27" t="s">
        <v>30</v>
      </c>
      <c r="G27" t="s">
        <v>31</v>
      </c>
      <c r="H27" t="s">
        <v>32</v>
      </c>
      <c r="I27" t="s">
        <v>20</v>
      </c>
      <c r="J27" t="s">
        <v>20</v>
      </c>
      <c r="K27" t="s">
        <v>20</v>
      </c>
      <c r="L27" t="s">
        <v>20</v>
      </c>
      <c r="M27" t="s">
        <v>20</v>
      </c>
      <c r="N27" t="s">
        <v>20</v>
      </c>
      <c r="O27" t="s">
        <v>20</v>
      </c>
      <c r="P27" t="s">
        <v>20</v>
      </c>
      <c r="Q27" t="s">
        <v>20</v>
      </c>
      <c r="R27" t="s">
        <v>20</v>
      </c>
      <c r="S27" t="s">
        <v>95</v>
      </c>
      <c r="T27" t="s">
        <v>154</v>
      </c>
    </row>
    <row r="28" spans="1:20" x14ac:dyDescent="0.25">
      <c r="A28" t="s">
        <v>152</v>
      </c>
      <c r="B28" t="s">
        <v>64</v>
      </c>
      <c r="C28" t="s">
        <v>62</v>
      </c>
      <c r="D28" t="s">
        <v>153</v>
      </c>
      <c r="E28" t="s">
        <v>66</v>
      </c>
      <c r="F28" t="s">
        <v>30</v>
      </c>
      <c r="G28" t="s">
        <v>31</v>
      </c>
      <c r="H28" t="s">
        <v>32</v>
      </c>
      <c r="I28" t="s">
        <v>20</v>
      </c>
      <c r="J28" t="s">
        <v>20</v>
      </c>
      <c r="K28" t="s">
        <v>20</v>
      </c>
      <c r="L28" t="s">
        <v>20</v>
      </c>
      <c r="M28" t="s">
        <v>20</v>
      </c>
      <c r="N28" t="s">
        <v>20</v>
      </c>
      <c r="O28" t="s">
        <v>20</v>
      </c>
      <c r="P28" t="s">
        <v>20</v>
      </c>
      <c r="Q28" t="s">
        <v>20</v>
      </c>
      <c r="R28" t="s">
        <v>20</v>
      </c>
      <c r="S28" t="s">
        <v>62</v>
      </c>
      <c r="T28" t="s">
        <v>155</v>
      </c>
    </row>
    <row r="29" spans="1:20" x14ac:dyDescent="0.25">
      <c r="A29" t="s">
        <v>156</v>
      </c>
      <c r="B29" t="s">
        <v>27</v>
      </c>
      <c r="C29" t="s">
        <v>124</v>
      </c>
      <c r="D29" t="s">
        <v>41</v>
      </c>
      <c r="E29" t="s">
        <v>67</v>
      </c>
      <c r="F29" t="s">
        <v>34</v>
      </c>
      <c r="G29" t="s">
        <v>33</v>
      </c>
      <c r="H29" t="s">
        <v>33</v>
      </c>
      <c r="I29" t="s">
        <v>21</v>
      </c>
      <c r="J29" t="s">
        <v>22</v>
      </c>
      <c r="K29" t="s">
        <v>85</v>
      </c>
      <c r="L29" t="s">
        <v>157</v>
      </c>
      <c r="M29" t="s">
        <v>157</v>
      </c>
      <c r="N29" t="s">
        <v>157</v>
      </c>
      <c r="O29" t="s">
        <v>157</v>
      </c>
      <c r="P29" t="s">
        <v>20</v>
      </c>
      <c r="Q29" t="s">
        <v>20</v>
      </c>
      <c r="R29" t="s">
        <v>20</v>
      </c>
      <c r="S29" t="s">
        <v>124</v>
      </c>
      <c r="T29" t="s">
        <v>158</v>
      </c>
    </row>
    <row r="30" spans="1:20" x14ac:dyDescent="0.25">
      <c r="A30" t="s">
        <v>159</v>
      </c>
      <c r="B30" t="s">
        <v>77</v>
      </c>
      <c r="C30" t="s">
        <v>20</v>
      </c>
      <c r="D30" t="s">
        <v>60</v>
      </c>
      <c r="E30" t="s">
        <v>78</v>
      </c>
      <c r="F30" t="s">
        <v>34</v>
      </c>
      <c r="G30" t="s">
        <v>31</v>
      </c>
      <c r="H30" t="s">
        <v>33</v>
      </c>
      <c r="I30" t="s">
        <v>21</v>
      </c>
      <c r="J30" t="s">
        <v>22</v>
      </c>
      <c r="K30" t="s">
        <v>85</v>
      </c>
      <c r="L30" t="s">
        <v>20</v>
      </c>
      <c r="M30" t="s">
        <v>20</v>
      </c>
      <c r="N30" t="s">
        <v>20</v>
      </c>
      <c r="O30" t="s">
        <v>20</v>
      </c>
      <c r="P30" t="s">
        <v>20</v>
      </c>
      <c r="Q30" t="s">
        <v>20</v>
      </c>
      <c r="R30" t="s">
        <v>20</v>
      </c>
      <c r="S30" t="s">
        <v>20</v>
      </c>
      <c r="T30" t="s">
        <v>160</v>
      </c>
    </row>
    <row r="31" spans="1:20" x14ac:dyDescent="0.25">
      <c r="A31" t="s">
        <v>161</v>
      </c>
      <c r="B31" t="s">
        <v>77</v>
      </c>
      <c r="C31" t="s">
        <v>20</v>
      </c>
      <c r="D31" t="s">
        <v>60</v>
      </c>
      <c r="E31" t="s">
        <v>162</v>
      </c>
      <c r="F31" t="s">
        <v>34</v>
      </c>
      <c r="G31" t="s">
        <v>31</v>
      </c>
      <c r="H31" t="s">
        <v>33</v>
      </c>
      <c r="I31" t="s">
        <v>21</v>
      </c>
      <c r="J31" t="s">
        <v>22</v>
      </c>
      <c r="K31" t="s">
        <v>85</v>
      </c>
      <c r="L31" t="s">
        <v>20</v>
      </c>
      <c r="M31" t="s">
        <v>20</v>
      </c>
      <c r="N31" t="s">
        <v>20</v>
      </c>
      <c r="O31" t="s">
        <v>20</v>
      </c>
      <c r="P31" t="s">
        <v>20</v>
      </c>
      <c r="Q31" t="s">
        <v>20</v>
      </c>
      <c r="R31" t="s">
        <v>20</v>
      </c>
      <c r="S31" t="s">
        <v>20</v>
      </c>
      <c r="T31" t="s">
        <v>160</v>
      </c>
    </row>
    <row r="32" spans="1:20" x14ac:dyDescent="0.25">
      <c r="A32" t="s">
        <v>163</v>
      </c>
      <c r="B32" t="s">
        <v>28</v>
      </c>
      <c r="C32" t="s">
        <v>124</v>
      </c>
      <c r="D32" t="s">
        <v>164</v>
      </c>
      <c r="E32" t="s">
        <v>65</v>
      </c>
      <c r="F32" t="s">
        <v>30</v>
      </c>
      <c r="G32" t="s">
        <v>31</v>
      </c>
      <c r="H32" t="s">
        <v>33</v>
      </c>
      <c r="I32" t="s">
        <v>20</v>
      </c>
      <c r="J32" t="s">
        <v>20</v>
      </c>
      <c r="K32" t="s">
        <v>20</v>
      </c>
      <c r="L32" t="s">
        <v>20</v>
      </c>
      <c r="M32" t="s">
        <v>20</v>
      </c>
      <c r="N32" t="s">
        <v>20</v>
      </c>
      <c r="O32" t="s">
        <v>20</v>
      </c>
      <c r="P32" t="s">
        <v>20</v>
      </c>
      <c r="Q32" t="s">
        <v>20</v>
      </c>
      <c r="R32" t="s">
        <v>20</v>
      </c>
      <c r="S32" t="s">
        <v>124</v>
      </c>
      <c r="T32" t="s">
        <v>165</v>
      </c>
    </row>
    <row r="33" spans="1:20" x14ac:dyDescent="0.25">
      <c r="A33" t="s">
        <v>166</v>
      </c>
      <c r="B33" t="s">
        <v>28</v>
      </c>
      <c r="C33" t="s">
        <v>124</v>
      </c>
      <c r="D33" t="s">
        <v>167</v>
      </c>
      <c r="E33" t="s">
        <v>65</v>
      </c>
      <c r="F33" t="s">
        <v>30</v>
      </c>
      <c r="G33" t="s">
        <v>31</v>
      </c>
      <c r="H33" t="s">
        <v>33</v>
      </c>
      <c r="I33" t="s">
        <v>20</v>
      </c>
      <c r="J33" t="s">
        <v>20</v>
      </c>
      <c r="K33" t="s">
        <v>20</v>
      </c>
      <c r="L33" t="s">
        <v>20</v>
      </c>
      <c r="M33" t="s">
        <v>20</v>
      </c>
      <c r="N33" t="s">
        <v>20</v>
      </c>
      <c r="O33" t="s">
        <v>20</v>
      </c>
      <c r="P33" t="s">
        <v>20</v>
      </c>
      <c r="Q33" t="s">
        <v>20</v>
      </c>
      <c r="R33" t="s">
        <v>20</v>
      </c>
      <c r="S33" t="s">
        <v>124</v>
      </c>
      <c r="T33" t="s">
        <v>165</v>
      </c>
    </row>
    <row r="34" spans="1:20" x14ac:dyDescent="0.25">
      <c r="A34" t="s">
        <v>168</v>
      </c>
      <c r="B34" t="s">
        <v>28</v>
      </c>
      <c r="C34" t="s">
        <v>106</v>
      </c>
      <c r="D34" t="s">
        <v>68</v>
      </c>
      <c r="E34" t="s">
        <v>169</v>
      </c>
      <c r="F34" t="s">
        <v>30</v>
      </c>
      <c r="G34" t="s">
        <v>31</v>
      </c>
      <c r="H34" t="s">
        <v>33</v>
      </c>
      <c r="I34" t="s">
        <v>21</v>
      </c>
      <c r="J34" t="s">
        <v>22</v>
      </c>
      <c r="K34" t="s">
        <v>86</v>
      </c>
      <c r="L34" t="s">
        <v>20</v>
      </c>
      <c r="M34" t="s">
        <v>20</v>
      </c>
      <c r="N34" t="s">
        <v>20</v>
      </c>
      <c r="O34" t="s">
        <v>20</v>
      </c>
      <c r="P34" t="s">
        <v>20</v>
      </c>
      <c r="Q34" t="s">
        <v>20</v>
      </c>
      <c r="R34" t="s">
        <v>20</v>
      </c>
      <c r="S34" t="s">
        <v>106</v>
      </c>
      <c r="T34" t="s">
        <v>170</v>
      </c>
    </row>
    <row r="35" spans="1:20" x14ac:dyDescent="0.25">
      <c r="A35" t="s">
        <v>171</v>
      </c>
      <c r="B35" t="s">
        <v>28</v>
      </c>
      <c r="C35" t="s">
        <v>101</v>
      </c>
      <c r="D35" t="s">
        <v>68</v>
      </c>
      <c r="E35" t="s">
        <v>172</v>
      </c>
      <c r="F35" t="s">
        <v>30</v>
      </c>
      <c r="G35" t="s">
        <v>31</v>
      </c>
      <c r="H35" t="s">
        <v>33</v>
      </c>
      <c r="I35" t="s">
        <v>21</v>
      </c>
      <c r="J35" t="s">
        <v>22</v>
      </c>
      <c r="K35" t="s">
        <v>86</v>
      </c>
      <c r="L35" t="s">
        <v>20</v>
      </c>
      <c r="M35" t="s">
        <v>20</v>
      </c>
      <c r="N35" t="s">
        <v>20</v>
      </c>
      <c r="O35" t="s">
        <v>20</v>
      </c>
      <c r="P35" t="s">
        <v>20</v>
      </c>
      <c r="Q35" t="s">
        <v>20</v>
      </c>
      <c r="R35" t="s">
        <v>20</v>
      </c>
      <c r="S35" t="s">
        <v>101</v>
      </c>
      <c r="T35" t="s">
        <v>173</v>
      </c>
    </row>
    <row r="36" spans="1:20" x14ac:dyDescent="0.25">
      <c r="A36" t="s">
        <v>174</v>
      </c>
      <c r="B36" t="s">
        <v>79</v>
      </c>
      <c r="C36" t="s">
        <v>20</v>
      </c>
      <c r="D36" t="s">
        <v>175</v>
      </c>
      <c r="E36" t="s">
        <v>176</v>
      </c>
      <c r="F36" t="s">
        <v>34</v>
      </c>
      <c r="G36" t="s">
        <v>31</v>
      </c>
      <c r="H36" t="s">
        <v>33</v>
      </c>
      <c r="I36" t="s">
        <v>20</v>
      </c>
      <c r="J36" t="s">
        <v>20</v>
      </c>
      <c r="K36" t="s">
        <v>20</v>
      </c>
      <c r="L36" t="s">
        <v>20</v>
      </c>
      <c r="M36" t="s">
        <v>20</v>
      </c>
      <c r="N36" t="s">
        <v>20</v>
      </c>
      <c r="O36" t="s">
        <v>20</v>
      </c>
      <c r="P36" t="s">
        <v>20</v>
      </c>
      <c r="Q36" t="s">
        <v>20</v>
      </c>
      <c r="R36" t="s">
        <v>20</v>
      </c>
      <c r="S36" t="s">
        <v>20</v>
      </c>
      <c r="T36" t="s">
        <v>177</v>
      </c>
    </row>
    <row r="37" spans="1:20" x14ac:dyDescent="0.25">
      <c r="A37" t="s">
        <v>178</v>
      </c>
      <c r="B37" t="s">
        <v>58</v>
      </c>
      <c r="C37" t="s">
        <v>101</v>
      </c>
      <c r="D37" t="s">
        <v>179</v>
      </c>
      <c r="E37" t="s">
        <v>180</v>
      </c>
      <c r="F37" t="s">
        <v>34</v>
      </c>
      <c r="G37" t="s">
        <v>33</v>
      </c>
      <c r="H37" t="s">
        <v>33</v>
      </c>
      <c r="I37" t="s">
        <v>21</v>
      </c>
      <c r="J37" t="s">
        <v>22</v>
      </c>
      <c r="K37" t="s">
        <v>85</v>
      </c>
      <c r="L37" t="s">
        <v>157</v>
      </c>
      <c r="M37" t="s">
        <v>157</v>
      </c>
      <c r="N37" t="s">
        <v>157</v>
      </c>
      <c r="O37" t="s">
        <v>157</v>
      </c>
      <c r="P37" t="s">
        <v>20</v>
      </c>
      <c r="Q37" t="s">
        <v>20</v>
      </c>
      <c r="R37" t="s">
        <v>20</v>
      </c>
      <c r="S37" t="s">
        <v>101</v>
      </c>
      <c r="T37" t="s">
        <v>181</v>
      </c>
    </row>
    <row r="38" spans="1:20" x14ac:dyDescent="0.25">
      <c r="A38" t="s">
        <v>182</v>
      </c>
      <c r="B38" t="s">
        <v>183</v>
      </c>
      <c r="C38" t="s">
        <v>109</v>
      </c>
      <c r="D38" t="s">
        <v>41</v>
      </c>
      <c r="E38" t="s">
        <v>184</v>
      </c>
      <c r="F38" t="s">
        <v>34</v>
      </c>
      <c r="G38" t="s">
        <v>33</v>
      </c>
      <c r="H38" t="s">
        <v>31</v>
      </c>
      <c r="I38" t="s">
        <v>21</v>
      </c>
      <c r="J38" t="s">
        <v>22</v>
      </c>
      <c r="K38" t="s">
        <v>85</v>
      </c>
      <c r="L38" t="s">
        <v>157</v>
      </c>
      <c r="M38" t="s">
        <v>157</v>
      </c>
      <c r="N38" t="s">
        <v>157</v>
      </c>
      <c r="O38" t="s">
        <v>157</v>
      </c>
      <c r="P38" t="s">
        <v>20</v>
      </c>
      <c r="Q38" t="s">
        <v>20</v>
      </c>
      <c r="R38" t="s">
        <v>20</v>
      </c>
      <c r="S38" t="s">
        <v>109</v>
      </c>
      <c r="T38" t="s">
        <v>185</v>
      </c>
    </row>
    <row r="39" spans="1:20" x14ac:dyDescent="0.25">
      <c r="A39" t="s">
        <v>186</v>
      </c>
      <c r="B39" t="s">
        <v>80</v>
      </c>
      <c r="C39" t="s">
        <v>20</v>
      </c>
      <c r="D39" t="s">
        <v>60</v>
      </c>
      <c r="E39" t="s">
        <v>69</v>
      </c>
      <c r="F39" t="s">
        <v>34</v>
      </c>
      <c r="G39" t="s">
        <v>31</v>
      </c>
      <c r="H39" t="s">
        <v>32</v>
      </c>
      <c r="I39" t="s">
        <v>21</v>
      </c>
      <c r="J39" t="s">
        <v>22</v>
      </c>
      <c r="K39" t="s">
        <v>84</v>
      </c>
      <c r="L39" t="s">
        <v>20</v>
      </c>
      <c r="M39" t="s">
        <v>20</v>
      </c>
      <c r="N39" t="s">
        <v>20</v>
      </c>
      <c r="O39" t="s">
        <v>20</v>
      </c>
      <c r="P39" t="s">
        <v>20</v>
      </c>
      <c r="Q39" t="s">
        <v>20</v>
      </c>
      <c r="R39" t="s">
        <v>20</v>
      </c>
      <c r="S39" t="s">
        <v>20</v>
      </c>
      <c r="T39" t="s">
        <v>187</v>
      </c>
    </row>
    <row r="40" spans="1:20" x14ac:dyDescent="0.25">
      <c r="A40" t="s">
        <v>188</v>
      </c>
      <c r="B40" t="s">
        <v>42</v>
      </c>
      <c r="C40" t="s">
        <v>101</v>
      </c>
      <c r="D40" t="s">
        <v>136</v>
      </c>
      <c r="E40" t="s">
        <v>35</v>
      </c>
      <c r="F40" t="s">
        <v>34</v>
      </c>
      <c r="G40" t="s">
        <v>33</v>
      </c>
      <c r="H40" t="s">
        <v>32</v>
      </c>
      <c r="I40" t="s">
        <v>21</v>
      </c>
      <c r="J40" t="s">
        <v>22</v>
      </c>
      <c r="K40" t="s">
        <v>84</v>
      </c>
      <c r="L40" t="s">
        <v>20</v>
      </c>
      <c r="M40" t="s">
        <v>20</v>
      </c>
      <c r="N40" t="s">
        <v>20</v>
      </c>
      <c r="O40" t="s">
        <v>92</v>
      </c>
      <c r="P40" t="s">
        <v>20</v>
      </c>
      <c r="Q40" t="s">
        <v>20</v>
      </c>
      <c r="R40" t="s">
        <v>20</v>
      </c>
      <c r="S40" t="s">
        <v>101</v>
      </c>
      <c r="T40" t="s">
        <v>189</v>
      </c>
    </row>
    <row r="41" spans="1:20" x14ac:dyDescent="0.25">
      <c r="A41" t="s">
        <v>190</v>
      </c>
      <c r="B41" t="s">
        <v>42</v>
      </c>
      <c r="C41" t="s">
        <v>109</v>
      </c>
      <c r="D41" t="s">
        <v>29</v>
      </c>
      <c r="E41" t="s">
        <v>61</v>
      </c>
      <c r="F41" t="s">
        <v>34</v>
      </c>
      <c r="G41" t="s">
        <v>33</v>
      </c>
      <c r="H41" t="s">
        <v>32</v>
      </c>
      <c r="I41" t="s">
        <v>21</v>
      </c>
      <c r="J41" t="s">
        <v>22</v>
      </c>
      <c r="K41" t="s">
        <v>84</v>
      </c>
      <c r="L41" t="s">
        <v>20</v>
      </c>
      <c r="M41" t="s">
        <v>20</v>
      </c>
      <c r="N41" t="s">
        <v>20</v>
      </c>
      <c r="O41" t="s">
        <v>92</v>
      </c>
      <c r="P41" t="s">
        <v>20</v>
      </c>
      <c r="Q41" t="s">
        <v>20</v>
      </c>
      <c r="R41" t="s">
        <v>20</v>
      </c>
      <c r="S41" t="s">
        <v>109</v>
      </c>
      <c r="T41" t="s">
        <v>191</v>
      </c>
    </row>
    <row r="42" spans="1:20" x14ac:dyDescent="0.25">
      <c r="A42" t="s">
        <v>192</v>
      </c>
      <c r="B42" t="s">
        <v>72</v>
      </c>
      <c r="C42" t="s">
        <v>124</v>
      </c>
      <c r="D42" t="s">
        <v>29</v>
      </c>
      <c r="E42" t="s">
        <v>74</v>
      </c>
      <c r="F42" t="s">
        <v>34</v>
      </c>
      <c r="G42" t="s">
        <v>33</v>
      </c>
      <c r="H42" t="s">
        <v>33</v>
      </c>
      <c r="I42" t="s">
        <v>21</v>
      </c>
      <c r="J42" t="s">
        <v>22</v>
      </c>
      <c r="K42" t="s">
        <v>84</v>
      </c>
      <c r="L42" t="s">
        <v>20</v>
      </c>
      <c r="M42" t="s">
        <v>103</v>
      </c>
      <c r="N42" t="s">
        <v>20</v>
      </c>
      <c r="O42" t="s">
        <v>92</v>
      </c>
      <c r="P42" t="s">
        <v>20</v>
      </c>
      <c r="Q42" t="s">
        <v>20</v>
      </c>
      <c r="R42" t="s">
        <v>20</v>
      </c>
      <c r="S42" t="s">
        <v>124</v>
      </c>
      <c r="T42" t="s">
        <v>193</v>
      </c>
    </row>
    <row r="43" spans="1:20" x14ac:dyDescent="0.25">
      <c r="A43" t="s">
        <v>194</v>
      </c>
      <c r="B43" t="s">
        <v>72</v>
      </c>
      <c r="C43" t="s">
        <v>98</v>
      </c>
      <c r="D43" t="s">
        <v>139</v>
      </c>
      <c r="E43" t="s">
        <v>73</v>
      </c>
      <c r="F43" t="s">
        <v>34</v>
      </c>
      <c r="G43" t="s">
        <v>33</v>
      </c>
      <c r="H43" t="s">
        <v>33</v>
      </c>
      <c r="I43" t="s">
        <v>21</v>
      </c>
      <c r="J43" t="s">
        <v>22</v>
      </c>
      <c r="K43" t="s">
        <v>84</v>
      </c>
      <c r="L43" t="s">
        <v>20</v>
      </c>
      <c r="M43" t="s">
        <v>20</v>
      </c>
      <c r="N43" t="s">
        <v>20</v>
      </c>
      <c r="O43" t="s">
        <v>92</v>
      </c>
      <c r="P43" t="s">
        <v>20</v>
      </c>
      <c r="Q43" t="s">
        <v>20</v>
      </c>
      <c r="R43" t="s">
        <v>20</v>
      </c>
      <c r="S43" t="s">
        <v>98</v>
      </c>
      <c r="T43" t="s">
        <v>195</v>
      </c>
    </row>
    <row r="44" spans="1:20" x14ac:dyDescent="0.25">
      <c r="A44" t="s">
        <v>196</v>
      </c>
      <c r="B44" t="s">
        <v>70</v>
      </c>
      <c r="C44" t="s">
        <v>98</v>
      </c>
      <c r="D44" t="s">
        <v>139</v>
      </c>
      <c r="E44" t="s">
        <v>71</v>
      </c>
      <c r="F44" t="s">
        <v>34</v>
      </c>
      <c r="G44" t="s">
        <v>33</v>
      </c>
      <c r="H44" t="s">
        <v>33</v>
      </c>
      <c r="I44" t="s">
        <v>21</v>
      </c>
      <c r="J44" t="s">
        <v>22</v>
      </c>
      <c r="K44" t="s">
        <v>84</v>
      </c>
      <c r="L44" t="s">
        <v>20</v>
      </c>
      <c r="M44" t="s">
        <v>20</v>
      </c>
      <c r="N44" t="s">
        <v>20</v>
      </c>
      <c r="O44" t="s">
        <v>20</v>
      </c>
      <c r="P44" t="s">
        <v>20</v>
      </c>
      <c r="Q44" t="s">
        <v>20</v>
      </c>
      <c r="R44" t="s">
        <v>20</v>
      </c>
      <c r="S44" t="s">
        <v>98</v>
      </c>
      <c r="T44" t="s">
        <v>197</v>
      </c>
    </row>
    <row r="45" spans="1:20" x14ac:dyDescent="0.25">
      <c r="A45" t="s">
        <v>198</v>
      </c>
      <c r="B45" t="s">
        <v>72</v>
      </c>
      <c r="C45" t="s">
        <v>62</v>
      </c>
      <c r="D45" t="s">
        <v>132</v>
      </c>
      <c r="E45" t="s">
        <v>73</v>
      </c>
      <c r="F45" t="s">
        <v>34</v>
      </c>
      <c r="G45" t="s">
        <v>33</v>
      </c>
      <c r="H45" t="s">
        <v>33</v>
      </c>
      <c r="I45" t="s">
        <v>21</v>
      </c>
      <c r="J45" t="s">
        <v>22</v>
      </c>
      <c r="K45" t="s">
        <v>84</v>
      </c>
      <c r="L45" t="s">
        <v>20</v>
      </c>
      <c r="M45" t="s">
        <v>20</v>
      </c>
      <c r="N45" t="s">
        <v>20</v>
      </c>
      <c r="O45" t="s">
        <v>92</v>
      </c>
      <c r="P45" t="s">
        <v>20</v>
      </c>
      <c r="Q45" t="s">
        <v>20</v>
      </c>
      <c r="R45" t="s">
        <v>20</v>
      </c>
      <c r="S45" t="s">
        <v>62</v>
      </c>
      <c r="T45" t="s">
        <v>199</v>
      </c>
    </row>
    <row r="46" spans="1:20" x14ac:dyDescent="0.25">
      <c r="A46" t="s">
        <v>200</v>
      </c>
      <c r="B46" t="s">
        <v>70</v>
      </c>
      <c r="C46" t="s">
        <v>124</v>
      </c>
      <c r="D46" t="s">
        <v>29</v>
      </c>
      <c r="E46" t="s">
        <v>73</v>
      </c>
      <c r="F46" t="s">
        <v>34</v>
      </c>
      <c r="G46" t="s">
        <v>33</v>
      </c>
      <c r="H46" t="s">
        <v>33</v>
      </c>
      <c r="I46" t="s">
        <v>21</v>
      </c>
      <c r="J46" t="s">
        <v>22</v>
      </c>
      <c r="K46" t="s">
        <v>84</v>
      </c>
      <c r="L46" t="s">
        <v>20</v>
      </c>
      <c r="M46" t="s">
        <v>103</v>
      </c>
      <c r="N46" t="s">
        <v>20</v>
      </c>
      <c r="O46" t="s">
        <v>103</v>
      </c>
      <c r="P46" t="s">
        <v>20</v>
      </c>
      <c r="Q46" t="s">
        <v>20</v>
      </c>
      <c r="R46" t="s">
        <v>20</v>
      </c>
      <c r="S46" t="s">
        <v>124</v>
      </c>
      <c r="T46" t="s">
        <v>201</v>
      </c>
    </row>
    <row r="47" spans="1:20" x14ac:dyDescent="0.25">
      <c r="A47" t="s">
        <v>202</v>
      </c>
      <c r="B47" t="s">
        <v>70</v>
      </c>
      <c r="C47" t="s">
        <v>95</v>
      </c>
      <c r="D47" t="s">
        <v>132</v>
      </c>
      <c r="E47" t="s">
        <v>73</v>
      </c>
      <c r="F47" t="s">
        <v>34</v>
      </c>
      <c r="G47" t="s">
        <v>33</v>
      </c>
      <c r="H47" t="s">
        <v>33</v>
      </c>
      <c r="I47" t="s">
        <v>21</v>
      </c>
      <c r="J47" t="s">
        <v>22</v>
      </c>
      <c r="K47" t="s">
        <v>84</v>
      </c>
      <c r="L47" t="s">
        <v>20</v>
      </c>
      <c r="M47" t="s">
        <v>103</v>
      </c>
      <c r="N47" t="s">
        <v>20</v>
      </c>
      <c r="O47" t="s">
        <v>103</v>
      </c>
      <c r="P47" t="s">
        <v>20</v>
      </c>
      <c r="Q47" t="s">
        <v>20</v>
      </c>
      <c r="R47" t="s">
        <v>20</v>
      </c>
      <c r="S47" t="s">
        <v>95</v>
      </c>
      <c r="T47" t="s">
        <v>203</v>
      </c>
    </row>
    <row r="48" spans="1:20" x14ac:dyDescent="0.25">
      <c r="A48" t="s">
        <v>204</v>
      </c>
      <c r="B48" t="s">
        <v>70</v>
      </c>
      <c r="C48" t="s">
        <v>62</v>
      </c>
      <c r="D48" t="s">
        <v>132</v>
      </c>
      <c r="E48" t="s">
        <v>71</v>
      </c>
      <c r="F48" t="s">
        <v>34</v>
      </c>
      <c r="G48" t="s">
        <v>33</v>
      </c>
      <c r="H48" t="s">
        <v>33</v>
      </c>
      <c r="I48" t="s">
        <v>21</v>
      </c>
      <c r="J48" t="s">
        <v>22</v>
      </c>
      <c r="K48" t="s">
        <v>84</v>
      </c>
      <c r="L48" t="s">
        <v>20</v>
      </c>
      <c r="M48" t="s">
        <v>20</v>
      </c>
      <c r="N48" t="s">
        <v>20</v>
      </c>
      <c r="O48" t="s">
        <v>20</v>
      </c>
      <c r="P48" t="s">
        <v>20</v>
      </c>
      <c r="Q48" t="s">
        <v>20</v>
      </c>
      <c r="R48" t="s">
        <v>20</v>
      </c>
      <c r="S48" t="s">
        <v>62</v>
      </c>
      <c r="T48" t="s">
        <v>205</v>
      </c>
    </row>
    <row r="49" spans="1:20" x14ac:dyDescent="0.25">
      <c r="A49" t="s">
        <v>202</v>
      </c>
      <c r="B49" t="s">
        <v>70</v>
      </c>
      <c r="C49" t="s">
        <v>95</v>
      </c>
      <c r="D49" t="s">
        <v>132</v>
      </c>
      <c r="E49" t="s">
        <v>73</v>
      </c>
      <c r="F49" t="s">
        <v>34</v>
      </c>
      <c r="G49" t="s">
        <v>33</v>
      </c>
      <c r="H49" t="s">
        <v>33</v>
      </c>
      <c r="I49" t="s">
        <v>21</v>
      </c>
      <c r="J49" t="s">
        <v>22</v>
      </c>
      <c r="K49" t="s">
        <v>84</v>
      </c>
      <c r="L49" t="s">
        <v>20</v>
      </c>
      <c r="M49" t="s">
        <v>103</v>
      </c>
      <c r="N49" t="s">
        <v>20</v>
      </c>
      <c r="O49" t="s">
        <v>103</v>
      </c>
      <c r="P49" t="s">
        <v>20</v>
      </c>
      <c r="Q49" t="s">
        <v>20</v>
      </c>
      <c r="R49" t="s">
        <v>20</v>
      </c>
      <c r="S49" t="s">
        <v>95</v>
      </c>
      <c r="T49" t="s">
        <v>203</v>
      </c>
    </row>
    <row r="50" spans="1:20" x14ac:dyDescent="0.25">
      <c r="A50" t="s">
        <v>204</v>
      </c>
      <c r="B50" t="s">
        <v>70</v>
      </c>
      <c r="C50" t="s">
        <v>62</v>
      </c>
      <c r="D50" t="s">
        <v>132</v>
      </c>
      <c r="E50" t="s">
        <v>71</v>
      </c>
      <c r="F50" t="s">
        <v>34</v>
      </c>
      <c r="G50" t="s">
        <v>33</v>
      </c>
      <c r="H50" t="s">
        <v>33</v>
      </c>
      <c r="I50" t="s">
        <v>21</v>
      </c>
      <c r="J50" t="s">
        <v>22</v>
      </c>
      <c r="K50" t="s">
        <v>206</v>
      </c>
      <c r="L50" t="s">
        <v>20</v>
      </c>
      <c r="M50" t="s">
        <v>20</v>
      </c>
      <c r="N50" t="s">
        <v>20</v>
      </c>
      <c r="O50" t="s">
        <v>20</v>
      </c>
      <c r="P50" t="s">
        <v>20</v>
      </c>
      <c r="Q50" t="s">
        <v>20</v>
      </c>
      <c r="R50" t="s">
        <v>20</v>
      </c>
      <c r="S50" t="s">
        <v>62</v>
      </c>
      <c r="T50" t="s">
        <v>205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T5"/>
  <sheetViews>
    <sheetView workbookViewId="0">
      <selection activeCell="I10" sqref="I10"/>
    </sheetView>
  </sheetViews>
  <sheetFormatPr baseColWidth="10" defaultRowHeight="15" x14ac:dyDescent="0.25"/>
  <cols>
    <col min="1" max="1" width="15.7109375" bestFit="1" customWidth="1"/>
    <col min="2" max="9" width="11.140625" bestFit="1" customWidth="1"/>
    <col min="10" max="19" width="12.140625" bestFit="1" customWidth="1"/>
    <col min="20" max="20" width="61.140625" bestFit="1" customWidth="1"/>
    <col min="21" max="28" width="11.140625" bestFit="1" customWidth="1"/>
    <col min="29" max="38" width="12.140625" bestFit="1" customWidth="1"/>
    <col min="39" max="39" width="61.140625" bestFit="1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54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s="1" t="s">
        <v>19</v>
      </c>
    </row>
    <row r="2" spans="1:20" x14ac:dyDescent="0.25">
      <c r="A2" t="s">
        <v>171</v>
      </c>
      <c r="B2" t="s">
        <v>28</v>
      </c>
      <c r="C2" t="s">
        <v>101</v>
      </c>
      <c r="D2" t="s">
        <v>68</v>
      </c>
      <c r="E2" t="s">
        <v>172</v>
      </c>
      <c r="F2" t="s">
        <v>30</v>
      </c>
      <c r="G2" t="s">
        <v>31</v>
      </c>
      <c r="H2" t="s">
        <v>33</v>
      </c>
      <c r="I2" t="s">
        <v>21</v>
      </c>
      <c r="J2" t="s">
        <v>22</v>
      </c>
      <c r="K2" t="s">
        <v>86</v>
      </c>
      <c r="L2" t="s">
        <v>20</v>
      </c>
      <c r="M2" t="s">
        <v>20</v>
      </c>
      <c r="N2" t="s">
        <v>20</v>
      </c>
      <c r="O2" t="s">
        <v>20</v>
      </c>
      <c r="P2" t="s">
        <v>20</v>
      </c>
      <c r="Q2" t="s">
        <v>20</v>
      </c>
      <c r="R2" t="s">
        <v>20</v>
      </c>
      <c r="S2" t="s">
        <v>101</v>
      </c>
      <c r="T2" t="s">
        <v>173</v>
      </c>
    </row>
    <row r="3" spans="1:20" x14ac:dyDescent="0.25">
      <c r="A3" t="s">
        <v>168</v>
      </c>
      <c r="B3" t="s">
        <v>28</v>
      </c>
      <c r="C3" t="s">
        <v>106</v>
      </c>
      <c r="D3" t="s">
        <v>68</v>
      </c>
      <c r="E3" t="s">
        <v>169</v>
      </c>
      <c r="F3" t="s">
        <v>30</v>
      </c>
      <c r="G3" t="s">
        <v>31</v>
      </c>
      <c r="H3" t="s">
        <v>33</v>
      </c>
      <c r="I3" t="s">
        <v>21</v>
      </c>
      <c r="J3" t="s">
        <v>22</v>
      </c>
      <c r="K3" t="s">
        <v>86</v>
      </c>
      <c r="L3" t="s">
        <v>20</v>
      </c>
      <c r="M3" t="s">
        <v>20</v>
      </c>
      <c r="N3" t="s">
        <v>20</v>
      </c>
      <c r="O3" t="s">
        <v>20</v>
      </c>
      <c r="P3" t="s">
        <v>20</v>
      </c>
      <c r="Q3" t="s">
        <v>20</v>
      </c>
      <c r="R3" t="s">
        <v>20</v>
      </c>
      <c r="S3" t="s">
        <v>106</v>
      </c>
      <c r="T3" t="s">
        <v>170</v>
      </c>
    </row>
    <row r="4" spans="1:20" x14ac:dyDescent="0.25">
      <c r="A4" t="s">
        <v>163</v>
      </c>
      <c r="B4" t="s">
        <v>28</v>
      </c>
      <c r="C4" t="s">
        <v>124</v>
      </c>
      <c r="D4" t="s">
        <v>164</v>
      </c>
      <c r="E4" t="s">
        <v>65</v>
      </c>
      <c r="F4" t="s">
        <v>30</v>
      </c>
      <c r="G4" t="s">
        <v>31</v>
      </c>
      <c r="H4" t="s">
        <v>33</v>
      </c>
      <c r="I4" t="s">
        <v>20</v>
      </c>
      <c r="J4" t="s">
        <v>20</v>
      </c>
      <c r="K4" t="s">
        <v>20</v>
      </c>
      <c r="L4" t="s">
        <v>20</v>
      </c>
      <c r="M4" t="s">
        <v>20</v>
      </c>
      <c r="N4" t="s">
        <v>20</v>
      </c>
      <c r="O4" t="s">
        <v>20</v>
      </c>
      <c r="P4" t="s">
        <v>20</v>
      </c>
      <c r="Q4" t="s">
        <v>20</v>
      </c>
      <c r="R4" t="s">
        <v>20</v>
      </c>
      <c r="S4" t="s">
        <v>124</v>
      </c>
      <c r="T4" t="s">
        <v>165</v>
      </c>
    </row>
    <row r="5" spans="1:20" x14ac:dyDescent="0.25">
      <c r="A5" t="s">
        <v>166</v>
      </c>
      <c r="B5" t="s">
        <v>28</v>
      </c>
      <c r="C5" t="s">
        <v>124</v>
      </c>
      <c r="D5" t="s">
        <v>167</v>
      </c>
      <c r="E5" t="s">
        <v>65</v>
      </c>
      <c r="F5" t="s">
        <v>30</v>
      </c>
      <c r="G5" t="s">
        <v>31</v>
      </c>
      <c r="H5" t="s">
        <v>33</v>
      </c>
      <c r="I5" t="s">
        <v>20</v>
      </c>
      <c r="J5" t="s">
        <v>20</v>
      </c>
      <c r="K5" t="s">
        <v>20</v>
      </c>
      <c r="L5" t="s">
        <v>20</v>
      </c>
      <c r="M5" t="s">
        <v>20</v>
      </c>
      <c r="N5" t="s">
        <v>20</v>
      </c>
      <c r="O5" t="s">
        <v>20</v>
      </c>
      <c r="P5" t="s">
        <v>20</v>
      </c>
      <c r="Q5" t="s">
        <v>20</v>
      </c>
      <c r="R5" t="s">
        <v>20</v>
      </c>
      <c r="S5" t="s">
        <v>124</v>
      </c>
      <c r="T5" t="s">
        <v>165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T3"/>
  <sheetViews>
    <sheetView workbookViewId="0">
      <selection activeCell="E8" sqref="E8"/>
    </sheetView>
  </sheetViews>
  <sheetFormatPr baseColWidth="10" defaultRowHeight="15" x14ac:dyDescent="0.25"/>
  <cols>
    <col min="1" max="1" width="19.140625" bestFit="1" customWidth="1"/>
    <col min="2" max="9" width="11.140625" bestFit="1" customWidth="1"/>
    <col min="10" max="10" width="12.140625" bestFit="1" customWidth="1"/>
    <col min="11" max="11" width="10.42578125" bestFit="1" customWidth="1"/>
    <col min="12" max="19" width="12.140625" bestFit="1" customWidth="1"/>
    <col min="20" max="20" width="61.85546875" bestFit="1" customWidth="1"/>
    <col min="21" max="28" width="11.140625" bestFit="1" customWidth="1"/>
    <col min="29" max="38" width="12.140625" bestFit="1" customWidth="1"/>
    <col min="39" max="39" width="61.85546875" bestFit="1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54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s="1" t="s">
        <v>19</v>
      </c>
    </row>
    <row r="2" spans="1:20" x14ac:dyDescent="0.25">
      <c r="A2" t="s">
        <v>152</v>
      </c>
      <c r="B2" t="s">
        <v>64</v>
      </c>
      <c r="C2" t="s">
        <v>62</v>
      </c>
      <c r="D2" t="s">
        <v>153</v>
      </c>
      <c r="E2" t="s">
        <v>66</v>
      </c>
      <c r="F2" t="s">
        <v>30</v>
      </c>
      <c r="G2" t="s">
        <v>31</v>
      </c>
      <c r="H2" t="s">
        <v>32</v>
      </c>
      <c r="I2" t="s">
        <v>20</v>
      </c>
      <c r="J2" t="s">
        <v>20</v>
      </c>
      <c r="K2" t="s">
        <v>20</v>
      </c>
      <c r="L2" t="s">
        <v>20</v>
      </c>
      <c r="M2" t="s">
        <v>20</v>
      </c>
      <c r="N2" t="s">
        <v>20</v>
      </c>
      <c r="O2" t="s">
        <v>20</v>
      </c>
      <c r="P2" t="s">
        <v>20</v>
      </c>
      <c r="Q2" t="s">
        <v>20</v>
      </c>
      <c r="R2" t="s">
        <v>20</v>
      </c>
      <c r="S2" t="s">
        <v>62</v>
      </c>
      <c r="T2" t="s">
        <v>155</v>
      </c>
    </row>
    <row r="3" spans="1:20" x14ac:dyDescent="0.25">
      <c r="A3" t="s">
        <v>152</v>
      </c>
      <c r="B3" t="s">
        <v>64</v>
      </c>
      <c r="C3" t="s">
        <v>95</v>
      </c>
      <c r="D3" t="s">
        <v>153</v>
      </c>
      <c r="E3" t="s">
        <v>66</v>
      </c>
      <c r="F3" t="s">
        <v>30</v>
      </c>
      <c r="G3" t="s">
        <v>31</v>
      </c>
      <c r="H3" t="s">
        <v>32</v>
      </c>
      <c r="I3" t="s">
        <v>20</v>
      </c>
      <c r="J3" t="s">
        <v>20</v>
      </c>
      <c r="K3" t="s">
        <v>20</v>
      </c>
      <c r="L3" t="s">
        <v>20</v>
      </c>
      <c r="M3" t="s">
        <v>20</v>
      </c>
      <c r="N3" t="s">
        <v>20</v>
      </c>
      <c r="O3" t="s">
        <v>20</v>
      </c>
      <c r="P3" t="s">
        <v>20</v>
      </c>
      <c r="Q3" t="s">
        <v>20</v>
      </c>
      <c r="R3" t="s">
        <v>20</v>
      </c>
      <c r="S3" t="s">
        <v>95</v>
      </c>
      <c r="T3" t="s">
        <v>154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I30"/>
  <sheetViews>
    <sheetView workbookViewId="0">
      <selection activeCell="C20" sqref="C20:D20"/>
    </sheetView>
  </sheetViews>
  <sheetFormatPr baseColWidth="10" defaultRowHeight="15" x14ac:dyDescent="0.25"/>
  <cols>
    <col min="1" max="1" width="5.7109375" customWidth="1"/>
    <col min="2" max="2" width="8.7109375" customWidth="1"/>
    <col min="3" max="4" width="14.28515625" customWidth="1"/>
    <col min="5" max="5" width="5.7109375" customWidth="1"/>
    <col min="6" max="6" width="8.7109375" customWidth="1"/>
    <col min="7" max="8" width="14.28515625" customWidth="1"/>
  </cols>
  <sheetData>
    <row r="1" spans="1:9" ht="15" customHeight="1" x14ac:dyDescent="0.25">
      <c r="A1" s="50" t="str">
        <f>IF(OR(Dos!E2="60,5",Dos!E2="83",Dos!E2="121",Dos!E2="184")," Tiroirs Merivobox ","Tiroirs Legrabox")</f>
        <v xml:space="preserve"> Tiroirs Merivobox </v>
      </c>
      <c r="B1" s="50"/>
      <c r="C1" s="50"/>
      <c r="D1" s="50"/>
      <c r="E1" s="50"/>
      <c r="F1" s="50"/>
      <c r="G1" s="50"/>
      <c r="H1" s="50"/>
      <c r="I1" s="3"/>
    </row>
    <row r="2" spans="1:9" ht="15" customHeight="1" x14ac:dyDescent="0.25">
      <c r="A2" s="50"/>
      <c r="B2" s="50"/>
      <c r="C2" s="50"/>
      <c r="D2" s="50"/>
      <c r="E2" s="50"/>
      <c r="F2" s="50"/>
      <c r="G2" s="50"/>
      <c r="H2" s="50"/>
      <c r="I2" s="3"/>
    </row>
    <row r="3" spans="1:9" ht="15" customHeight="1" x14ac:dyDescent="0.25">
      <c r="A3" s="50"/>
      <c r="B3" s="50"/>
      <c r="C3" s="50"/>
      <c r="D3" s="50"/>
      <c r="E3" s="50"/>
      <c r="F3" s="50"/>
      <c r="G3" s="50"/>
      <c r="H3" s="50"/>
      <c r="I3" s="3"/>
    </row>
    <row r="4" spans="1:9" ht="15" customHeight="1" x14ac:dyDescent="0.25">
      <c r="A4" s="50"/>
      <c r="B4" s="50"/>
      <c r="C4" s="50"/>
      <c r="D4" s="50"/>
      <c r="E4" s="50"/>
      <c r="F4" s="50"/>
      <c r="G4" s="50"/>
      <c r="H4" s="50"/>
      <c r="I4" s="3"/>
    </row>
    <row r="5" spans="1:9" ht="15" customHeight="1" x14ac:dyDescent="0.25">
      <c r="A5" s="50"/>
      <c r="B5" s="50"/>
      <c r="C5" s="50"/>
      <c r="D5" s="50"/>
      <c r="E5" s="50"/>
      <c r="F5" s="50"/>
      <c r="G5" s="50"/>
      <c r="H5" s="50"/>
      <c r="I5" s="3"/>
    </row>
    <row r="6" spans="1:9" ht="15" customHeight="1" x14ac:dyDescent="0.25">
      <c r="A6" s="51" t="str">
        <f>Base!B6&amp;"_"&amp;Base!B5</f>
        <v>REMI_Loc SIMON</v>
      </c>
      <c r="B6" s="51"/>
      <c r="C6" s="51"/>
      <c r="D6" s="51"/>
      <c r="E6" s="51"/>
      <c r="F6" s="51"/>
      <c r="G6" s="51"/>
      <c r="H6" s="51"/>
      <c r="I6" s="4"/>
    </row>
    <row r="7" spans="1:9" ht="15" customHeight="1" x14ac:dyDescent="0.25">
      <c r="A7" s="51"/>
      <c r="B7" s="51"/>
      <c r="C7" s="51"/>
      <c r="D7" s="51"/>
      <c r="E7" s="51"/>
      <c r="F7" s="51"/>
      <c r="G7" s="51"/>
      <c r="H7" s="51"/>
      <c r="I7" s="4"/>
    </row>
    <row r="8" spans="1:9" ht="15" customHeight="1" x14ac:dyDescent="0.25">
      <c r="A8" s="51"/>
      <c r="B8" s="51"/>
      <c r="C8" s="51"/>
      <c r="D8" s="51"/>
      <c r="E8" s="51"/>
      <c r="F8" s="51"/>
      <c r="G8" s="51"/>
      <c r="H8" s="51"/>
      <c r="I8" s="4"/>
    </row>
    <row r="9" spans="1:9" ht="11.25" customHeight="1" x14ac:dyDescent="0.25">
      <c r="A9" s="51"/>
      <c r="B9" s="51"/>
      <c r="C9" s="51"/>
      <c r="D9" s="51"/>
      <c r="E9" s="51"/>
      <c r="F9" s="51"/>
      <c r="G9" s="51"/>
      <c r="H9" s="51"/>
      <c r="I9" s="4"/>
    </row>
    <row r="10" spans="1:9" ht="15" customHeight="1" x14ac:dyDescent="0.25">
      <c r="A10" s="47" t="s">
        <v>39</v>
      </c>
      <c r="B10" s="48"/>
      <c r="C10" s="49" t="s">
        <v>28</v>
      </c>
      <c r="D10" s="48"/>
      <c r="E10" s="49" t="s">
        <v>39</v>
      </c>
      <c r="F10" s="48"/>
      <c r="G10" s="47" t="s">
        <v>40</v>
      </c>
      <c r="H10" s="47"/>
    </row>
    <row r="11" spans="1:9" ht="15" customHeight="1" x14ac:dyDescent="0.25">
      <c r="A11" s="47"/>
      <c r="B11" s="48"/>
      <c r="C11" s="49"/>
      <c r="D11" s="48"/>
      <c r="E11" s="49"/>
      <c r="F11" s="48"/>
      <c r="G11" s="47"/>
      <c r="H11" s="47"/>
    </row>
    <row r="12" spans="1:9" s="5" customFormat="1" ht="30" customHeight="1" x14ac:dyDescent="0.35">
      <c r="A12" s="26" t="str">
        <f>IF(Fond!H2="","",Fond!H2&amp;"X")</f>
        <v>1X</v>
      </c>
      <c r="B12" s="27" t="str">
        <f>IF(Fond!C2="","","("&amp;Fond!C2&amp;")")</f>
        <v>(AFDT173)</v>
      </c>
      <c r="C12" s="52" t="str">
        <f>IF(A$1=" Tiroirs Merivobox ",IF(Fond!D2&lt;&gt;"",((Fond!E2)&amp;" X "&amp;Fond!D2+16),""),IF(A$1="Tiroirs Legrabox",IF(Fond!D2&lt;&gt;"",((Fond!E2)&amp;" X "&amp;Fond!D2),"")))</f>
        <v>521 X 490</v>
      </c>
      <c r="D12" s="53"/>
      <c r="E12" s="29" t="str">
        <f>IF(Dos!H2="","",Dos!H2&amp;"X")</f>
        <v>2X</v>
      </c>
      <c r="F12" s="28" t="str">
        <f>IF(Dos!C2="","","("&amp;Dos!C2&amp;")")</f>
        <v>(B2CT)</v>
      </c>
      <c r="G12" s="52" t="str">
        <f>IF(A$1=" Tiroirs Merivobox ",IF(Dos!D2&lt;&gt;"",((Dos!D2)&amp;" X "&amp;Dos!E2-16),""),IF(A$1="Tiroirs Legrabox",IF(Dos!D2&lt;&gt;"",((Dos!D2)&amp;" X "&amp;Dos!E2),"")))</f>
        <v>811 X 168</v>
      </c>
      <c r="H12" s="54"/>
    </row>
    <row r="13" spans="1:9" s="5" customFormat="1" ht="30" customHeight="1" x14ac:dyDescent="0.35">
      <c r="A13" s="26" t="str">
        <f>IF(Fond!H3="","",Fond!H3&amp;"X")</f>
        <v>1X</v>
      </c>
      <c r="B13" s="27" t="str">
        <f>IF(Fond!C3="","","("&amp;Fond!C3&amp;")")</f>
        <v>(BPB300TA)</v>
      </c>
      <c r="C13" s="52" t="str">
        <f>IF(A$1=" Tiroirs Merivobox ",IF(Fond!D3&lt;&gt;"",((Fond!E3)&amp;" X "&amp;Fond!D3+16),""),IF(A$1="Tiroirs Legrabox",IF(Fond!D3&lt;&gt;"",((Fond!E3)&amp;" X "&amp;Fond!D3),"")))</f>
        <v>211 X 490</v>
      </c>
      <c r="D13" s="53"/>
      <c r="E13" s="29" t="str">
        <f>IF(Dos!H3="","",Dos!H3&amp;"X")</f>
        <v>2X</v>
      </c>
      <c r="F13" s="28" t="str">
        <f>IF(Dos!C3="","","("&amp;Dos!C3&amp;")")</f>
        <v>(BSP2CT)</v>
      </c>
      <c r="G13" s="52" t="str">
        <f>IF(A$1=" Tiroirs Merivobox ",IF(Dos!D3&lt;&gt;"",((Dos!D3)&amp;" X "&amp;Dos!E3-16),""),IF(A$1="Tiroirs Legrabox",IF(Dos!D3&lt;&gt;"",((Dos!D3)&amp;" X "&amp;Dos!E3),"")))</f>
        <v>811 X 168</v>
      </c>
      <c r="H13" s="54"/>
    </row>
    <row r="14" spans="1:9" s="5" customFormat="1" ht="30" customHeight="1" x14ac:dyDescent="0.35">
      <c r="A14" s="26" t="str">
        <f>IF(Fond!H4="","",Fond!H4&amp;"X")</f>
        <v>1X</v>
      </c>
      <c r="B14" s="27" t="str">
        <f>IF(Fond!C4="","","("&amp;Fond!C4&amp;")")</f>
        <v>(BSECTA)</v>
      </c>
      <c r="C14" s="52" t="str">
        <f>IF(A$1=" Tiroirs Merivobox ",IF(Fond!D4&lt;&gt;"",((Fond!E4)&amp;" X "&amp;Fond!D4+16),""),IF(A$1="Tiroirs Legrabox",IF(Fond!D4&lt;&gt;"",((Fond!E4)&amp;" X "&amp;Fond!D4),"")))</f>
        <v>511 X 390</v>
      </c>
      <c r="D14" s="53"/>
      <c r="E14" s="29" t="str">
        <f>IF(Dos!H4="","",Dos!H4&amp;"X")</f>
        <v/>
      </c>
      <c r="F14" s="28" t="str">
        <f>IF(Dos!C4="","","("&amp;Dos!C4&amp;")")</f>
        <v/>
      </c>
      <c r="G14" s="52" t="str">
        <f>IF(A$1=" Tiroirs Merivobox ",IF(Dos!D4&lt;&gt;"",((Dos!D4)&amp;" X "&amp;Dos!E4-16),""),IF(A$1="Tiroirs Legrabox",IF(Dos!D4&lt;&gt;"",((Dos!D4)&amp;" X "&amp;Dos!E4),"")))</f>
        <v/>
      </c>
      <c r="H14" s="54"/>
    </row>
    <row r="15" spans="1:9" s="5" customFormat="1" ht="30" customHeight="1" x14ac:dyDescent="0.35">
      <c r="A15" s="26" t="str">
        <f>IF(Fond!H5="","",Fond!H5&amp;"X")</f>
        <v>1X</v>
      </c>
      <c r="B15" s="27" t="str">
        <f>IF(Fond!C5="","","("&amp;Fond!C5&amp;")")</f>
        <v>(BSECTA)</v>
      </c>
      <c r="C15" s="52" t="str">
        <f>IF(A$1=" Tiroirs Merivobox ",IF(Fond!D5&lt;&gt;"",((Fond!E5)&amp;" X "&amp;Fond!D5+16),""),IF(A$1="Tiroirs Legrabox",IF(Fond!D5&lt;&gt;"",((Fond!E5)&amp;" X "&amp;Fond!D5),"")))</f>
        <v>511 X 440</v>
      </c>
      <c r="D15" s="53"/>
      <c r="E15" s="29" t="str">
        <f>IF(Dos!H5="","",Dos!H5&amp;"X")</f>
        <v/>
      </c>
      <c r="F15" s="28" t="str">
        <f>IF(Dos!C5="","","("&amp;Dos!C5&amp;")")</f>
        <v/>
      </c>
      <c r="G15" s="52" t="str">
        <f>IF(A$1=" Tiroirs Merivobox ",IF(Dos!D5&lt;&gt;"",((Dos!D5)&amp;" X "&amp;Dos!E5-16),""),IF(A$1="Tiroirs Legrabox",IF(Dos!D5&lt;&gt;"",((Dos!D5)&amp;" X "&amp;Dos!E5),"")))</f>
        <v/>
      </c>
      <c r="H15" s="54"/>
    </row>
    <row r="16" spans="1:9" s="5" customFormat="1" ht="30" customHeight="1" x14ac:dyDescent="0.35">
      <c r="A16" s="26" t="str">
        <f>IF(Fond!H6="","",Fond!H6&amp;"X")</f>
        <v/>
      </c>
      <c r="B16" s="27" t="str">
        <f>IF(Fond!C6="","","("&amp;Fond!C6&amp;")")</f>
        <v/>
      </c>
      <c r="C16" s="52" t="str">
        <f>IF(A$1=" Tiroirs Merivobox ",IF(Fond!D6&lt;&gt;"",((Fond!E6)&amp;" X "&amp;Fond!D6+16),""),IF(A$1="Tiroirs Legrabox",IF(Fond!D6&lt;&gt;"",((Fond!E6)&amp;" X "&amp;Fond!D6),"")))</f>
        <v/>
      </c>
      <c r="D16" s="53"/>
      <c r="E16" s="29" t="str">
        <f>IF(Dos!H6="","",Dos!H6&amp;"X")</f>
        <v/>
      </c>
      <c r="F16" s="28" t="str">
        <f>IF(Dos!C6="","","("&amp;Dos!C6&amp;")")</f>
        <v/>
      </c>
      <c r="G16" s="52" t="str">
        <f>IF(A$1=" Tiroirs Merivobox ",IF(Dos!D6&lt;&gt;"",((Dos!D6)&amp;" X "&amp;Dos!E6-16),""),IF(A$1="Tiroirs Legrabox",IF(Dos!D6&lt;&gt;"",((Dos!D6)&amp;" X "&amp;Dos!E6),"")))</f>
        <v/>
      </c>
      <c r="H16" s="54"/>
    </row>
    <row r="17" spans="1:8" s="5" customFormat="1" ht="30" customHeight="1" x14ac:dyDescent="0.35">
      <c r="A17" s="26" t="str">
        <f>IF(Fond!H7="","",Fond!H7&amp;"X")</f>
        <v/>
      </c>
      <c r="B17" s="27" t="str">
        <f>IF(Fond!C7="","","("&amp;Fond!C7&amp;")")</f>
        <v/>
      </c>
      <c r="C17" s="52" t="str">
        <f>IF(A$1=" Tiroirs Merivobox ",IF(Fond!D7&lt;&gt;"",((Fond!E7)&amp;" X "&amp;Fond!D7+16),""),IF(A$1="Tiroirs Legrabox",IF(Fond!D7&lt;&gt;"",((Fond!E7)&amp;" X "&amp;Fond!D7),"")))</f>
        <v/>
      </c>
      <c r="D17" s="53"/>
      <c r="E17" s="29" t="str">
        <f>IF(Dos!H7="","",Dos!H7&amp;"X")</f>
        <v/>
      </c>
      <c r="F17" s="28" t="str">
        <f>IF(Dos!C7="","","("&amp;Dos!C7&amp;")")</f>
        <v/>
      </c>
      <c r="G17" s="52" t="str">
        <f>IF(A$1=" Tiroirs Merivobox ",IF(Dos!D7&lt;&gt;"",((Dos!D7)&amp;" X "&amp;Dos!E7-16),""),IF(A$1="Tiroirs Legrabox",IF(Dos!D7&lt;&gt;"",((Dos!D7)&amp;" X "&amp;Dos!E7),"")))</f>
        <v/>
      </c>
      <c r="H17" s="54"/>
    </row>
    <row r="18" spans="1:8" s="5" customFormat="1" ht="30" customHeight="1" x14ac:dyDescent="0.35">
      <c r="A18" s="26" t="str">
        <f>IF(Fond!H8="","",Fond!H8&amp;"X")</f>
        <v/>
      </c>
      <c r="B18" s="27" t="str">
        <f>IF(Fond!C8="","","("&amp;Fond!C8&amp;")")</f>
        <v/>
      </c>
      <c r="C18" s="52" t="str">
        <f>IF(A$1=" Tiroirs Merivobox ",IF(Fond!D8&lt;&gt;"",((Fond!E8)&amp;" X "&amp;Fond!D8+16),""),IF(A$1="Tiroirs Legrabox",IF(Fond!D8&lt;&gt;"",((Fond!E8)&amp;" X "&amp;Fond!D8),"")))</f>
        <v/>
      </c>
      <c r="D18" s="53"/>
      <c r="E18" s="29" t="str">
        <f>IF(Dos!H8="","",Dos!H8&amp;"X")</f>
        <v/>
      </c>
      <c r="F18" s="28" t="str">
        <f>IF(Dos!C8="","","("&amp;Dos!C8&amp;")")</f>
        <v/>
      </c>
      <c r="G18" s="52" t="str">
        <f>IF(A$1=" Tiroirs Merivobox ",IF(Dos!D8&lt;&gt;"",((Dos!D8)&amp;" X "&amp;Dos!E8-16),""),IF(A$1="Tiroirs Legrabox",IF(Dos!D8&lt;&gt;"",((Dos!D8)&amp;" X "&amp;Dos!E8),"")))</f>
        <v/>
      </c>
      <c r="H18" s="54"/>
    </row>
    <row r="19" spans="1:8" s="5" customFormat="1" ht="30" customHeight="1" x14ac:dyDescent="0.35">
      <c r="A19" s="26" t="str">
        <f>IF(Fond!H9="","",Fond!H9&amp;"X")</f>
        <v/>
      </c>
      <c r="B19" s="27" t="str">
        <f>IF(Fond!C9="","","("&amp;Fond!C9&amp;")")</f>
        <v/>
      </c>
      <c r="C19" s="52" t="str">
        <f>IF(A$1=" Tiroirs Merivobox ",IF(Fond!D9&lt;&gt;"",((Fond!E9)&amp;" X "&amp;Fond!D9+16),""),IF(A$1="Tiroirs Legrabox",IF(Fond!D9&lt;&gt;"",((Fond!E9)&amp;" X "&amp;Fond!D9),"")))</f>
        <v/>
      </c>
      <c r="D19" s="53"/>
      <c r="E19" s="29" t="str">
        <f>IF(Dos!H9="","",Dos!H9&amp;"X")</f>
        <v/>
      </c>
      <c r="F19" s="28" t="str">
        <f>IF(Dos!C9="","","("&amp;Dos!C9&amp;")")</f>
        <v/>
      </c>
      <c r="G19" s="52" t="str">
        <f>IF(A$1=" Tiroirs Merivobox ",IF(Dos!D9&lt;&gt;"",((Dos!D9)&amp;" X "&amp;Dos!E9-16),""),IF(A$1="Tiroirs Legrabox",IF(Dos!D9&lt;&gt;"",((Dos!D9)&amp;" X "&amp;Dos!E9),"")))</f>
        <v/>
      </c>
      <c r="H19" s="54"/>
    </row>
    <row r="20" spans="1:8" s="5" customFormat="1" ht="30" customHeight="1" x14ac:dyDescent="0.35">
      <c r="A20" s="26" t="str">
        <f>IF(Fond!H10="","",Fond!H10&amp;"X")</f>
        <v/>
      </c>
      <c r="B20" s="27" t="str">
        <f>IF(Fond!C10="","","("&amp;Fond!C10&amp;")")</f>
        <v/>
      </c>
      <c r="C20" s="52" t="str">
        <f>IF(A$1=" Tiroirs Merivobox ",IF(Fond!D10&lt;&gt;"",((Fond!E10)&amp;" X "&amp;Fond!D10+16),""),IF(A$1="Tiroirs Legrabox",IF(Fond!D10&lt;&gt;"",((Fond!E10)&amp;" X "&amp;Fond!D10),"")))</f>
        <v/>
      </c>
      <c r="D20" s="53"/>
      <c r="E20" s="29" t="str">
        <f>IF(Dos!H10="","",Dos!H10&amp;"X")</f>
        <v/>
      </c>
      <c r="F20" s="28" t="str">
        <f>IF(Dos!C10="","","("&amp;Dos!C10&amp;")")</f>
        <v/>
      </c>
      <c r="G20" s="52" t="str">
        <f>IF(A$1=" Tiroirs Merivobox ",IF(Dos!D10&lt;&gt;"",((Dos!D10)&amp;" X "&amp;Dos!E10-16),""),IF(A$1="Tiroirs Legrabox",IF(Dos!D10&lt;&gt;"",((Dos!D10)&amp;" X "&amp;Dos!E10),"")))</f>
        <v/>
      </c>
      <c r="H20" s="54"/>
    </row>
    <row r="21" spans="1:8" s="5" customFormat="1" ht="30" customHeight="1" x14ac:dyDescent="0.35">
      <c r="A21" s="26" t="str">
        <f>IF(Fond!H11="","",Fond!H11&amp;"X")</f>
        <v/>
      </c>
      <c r="B21" s="27" t="str">
        <f>IF(Fond!C11="","","("&amp;Fond!C11&amp;")")</f>
        <v/>
      </c>
      <c r="C21" s="52" t="str">
        <f>IF(A$1=" Tiroirs Merivobox ",IF(Fond!D11&lt;&gt;"",((Fond!E11)&amp;" X "&amp;Fond!D11+16),""),IF(A$1="Tiroirs Legrabox",IF(Fond!D11&lt;&gt;"",((Fond!E11)&amp;" X "&amp;Fond!D11),"")))</f>
        <v/>
      </c>
      <c r="D21" s="53"/>
      <c r="E21" s="29" t="str">
        <f>IF(Dos!H11="","",Dos!H11&amp;"X")</f>
        <v/>
      </c>
      <c r="F21" s="28" t="str">
        <f>IF(Dos!C11="","","("&amp;Dos!C11&amp;")")</f>
        <v/>
      </c>
      <c r="G21" s="52" t="str">
        <f>IF(A$1=" Tiroirs Merivobox ",IF(Dos!D11&lt;&gt;"",((Dos!D11)&amp;" X "&amp;Dos!E11-16),""),IF(A$1="Tiroirs Legrabox",IF(Dos!D11&lt;&gt;"",((Dos!D11)&amp;" X "&amp;Dos!E11),"")))</f>
        <v/>
      </c>
      <c r="H21" s="54"/>
    </row>
    <row r="22" spans="1:8" s="5" customFormat="1" ht="30" customHeight="1" x14ac:dyDescent="0.35">
      <c r="A22" s="26" t="str">
        <f>IF(Fond!H12="","",Fond!H12&amp;"X")</f>
        <v/>
      </c>
      <c r="B22" s="27" t="str">
        <f>IF(Fond!C12="","","("&amp;Fond!C12&amp;")")</f>
        <v/>
      </c>
      <c r="C22" s="52" t="str">
        <f>IF(A$1=" Tiroirs Merivobox ",IF(Fond!D12&lt;&gt;"",((Fond!E12)&amp;" X "&amp;Fond!D12+16),""),IF(A$1="Tiroirs Legrabox",IF(Fond!D12&lt;&gt;"",((Fond!E12)&amp;" X "&amp;Fond!D12),"")))</f>
        <v/>
      </c>
      <c r="D22" s="53"/>
      <c r="E22" s="29" t="str">
        <f>IF(Dos!H12="","",Dos!H12&amp;"X")</f>
        <v/>
      </c>
      <c r="F22" s="28" t="str">
        <f>IF(Dos!C12="","","("&amp;Dos!C12&amp;")")</f>
        <v/>
      </c>
      <c r="G22" s="52" t="str">
        <f>IF(A$1=" Tiroirs Merivobox ",IF(Dos!D12&lt;&gt;"",((Dos!D12)&amp;" X "&amp;Dos!E12-16),""),IF(A$1="Tiroirs Legrabox",IF(Dos!D12&lt;&gt;"",((Dos!D12)&amp;" X "&amp;Dos!E12),"")))</f>
        <v/>
      </c>
      <c r="H22" s="54"/>
    </row>
    <row r="23" spans="1:8" s="5" customFormat="1" ht="30" customHeight="1" x14ac:dyDescent="0.35">
      <c r="A23" s="26" t="str">
        <f>IF(Fond!H13="","",Fond!H13&amp;"X")</f>
        <v/>
      </c>
      <c r="B23" s="27" t="str">
        <f>IF(Fond!C13="","","("&amp;Fond!C13&amp;")")</f>
        <v/>
      </c>
      <c r="C23" s="52" t="str">
        <f>IF(A$1=" Tiroirs Merivobox ",IF(Fond!D13&lt;&gt;"",((Fond!E13)&amp;" X "&amp;Fond!D13+16),""),IF(A$1="Tiroirs Legrabox",IF(Fond!D13&lt;&gt;"",((Fond!E13)&amp;" X "&amp;Fond!D13),"")))</f>
        <v/>
      </c>
      <c r="D23" s="53"/>
      <c r="E23" s="29" t="str">
        <f>IF(Dos!H13="","",Dos!H13&amp;"X")</f>
        <v/>
      </c>
      <c r="F23" s="28" t="str">
        <f>IF(Dos!C13="","","("&amp;Dos!C13&amp;")")</f>
        <v/>
      </c>
      <c r="G23" s="52" t="str">
        <f>IF(A$1=" Tiroirs Merivobox ",IF(Dos!D13&lt;&gt;"",((Dos!D13)&amp;" X "&amp;Dos!E13-16),""),IF(A$1="Tiroirs Legrabox",IF(Dos!D13&lt;&gt;"",((Dos!D13)&amp;" X "&amp;Dos!E13),"")))</f>
        <v/>
      </c>
      <c r="H23" s="54"/>
    </row>
    <row r="24" spans="1:8" s="5" customFormat="1" ht="30" customHeight="1" x14ac:dyDescent="0.35">
      <c r="A24" s="26" t="str">
        <f>IF(Fond!H14="","",Fond!H14&amp;"X")</f>
        <v/>
      </c>
      <c r="B24" s="27" t="str">
        <f>IF(Fond!C14="","","("&amp;Fond!C14&amp;")")</f>
        <v/>
      </c>
      <c r="C24" s="52" t="str">
        <f>IF(A$1=" Tiroirs Merivobox ",IF(Fond!D14&lt;&gt;"",((Fond!E14)&amp;" X "&amp;Fond!D14+16),""),IF(A$1="Tiroirs Legrabox",IF(Fond!D14&lt;&gt;"",((Fond!E14)&amp;" X "&amp;Fond!D14),"")))</f>
        <v/>
      </c>
      <c r="D24" s="53"/>
      <c r="E24" s="29" t="str">
        <f>IF(Dos!H14="","",Dos!H14&amp;"X")</f>
        <v/>
      </c>
      <c r="F24" s="28" t="str">
        <f>IF(Dos!C14="","","("&amp;Dos!C14&amp;")")</f>
        <v/>
      </c>
      <c r="G24" s="52" t="str">
        <f>IF(A$1=" Tiroirs Merivobox ",IF(Dos!D14&lt;&gt;"",((Dos!D14)&amp;" X "&amp;Dos!E14-16),""),IF(A$1="Tiroirs Legrabox",IF(Dos!D14&lt;&gt;"",((Dos!D14)&amp;" X "&amp;Dos!E14),"")))</f>
        <v/>
      </c>
      <c r="H24" s="54"/>
    </row>
    <row r="25" spans="1:8" s="5" customFormat="1" ht="30" customHeight="1" x14ac:dyDescent="0.35">
      <c r="A25" s="26" t="str">
        <f>IF(Fond!H15="","",Fond!H15&amp;"X")</f>
        <v/>
      </c>
      <c r="B25" s="27" t="str">
        <f>IF(Fond!C15="","","("&amp;Fond!C15&amp;")")</f>
        <v/>
      </c>
      <c r="C25" s="52" t="str">
        <f>IF(A$1=" Tiroirs Merivobox ",IF(Fond!D15&lt;&gt;"",((Fond!E15)&amp;" X "&amp;Fond!D15+16),""),IF(A$1="Tiroirs Legrabox",IF(Fond!D15&lt;&gt;"",((Fond!E15)&amp;" X "&amp;Fond!D15),"")))</f>
        <v/>
      </c>
      <c r="D25" s="53"/>
      <c r="E25" s="29" t="str">
        <f>IF(Dos!H15="","",Dos!H15&amp;"X")</f>
        <v/>
      </c>
      <c r="F25" s="28" t="str">
        <f>IF(Dos!C15="","","("&amp;Dos!C15&amp;")")</f>
        <v/>
      </c>
      <c r="G25" s="52" t="str">
        <f>IF(A$1=" Tiroirs Merivobox ",IF(Dos!D15&lt;&gt;"",((Dos!D15)&amp;" X "&amp;Dos!E15-16),""),IF(A$1="Tiroirs Legrabox",IF(Dos!D15&lt;&gt;"",((Dos!D15)&amp;" X "&amp;Dos!E15),"")))</f>
        <v/>
      </c>
      <c r="H25" s="54"/>
    </row>
    <row r="26" spans="1:8" s="5" customFormat="1" ht="30" customHeight="1" x14ac:dyDescent="0.35">
      <c r="A26" s="26" t="str">
        <f>IF(Fond!H16="","",Fond!H16&amp;"X")</f>
        <v/>
      </c>
      <c r="B26" s="27" t="str">
        <f>IF(Fond!C16="","","("&amp;Fond!C16&amp;")")</f>
        <v/>
      </c>
      <c r="C26" s="52" t="str">
        <f>IF(A$1=" Tiroirs Merivobox ",IF(Fond!D16&lt;&gt;"",((Fond!E16)&amp;" X "&amp;Fond!D16+16),""),IF(A$1="Tiroirs Legrabox",IF(Fond!D16&lt;&gt;"",((Fond!E16)&amp;" X "&amp;Fond!D16),"")))</f>
        <v/>
      </c>
      <c r="D26" s="53"/>
      <c r="E26" s="29" t="str">
        <f>IF(Dos!H16="","",Dos!H16&amp;"X")</f>
        <v/>
      </c>
      <c r="F26" s="28" t="str">
        <f>IF(Dos!C16="","","("&amp;Dos!C16&amp;")")</f>
        <v/>
      </c>
      <c r="G26" s="52" t="str">
        <f>IF(A$1=" Tiroirs Merivobox ",IF(Dos!D16&lt;&gt;"",((Dos!D16)&amp;" X "&amp;Dos!E16-16),""),IF(A$1="Tiroirs Legrabox",IF(Dos!D16&lt;&gt;"",((Dos!D16)&amp;" X "&amp;Dos!E16),"")))</f>
        <v/>
      </c>
      <c r="H26" s="54"/>
    </row>
    <row r="27" spans="1:8" s="5" customFormat="1" ht="30" customHeight="1" x14ac:dyDescent="0.35">
      <c r="A27" s="26" t="str">
        <f>IF(Fond!H17="","",Fond!H17&amp;"X")</f>
        <v/>
      </c>
      <c r="B27" s="27" t="str">
        <f>IF(Fond!C17="","","("&amp;Fond!C17&amp;")")</f>
        <v/>
      </c>
      <c r="C27" s="52" t="str">
        <f>IF(A$1=" Tiroirs Merivobox ",IF(Fond!D17&lt;&gt;"",((Fond!E17)&amp;" X "&amp;Fond!D17+16),""),IF(A$1="Tiroirs Legrabox",IF(Fond!D17&lt;&gt;"",((Fond!E17)&amp;" X "&amp;Fond!D17),"")))</f>
        <v/>
      </c>
      <c r="D27" s="53"/>
      <c r="E27" s="29" t="str">
        <f>IF(Dos!H17="","",Dos!H17&amp;"X")</f>
        <v/>
      </c>
      <c r="F27" s="28" t="str">
        <f>IF(Dos!C17="","","("&amp;Dos!C17&amp;")")</f>
        <v/>
      </c>
      <c r="G27" s="52" t="str">
        <f>IF(A$1=" Tiroirs Merivobox ",IF(Dos!D17&lt;&gt;"",((Dos!D17)&amp;" X "&amp;Dos!E17-16),""),IF(A$1="Tiroirs Legrabox",IF(Dos!D17&lt;&gt;"",((Dos!D17)&amp;" X "&amp;Dos!E17),"")))</f>
        <v/>
      </c>
      <c r="H27" s="54"/>
    </row>
    <row r="28" spans="1:8" s="5" customFormat="1" ht="30" customHeight="1" x14ac:dyDescent="0.35">
      <c r="A28" s="26" t="str">
        <f>IF(Fond!H18="","",Fond!H18&amp;"X")</f>
        <v/>
      </c>
      <c r="B28" s="27" t="str">
        <f>IF(Fond!C18="","","("&amp;Fond!C18&amp;")")</f>
        <v/>
      </c>
      <c r="C28" s="52" t="str">
        <f>IF(A$1=" Tiroirs Merivobox ",IF(Fond!D18&lt;&gt;"",((Fond!E18)&amp;" X "&amp;Fond!D18+16),""),IF(A$1="Tiroirs Legrabox",IF(Fond!D18&lt;&gt;"",((Fond!E18)&amp;" X "&amp;Fond!D18),"")))</f>
        <v/>
      </c>
      <c r="D28" s="53"/>
      <c r="E28" s="29" t="str">
        <f>IF(Dos!H18="","",Dos!H18&amp;"X")</f>
        <v/>
      </c>
      <c r="F28" s="28" t="str">
        <f>IF(Dos!C18="","","("&amp;Dos!C18&amp;")")</f>
        <v/>
      </c>
      <c r="G28" s="52" t="str">
        <f>IF(A$1=" Tiroirs Merivobox ",IF(Dos!D18&lt;&gt;"",((Dos!D18)&amp;" X "&amp;Dos!E18-16),""),IF(A$1="Tiroirs Legrabox",IF(Dos!D18&lt;&gt;"",((Dos!D18)&amp;" X "&amp;Dos!E18),"")))</f>
        <v/>
      </c>
      <c r="H28" s="54"/>
    </row>
    <row r="29" spans="1:8" s="5" customFormat="1" ht="30" customHeight="1" x14ac:dyDescent="0.35">
      <c r="A29" s="26" t="str">
        <f>IF(Fond!H19="","",Fond!H19&amp;"X")</f>
        <v/>
      </c>
      <c r="B29" s="27" t="str">
        <f>IF(Fond!C19="","","("&amp;Fond!C19&amp;")")</f>
        <v/>
      </c>
      <c r="C29" s="52" t="str">
        <f>IF(A$1=" Tiroirs Merivobox ",IF(Fond!D19&lt;&gt;"",((Fond!E19)&amp;" X "&amp;Fond!D19+16),""),IF(A$1="Tiroirs Legrabox",IF(Fond!D19&lt;&gt;"",((Fond!E19)&amp;" X "&amp;Fond!D19),"")))</f>
        <v/>
      </c>
      <c r="D29" s="53"/>
      <c r="E29" s="29" t="str">
        <f>IF(Dos!H19="","",Dos!H19&amp;"X")</f>
        <v/>
      </c>
      <c r="F29" s="28" t="str">
        <f>IF(Dos!C19="","","("&amp;Dos!C19&amp;")")</f>
        <v/>
      </c>
      <c r="G29" s="52" t="str">
        <f>IF(A$1=" Tiroirs Merivobox ",IF(Dos!D19&lt;&gt;"",((Dos!D19)&amp;" X "&amp;Dos!E19-16),""),IF(A$1="Tiroirs Legrabox",IF(Dos!D19&lt;&gt;"",((Dos!D19)&amp;" X "&amp;Dos!E19),"")))</f>
        <v/>
      </c>
      <c r="H29" s="54"/>
    </row>
    <row r="30" spans="1:8" s="5" customFormat="1" ht="30" customHeight="1" x14ac:dyDescent="0.35">
      <c r="B30" s="20"/>
      <c r="C30" s="46"/>
      <c r="D30" s="46"/>
      <c r="E30" s="8"/>
      <c r="F30" s="2"/>
      <c r="G30" s="46"/>
      <c r="H30" s="46"/>
    </row>
  </sheetData>
  <mergeCells count="44">
    <mergeCell ref="C22:D22"/>
    <mergeCell ref="C23:D23"/>
    <mergeCell ref="C30:D30"/>
    <mergeCell ref="G27:H27"/>
    <mergeCell ref="G28:H28"/>
    <mergeCell ref="G29:H29"/>
    <mergeCell ref="C24:D24"/>
    <mergeCell ref="C25:D25"/>
    <mergeCell ref="C26:D26"/>
    <mergeCell ref="C27:D27"/>
    <mergeCell ref="C28:D28"/>
    <mergeCell ref="C29:D29"/>
    <mergeCell ref="G30:H30"/>
    <mergeCell ref="G24:H24"/>
    <mergeCell ref="G25:H25"/>
    <mergeCell ref="G26:H26"/>
    <mergeCell ref="C20:D20"/>
    <mergeCell ref="C21:D21"/>
    <mergeCell ref="C17:D17"/>
    <mergeCell ref="C18:D18"/>
    <mergeCell ref="C19:D19"/>
    <mergeCell ref="G15:H15"/>
    <mergeCell ref="G16:H16"/>
    <mergeCell ref="G17:H17"/>
    <mergeCell ref="C14:D14"/>
    <mergeCell ref="C15:D15"/>
    <mergeCell ref="C16:D16"/>
    <mergeCell ref="G14:H14"/>
    <mergeCell ref="G20:H20"/>
    <mergeCell ref="G21:H21"/>
    <mergeCell ref="G22:H22"/>
    <mergeCell ref="G23:H23"/>
    <mergeCell ref="G18:H18"/>
    <mergeCell ref="G19:H19"/>
    <mergeCell ref="C13:D13"/>
    <mergeCell ref="G10:H11"/>
    <mergeCell ref="C10:D11"/>
    <mergeCell ref="G12:H12"/>
    <mergeCell ref="G13:H13"/>
    <mergeCell ref="A10:B11"/>
    <mergeCell ref="E10:F11"/>
    <mergeCell ref="A1:H5"/>
    <mergeCell ref="A6:H9"/>
    <mergeCell ref="C12:D1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imprimtir">
                <anchor moveWithCells="1">
                  <from>
                    <xdr:col>6</xdr:col>
                    <xdr:colOff>809625</xdr:colOff>
                    <xdr:row>1</xdr:row>
                    <xdr:rowOff>38100</xdr:rowOff>
                  </from>
                  <to>
                    <xdr:col>7</xdr:col>
                    <xdr:colOff>781050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V13"/>
  <sheetViews>
    <sheetView topLeftCell="C1" workbookViewId="0">
      <selection sqref="A1:A1048576"/>
    </sheetView>
  </sheetViews>
  <sheetFormatPr baseColWidth="10" defaultRowHeight="15" x14ac:dyDescent="0.25"/>
  <cols>
    <col min="1" max="1" width="11.140625" hidden="1" customWidth="1"/>
    <col min="2" max="2" width="16.5703125" hidden="1" customWidth="1"/>
    <col min="3" max="3" width="21.7109375" customWidth="1"/>
    <col min="4" max="4" width="13.28515625" customWidth="1"/>
    <col min="5" max="11" width="11.140625" customWidth="1"/>
    <col min="12" max="12" width="12.140625" customWidth="1"/>
    <col min="13" max="13" width="14.140625" customWidth="1"/>
    <col min="14" max="14" width="12.140625" customWidth="1"/>
    <col min="15" max="15" width="15.42578125" customWidth="1"/>
    <col min="16" max="16" width="12.140625" customWidth="1"/>
    <col min="17" max="17" width="18.5703125" customWidth="1"/>
    <col min="18" max="21" width="12.140625" customWidth="1"/>
    <col min="22" max="22" width="66.85546875" customWidth="1"/>
    <col min="23" max="23" width="12.140625" bestFit="1" customWidth="1"/>
  </cols>
  <sheetData>
    <row r="1" spans="1:22" x14ac:dyDescent="0.25">
      <c r="A1" t="s">
        <v>2</v>
      </c>
      <c r="C1" s="6" t="s">
        <v>2</v>
      </c>
    </row>
    <row r="2" spans="1:22" x14ac:dyDescent="0.25">
      <c r="A2" t="s">
        <v>20</v>
      </c>
      <c r="C2" s="1" t="s">
        <v>95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</row>
    <row r="3" spans="1:22" x14ac:dyDescent="0.25">
      <c r="A3" t="s">
        <v>62</v>
      </c>
    </row>
    <row r="4" spans="1:22" x14ac:dyDescent="0.25">
      <c r="A4" t="s">
        <v>95</v>
      </c>
      <c r="C4" t="s">
        <v>0</v>
      </c>
      <c r="D4" t="s">
        <v>1</v>
      </c>
      <c r="E4" t="s">
        <v>2</v>
      </c>
      <c r="F4" t="s">
        <v>3</v>
      </c>
      <c r="G4" t="s">
        <v>4</v>
      </c>
      <c r="H4" t="s">
        <v>5</v>
      </c>
      <c r="I4" t="s">
        <v>6</v>
      </c>
      <c r="J4" t="s">
        <v>7</v>
      </c>
      <c r="K4" t="s">
        <v>8</v>
      </c>
      <c r="L4" t="s">
        <v>9</v>
      </c>
      <c r="M4" t="s">
        <v>10</v>
      </c>
      <c r="N4" t="s">
        <v>11</v>
      </c>
      <c r="O4" t="s">
        <v>12</v>
      </c>
      <c r="P4" t="s">
        <v>13</v>
      </c>
      <c r="Q4" t="s">
        <v>14</v>
      </c>
      <c r="R4" t="s">
        <v>15</v>
      </c>
      <c r="S4" t="s">
        <v>16</v>
      </c>
      <c r="T4" t="s">
        <v>17</v>
      </c>
      <c r="U4" t="s">
        <v>18</v>
      </c>
      <c r="V4" t="s">
        <v>19</v>
      </c>
    </row>
    <row r="5" spans="1:22" x14ac:dyDescent="0.25">
      <c r="A5" t="s">
        <v>98</v>
      </c>
      <c r="C5" t="s">
        <v>94</v>
      </c>
      <c r="D5" t="s">
        <v>23</v>
      </c>
      <c r="E5" t="s">
        <v>95</v>
      </c>
      <c r="F5" t="s">
        <v>60</v>
      </c>
      <c r="G5" t="s">
        <v>61</v>
      </c>
      <c r="H5" t="s">
        <v>34</v>
      </c>
      <c r="I5" t="s">
        <v>33</v>
      </c>
      <c r="J5" t="s">
        <v>33</v>
      </c>
      <c r="K5" t="s">
        <v>21</v>
      </c>
      <c r="L5" t="s">
        <v>22</v>
      </c>
      <c r="M5" t="s">
        <v>84</v>
      </c>
      <c r="N5" t="s">
        <v>20</v>
      </c>
      <c r="O5" t="s">
        <v>20</v>
      </c>
      <c r="P5" t="s">
        <v>20</v>
      </c>
      <c r="Q5" t="s">
        <v>92</v>
      </c>
      <c r="R5" t="s">
        <v>20</v>
      </c>
      <c r="S5" t="s">
        <v>20</v>
      </c>
      <c r="T5" t="s">
        <v>20</v>
      </c>
      <c r="U5" t="s">
        <v>95</v>
      </c>
      <c r="V5" t="s">
        <v>96</v>
      </c>
    </row>
    <row r="6" spans="1:22" x14ac:dyDescent="0.25">
      <c r="A6" t="s">
        <v>101</v>
      </c>
      <c r="C6" t="s">
        <v>115</v>
      </c>
      <c r="D6" t="s">
        <v>24</v>
      </c>
      <c r="E6" t="s">
        <v>95</v>
      </c>
      <c r="F6" t="s">
        <v>60</v>
      </c>
      <c r="G6" t="s">
        <v>61</v>
      </c>
      <c r="H6" t="s">
        <v>34</v>
      </c>
      <c r="I6" t="s">
        <v>33</v>
      </c>
      <c r="J6" t="s">
        <v>33</v>
      </c>
      <c r="K6" t="s">
        <v>21</v>
      </c>
      <c r="L6" t="s">
        <v>22</v>
      </c>
      <c r="M6" t="s">
        <v>84</v>
      </c>
      <c r="N6" t="s">
        <v>20</v>
      </c>
      <c r="O6" t="s">
        <v>20</v>
      </c>
      <c r="P6" t="s">
        <v>20</v>
      </c>
      <c r="Q6" t="s">
        <v>92</v>
      </c>
      <c r="R6" t="s">
        <v>20</v>
      </c>
      <c r="S6" t="s">
        <v>20</v>
      </c>
      <c r="T6" t="s">
        <v>20</v>
      </c>
      <c r="U6" t="s">
        <v>95</v>
      </c>
      <c r="V6" t="s">
        <v>116</v>
      </c>
    </row>
    <row r="7" spans="1:22" x14ac:dyDescent="0.25">
      <c r="A7" t="s">
        <v>106</v>
      </c>
      <c r="C7" t="s">
        <v>131</v>
      </c>
      <c r="D7" t="s">
        <v>25</v>
      </c>
      <c r="E7" t="s">
        <v>95</v>
      </c>
      <c r="F7" t="s">
        <v>132</v>
      </c>
      <c r="G7" t="s">
        <v>35</v>
      </c>
      <c r="H7" t="s">
        <v>34</v>
      </c>
      <c r="I7" t="s">
        <v>33</v>
      </c>
      <c r="J7" t="s">
        <v>33</v>
      </c>
      <c r="K7" t="s">
        <v>21</v>
      </c>
      <c r="L7" t="s">
        <v>22</v>
      </c>
      <c r="M7" t="s">
        <v>84</v>
      </c>
      <c r="N7" t="s">
        <v>20</v>
      </c>
      <c r="O7" t="s">
        <v>20</v>
      </c>
      <c r="P7" t="s">
        <v>20</v>
      </c>
      <c r="Q7" t="s">
        <v>92</v>
      </c>
      <c r="R7" t="s">
        <v>20</v>
      </c>
      <c r="S7" t="s">
        <v>20</v>
      </c>
      <c r="T7" t="s">
        <v>20</v>
      </c>
      <c r="U7" t="s">
        <v>95</v>
      </c>
      <c r="V7" t="s">
        <v>133</v>
      </c>
    </row>
    <row r="8" spans="1:22" x14ac:dyDescent="0.25">
      <c r="A8" t="s">
        <v>109</v>
      </c>
      <c r="C8" t="s">
        <v>202</v>
      </c>
      <c r="D8" t="s">
        <v>70</v>
      </c>
      <c r="E8" t="s">
        <v>95</v>
      </c>
      <c r="F8" t="s">
        <v>132</v>
      </c>
      <c r="G8" t="s">
        <v>73</v>
      </c>
      <c r="H8" t="s">
        <v>34</v>
      </c>
      <c r="I8" t="s">
        <v>33</v>
      </c>
      <c r="J8" t="s">
        <v>33</v>
      </c>
      <c r="K8" t="s">
        <v>21</v>
      </c>
      <c r="L8" t="s">
        <v>22</v>
      </c>
      <c r="M8" t="s">
        <v>84</v>
      </c>
      <c r="N8" t="s">
        <v>20</v>
      </c>
      <c r="O8" t="s">
        <v>103</v>
      </c>
      <c r="P8" t="s">
        <v>20</v>
      </c>
      <c r="Q8" t="s">
        <v>103</v>
      </c>
      <c r="R8" t="s">
        <v>20</v>
      </c>
      <c r="S8" t="s">
        <v>20</v>
      </c>
      <c r="T8" t="s">
        <v>20</v>
      </c>
      <c r="U8" t="s">
        <v>95</v>
      </c>
      <c r="V8" t="s">
        <v>203</v>
      </c>
    </row>
    <row r="9" spans="1:22" x14ac:dyDescent="0.25">
      <c r="A9" t="s">
        <v>124</v>
      </c>
      <c r="C9" t="s">
        <v>202</v>
      </c>
      <c r="D9" t="s">
        <v>70</v>
      </c>
      <c r="E9" t="s">
        <v>95</v>
      </c>
      <c r="F9" t="s">
        <v>132</v>
      </c>
      <c r="G9" t="s">
        <v>73</v>
      </c>
      <c r="H9" t="s">
        <v>34</v>
      </c>
      <c r="I9" t="s">
        <v>33</v>
      </c>
      <c r="J9" t="s">
        <v>33</v>
      </c>
      <c r="K9" t="s">
        <v>21</v>
      </c>
      <c r="L9" t="s">
        <v>22</v>
      </c>
      <c r="M9" t="s">
        <v>84</v>
      </c>
      <c r="N9" t="s">
        <v>20</v>
      </c>
      <c r="O9" t="s">
        <v>103</v>
      </c>
      <c r="P9" t="s">
        <v>20</v>
      </c>
      <c r="Q9" t="s">
        <v>103</v>
      </c>
      <c r="R9" t="s">
        <v>20</v>
      </c>
      <c r="S9" t="s">
        <v>20</v>
      </c>
      <c r="T9" t="s">
        <v>20</v>
      </c>
      <c r="U9" t="s">
        <v>95</v>
      </c>
      <c r="V9" t="s">
        <v>203</v>
      </c>
    </row>
    <row r="10" spans="1:22" x14ac:dyDescent="0.25">
      <c r="A10" t="s">
        <v>146</v>
      </c>
      <c r="C10" t="s">
        <v>94</v>
      </c>
      <c r="D10" t="s">
        <v>23</v>
      </c>
      <c r="E10" t="s">
        <v>95</v>
      </c>
      <c r="F10" t="s">
        <v>60</v>
      </c>
      <c r="G10" t="s">
        <v>61</v>
      </c>
      <c r="H10" t="s">
        <v>34</v>
      </c>
      <c r="I10" t="s">
        <v>33</v>
      </c>
      <c r="J10" t="s">
        <v>33</v>
      </c>
      <c r="K10" t="s">
        <v>21</v>
      </c>
      <c r="L10" t="s">
        <v>22</v>
      </c>
      <c r="M10" t="s">
        <v>84</v>
      </c>
      <c r="N10" t="s">
        <v>20</v>
      </c>
      <c r="O10" t="s">
        <v>20</v>
      </c>
      <c r="P10" t="s">
        <v>20</v>
      </c>
      <c r="Q10" t="s">
        <v>92</v>
      </c>
      <c r="R10" t="s">
        <v>20</v>
      </c>
      <c r="S10" t="s">
        <v>20</v>
      </c>
      <c r="T10" t="s">
        <v>20</v>
      </c>
      <c r="U10" t="s">
        <v>95</v>
      </c>
      <c r="V10" t="s">
        <v>96</v>
      </c>
    </row>
    <row r="11" spans="1:22" x14ac:dyDescent="0.25">
      <c r="C11" t="s">
        <v>115</v>
      </c>
      <c r="D11" t="s">
        <v>24</v>
      </c>
      <c r="E11" t="s">
        <v>95</v>
      </c>
      <c r="F11" t="s">
        <v>60</v>
      </c>
      <c r="G11" t="s">
        <v>61</v>
      </c>
      <c r="H11" t="s">
        <v>34</v>
      </c>
      <c r="I11" t="s">
        <v>33</v>
      </c>
      <c r="J11" t="s">
        <v>33</v>
      </c>
      <c r="K11" t="s">
        <v>21</v>
      </c>
      <c r="L11" t="s">
        <v>22</v>
      </c>
      <c r="M11" t="s">
        <v>84</v>
      </c>
      <c r="N11" t="s">
        <v>20</v>
      </c>
      <c r="O11" t="s">
        <v>20</v>
      </c>
      <c r="P11" t="s">
        <v>20</v>
      </c>
      <c r="Q11" t="s">
        <v>92</v>
      </c>
      <c r="R11" t="s">
        <v>20</v>
      </c>
      <c r="S11" t="s">
        <v>20</v>
      </c>
      <c r="T11" t="s">
        <v>20</v>
      </c>
      <c r="U11" t="s">
        <v>95</v>
      </c>
      <c r="V11" t="s">
        <v>116</v>
      </c>
    </row>
    <row r="12" spans="1:22" x14ac:dyDescent="0.25">
      <c r="C12" t="s">
        <v>131</v>
      </c>
      <c r="D12" t="s">
        <v>25</v>
      </c>
      <c r="E12" t="s">
        <v>95</v>
      </c>
      <c r="F12" t="s">
        <v>132</v>
      </c>
      <c r="G12" t="s">
        <v>35</v>
      </c>
      <c r="H12" t="s">
        <v>34</v>
      </c>
      <c r="I12" t="s">
        <v>33</v>
      </c>
      <c r="J12" t="s">
        <v>33</v>
      </c>
      <c r="K12" t="s">
        <v>21</v>
      </c>
      <c r="L12" t="s">
        <v>22</v>
      </c>
      <c r="M12" t="s">
        <v>84</v>
      </c>
      <c r="N12" t="s">
        <v>20</v>
      </c>
      <c r="O12" t="s">
        <v>20</v>
      </c>
      <c r="P12" t="s">
        <v>20</v>
      </c>
      <c r="Q12" t="s">
        <v>92</v>
      </c>
      <c r="R12" t="s">
        <v>20</v>
      </c>
      <c r="S12" t="s">
        <v>20</v>
      </c>
      <c r="T12" t="s">
        <v>20</v>
      </c>
      <c r="U12" t="s">
        <v>95</v>
      </c>
      <c r="V12" t="s">
        <v>133</v>
      </c>
    </row>
    <row r="13" spans="1:22" x14ac:dyDescent="0.25">
      <c r="C13" t="s">
        <v>202</v>
      </c>
      <c r="D13" t="s">
        <v>70</v>
      </c>
      <c r="E13" t="s">
        <v>95</v>
      </c>
      <c r="F13" t="s">
        <v>132</v>
      </c>
      <c r="G13" t="s">
        <v>73</v>
      </c>
      <c r="H13" t="s">
        <v>34</v>
      </c>
      <c r="I13" t="s">
        <v>33</v>
      </c>
      <c r="J13" t="s">
        <v>33</v>
      </c>
      <c r="K13" t="s">
        <v>21</v>
      </c>
      <c r="L13" t="s">
        <v>22</v>
      </c>
      <c r="M13" t="s">
        <v>84</v>
      </c>
      <c r="N13" t="s">
        <v>20</v>
      </c>
      <c r="O13" t="s">
        <v>103</v>
      </c>
      <c r="P13" t="s">
        <v>20</v>
      </c>
      <c r="Q13" t="s">
        <v>103</v>
      </c>
      <c r="R13" t="s">
        <v>20</v>
      </c>
      <c r="S13" t="s">
        <v>20</v>
      </c>
      <c r="T13" t="s">
        <v>20</v>
      </c>
      <c r="U13" t="s">
        <v>95</v>
      </c>
      <c r="V13" t="s">
        <v>203</v>
      </c>
    </row>
  </sheetData>
  <phoneticPr fontId="6" type="noConversion"/>
  <dataValidations count="2">
    <dataValidation type="list" allowBlank="1" showInputMessage="1" showErrorMessage="1" sqref="C3" xr:uid="{00000000-0002-0000-0500-000000000000}">
      <formula1>"Meuble1"</formula1>
    </dataValidation>
    <dataValidation type="list" allowBlank="1" showInputMessage="1" showErrorMessage="1" sqref="C2" xr:uid="{00000000-0002-0000-0500-000001000000}">
      <formula1>$A$1:$A$10</formula1>
    </dataValidation>
  </dataValidations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Image"/>
  <dimension ref="A1:P144"/>
  <sheetViews>
    <sheetView showWhiteSpace="0" topLeftCell="A10" zoomScaleNormal="100" workbookViewId="0">
      <selection activeCell="F89" sqref="F89:F91"/>
    </sheetView>
  </sheetViews>
  <sheetFormatPr baseColWidth="10" defaultRowHeight="15" x14ac:dyDescent="0.25"/>
  <cols>
    <col min="1" max="1" width="12.28515625" customWidth="1"/>
    <col min="2" max="2" width="12.5703125" customWidth="1"/>
    <col min="3" max="3" width="12.28515625" customWidth="1"/>
    <col min="4" max="4" width="11" customWidth="1"/>
    <col min="5" max="5" width="4.42578125" customWidth="1"/>
    <col min="6" max="6" width="17.5703125" customWidth="1"/>
    <col min="7" max="7" width="5.140625" customWidth="1"/>
    <col min="8" max="8" width="2.140625" customWidth="1"/>
    <col min="9" max="9" width="4.7109375" style="2" customWidth="1"/>
    <col min="10" max="10" width="2" style="2" customWidth="1"/>
    <col min="11" max="11" width="3.7109375" style="8" customWidth="1"/>
    <col min="12" max="12" width="9" customWidth="1"/>
  </cols>
  <sheetData>
    <row r="1" spans="1:16" x14ac:dyDescent="0.25">
      <c r="A1" s="60" t="s">
        <v>43</v>
      </c>
      <c r="B1" s="60"/>
      <c r="C1" s="60" t="s">
        <v>44</v>
      </c>
      <c r="D1" s="60"/>
      <c r="E1" s="60" t="s">
        <v>52</v>
      </c>
      <c r="F1" s="60"/>
      <c r="G1" s="60" t="s">
        <v>45</v>
      </c>
      <c r="H1" s="60"/>
      <c r="I1" s="60"/>
      <c r="J1" s="65" t="s">
        <v>46</v>
      </c>
      <c r="K1" s="65"/>
      <c r="L1" s="65"/>
    </row>
    <row r="2" spans="1:16" x14ac:dyDescent="0.25">
      <c r="A2" s="61" t="str">
        <f>Base!B6&amp;" _ "&amp;Base!B5</f>
        <v>REMI _ Loc SIMON</v>
      </c>
      <c r="B2" s="61"/>
      <c r="C2" s="61" t="str">
        <f>Base!B7</f>
        <v>Cuisine</v>
      </c>
      <c r="D2" s="61"/>
      <c r="E2" s="63" t="str">
        <f>LEFT(Base!B9,5)&amp;"   "&amp;Base!C9</f>
        <v>W908-   ■</v>
      </c>
      <c r="F2" s="63"/>
      <c r="G2" s="63" t="str">
        <f>LEFT(Base!B10,5)&amp;"    "&amp;Base!C10</f>
        <v>W908-    ●</v>
      </c>
      <c r="H2" s="63"/>
      <c r="I2" s="63"/>
      <c r="J2" s="63" t="str">
        <f>LEFT(Base!B11,5)&amp;"   "&amp;Base!C11</f>
        <v xml:space="preserve">   ▲</v>
      </c>
      <c r="K2" s="63"/>
      <c r="L2" s="63"/>
    </row>
    <row r="3" spans="1:16" ht="10.5" customHeight="1" thickBot="1" x14ac:dyDescent="0.3">
      <c r="A3" s="62"/>
      <c r="B3" s="62"/>
      <c r="C3" s="62"/>
      <c r="D3" s="62"/>
      <c r="E3" s="64"/>
      <c r="F3" s="64"/>
      <c r="G3" s="64"/>
      <c r="H3" s="64"/>
      <c r="I3" s="64"/>
      <c r="J3" s="64"/>
      <c r="K3" s="64"/>
      <c r="L3" s="64"/>
    </row>
    <row r="4" spans="1:16" ht="8.4499999999999993" customHeight="1" x14ac:dyDescent="0.25">
      <c r="A4" s="43"/>
      <c r="B4" s="44"/>
      <c r="C4" s="34"/>
      <c r="D4" s="45"/>
      <c r="E4" s="36"/>
      <c r="F4" s="34"/>
      <c r="G4" s="34"/>
      <c r="H4" s="34"/>
      <c r="I4" s="37"/>
      <c r="J4" s="37"/>
      <c r="K4" s="37"/>
      <c r="L4" s="38"/>
    </row>
    <row r="5" spans="1:16" ht="12.95" customHeight="1" x14ac:dyDescent="0.25">
      <c r="A5" s="66" t="str">
        <f>Meuble!C2</f>
        <v>BSP2CT</v>
      </c>
      <c r="B5" s="67"/>
      <c r="D5" s="68" t="s">
        <v>75</v>
      </c>
      <c r="E5" s="56" t="str">
        <f>IF(Meuble!D5="","",(Meuble!J5)&amp;" X ")</f>
        <v xml:space="preserve">1 X </v>
      </c>
      <c r="F5" s="56" t="str">
        <f>IF(Meuble!D5="","",Meuble!D5)</f>
        <v>COTE DROIT</v>
      </c>
      <c r="G5" s="2" t="str">
        <f>IF(Meuble!F5="","",Meuble!F5)</f>
        <v>760</v>
      </c>
      <c r="H5" s="8" t="str">
        <f>IF(Meuble!D5="","", "x" )</f>
        <v>x</v>
      </c>
      <c r="I5" s="8" t="str">
        <f>IF(Meuble!G5="","",Meuble!G5)</f>
        <v>590</v>
      </c>
      <c r="J5" s="8" t="str">
        <f>IF(Meuble!D5="","", "x" )</f>
        <v>x</v>
      </c>
      <c r="K5" s="8" t="str">
        <f>IF(Meuble!H5="","",Meuble!H5)</f>
        <v>19</v>
      </c>
      <c r="L5" s="59" t="str">
        <f>IF(Meuble!M5="","",IF(Meuble!M5=Base!B9,Base!C9,IF(Meuble!M5=Base!B10,Base!C10,IF(Meuble!M5=Base!B11,Base!C11,""))))</f>
        <v/>
      </c>
    </row>
    <row r="6" spans="1:16" ht="5.45" customHeight="1" x14ac:dyDescent="0.25">
      <c r="A6" s="66"/>
      <c r="B6" s="67"/>
      <c r="D6" s="68"/>
      <c r="E6" s="56"/>
      <c r="F6" s="56"/>
      <c r="G6" s="30" t="str">
        <f>IF(Meuble!Q5="","","—")</f>
        <v>—</v>
      </c>
      <c r="H6" s="31"/>
      <c r="I6" s="30" t="str">
        <f>IF(Meuble!P5="","","—")</f>
        <v/>
      </c>
      <c r="J6" s="30"/>
      <c r="L6" s="59"/>
    </row>
    <row r="7" spans="1:16" ht="5.25" customHeight="1" x14ac:dyDescent="0.25">
      <c r="A7" s="66"/>
      <c r="B7" s="67"/>
      <c r="D7" s="68"/>
      <c r="E7" s="56"/>
      <c r="F7" s="56"/>
      <c r="G7" s="30" t="str">
        <f>IF(Meuble!O5="","","—")</f>
        <v/>
      </c>
      <c r="H7" s="31"/>
      <c r="I7" s="30" t="str">
        <f>IF(Meuble!N5="","","—")</f>
        <v/>
      </c>
      <c r="J7" s="30"/>
      <c r="L7" s="22"/>
    </row>
    <row r="8" spans="1:16" ht="9.9499999999999993" customHeight="1" x14ac:dyDescent="0.25">
      <c r="A8" s="9"/>
      <c r="D8" s="10"/>
      <c r="E8" s="39"/>
      <c r="F8" s="2"/>
      <c r="G8" s="2"/>
      <c r="H8" s="2"/>
      <c r="K8" s="2"/>
      <c r="L8" s="23"/>
    </row>
    <row r="9" spans="1:16" ht="12.95" customHeight="1" x14ac:dyDescent="0.25">
      <c r="A9" s="9"/>
      <c r="D9" s="10"/>
      <c r="E9" s="69" t="str">
        <f>IF(Meuble!D6="","",(Meuble!J6)&amp;" X ")</f>
        <v xml:space="preserve">1 X </v>
      </c>
      <c r="F9" s="56" t="str">
        <f>IF(Meuble!D6="","",Meuble!D6)</f>
        <v>COTE GAUCHE</v>
      </c>
      <c r="G9" s="2" t="str">
        <f>IF(Meuble!F6="","",Meuble!F6)</f>
        <v>760</v>
      </c>
      <c r="H9" s="2" t="str">
        <f>IF(Meuble!D6="","", "x" )</f>
        <v>x</v>
      </c>
      <c r="I9" s="2" t="str">
        <f>IF(Meuble!G6="","",Meuble!G6)</f>
        <v>590</v>
      </c>
      <c r="J9" s="2" t="str">
        <f>IF(Meuble!D6="","", "x" )</f>
        <v>x</v>
      </c>
      <c r="K9" s="2" t="str">
        <f>IF(Meuble!H6="","",Meuble!H6)</f>
        <v>19</v>
      </c>
      <c r="L9" s="57" t="str">
        <f>IF(Meuble!M6="","",IF(Meuble!M6=Base!B9,Base!C9,IF(Meuble!M6=Base!B10,Base!C10,IF(Meuble!M6=Base!B11,Base!C11,""))))</f>
        <v/>
      </c>
    </row>
    <row r="10" spans="1:16" ht="5.25" customHeight="1" x14ac:dyDescent="0.25">
      <c r="A10" s="9"/>
      <c r="D10" s="10"/>
      <c r="E10" s="69"/>
      <c r="F10" s="56"/>
      <c r="G10" s="30" t="str">
        <f>IF(Meuble!Q6="","","—")</f>
        <v>—</v>
      </c>
      <c r="H10" s="2"/>
      <c r="I10" s="30" t="str">
        <f>IF(Meuble!P6="","","—")</f>
        <v/>
      </c>
      <c r="K10" s="2"/>
      <c r="L10" s="57"/>
    </row>
    <row r="11" spans="1:16" ht="5.25" customHeight="1" x14ac:dyDescent="0.25">
      <c r="A11" s="9"/>
      <c r="D11" s="10"/>
      <c r="E11" s="69"/>
      <c r="F11" s="56"/>
      <c r="G11" s="30" t="str">
        <f>IF(Meuble!O6="","","—")</f>
        <v/>
      </c>
      <c r="H11" s="2"/>
      <c r="I11" s="30" t="str">
        <f>IF(Meuble!N6="","","—")</f>
        <v/>
      </c>
      <c r="K11" s="2"/>
      <c r="L11" s="23"/>
    </row>
    <row r="12" spans="1:16" ht="9.9499999999999993" customHeight="1" x14ac:dyDescent="0.25">
      <c r="A12" s="9"/>
      <c r="D12" s="10"/>
      <c r="E12" s="9"/>
      <c r="F12" s="2"/>
      <c r="G12" s="2"/>
      <c r="H12" s="2"/>
      <c r="K12" s="2"/>
      <c r="L12" s="23"/>
    </row>
    <row r="13" spans="1:16" x14ac:dyDescent="0.25">
      <c r="A13" s="9"/>
      <c r="D13" s="10"/>
      <c r="E13" s="55" t="str">
        <f>IF(Meuble!D7="","",(Meuble!J7)&amp;" X ")</f>
        <v xml:space="preserve">1 X </v>
      </c>
      <c r="F13" s="56" t="str">
        <f>IF(Meuble!D7="","",Meuble!D7)</f>
        <v>DESSOUS</v>
      </c>
      <c r="G13" s="2" t="str">
        <f>IF(Meuble!F7="","",Meuble!F7)</f>
        <v>862</v>
      </c>
      <c r="H13" s="2" t="str">
        <f>IF(Meuble!D7="","", "x" )</f>
        <v>x</v>
      </c>
      <c r="I13" s="2" t="str">
        <f>IF(Meuble!G7="","",Meuble!G7)</f>
        <v>550</v>
      </c>
      <c r="J13" s="2" t="str">
        <f>IF(Meuble!D7="","", "x" )</f>
        <v>x</v>
      </c>
      <c r="K13" s="2" t="str">
        <f>IF(Meuble!H7="","",Meuble!H7)</f>
        <v>19</v>
      </c>
      <c r="L13" s="58" t="str">
        <f>IF(Meuble!M7="","",IF(Meuble!M7=Base!B9,Base!C9,IF(Meuble!M7=Base!B10,Base!C10,IF(Meuble!M7=Base!B11,Base!C11,""))))</f>
        <v/>
      </c>
    </row>
    <row r="14" spans="1:16" ht="5.25" customHeight="1" x14ac:dyDescent="0.4">
      <c r="A14" s="9"/>
      <c r="D14" s="10"/>
      <c r="E14" s="55"/>
      <c r="F14" s="56"/>
      <c r="G14" s="30" t="str">
        <f>IF(Meuble!Q7="","","—")</f>
        <v>—</v>
      </c>
      <c r="H14" s="2"/>
      <c r="I14" s="30" t="str">
        <f>IF(Meuble!P7="","","—")</f>
        <v/>
      </c>
      <c r="K14" s="2"/>
      <c r="L14" s="58"/>
      <c r="P14" s="32"/>
    </row>
    <row r="15" spans="1:16" ht="5.25" customHeight="1" x14ac:dyDescent="0.4">
      <c r="A15" s="9"/>
      <c r="D15" s="10"/>
      <c r="E15" s="55"/>
      <c r="F15" s="56"/>
      <c r="G15" s="30" t="str">
        <f>IF(Meuble!O7="","","—")</f>
        <v/>
      </c>
      <c r="H15" s="2"/>
      <c r="I15" s="30" t="str">
        <f>IF(Meuble!N7="","","—")</f>
        <v/>
      </c>
      <c r="K15" s="2"/>
      <c r="L15" s="23"/>
      <c r="P15" s="33"/>
    </row>
    <row r="16" spans="1:16" ht="9.9499999999999993" customHeight="1" x14ac:dyDescent="0.4">
      <c r="A16" s="9"/>
      <c r="D16" s="10"/>
      <c r="E16" s="39"/>
      <c r="F16" s="2"/>
      <c r="G16" s="2"/>
      <c r="H16" s="2"/>
      <c r="K16" s="2"/>
      <c r="L16" s="23"/>
      <c r="P16" s="33"/>
    </row>
    <row r="17" spans="1:12" ht="12.95" customHeight="1" x14ac:dyDescent="0.25">
      <c r="A17" s="9"/>
      <c r="D17" s="10"/>
      <c r="E17" s="55" t="str">
        <f>IF(Meuble!D8="","",(Meuble!J8)&amp;" X ")</f>
        <v xml:space="preserve">1 X </v>
      </c>
      <c r="F17" s="56" t="str">
        <f>IF(Meuble!D8="","",Meuble!D8)</f>
        <v>TRAVERSE AR</v>
      </c>
      <c r="G17" s="2" t="str">
        <f>IF(Meuble!F8="","",Meuble!F8)</f>
        <v>862</v>
      </c>
      <c r="H17" s="2" t="str">
        <f>IF(Meuble!D8="","", "x" )</f>
        <v>x</v>
      </c>
      <c r="I17" s="2" t="str">
        <f>IF(Meuble!G8="","",Meuble!G8)</f>
        <v>104</v>
      </c>
      <c r="J17" s="2" t="str">
        <f>IF(Meuble!D8="","", "x" )</f>
        <v>x</v>
      </c>
      <c r="K17" s="2" t="str">
        <f>IF(Meuble!H8="","",Meuble!H8)</f>
        <v>19</v>
      </c>
      <c r="L17" s="57" t="str">
        <f>IF(Meuble!M8="","",IF(Meuble!M8=Base!B9,Base!C9,IF(Meuble!M8=Base!B10,Base!C10,IF(Meuble!M8=Base!B11,Base!C11,""))))</f>
        <v/>
      </c>
    </row>
    <row r="18" spans="1:12" ht="5.25" customHeight="1" x14ac:dyDescent="0.25">
      <c r="A18" s="9"/>
      <c r="D18" s="10"/>
      <c r="E18" s="55"/>
      <c r="F18" s="56"/>
      <c r="G18" s="30" t="str">
        <f>IF(Meuble!Q8="","","—")</f>
        <v>—</v>
      </c>
      <c r="H18" s="2"/>
      <c r="I18" s="30" t="str">
        <f>IF(Meuble!P8="","","—")</f>
        <v/>
      </c>
      <c r="K18" s="2"/>
      <c r="L18" s="57"/>
    </row>
    <row r="19" spans="1:12" ht="5.25" customHeight="1" x14ac:dyDescent="0.25">
      <c r="A19" s="9"/>
      <c r="D19" s="10"/>
      <c r="E19" s="55"/>
      <c r="F19" s="56"/>
      <c r="G19" s="30" t="str">
        <f>IF(Meuble!O8="","","—")</f>
        <v>—</v>
      </c>
      <c r="H19" s="2"/>
      <c r="I19" s="30" t="str">
        <f>IF(Meuble!N8="","","—")</f>
        <v/>
      </c>
      <c r="K19" s="2"/>
      <c r="L19" s="23"/>
    </row>
    <row r="20" spans="1:12" ht="9.9499999999999993" customHeight="1" x14ac:dyDescent="0.25">
      <c r="A20" s="9"/>
      <c r="D20" s="10"/>
      <c r="E20" s="9"/>
      <c r="F20" s="2"/>
      <c r="G20" s="2"/>
      <c r="H20" s="2"/>
      <c r="K20" s="2"/>
      <c r="L20" s="23"/>
    </row>
    <row r="21" spans="1:12" ht="12.95" customHeight="1" x14ac:dyDescent="0.25">
      <c r="A21" s="9"/>
      <c r="D21" s="10"/>
      <c r="E21" s="55" t="str">
        <f>IF(Meuble!D9="","",(Meuble!J9)&amp;" X ")</f>
        <v xml:space="preserve">1 X </v>
      </c>
      <c r="F21" s="56" t="str">
        <f>IF(Meuble!D9="","",Meuble!D9)</f>
        <v>TRAVERSE AR</v>
      </c>
      <c r="G21" s="2" t="str">
        <f>IF(Meuble!F9="","",Meuble!F9)</f>
        <v>862</v>
      </c>
      <c r="H21" s="2" t="str">
        <f>IF(Meuble!D9="","", "x" )</f>
        <v>x</v>
      </c>
      <c r="I21" s="2" t="str">
        <f>IF(Meuble!G9="","",Meuble!G9)</f>
        <v>104</v>
      </c>
      <c r="J21" s="2" t="str">
        <f>IF(Meuble!D9="","", "x" )</f>
        <v>x</v>
      </c>
      <c r="K21" s="2" t="str">
        <f>IF(Meuble!H9="","",Meuble!H9)</f>
        <v>19</v>
      </c>
      <c r="L21" s="57" t="str">
        <f>IF(Meuble!M9="","",IF(Meuble!M9=Base!B9,Base!C9,IF(Meuble!M9=Base!B10,Base!C10,IF(Meuble!M9=Base!B11,Base!C11,""))))</f>
        <v/>
      </c>
    </row>
    <row r="22" spans="1:12" ht="5.45" customHeight="1" x14ac:dyDescent="0.25">
      <c r="A22" s="9"/>
      <c r="D22" s="10"/>
      <c r="E22" s="55"/>
      <c r="F22" s="56"/>
      <c r="G22" s="30" t="str">
        <f>IF(Meuble!Q9="","","—")</f>
        <v>—</v>
      </c>
      <c r="H22" s="2"/>
      <c r="I22" s="30" t="str">
        <f>IF(Meuble!P9="","","—")</f>
        <v/>
      </c>
      <c r="K22" s="2"/>
      <c r="L22" s="57"/>
    </row>
    <row r="23" spans="1:12" ht="5.25" customHeight="1" x14ac:dyDescent="0.25">
      <c r="A23" s="9"/>
      <c r="D23" s="10"/>
      <c r="E23" s="55"/>
      <c r="F23" s="56"/>
      <c r="G23" s="30" t="str">
        <f>IF(Meuble!O9="","","—")</f>
        <v>—</v>
      </c>
      <c r="H23" s="2"/>
      <c r="I23" s="30" t="str">
        <f>IF(Meuble!N9="","","—")</f>
        <v/>
      </c>
      <c r="K23" s="2"/>
      <c r="L23" s="23"/>
    </row>
    <row r="24" spans="1:12" ht="9.9499999999999993" customHeight="1" x14ac:dyDescent="0.25">
      <c r="A24" s="9"/>
      <c r="D24" s="10"/>
      <c r="E24" s="39"/>
      <c r="F24" s="2"/>
      <c r="G24" s="2"/>
      <c r="H24" s="2"/>
      <c r="K24" s="2"/>
      <c r="L24" s="23"/>
    </row>
    <row r="25" spans="1:12" ht="12.95" customHeight="1" x14ac:dyDescent="0.25">
      <c r="A25" s="9"/>
      <c r="D25" s="10"/>
      <c r="E25" s="55" t="str">
        <f>IF(Meuble!D10="","",(Meuble!J10)&amp;" X ")</f>
        <v xml:space="preserve">1 X </v>
      </c>
      <c r="F25" s="56" t="str">
        <f>IF(Meuble!D10="","",Meuble!D10)</f>
        <v>COTE DROIT</v>
      </c>
      <c r="G25" s="2" t="str">
        <f>IF(Meuble!F10="","",Meuble!F10)</f>
        <v>760</v>
      </c>
      <c r="H25" s="2" t="str">
        <f>IF(Meuble!D10="","", "x" )</f>
        <v>x</v>
      </c>
      <c r="I25" s="2" t="str">
        <f>IF(Meuble!G10="","",Meuble!G10)</f>
        <v>590</v>
      </c>
      <c r="J25" s="2" t="str">
        <f>IF(Meuble!D10="","", "x" )</f>
        <v>x</v>
      </c>
      <c r="K25" s="2" t="str">
        <f>IF(Meuble!H10="","",Meuble!H10)</f>
        <v>19</v>
      </c>
      <c r="L25" s="57" t="str">
        <f>IF(Meuble!M10="","",IF(Meuble!M10=Base!B9,Base!C9,IF(Meuble!M10=Base!B10,Base!C10,IF(Meuble!M10=Base!B11,Base!C11,""))))</f>
        <v/>
      </c>
    </row>
    <row r="26" spans="1:12" ht="5.25" customHeight="1" x14ac:dyDescent="0.25">
      <c r="A26" s="9"/>
      <c r="D26" s="10"/>
      <c r="E26" s="55"/>
      <c r="F26" s="56"/>
      <c r="G26" s="30" t="str">
        <f>IF(Meuble!Q10="","","—")</f>
        <v>—</v>
      </c>
      <c r="H26" s="2"/>
      <c r="I26" s="30" t="str">
        <f>IF(Meuble!P10="","","—")</f>
        <v/>
      </c>
      <c r="K26" s="2"/>
      <c r="L26" s="57"/>
    </row>
    <row r="27" spans="1:12" ht="5.25" customHeight="1" x14ac:dyDescent="0.25">
      <c r="A27" s="9"/>
      <c r="D27" s="10"/>
      <c r="E27" s="55"/>
      <c r="F27" s="56"/>
      <c r="G27" s="30" t="str">
        <f>IF(Meuble!O10="","","—")</f>
        <v/>
      </c>
      <c r="H27" s="2"/>
      <c r="I27" s="30" t="str">
        <f>IF(Meuble!N10="","","—")</f>
        <v/>
      </c>
      <c r="K27" s="2"/>
      <c r="L27" s="23"/>
    </row>
    <row r="28" spans="1:12" ht="12.95" customHeight="1" x14ac:dyDescent="0.25">
      <c r="A28" s="9"/>
      <c r="D28" s="10"/>
      <c r="E28" s="9"/>
      <c r="F28" s="2"/>
      <c r="G28" s="2"/>
      <c r="H28" s="2"/>
      <c r="K28" s="2"/>
      <c r="L28" s="23"/>
    </row>
    <row r="29" spans="1:12" ht="12.95" customHeight="1" x14ac:dyDescent="0.25">
      <c r="A29" s="9"/>
      <c r="D29" s="10"/>
      <c r="E29" s="55" t="str">
        <f>IF(Meuble!D11="","",(Meuble!J11)&amp;" X ")</f>
        <v xml:space="preserve">1 X </v>
      </c>
      <c r="F29" s="56" t="str">
        <f>IF(Meuble!D11="","",Meuble!D11)</f>
        <v>COTE GAUCHE</v>
      </c>
      <c r="G29" s="2" t="str">
        <f>IF(Meuble!F11="","",Meuble!F11)</f>
        <v>760</v>
      </c>
      <c r="H29" s="2" t="str">
        <f>IF(Meuble!D11="","", "x" )</f>
        <v>x</v>
      </c>
      <c r="I29" s="2" t="str">
        <f>IF(Meuble!G11="","",Meuble!G11)</f>
        <v>590</v>
      </c>
      <c r="J29" s="2" t="str">
        <f>IF(Meuble!D11="","", "x" )</f>
        <v>x</v>
      </c>
      <c r="K29" s="2" t="str">
        <f>IF(Meuble!H11="","",Meuble!H11)</f>
        <v>19</v>
      </c>
      <c r="L29" s="57" t="str">
        <f>IF(Meuble!M11="","",IF(Meuble!M11=Base!B9,Base!C9,IF(Meuble!M11=Base!B10,Base!C10,IF(Meuble!M11=Base!B11,Base!C11,""))))</f>
        <v/>
      </c>
    </row>
    <row r="30" spans="1:12" ht="5.25" customHeight="1" x14ac:dyDescent="0.25">
      <c r="A30" s="9"/>
      <c r="D30" s="10"/>
      <c r="E30" s="55"/>
      <c r="F30" s="56"/>
      <c r="G30" s="30" t="str">
        <f>IF(Meuble!Q11="","","—")</f>
        <v>—</v>
      </c>
      <c r="H30" s="2"/>
      <c r="I30" s="30" t="str">
        <f>IF(Meuble!P11="","","—")</f>
        <v/>
      </c>
      <c r="K30" s="2"/>
      <c r="L30" s="57"/>
    </row>
    <row r="31" spans="1:12" ht="5.25" customHeight="1" x14ac:dyDescent="0.25">
      <c r="A31" s="9"/>
      <c r="D31" s="10"/>
      <c r="E31" s="55"/>
      <c r="F31" s="56"/>
      <c r="G31" s="30" t="str">
        <f>IF(Meuble!O11="","","—")</f>
        <v/>
      </c>
      <c r="H31" s="2"/>
      <c r="I31" s="30" t="str">
        <f>IF(Meuble!N11="","","—")</f>
        <v/>
      </c>
      <c r="K31" s="2"/>
      <c r="L31" s="23"/>
    </row>
    <row r="32" spans="1:12" ht="12.95" customHeight="1" x14ac:dyDescent="0.25">
      <c r="A32" s="9"/>
      <c r="D32" s="10"/>
      <c r="E32" s="9"/>
      <c r="F32" s="2"/>
      <c r="G32" s="2"/>
      <c r="H32" s="2"/>
      <c r="K32" s="2"/>
      <c r="L32" s="23"/>
    </row>
    <row r="33" spans="1:12" ht="12.95" customHeight="1" x14ac:dyDescent="0.25">
      <c r="A33" s="9"/>
      <c r="D33" s="10"/>
      <c r="E33" s="55" t="str">
        <f>IF(Meuble!D12="","",(Meuble!J12)&amp;" X ")</f>
        <v xml:space="preserve">1 X </v>
      </c>
      <c r="F33" s="56" t="str">
        <f>IF(Meuble!D12="","",Meuble!D12)</f>
        <v>DESSOUS</v>
      </c>
      <c r="G33" s="2" t="str">
        <f>IF(Meuble!F12="","",Meuble!F12)</f>
        <v>862</v>
      </c>
      <c r="H33" s="2" t="str">
        <f>IF(Meuble!D12="","", "x" )</f>
        <v>x</v>
      </c>
      <c r="I33" s="2" t="str">
        <f>IF(Meuble!G12="","",Meuble!G12)</f>
        <v>550</v>
      </c>
      <c r="J33" s="2" t="str">
        <f>IF(Meuble!D12="","", "x" )</f>
        <v>x</v>
      </c>
      <c r="K33" s="2" t="str">
        <f>IF(Meuble!H12="","",Meuble!H12)</f>
        <v>19</v>
      </c>
      <c r="L33" s="57" t="str">
        <f>IF(Meuble!M12="","",IF(Meuble!M12=Base!B9,Base!C9,IF(Meuble!M12=Base!B10,Base!C10,IF(Meuble!M12=Base!B11,Base!C11,""))))</f>
        <v/>
      </c>
    </row>
    <row r="34" spans="1:12" ht="5.45" customHeight="1" x14ac:dyDescent="0.25">
      <c r="A34" s="9"/>
      <c r="D34" s="10"/>
      <c r="E34" s="55"/>
      <c r="F34" s="56"/>
      <c r="G34" s="30" t="str">
        <f>IF(Meuble!Q12="","","—")</f>
        <v>—</v>
      </c>
      <c r="H34" s="2"/>
      <c r="I34" s="30" t="str">
        <f>IF(Meuble!P12="","","—")</f>
        <v/>
      </c>
      <c r="K34" s="2"/>
      <c r="L34" s="57"/>
    </row>
    <row r="35" spans="1:12" ht="5.25" customHeight="1" x14ac:dyDescent="0.25">
      <c r="A35" s="9"/>
      <c r="D35" s="10"/>
      <c r="E35" s="55"/>
      <c r="F35" s="56"/>
      <c r="G35" s="30" t="str">
        <f>IF(Meuble!O12="","","—")</f>
        <v/>
      </c>
      <c r="H35" s="2"/>
      <c r="I35" s="30" t="str">
        <f>IF(Meuble!N12="","","—")</f>
        <v/>
      </c>
      <c r="K35" s="2"/>
      <c r="L35" s="23"/>
    </row>
    <row r="36" spans="1:12" ht="9.9499999999999993" customHeight="1" x14ac:dyDescent="0.25">
      <c r="A36" s="9"/>
      <c r="D36" s="10"/>
      <c r="E36" s="9"/>
      <c r="F36" s="2"/>
      <c r="G36" s="2"/>
      <c r="H36" s="2"/>
      <c r="K36" s="2"/>
      <c r="L36" s="23"/>
    </row>
    <row r="37" spans="1:12" ht="12.95" customHeight="1" x14ac:dyDescent="0.25">
      <c r="A37" s="9"/>
      <c r="D37" s="10"/>
      <c r="E37" s="55" t="str">
        <f>IF(Meuble!D13="","",(Meuble!J13)&amp;" X ")</f>
        <v xml:space="preserve">1 X </v>
      </c>
      <c r="F37" s="56" t="str">
        <f>IF(Meuble!D13="","",Meuble!D13)</f>
        <v>TRAVERSE AR</v>
      </c>
      <c r="G37" s="2" t="str">
        <f>IF(Meuble!F13="","",Meuble!F13)</f>
        <v>862</v>
      </c>
      <c r="H37" s="2" t="str">
        <f>IF(Meuble!D13="","", "x" )</f>
        <v>x</v>
      </c>
      <c r="I37" s="2" t="str">
        <f>IF(Meuble!G13="","",Meuble!G13)</f>
        <v>104</v>
      </c>
      <c r="J37" s="2" t="str">
        <f>IF(Meuble!D13="","", "x" )</f>
        <v>x</v>
      </c>
      <c r="K37" s="2" t="str">
        <f>IF(Meuble!H13="","",Meuble!H13)</f>
        <v>19</v>
      </c>
      <c r="L37" s="57" t="str">
        <f>IF(Meuble!M13="","",IF(Meuble!M13=Base!B9,Base!C9,IF(Meuble!M13=Base!B10,Base!C10,IF(Meuble!M13=Base!B11,Base!C11,""))))</f>
        <v/>
      </c>
    </row>
    <row r="38" spans="1:12" ht="5.25" customHeight="1" x14ac:dyDescent="0.25">
      <c r="A38" s="9"/>
      <c r="D38" s="10"/>
      <c r="E38" s="55"/>
      <c r="F38" s="56"/>
      <c r="G38" s="30" t="str">
        <f>IF(Meuble!Q13="","","—")</f>
        <v>—</v>
      </c>
      <c r="H38" s="2"/>
      <c r="I38" s="30" t="str">
        <f>IF(Meuble!P13="","","—")</f>
        <v/>
      </c>
      <c r="K38" s="2"/>
      <c r="L38" s="57"/>
    </row>
    <row r="39" spans="1:12" ht="5.25" customHeight="1" x14ac:dyDescent="0.25">
      <c r="A39" s="9"/>
      <c r="D39" s="10"/>
      <c r="E39" s="55"/>
      <c r="F39" s="56"/>
      <c r="G39" s="30" t="str">
        <f>IF(Meuble!O13="","","—")</f>
        <v>—</v>
      </c>
      <c r="H39" s="2"/>
      <c r="I39" s="30" t="str">
        <f>IF(Meuble!N13="","","—")</f>
        <v/>
      </c>
      <c r="K39" s="2"/>
      <c r="L39" s="23"/>
    </row>
    <row r="40" spans="1:12" ht="9.9499999999999993" customHeight="1" x14ac:dyDescent="0.25">
      <c r="A40" s="9"/>
      <c r="D40" s="10"/>
      <c r="E40" s="9"/>
      <c r="F40" s="2"/>
      <c r="G40" s="2"/>
      <c r="H40" s="2"/>
      <c r="K40" s="2"/>
      <c r="L40" s="23"/>
    </row>
    <row r="41" spans="1:12" ht="12.95" customHeight="1" x14ac:dyDescent="0.25">
      <c r="A41" s="9"/>
      <c r="D41" s="10"/>
      <c r="E41" s="55" t="str">
        <f>IF(Meuble!D14="","",(Meuble!J14)&amp;" X ")</f>
        <v/>
      </c>
      <c r="F41" s="56" t="str">
        <f>IF(Meuble!D14="","",Meuble!D14)</f>
        <v/>
      </c>
      <c r="G41" s="2" t="str">
        <f>IF(Meuble!F14="","",Meuble!F14)</f>
        <v/>
      </c>
      <c r="H41" s="2" t="str">
        <f>IF(Meuble!D14="","", "x" )</f>
        <v/>
      </c>
      <c r="I41" s="2" t="str">
        <f>IF(Meuble!G14="","",Meuble!G14)</f>
        <v/>
      </c>
      <c r="J41" s="2" t="str">
        <f>IF(Meuble!D14="","", "x" )</f>
        <v/>
      </c>
      <c r="K41" s="2" t="str">
        <f>IF(Meuble!H14="","",Meuble!H14)</f>
        <v/>
      </c>
      <c r="L41" s="58" t="str">
        <f>IF(Meuble!M14="","",IF(Meuble!M14=Base!B9,Base!C9,IF(Meuble!M14=Base!B10,Base!C10,IF(Meuble!M14=Base!B11,Base!C11,""))))</f>
        <v/>
      </c>
    </row>
    <row r="42" spans="1:12" ht="5.25" customHeight="1" x14ac:dyDescent="0.25">
      <c r="A42" s="9"/>
      <c r="D42" s="10"/>
      <c r="E42" s="55"/>
      <c r="F42" s="56"/>
      <c r="G42" s="30" t="str">
        <f>IF(Meuble!Q14="","","—")</f>
        <v/>
      </c>
      <c r="H42" s="2"/>
      <c r="I42" s="30" t="str">
        <f>IF(Meuble!P14="","","—")</f>
        <v/>
      </c>
      <c r="K42" s="2"/>
      <c r="L42" s="58"/>
    </row>
    <row r="43" spans="1:12" ht="5.25" customHeight="1" x14ac:dyDescent="0.25">
      <c r="A43" s="9"/>
      <c r="D43" s="10"/>
      <c r="E43" s="55"/>
      <c r="F43" s="56"/>
      <c r="G43" s="30" t="str">
        <f>IF(Meuble!O14="","","—")</f>
        <v/>
      </c>
      <c r="H43" s="2"/>
      <c r="I43" s="30" t="str">
        <f>IF(Meuble!N14="","","—")</f>
        <v/>
      </c>
      <c r="K43" s="2"/>
      <c r="L43" s="23"/>
    </row>
    <row r="44" spans="1:12" ht="9.9499999999999993" customHeight="1" x14ac:dyDescent="0.25">
      <c r="A44" s="9"/>
      <c r="D44" s="10"/>
      <c r="E44" s="9"/>
      <c r="F44" s="2"/>
      <c r="G44" s="2"/>
      <c r="H44" s="2"/>
      <c r="K44" s="2"/>
      <c r="L44" s="23"/>
    </row>
    <row r="45" spans="1:12" ht="12.95" customHeight="1" x14ac:dyDescent="0.25">
      <c r="A45" s="9"/>
      <c r="D45" s="10"/>
      <c r="E45" s="55" t="str">
        <f>IF(Meuble!D15="","",(Meuble!J15)&amp;" X ")</f>
        <v/>
      </c>
      <c r="F45" s="56" t="str">
        <f>IF(Meuble!D15="","",Meuble!D15)</f>
        <v/>
      </c>
      <c r="G45" s="2" t="str">
        <f>IF(Meuble!F15="","",Meuble!F15)</f>
        <v/>
      </c>
      <c r="H45" s="2" t="str">
        <f>IF(Meuble!D15="","", "x" )</f>
        <v/>
      </c>
      <c r="I45" s="2" t="str">
        <f>IF(Meuble!G15="","",Meuble!G15)</f>
        <v/>
      </c>
      <c r="J45" s="2" t="str">
        <f>IF(Meuble!D15="","", "x" )</f>
        <v/>
      </c>
      <c r="K45" s="2" t="str">
        <f>IF(Meuble!H15="","",Meuble!H15)</f>
        <v/>
      </c>
      <c r="L45" s="57" t="str">
        <f>IF(Meuble!M15="","",IF(Meuble!M15=Base!B9,Base!C9,IF(Meuble!M15=Base!B10,Base!C10,IF(Meuble!M15=Base!B11,Base!C11,""))))</f>
        <v/>
      </c>
    </row>
    <row r="46" spans="1:12" ht="5.25" customHeight="1" x14ac:dyDescent="0.25">
      <c r="A46" s="9"/>
      <c r="D46" s="10"/>
      <c r="E46" s="55"/>
      <c r="F46" s="56"/>
      <c r="G46" s="30" t="str">
        <f>IF(Meuble!Q15="","","—")</f>
        <v/>
      </c>
      <c r="H46" s="2"/>
      <c r="I46" s="30" t="str">
        <f>IF(Meuble!P15="","","—")</f>
        <v/>
      </c>
      <c r="K46" s="2"/>
      <c r="L46" s="57"/>
    </row>
    <row r="47" spans="1:12" ht="5.25" customHeight="1" x14ac:dyDescent="0.25">
      <c r="A47" s="9"/>
      <c r="D47" s="10"/>
      <c r="E47" s="55"/>
      <c r="F47" s="56"/>
      <c r="G47" s="30" t="str">
        <f>IF(Meuble!O15="","","—")</f>
        <v/>
      </c>
      <c r="H47" s="2"/>
      <c r="I47" s="30" t="str">
        <f>IF(Meuble!N15="","","—")</f>
        <v/>
      </c>
      <c r="K47" s="2"/>
      <c r="L47" s="23"/>
    </row>
    <row r="48" spans="1:12" ht="9.9499999999999993" customHeight="1" x14ac:dyDescent="0.25">
      <c r="A48" s="9"/>
      <c r="D48" s="10"/>
      <c r="E48" s="9"/>
      <c r="F48" s="2"/>
      <c r="G48" s="2"/>
      <c r="H48" s="2"/>
      <c r="K48" s="2"/>
      <c r="L48" s="23"/>
    </row>
    <row r="49" spans="1:12" ht="12.95" customHeight="1" x14ac:dyDescent="0.25">
      <c r="A49" s="9"/>
      <c r="D49" s="10"/>
      <c r="E49" s="55" t="str">
        <f>IF(Meuble!D16="","",(Meuble!J16)&amp;" X ")</f>
        <v/>
      </c>
      <c r="F49" s="56" t="str">
        <f>IF(Meuble!D16="","",Meuble!D16)</f>
        <v/>
      </c>
      <c r="G49" s="2" t="str">
        <f>IF(Meuble!F16="","",Meuble!F16)</f>
        <v/>
      </c>
      <c r="H49" s="2" t="str">
        <f>IF(Meuble!D16="","", "x" )</f>
        <v/>
      </c>
      <c r="I49" s="2" t="str">
        <f>IF(Meuble!G16="","",Meuble!G16)</f>
        <v/>
      </c>
      <c r="J49" s="2" t="str">
        <f>IF(Meuble!D16="","", "x" )</f>
        <v/>
      </c>
      <c r="K49" s="2" t="str">
        <f>IF(Meuble!H16="","",Meuble!H16)</f>
        <v/>
      </c>
      <c r="L49" s="57" t="str">
        <f>IF(Meuble!M16="","",IF(Meuble!M16=Base!B9,Base!C9,IF(Meuble!M16=Base!B10,Base!C10,IF(Meuble!M16=Base!B11,Base!C11,""))))</f>
        <v/>
      </c>
    </row>
    <row r="50" spans="1:12" ht="5.25" customHeight="1" x14ac:dyDescent="0.25">
      <c r="A50" s="9"/>
      <c r="D50" s="10"/>
      <c r="E50" s="55"/>
      <c r="F50" s="56"/>
      <c r="G50" s="30" t="str">
        <f>IF(Meuble!Q16="","","—")</f>
        <v/>
      </c>
      <c r="H50" s="2"/>
      <c r="I50" s="30" t="str">
        <f>IF(Meuble!P16="","","—")</f>
        <v/>
      </c>
      <c r="K50" s="2"/>
      <c r="L50" s="57"/>
    </row>
    <row r="51" spans="1:12" ht="5.25" customHeight="1" x14ac:dyDescent="0.25">
      <c r="A51" s="9"/>
      <c r="D51" s="10"/>
      <c r="E51" s="55"/>
      <c r="F51" s="56"/>
      <c r="G51" s="30" t="str">
        <f>IF(Meuble!O16="","","—")</f>
        <v/>
      </c>
      <c r="H51" s="2"/>
      <c r="I51" s="30" t="str">
        <f>IF(Meuble!N16="","","—")</f>
        <v/>
      </c>
      <c r="K51" s="2"/>
      <c r="L51" s="23"/>
    </row>
    <row r="52" spans="1:12" ht="9.9499999999999993" customHeight="1" x14ac:dyDescent="0.25">
      <c r="A52" s="9"/>
      <c r="D52" s="10"/>
      <c r="E52" s="9"/>
      <c r="L52" s="23"/>
    </row>
    <row r="53" spans="1:12" ht="12.95" customHeight="1" x14ac:dyDescent="0.25">
      <c r="A53" s="9"/>
      <c r="D53" s="10"/>
      <c r="E53" s="55" t="str">
        <f>IF(Meuble!D17="","",(Meuble!J17)&amp;" X ")</f>
        <v/>
      </c>
      <c r="F53" s="56" t="str">
        <f>IF(Meuble!D17="","",Meuble!D17)</f>
        <v/>
      </c>
      <c r="G53" s="2" t="str">
        <f>IF(Meuble!F17="","",Meuble!F17)</f>
        <v/>
      </c>
      <c r="H53" s="2" t="str">
        <f>IF(Meuble!D17="","", "x" )</f>
        <v/>
      </c>
      <c r="I53" s="2" t="str">
        <f>IF(Meuble!G17="","",Meuble!G17)</f>
        <v/>
      </c>
      <c r="J53" s="2" t="str">
        <f>IF(Meuble!D17="","", "x" )</f>
        <v/>
      </c>
      <c r="K53" s="2" t="str">
        <f>IF(Meuble!H17="","",Meuble!H17)</f>
        <v/>
      </c>
      <c r="L53" s="57" t="str">
        <f>IF(Meuble!M17="","",IF(Meuble!M17=Base!B9,Base!C9,IF(Meuble!M17=Base!B10,Base!C10,IF(Meuble!M17=Base!B11,Base!C11,""))))</f>
        <v/>
      </c>
    </row>
    <row r="54" spans="1:12" ht="5.25" customHeight="1" x14ac:dyDescent="0.25">
      <c r="A54" s="9"/>
      <c r="D54" s="10"/>
      <c r="E54" s="55"/>
      <c r="F54" s="56"/>
      <c r="G54" s="30" t="str">
        <f>IF(Meuble!Q17="","","—")</f>
        <v/>
      </c>
      <c r="H54" s="2"/>
      <c r="I54" s="30" t="str">
        <f>IF(Meuble!P17="","","—")</f>
        <v/>
      </c>
      <c r="K54" s="2"/>
      <c r="L54" s="57"/>
    </row>
    <row r="55" spans="1:12" ht="5.25" customHeight="1" x14ac:dyDescent="0.25">
      <c r="A55" s="9"/>
      <c r="D55" s="10"/>
      <c r="E55" s="55"/>
      <c r="F55" s="56"/>
      <c r="G55" s="30" t="str">
        <f>IF(Meuble!O17="","","—")</f>
        <v/>
      </c>
      <c r="H55" s="2"/>
      <c r="I55" s="30" t="str">
        <f>IF(Meuble!N17="","","—")</f>
        <v/>
      </c>
      <c r="K55" s="2"/>
      <c r="L55" s="23"/>
    </row>
    <row r="56" spans="1:12" ht="9.9499999999999993" customHeight="1" x14ac:dyDescent="0.25">
      <c r="A56" s="9"/>
      <c r="D56" s="10"/>
      <c r="E56" s="9"/>
      <c r="L56" s="23"/>
    </row>
    <row r="57" spans="1:12" ht="12.95" customHeight="1" x14ac:dyDescent="0.25">
      <c r="A57" s="9"/>
      <c r="D57" s="10"/>
      <c r="E57" s="55" t="str">
        <f>IF(Meuble!D18="","",(Meuble!J18)&amp;" X ")</f>
        <v/>
      </c>
      <c r="F57" s="56" t="str">
        <f>IF(Meuble!D18="","",Meuble!D18)</f>
        <v/>
      </c>
      <c r="G57" s="2" t="str">
        <f>IF(Meuble!F18="","",Meuble!F18)</f>
        <v/>
      </c>
      <c r="H57" s="2" t="str">
        <f>IF(Meuble!D18="","", "x" )</f>
        <v/>
      </c>
      <c r="I57" s="2" t="str">
        <f>IF(Meuble!G18="","",Meuble!G18)</f>
        <v/>
      </c>
      <c r="J57" s="2" t="str">
        <f>IF(Meuble!D18="","", "x" )</f>
        <v/>
      </c>
      <c r="K57" s="2" t="str">
        <f>IF(Meuble!H18="","",Meuble!H18)</f>
        <v/>
      </c>
      <c r="L57" s="57" t="str">
        <f>IF(Meuble!M18="","",IF(Meuble!M18=Base!B9,Base!C9,IF(Meuble!M18=Base!B10,Base!C10,IF(Meuble!M18=Base!B11,Base!C11,""))))</f>
        <v/>
      </c>
    </row>
    <row r="58" spans="1:12" ht="5.25" customHeight="1" x14ac:dyDescent="0.25">
      <c r="A58" s="9"/>
      <c r="D58" s="10"/>
      <c r="E58" s="55"/>
      <c r="F58" s="56"/>
      <c r="G58" s="30" t="str">
        <f>IF(Meuble!Q18="","","—")</f>
        <v/>
      </c>
      <c r="H58" s="2"/>
      <c r="I58" s="30" t="str">
        <f>IF(Meuble!P18="","","—")</f>
        <v/>
      </c>
      <c r="K58" s="2"/>
      <c r="L58" s="57"/>
    </row>
    <row r="59" spans="1:12" ht="5.25" customHeight="1" x14ac:dyDescent="0.25">
      <c r="A59" s="9"/>
      <c r="D59" s="10"/>
      <c r="E59" s="55"/>
      <c r="F59" s="56"/>
      <c r="G59" s="30" t="str">
        <f>IF(Meuble!O18="","","—")</f>
        <v/>
      </c>
      <c r="H59" s="2"/>
      <c r="I59" s="30" t="str">
        <f>IF(Meuble!N18="","","—")</f>
        <v/>
      </c>
      <c r="K59" s="2"/>
      <c r="L59" s="23"/>
    </row>
    <row r="60" spans="1:12" ht="9.9499999999999993" customHeight="1" x14ac:dyDescent="0.25">
      <c r="A60" s="9"/>
      <c r="D60" s="10"/>
      <c r="E60" s="9"/>
      <c r="L60" s="23"/>
    </row>
    <row r="61" spans="1:12" x14ac:dyDescent="0.25">
      <c r="A61" s="9"/>
      <c r="D61" s="10"/>
      <c r="E61" s="55" t="str">
        <f>IF(Meuble!D19="","",(Meuble!J19)&amp;" X ")</f>
        <v/>
      </c>
      <c r="F61" s="56" t="str">
        <f>IF(Meuble!D19="","",Meuble!D19)</f>
        <v/>
      </c>
      <c r="G61" s="2" t="str">
        <f>IF(Meuble!F19="","",Meuble!F19)</f>
        <v/>
      </c>
      <c r="H61" s="2" t="str">
        <f>IF(Meuble!D19="","", "x" )</f>
        <v/>
      </c>
      <c r="I61" s="2" t="str">
        <f>IF(Meuble!G19="","",Meuble!G19)</f>
        <v/>
      </c>
      <c r="J61" s="2" t="str">
        <f>IF(Meuble!D19="","", "x" )</f>
        <v/>
      </c>
      <c r="K61" s="2" t="str">
        <f>IF(Meuble!H19="","",Meuble!H19)</f>
        <v/>
      </c>
      <c r="L61" s="57" t="str">
        <f>IF(Meuble!M19="","",IF(Meuble!M19=Base!B9,Base!C9,IF(Meuble!M19=Base!B10,Base!C10,IF(Meuble!M19=Base!B11,Base!C11,""))))</f>
        <v/>
      </c>
    </row>
    <row r="62" spans="1:12" ht="5.25" customHeight="1" x14ac:dyDescent="0.25">
      <c r="A62" s="9"/>
      <c r="D62" s="10"/>
      <c r="E62" s="55"/>
      <c r="F62" s="56"/>
      <c r="G62" s="30" t="str">
        <f>IF(Meuble!Q19="","","—")</f>
        <v/>
      </c>
      <c r="H62" s="2"/>
      <c r="I62" s="30" t="str">
        <f>IF(Meuble!P19="","","—")</f>
        <v/>
      </c>
      <c r="K62" s="2"/>
      <c r="L62" s="57"/>
    </row>
    <row r="63" spans="1:12" ht="5.25" customHeight="1" x14ac:dyDescent="0.25">
      <c r="A63" s="9"/>
      <c r="D63" s="10"/>
      <c r="E63" s="55"/>
      <c r="F63" s="56"/>
      <c r="G63" s="30" t="str">
        <f>IF(Meuble!O19="","","—")</f>
        <v/>
      </c>
      <c r="H63" s="2"/>
      <c r="I63" s="30" t="str">
        <f>IF(Meuble!N19="","","—")</f>
        <v/>
      </c>
      <c r="K63" s="2"/>
      <c r="L63" s="23"/>
    </row>
    <row r="64" spans="1:12" ht="9.9499999999999993" customHeight="1" x14ac:dyDescent="0.25">
      <c r="A64" s="9"/>
      <c r="D64" s="10"/>
      <c r="E64" s="9"/>
      <c r="L64" s="23"/>
    </row>
    <row r="65" spans="1:12" ht="12.95" customHeight="1" x14ac:dyDescent="0.25">
      <c r="A65" s="9"/>
      <c r="D65" s="10"/>
      <c r="E65" s="55" t="str">
        <f>IF(Meuble!D20="","",(Meuble!J20)&amp;" X ")</f>
        <v/>
      </c>
      <c r="F65" s="56" t="str">
        <f>IF(Meuble!D20="","",Meuble!D20)</f>
        <v/>
      </c>
      <c r="G65" s="2" t="str">
        <f>IF(Meuble!F20="","",Meuble!F20)</f>
        <v/>
      </c>
      <c r="H65" s="2" t="str">
        <f>IF(Meuble!D20="","", "x" )</f>
        <v/>
      </c>
      <c r="I65" s="2" t="str">
        <f>IF(Meuble!G20="","",Meuble!G20)</f>
        <v/>
      </c>
      <c r="J65" s="2" t="str">
        <f>IF(Meuble!D20="","", "x" )</f>
        <v/>
      </c>
      <c r="K65" s="2" t="str">
        <f>IF(Meuble!H20="","",Meuble!H20)</f>
        <v/>
      </c>
      <c r="L65" s="57" t="str">
        <f>IF(Meuble!M20="","",IF(Meuble!M20=Base!B9,Base!C9,IF(Meuble!M20=Base!B10,Base!C10,IF(Meuble!M20=Base!B11,Base!C11,""))))</f>
        <v/>
      </c>
    </row>
    <row r="66" spans="1:12" ht="5.25" customHeight="1" x14ac:dyDescent="0.25">
      <c r="A66" s="9"/>
      <c r="D66" s="10"/>
      <c r="E66" s="55"/>
      <c r="F66" s="56"/>
      <c r="G66" s="30" t="str">
        <f>IF(Meuble!Q20="","","—")</f>
        <v/>
      </c>
      <c r="H66" s="2"/>
      <c r="I66" s="30" t="str">
        <f>IF(Meuble!P20="","","—")</f>
        <v/>
      </c>
      <c r="K66" s="2"/>
      <c r="L66" s="57"/>
    </row>
    <row r="67" spans="1:12" ht="5.25" customHeight="1" x14ac:dyDescent="0.25">
      <c r="A67" s="9"/>
      <c r="D67" s="10"/>
      <c r="E67" s="55"/>
      <c r="F67" s="56"/>
      <c r="G67" s="30" t="str">
        <f>IF(Meuble!O20="","","—")</f>
        <v/>
      </c>
      <c r="H67" s="2"/>
      <c r="I67" s="30" t="str">
        <f>IF(Meuble!N20="","","—")</f>
        <v/>
      </c>
      <c r="K67" s="2"/>
      <c r="L67" s="23"/>
    </row>
    <row r="68" spans="1:12" ht="9.9499999999999993" customHeight="1" x14ac:dyDescent="0.25">
      <c r="A68" s="9"/>
      <c r="D68" s="10"/>
      <c r="E68" s="9"/>
      <c r="L68" s="23"/>
    </row>
    <row r="69" spans="1:12" ht="12.95" customHeight="1" x14ac:dyDescent="0.25">
      <c r="A69" s="9"/>
      <c r="D69" s="10"/>
      <c r="E69" s="55" t="str">
        <f>IF(Meuble!D21="","",(Meuble!J21)&amp;" X ")</f>
        <v/>
      </c>
      <c r="F69" s="56" t="str">
        <f>IF(Meuble!D21="","",Meuble!D21)</f>
        <v/>
      </c>
      <c r="G69" s="2" t="str">
        <f>IF(Meuble!F21="","",Meuble!F21)</f>
        <v/>
      </c>
      <c r="H69" s="2" t="str">
        <f>IF(Meuble!D21="","", "x" )</f>
        <v/>
      </c>
      <c r="I69" s="2" t="str">
        <f>IF(Meuble!G21="","",Meuble!G21)</f>
        <v/>
      </c>
      <c r="J69" s="2" t="str">
        <f>IF(Meuble!D21="","", "x" )</f>
        <v/>
      </c>
      <c r="K69" s="2" t="str">
        <f>IF(Meuble!H21="","",Meuble!H21)</f>
        <v/>
      </c>
      <c r="L69" s="57" t="str">
        <f>IF(Meuble!M21="","",IF(Meuble!M21=Base!B9,Base!C9,IF(Meuble!M21=Base!B10,Base!C10,IF(Meuble!M21=Base!B11,Base!C11,""))))</f>
        <v/>
      </c>
    </row>
    <row r="70" spans="1:12" ht="5.25" customHeight="1" x14ac:dyDescent="0.25">
      <c r="A70" s="9"/>
      <c r="D70" s="10"/>
      <c r="E70" s="55"/>
      <c r="F70" s="56"/>
      <c r="G70" s="30" t="str">
        <f>IF(Meuble!Q21="","","—")</f>
        <v/>
      </c>
      <c r="H70" s="2"/>
      <c r="I70" s="30" t="str">
        <f>IF(Meuble!P21="","","—")</f>
        <v/>
      </c>
      <c r="K70" s="2"/>
      <c r="L70" s="57"/>
    </row>
    <row r="71" spans="1:12" ht="5.25" customHeight="1" x14ac:dyDescent="0.25">
      <c r="A71" s="9"/>
      <c r="D71" s="10"/>
      <c r="E71" s="55"/>
      <c r="F71" s="56"/>
      <c r="G71" s="30" t="str">
        <f>IF(Meuble!O21="","","—")</f>
        <v/>
      </c>
      <c r="H71" s="2"/>
      <c r="I71" s="30" t="str">
        <f>IF(Meuble!N21="","","—")</f>
        <v/>
      </c>
      <c r="K71" s="2"/>
      <c r="L71" s="23"/>
    </row>
    <row r="72" spans="1:12" ht="9.9499999999999993" customHeight="1" x14ac:dyDescent="0.25">
      <c r="A72" s="9"/>
      <c r="D72" s="10"/>
      <c r="E72" s="9"/>
      <c r="L72" s="23"/>
    </row>
    <row r="73" spans="1:12" ht="12.95" customHeight="1" x14ac:dyDescent="0.25">
      <c r="A73" s="9"/>
      <c r="D73" s="10"/>
      <c r="E73" s="55" t="str">
        <f>IF(Meuble!D22="","",(Meuble!J22)&amp;" X ")</f>
        <v/>
      </c>
      <c r="F73" s="56" t="str">
        <f>IF(Meuble!D22="","",Meuble!D22)</f>
        <v/>
      </c>
      <c r="G73" s="2" t="str">
        <f>IF(Meuble!F22="","",Meuble!F22)</f>
        <v/>
      </c>
      <c r="H73" s="2" t="str">
        <f>IF(Meuble!D22="","", "x" )</f>
        <v/>
      </c>
      <c r="I73" s="2" t="str">
        <f>IF(Meuble!G22="","",Meuble!G22)</f>
        <v/>
      </c>
      <c r="J73" s="2" t="str">
        <f>IF(Meuble!D22="","", "x" )</f>
        <v/>
      </c>
      <c r="K73" s="2" t="str">
        <f>IF(Meuble!H22="","",Meuble!H22)</f>
        <v/>
      </c>
      <c r="L73" s="57" t="str">
        <f>IF(Meuble!M22="","",IF(Meuble!M22=Base!B9,Base!C9,IF(Meuble!M22=Base!B10,Base!C10,IF(Meuble!M22=Base!B11,Base!C11,""))))</f>
        <v/>
      </c>
    </row>
    <row r="74" spans="1:12" ht="5.25" customHeight="1" x14ac:dyDescent="0.25">
      <c r="A74" s="9"/>
      <c r="D74" s="10"/>
      <c r="E74" s="55"/>
      <c r="F74" s="56"/>
      <c r="G74" s="30" t="str">
        <f>IF(Meuble!Q22="","","—")</f>
        <v/>
      </c>
      <c r="H74" s="2"/>
      <c r="I74" s="30" t="str">
        <f>IF(Meuble!P22="","","—")</f>
        <v/>
      </c>
      <c r="K74" s="2"/>
      <c r="L74" s="57"/>
    </row>
    <row r="75" spans="1:12" ht="5.25" customHeight="1" x14ac:dyDescent="0.25">
      <c r="A75" s="9"/>
      <c r="D75" s="10"/>
      <c r="E75" s="55"/>
      <c r="F75" s="56"/>
      <c r="G75" s="30" t="str">
        <f>IF(Meuble!O22="","","—")</f>
        <v/>
      </c>
      <c r="H75" s="2"/>
      <c r="I75" s="30" t="str">
        <f>IF(Meuble!N22="","","—")</f>
        <v/>
      </c>
      <c r="K75" s="2"/>
      <c r="L75" s="23"/>
    </row>
    <row r="76" spans="1:12" ht="9.9499999999999993" customHeight="1" x14ac:dyDescent="0.25">
      <c r="A76" s="9"/>
      <c r="D76" s="10"/>
      <c r="E76" s="9"/>
      <c r="L76" s="23"/>
    </row>
    <row r="77" spans="1:12" ht="12.95" customHeight="1" x14ac:dyDescent="0.25">
      <c r="A77" s="9"/>
      <c r="D77" s="10"/>
      <c r="E77" s="55" t="str">
        <f>IF(Meuble!D23="","",(Meuble!J23)&amp;" X ")</f>
        <v/>
      </c>
      <c r="F77" s="56" t="str">
        <f>IF(Meuble!D23="","",Meuble!D23)</f>
        <v/>
      </c>
      <c r="G77" s="2" t="str">
        <f>IF(Meuble!F23="","",Meuble!F23)</f>
        <v/>
      </c>
      <c r="H77" s="2" t="str">
        <f>IF(Meuble!D23="","", "x" )</f>
        <v/>
      </c>
      <c r="I77" s="2" t="str">
        <f>IF(Meuble!G23="","",Meuble!G23)</f>
        <v/>
      </c>
      <c r="J77" s="2" t="str">
        <f>IF(Meuble!D23="","", "x" )</f>
        <v/>
      </c>
      <c r="K77" s="2" t="str">
        <f>IF(Meuble!H23="","",Meuble!H23)</f>
        <v/>
      </c>
      <c r="L77" s="57" t="str">
        <f>IF(Meuble!M23="","",IF(Meuble!M23=Base!B9,Base!C9,IF(Meuble!M23=Base!B10,Base!C10,IF(Meuble!M23=Base!B11,Base!C11,""))))</f>
        <v/>
      </c>
    </row>
    <row r="78" spans="1:12" ht="5.25" customHeight="1" x14ac:dyDescent="0.25">
      <c r="A78" s="9"/>
      <c r="D78" s="10"/>
      <c r="E78" s="55"/>
      <c r="F78" s="56"/>
      <c r="G78" s="30" t="str">
        <f>IF(Meuble!Q23="","","—")</f>
        <v/>
      </c>
      <c r="H78" s="2"/>
      <c r="I78" s="30" t="str">
        <f>IF(Meuble!P23="","","—")</f>
        <v/>
      </c>
      <c r="K78" s="2"/>
      <c r="L78" s="57"/>
    </row>
    <row r="79" spans="1:12" ht="5.25" customHeight="1" x14ac:dyDescent="0.25">
      <c r="A79" s="9"/>
      <c r="D79" s="10"/>
      <c r="E79" s="55"/>
      <c r="F79" s="56"/>
      <c r="G79" s="30" t="str">
        <f>IF(Meuble!O23="","","—")</f>
        <v/>
      </c>
      <c r="H79" s="2"/>
      <c r="I79" s="30" t="str">
        <f>IF(Meuble!N23="","","—")</f>
        <v/>
      </c>
      <c r="K79" s="2"/>
      <c r="L79" s="23"/>
    </row>
    <row r="80" spans="1:12" ht="9" customHeight="1" x14ac:dyDescent="0.25">
      <c r="A80" s="9"/>
      <c r="D80" s="10"/>
      <c r="E80" s="9"/>
      <c r="L80" s="23"/>
    </row>
    <row r="81" spans="1:12" ht="12.95" customHeight="1" x14ac:dyDescent="0.25">
      <c r="A81" s="9"/>
      <c r="D81" s="10"/>
      <c r="E81" s="55" t="str">
        <f>IF(Meuble!D24="","",(Meuble!J24)&amp;" X ")</f>
        <v/>
      </c>
      <c r="F81" s="56" t="str">
        <f>IF(Meuble!D24="","",Meuble!D24)</f>
        <v/>
      </c>
      <c r="G81" s="2" t="str">
        <f>IF(Meuble!F24="","",Meuble!F24)</f>
        <v/>
      </c>
      <c r="H81" s="2" t="str">
        <f>IF(Meuble!D24="","", "x" )</f>
        <v/>
      </c>
      <c r="I81" s="2" t="str">
        <f>IF(Meuble!G24="","",Meuble!G24)</f>
        <v/>
      </c>
      <c r="J81" s="2" t="str">
        <f>IF(Meuble!D24="","", "x" )</f>
        <v/>
      </c>
      <c r="K81" s="2" t="str">
        <f>IF(Meuble!H24="","",Meuble!H24)</f>
        <v/>
      </c>
      <c r="L81" s="57" t="str">
        <f>IF(Meuble!M24="","",IF(Meuble!M24=Base!B9,Base!C9,IF(Meuble!M24=Base!B10,Base!C10,IF(Meuble!M24=Base!B11,Base!C11,""))))</f>
        <v/>
      </c>
    </row>
    <row r="82" spans="1:12" ht="5.25" customHeight="1" x14ac:dyDescent="0.25">
      <c r="A82" s="9"/>
      <c r="D82" s="10"/>
      <c r="E82" s="55"/>
      <c r="F82" s="56"/>
      <c r="G82" s="30" t="str">
        <f>IF(Meuble!Q24="","","—")</f>
        <v/>
      </c>
      <c r="H82" s="2"/>
      <c r="I82" s="30" t="str">
        <f>IF(Meuble!P24="","","—")</f>
        <v/>
      </c>
      <c r="K82" s="2"/>
      <c r="L82" s="57"/>
    </row>
    <row r="83" spans="1:12" ht="5.25" customHeight="1" x14ac:dyDescent="0.25">
      <c r="A83" s="9"/>
      <c r="D83" s="10"/>
      <c r="E83" s="55"/>
      <c r="F83" s="56"/>
      <c r="G83" s="30" t="str">
        <f>IF(Meuble!O24="","","—")</f>
        <v/>
      </c>
      <c r="H83" s="2"/>
      <c r="I83" s="30" t="str">
        <f>IF(Meuble!N24="","","—")</f>
        <v/>
      </c>
      <c r="K83" s="2"/>
      <c r="L83" s="23"/>
    </row>
    <row r="84" spans="1:12" ht="9.9499999999999993" customHeight="1" x14ac:dyDescent="0.25">
      <c r="A84" s="9"/>
      <c r="D84" s="10"/>
      <c r="E84" s="9"/>
      <c r="L84" s="23"/>
    </row>
    <row r="85" spans="1:12" ht="12.95" customHeight="1" x14ac:dyDescent="0.25">
      <c r="A85" s="9"/>
      <c r="D85" s="10"/>
      <c r="E85" s="55" t="str">
        <f>IF(Meuble!D25="","",(Meuble!J25)&amp;" X ")</f>
        <v/>
      </c>
      <c r="F85" s="56" t="str">
        <f>IF(Meuble!D25="","",Meuble!D25)</f>
        <v/>
      </c>
      <c r="G85" s="2" t="str">
        <f>IF(Meuble!F25="","",Meuble!F25)</f>
        <v/>
      </c>
      <c r="H85" s="2" t="str">
        <f>IF(Meuble!D25="","", "x" )</f>
        <v/>
      </c>
      <c r="I85" s="2" t="str">
        <f>IF(Meuble!G25="","",Meuble!G25)</f>
        <v/>
      </c>
      <c r="J85" s="2" t="str">
        <f>IF(Meuble!D25="","", "x" )</f>
        <v/>
      </c>
      <c r="K85" s="2" t="str">
        <f>IF(Meuble!H25="","",Meuble!H25)</f>
        <v/>
      </c>
      <c r="L85" s="57" t="str">
        <f>IF(Meuble!M25="","",IF(Meuble!M25=Base!B9,Base!C9,IF(Meuble!M25=Base!B10,Base!C10,IF(Meuble!M25=Base!B11,Base!C11,""))))</f>
        <v/>
      </c>
    </row>
    <row r="86" spans="1:12" ht="5.25" customHeight="1" x14ac:dyDescent="0.25">
      <c r="A86" s="9"/>
      <c r="D86" s="10"/>
      <c r="E86" s="55"/>
      <c r="F86" s="56"/>
      <c r="G86" s="30" t="str">
        <f>IF(Meuble!Q25="","","—")</f>
        <v/>
      </c>
      <c r="H86" s="2"/>
      <c r="I86" s="30" t="str">
        <f>IF(Meuble!P25="","","—")</f>
        <v/>
      </c>
      <c r="K86" s="2"/>
      <c r="L86" s="57"/>
    </row>
    <row r="87" spans="1:12" ht="5.25" customHeight="1" x14ac:dyDescent="0.25">
      <c r="A87" s="9"/>
      <c r="D87" s="10"/>
      <c r="E87" s="55"/>
      <c r="F87" s="56"/>
      <c r="G87" s="30" t="str">
        <f>IF(Meuble!O25="","","—")</f>
        <v/>
      </c>
      <c r="H87" s="2"/>
      <c r="I87" s="30" t="str">
        <f>IF(Meuble!N25="","","—")</f>
        <v/>
      </c>
      <c r="K87" s="2"/>
      <c r="L87" s="23"/>
    </row>
    <row r="88" spans="1:12" ht="11.25" customHeight="1" thickBot="1" x14ac:dyDescent="0.3">
      <c r="A88" s="11"/>
      <c r="B88" s="12"/>
      <c r="C88" s="12"/>
      <c r="D88" s="35"/>
      <c r="E88" s="11"/>
      <c r="F88" s="12"/>
      <c r="G88" s="12"/>
      <c r="H88" s="12"/>
      <c r="I88" s="17"/>
      <c r="J88" s="17"/>
      <c r="K88" s="25"/>
      <c r="L88" s="24"/>
    </row>
    <row r="89" spans="1:12" ht="12.95" customHeight="1" x14ac:dyDescent="0.25">
      <c r="A89" s="40"/>
      <c r="B89" s="41"/>
      <c r="D89" s="42"/>
      <c r="E89" s="55" t="str">
        <f>IF(Meuble!D26="","",(Meuble!J26)&amp;" X ")</f>
        <v/>
      </c>
      <c r="F89" s="56" t="str">
        <f>IF(Meuble!D26="","",Meuble!D26)</f>
        <v/>
      </c>
      <c r="G89" s="2" t="str">
        <f>IF(Meuble!F26="","",Meuble!F26)</f>
        <v/>
      </c>
      <c r="H89" s="2" t="str">
        <f>IF(Meuble!D26="","", "x" )</f>
        <v/>
      </c>
      <c r="I89" s="2" t="str">
        <f>IF(Meuble!G26="","",Meuble!G26)</f>
        <v/>
      </c>
      <c r="J89" s="2" t="str">
        <f>IF(Meuble!D26="","", "x" )</f>
        <v/>
      </c>
      <c r="K89" s="2" t="str">
        <f>IF(Meuble!H26="","",Meuble!H26)</f>
        <v/>
      </c>
      <c r="L89" s="57" t="str">
        <f>IF(Meuble!M26="","",IF(Meuble!M26=Base!B9,Base!C9,IF(Meuble!M26=Base!B10,Base!C10,IF(Meuble!M26=Base!B11,Base!C11,""))))</f>
        <v/>
      </c>
    </row>
    <row r="90" spans="1:12" ht="5.25" customHeight="1" x14ac:dyDescent="0.25">
      <c r="A90" s="66"/>
      <c r="B90" s="67"/>
      <c r="D90" s="68"/>
      <c r="E90" s="55"/>
      <c r="F90" s="56"/>
      <c r="G90" s="30" t="str">
        <f>IF(Meuble!Q26="","","—")</f>
        <v/>
      </c>
      <c r="H90" s="2"/>
      <c r="I90" s="30" t="str">
        <f>IF(Meuble!P26="","","—")</f>
        <v/>
      </c>
      <c r="K90" s="2"/>
      <c r="L90" s="57"/>
    </row>
    <row r="91" spans="1:12" ht="5.25" customHeight="1" x14ac:dyDescent="0.25">
      <c r="A91" s="66"/>
      <c r="B91" s="67"/>
      <c r="D91" s="68"/>
      <c r="E91" s="55"/>
      <c r="F91" s="56"/>
      <c r="G91" s="30" t="str">
        <f>IF(Meuble!O26="","","—")</f>
        <v/>
      </c>
      <c r="H91" s="2"/>
      <c r="I91" s="30" t="str">
        <f>IF(Meuble!N26="","","—")</f>
        <v/>
      </c>
      <c r="K91" s="2"/>
      <c r="L91" s="21"/>
    </row>
    <row r="92" spans="1:12" ht="9.9499999999999993" customHeight="1" x14ac:dyDescent="0.25">
      <c r="A92" s="66"/>
      <c r="B92" s="67"/>
      <c r="D92" s="68"/>
      <c r="E92" s="9"/>
      <c r="L92" s="10"/>
    </row>
    <row r="93" spans="1:12" ht="12.95" customHeight="1" x14ac:dyDescent="0.25">
      <c r="A93" s="66"/>
      <c r="B93" s="67"/>
      <c r="D93" s="68"/>
      <c r="E93" s="55" t="str">
        <f>IF(Meuble!D27="","",(Meuble!J27)&amp;" X ")</f>
        <v/>
      </c>
      <c r="F93" s="56" t="str">
        <f>IF(Meuble!D27="","",Meuble!D27)</f>
        <v/>
      </c>
      <c r="G93" s="2" t="str">
        <f>IF(Meuble!F27="","",Meuble!F27)</f>
        <v/>
      </c>
      <c r="H93" s="2" t="str">
        <f>IF(Meuble!D27="","", "x" )</f>
        <v/>
      </c>
      <c r="I93" s="2" t="str">
        <f>IF(Meuble!G27="","",Meuble!G27)</f>
        <v/>
      </c>
      <c r="J93" s="2" t="str">
        <f>IF(Meuble!D27="","", "x" )</f>
        <v/>
      </c>
      <c r="K93" s="2" t="str">
        <f>IF(Meuble!H27="","",Meuble!H27)</f>
        <v/>
      </c>
      <c r="L93" s="58" t="str">
        <f>IF(Meuble!M27="","",IF(Meuble!M27=Base!B9,Base!C9,IF(Meuble!M27=Base!B10,Base!C10,IF(Meuble!M27=Base!B11,Base!C11,""))))</f>
        <v/>
      </c>
    </row>
    <row r="94" spans="1:12" ht="5.25" customHeight="1" x14ac:dyDescent="0.25">
      <c r="A94" s="9"/>
      <c r="D94" s="10"/>
      <c r="E94" s="55"/>
      <c r="F94" s="56"/>
      <c r="G94" s="30" t="str">
        <f>IF(Meuble!Q27="","","—")</f>
        <v/>
      </c>
      <c r="H94" s="2"/>
      <c r="I94" s="30" t="str">
        <f>IF(Meuble!P27="","","—")</f>
        <v/>
      </c>
      <c r="K94" s="2"/>
      <c r="L94" s="58"/>
    </row>
    <row r="95" spans="1:12" ht="5.25" customHeight="1" x14ac:dyDescent="0.25">
      <c r="A95" s="9"/>
      <c r="D95" s="10"/>
      <c r="E95" s="55"/>
      <c r="F95" s="56"/>
      <c r="G95" s="30" t="str">
        <f>IF(Meuble!O27="","","—")</f>
        <v/>
      </c>
      <c r="H95" s="2"/>
      <c r="I95" s="30" t="str">
        <f>IF(Meuble!N27="","","—")</f>
        <v/>
      </c>
      <c r="K95" s="2"/>
      <c r="L95" s="10"/>
    </row>
    <row r="96" spans="1:12" x14ac:dyDescent="0.25">
      <c r="A96" s="9"/>
      <c r="D96" s="10"/>
      <c r="E96" s="9"/>
      <c r="L96" s="10"/>
    </row>
    <row r="97" spans="1:12" ht="12.95" customHeight="1" x14ac:dyDescent="0.25">
      <c r="A97" s="9"/>
      <c r="D97" s="10"/>
      <c r="E97" s="55" t="str">
        <f>IF(Meuble!D28="","",(Meuble!J28)&amp;" X ")</f>
        <v/>
      </c>
      <c r="F97" s="56" t="str">
        <f>IF(Meuble!D28="","",Meuble!D28)</f>
        <v/>
      </c>
      <c r="G97" s="2" t="str">
        <f>IF(Meuble!F28="","",Meuble!F28)</f>
        <v/>
      </c>
      <c r="H97" s="2" t="str">
        <f>IF(Meuble!D28="","", "x" )</f>
        <v/>
      </c>
      <c r="I97" s="2" t="str">
        <f>IF(Meuble!G28="","",Meuble!G28)</f>
        <v/>
      </c>
      <c r="J97" s="2" t="str">
        <f>IF(Meuble!D28="","", "x" )</f>
        <v/>
      </c>
      <c r="K97" s="2" t="str">
        <f>IF(Meuble!H28="","",Meuble!H28)</f>
        <v/>
      </c>
      <c r="L97" s="57" t="str">
        <f>IF(Meuble!M28="","",IF(Meuble!M28=Base!B9,Base!C9,IF(Meuble!M28=Base!B10,Base!C10,IF(Meuble!M28=Base!B11,Base!C11,""))))</f>
        <v/>
      </c>
    </row>
    <row r="98" spans="1:12" ht="5.25" customHeight="1" x14ac:dyDescent="0.25">
      <c r="A98" s="9"/>
      <c r="D98" s="10"/>
      <c r="E98" s="55"/>
      <c r="F98" s="56"/>
      <c r="G98" s="30" t="str">
        <f>IF(Meuble!Q28="","","—")</f>
        <v/>
      </c>
      <c r="H98" s="2"/>
      <c r="I98" s="30" t="str">
        <f>IF(Meuble!P28="","","—")</f>
        <v/>
      </c>
      <c r="K98" s="2"/>
      <c r="L98" s="57"/>
    </row>
    <row r="99" spans="1:12" ht="5.25" customHeight="1" x14ac:dyDescent="0.25">
      <c r="A99" s="9"/>
      <c r="D99" s="10"/>
      <c r="E99" s="55"/>
      <c r="F99" s="56"/>
      <c r="G99" s="30" t="str">
        <f>IF(Meuble!O28="","","—")</f>
        <v/>
      </c>
      <c r="H99" s="2"/>
      <c r="I99" s="30" t="str">
        <f>IF(Meuble!N28="","","—")</f>
        <v/>
      </c>
      <c r="K99" s="2"/>
      <c r="L99" s="10"/>
    </row>
    <row r="100" spans="1:12" ht="9.9499999999999993" customHeight="1" x14ac:dyDescent="0.25">
      <c r="A100" s="9"/>
      <c r="D100" s="10"/>
      <c r="E100" s="9"/>
      <c r="L100" s="10"/>
    </row>
    <row r="101" spans="1:12" ht="12.95" customHeight="1" x14ac:dyDescent="0.25">
      <c r="A101" s="9"/>
      <c r="D101" s="10"/>
      <c r="E101" s="55" t="str">
        <f>IF(Meuble!D29="","",(Meuble!J29)&amp;" X ")</f>
        <v/>
      </c>
      <c r="F101" s="56" t="str">
        <f>IF(Meuble!D29="","",Meuble!D29)</f>
        <v/>
      </c>
      <c r="G101" s="2" t="str">
        <f>IF(Meuble!F29="","",Meuble!F29)</f>
        <v/>
      </c>
      <c r="H101" s="2" t="str">
        <f>IF(Meuble!D29="","", "x" )</f>
        <v/>
      </c>
      <c r="I101" s="2" t="str">
        <f>IF(Meuble!G29="","",Meuble!G29)</f>
        <v/>
      </c>
      <c r="J101" s="2" t="str">
        <f>IF(Meuble!D29="","", "x" )</f>
        <v/>
      </c>
      <c r="K101" s="2" t="str">
        <f>IF(Meuble!H29="","",Meuble!H29)</f>
        <v/>
      </c>
      <c r="L101" s="58" t="str">
        <f>IF(Meuble!M29="","",IF(Meuble!M29=Base!B9,Base!C9,IF(Meuble!M29=Base!B10,Base!C10,IF(Meuble!M29=Base!B11,Base!C11,""))))</f>
        <v/>
      </c>
    </row>
    <row r="102" spans="1:12" ht="5.25" customHeight="1" x14ac:dyDescent="0.25">
      <c r="A102" s="9"/>
      <c r="D102" s="10"/>
      <c r="E102" s="55"/>
      <c r="F102" s="56"/>
      <c r="G102" s="30" t="str">
        <f>IF(Meuble!Q29="","","—")</f>
        <v/>
      </c>
      <c r="H102" s="2"/>
      <c r="I102" s="30" t="str">
        <f>IF(Meuble!P29="","","—")</f>
        <v/>
      </c>
      <c r="K102" s="2"/>
      <c r="L102" s="58"/>
    </row>
    <row r="103" spans="1:12" ht="5.25" customHeight="1" x14ac:dyDescent="0.25">
      <c r="A103" s="9"/>
      <c r="D103" s="10"/>
      <c r="E103" s="55"/>
      <c r="F103" s="56"/>
      <c r="G103" s="30" t="str">
        <f>IF(Meuble!O29="","","—")</f>
        <v/>
      </c>
      <c r="H103" s="2"/>
      <c r="I103" s="30" t="str">
        <f>IF(Meuble!N29="","","—")</f>
        <v/>
      </c>
      <c r="K103" s="2"/>
      <c r="L103" s="10"/>
    </row>
    <row r="104" spans="1:12" ht="9.9499999999999993" customHeight="1" x14ac:dyDescent="0.25">
      <c r="A104" s="9"/>
      <c r="D104" s="10"/>
      <c r="E104" s="9"/>
      <c r="L104" s="10"/>
    </row>
    <row r="105" spans="1:12" ht="12.95" customHeight="1" x14ac:dyDescent="0.25">
      <c r="A105" s="9"/>
      <c r="D105" s="10"/>
      <c r="E105" s="55" t="str">
        <f>IF(Meuble!D30="","",(Meuble!J30)&amp;" X ")</f>
        <v/>
      </c>
      <c r="F105" s="56" t="str">
        <f>IF(Meuble!D30="","",Meuble!D30)</f>
        <v/>
      </c>
      <c r="G105" s="2" t="str">
        <f>IF(Meuble!F30="","",Meuble!F30)</f>
        <v/>
      </c>
      <c r="H105" s="2" t="str">
        <f>IF(Meuble!D30="","", "x" )</f>
        <v/>
      </c>
      <c r="I105" s="2" t="str">
        <f>IF(Meuble!G30="","",Meuble!G30)</f>
        <v/>
      </c>
      <c r="J105" s="2" t="str">
        <f>IF(Meuble!D30="","", "x" )</f>
        <v/>
      </c>
      <c r="K105" s="2" t="str">
        <f>IF(Meuble!H30="","",Meuble!H30)</f>
        <v/>
      </c>
      <c r="L105" s="58" t="str">
        <f>IF(Meuble!M30="","",IF(Meuble!M30=Base!B9,Base!C9,IF(Meuble!M30=Base!B10,Base!C10,IF(Meuble!M30=Base!B11,Base!C11,""))))</f>
        <v/>
      </c>
    </row>
    <row r="106" spans="1:12" ht="5.25" customHeight="1" x14ac:dyDescent="0.25">
      <c r="A106" s="9"/>
      <c r="D106" s="10"/>
      <c r="E106" s="55"/>
      <c r="F106" s="56"/>
      <c r="G106" s="30" t="str">
        <f>IF(Meuble!Q30="","","—")</f>
        <v/>
      </c>
      <c r="H106" s="2"/>
      <c r="I106" s="30" t="str">
        <f>IF(Meuble!P30="","","—")</f>
        <v/>
      </c>
      <c r="K106" s="2"/>
      <c r="L106" s="58"/>
    </row>
    <row r="107" spans="1:12" ht="5.25" customHeight="1" x14ac:dyDescent="0.25">
      <c r="A107" s="9"/>
      <c r="D107" s="10"/>
      <c r="E107" s="55"/>
      <c r="F107" s="56"/>
      <c r="G107" s="30" t="str">
        <f>IF(Meuble!O30="","","—")</f>
        <v/>
      </c>
      <c r="H107" s="2"/>
      <c r="I107" s="30" t="str">
        <f>IF(Meuble!N30="","","—")</f>
        <v/>
      </c>
      <c r="K107" s="2"/>
      <c r="L107" s="10"/>
    </row>
    <row r="108" spans="1:12" ht="9.9499999999999993" customHeight="1" x14ac:dyDescent="0.25">
      <c r="A108" s="9"/>
      <c r="D108" s="10"/>
      <c r="E108" s="9"/>
      <c r="L108" s="10"/>
    </row>
    <row r="109" spans="1:12" ht="12.95" customHeight="1" x14ac:dyDescent="0.25">
      <c r="A109" s="9"/>
      <c r="D109" s="10"/>
      <c r="E109" s="55" t="str">
        <f>IF(Meuble!D31="","",(Meuble!J31)&amp;" X ")</f>
        <v/>
      </c>
      <c r="F109" s="56" t="str">
        <f>IF(Meuble!D31="","",Meuble!D31)</f>
        <v/>
      </c>
      <c r="G109" s="2" t="str">
        <f>IF(Meuble!F31="","",Meuble!F31)</f>
        <v/>
      </c>
      <c r="H109" s="2" t="str">
        <f>IF(Meuble!D31="","", "x" )</f>
        <v/>
      </c>
      <c r="I109" s="2" t="str">
        <f>IF(Meuble!G31="","",Meuble!G31)</f>
        <v/>
      </c>
      <c r="J109" s="2" t="str">
        <f>IF(Meuble!D31="","", "x" )</f>
        <v/>
      </c>
      <c r="K109" s="2" t="str">
        <f>IF(Meuble!H31="","",Meuble!H31)</f>
        <v/>
      </c>
      <c r="L109" s="57" t="str">
        <f>IF(Meuble!M31="","",IF(Meuble!M31=Base!B9,Base!C9,IF(Meuble!M31=Base!B10,Base!C10,IF(Meuble!M31=Base!B11,Base!C11,""))))</f>
        <v/>
      </c>
    </row>
    <row r="110" spans="1:12" ht="5.25" customHeight="1" x14ac:dyDescent="0.25">
      <c r="A110" s="9"/>
      <c r="D110" s="10"/>
      <c r="E110" s="55"/>
      <c r="F110" s="56"/>
      <c r="G110" s="30" t="str">
        <f>IF(Meuble!Q31="","","—")</f>
        <v/>
      </c>
      <c r="H110" s="2"/>
      <c r="I110" s="30" t="str">
        <f>IF(Meuble!P31="","","—")</f>
        <v/>
      </c>
      <c r="K110" s="2"/>
      <c r="L110" s="57"/>
    </row>
    <row r="111" spans="1:12" ht="5.25" customHeight="1" x14ac:dyDescent="0.25">
      <c r="A111" s="9"/>
      <c r="D111" s="10"/>
      <c r="E111" s="55"/>
      <c r="F111" s="56"/>
      <c r="G111" s="30" t="str">
        <f>IF(Meuble!O31="","","—")</f>
        <v/>
      </c>
      <c r="H111" s="2"/>
      <c r="I111" s="30" t="str">
        <f>IF(Meuble!N31="","","—")</f>
        <v/>
      </c>
      <c r="K111" s="2"/>
      <c r="L111" s="10"/>
    </row>
    <row r="112" spans="1:12" ht="9.9499999999999993" customHeight="1" x14ac:dyDescent="0.25">
      <c r="A112" s="9"/>
      <c r="D112" s="10"/>
      <c r="E112" s="9"/>
      <c r="L112" s="10"/>
    </row>
    <row r="113" spans="1:12" ht="12.95" customHeight="1" x14ac:dyDescent="0.25">
      <c r="A113" s="9"/>
      <c r="D113" s="10"/>
      <c r="E113" s="55" t="str">
        <f>IF(Meuble!D32="","",(Meuble!J32)&amp;" X ")</f>
        <v/>
      </c>
      <c r="F113" s="56" t="str">
        <f>IF(Meuble!D32="","",Meuble!D32)</f>
        <v/>
      </c>
      <c r="G113" s="2" t="str">
        <f>IF(Meuble!F32="","",Meuble!F32)</f>
        <v/>
      </c>
      <c r="H113" s="2" t="str">
        <f>IF(Meuble!D32="","", "x" )</f>
        <v/>
      </c>
      <c r="I113" s="2" t="str">
        <f>IF(Meuble!G32="","",Meuble!G32)</f>
        <v/>
      </c>
      <c r="J113" s="2" t="str">
        <f>IF(Meuble!D32="","", "x" )</f>
        <v/>
      </c>
      <c r="K113" s="2" t="str">
        <f>IF(Meuble!H32="","",Meuble!H32)</f>
        <v/>
      </c>
      <c r="L113" s="57" t="str">
        <f>IF(Meuble!M32="","",IF(Meuble!M32=Base!B9,Base!C9,IF(Meuble!M32=Base!B10,Base!C10,IF(Meuble!M32=Base!B11,Base!C11,""))))</f>
        <v/>
      </c>
    </row>
    <row r="114" spans="1:12" ht="5.25" customHeight="1" x14ac:dyDescent="0.25">
      <c r="A114" s="9"/>
      <c r="D114" s="10"/>
      <c r="E114" s="55"/>
      <c r="F114" s="56"/>
      <c r="G114" s="30" t="str">
        <f>IF(Meuble!Q32="","","—")</f>
        <v/>
      </c>
      <c r="H114" s="2"/>
      <c r="I114" s="30" t="str">
        <f>IF(Meuble!P32="","","—")</f>
        <v/>
      </c>
      <c r="K114" s="2"/>
      <c r="L114" s="57"/>
    </row>
    <row r="115" spans="1:12" ht="5.25" customHeight="1" x14ac:dyDescent="0.25">
      <c r="A115" s="9"/>
      <c r="D115" s="10"/>
      <c r="E115" s="55"/>
      <c r="F115" s="56"/>
      <c r="G115" s="30" t="str">
        <f>IF(Meuble!O32="","","—")</f>
        <v/>
      </c>
      <c r="H115" s="2"/>
      <c r="I115" s="30" t="str">
        <f>IF(Meuble!N32="","","—")</f>
        <v/>
      </c>
      <c r="K115" s="2"/>
      <c r="L115" s="10"/>
    </row>
    <row r="116" spans="1:12" ht="9.9499999999999993" customHeight="1" x14ac:dyDescent="0.25">
      <c r="A116" s="9"/>
      <c r="D116" s="10"/>
      <c r="E116" s="9"/>
      <c r="L116" s="10"/>
    </row>
    <row r="117" spans="1:12" ht="12.95" customHeight="1" x14ac:dyDescent="0.25">
      <c r="A117" s="9"/>
      <c r="D117" s="10"/>
      <c r="E117" s="55" t="str">
        <f>IF(Meuble!D33="","",(Meuble!J33)&amp;" X ")</f>
        <v/>
      </c>
      <c r="F117" s="56" t="str">
        <f>IF(Meuble!D33="","",Meuble!D33)</f>
        <v/>
      </c>
      <c r="G117" s="2" t="str">
        <f>IF(Meuble!F33="","",Meuble!F33)</f>
        <v/>
      </c>
      <c r="H117" s="2" t="str">
        <f>IF(Meuble!D33="","", "x" )</f>
        <v/>
      </c>
      <c r="I117" s="2" t="str">
        <f>IF(Meuble!G33="","",Meuble!G33)</f>
        <v/>
      </c>
      <c r="J117" s="2" t="str">
        <f>IF(Meuble!D33="","", "x" )</f>
        <v/>
      </c>
      <c r="K117" s="2" t="str">
        <f>IF(Meuble!H33="","",Meuble!H33)</f>
        <v/>
      </c>
      <c r="L117" s="57" t="str">
        <f>IF(Meuble!M33="","",IF(Meuble!M33=Base!B9,Base!C9,IF(Meuble!M33=Base!B10,Base!C10,IF(Meuble!M33=Base!B11,Base!C11,""))))</f>
        <v/>
      </c>
    </row>
    <row r="118" spans="1:12" ht="5.25" customHeight="1" x14ac:dyDescent="0.25">
      <c r="A118" s="9"/>
      <c r="D118" s="10"/>
      <c r="E118" s="55"/>
      <c r="F118" s="56"/>
      <c r="G118" s="30" t="str">
        <f>IF(Meuble!Q33="","","—")</f>
        <v/>
      </c>
      <c r="H118" s="2"/>
      <c r="I118" s="30" t="str">
        <f>IF(Meuble!P33="","","—")</f>
        <v/>
      </c>
      <c r="K118" s="2"/>
      <c r="L118" s="57"/>
    </row>
    <row r="119" spans="1:12" ht="5.25" customHeight="1" x14ac:dyDescent="0.25">
      <c r="A119" s="9"/>
      <c r="D119" s="10"/>
      <c r="E119" s="55"/>
      <c r="F119" s="56"/>
      <c r="G119" s="30" t="str">
        <f>IF(Meuble!O33="","","—")</f>
        <v/>
      </c>
      <c r="H119" s="2"/>
      <c r="I119" s="30" t="str">
        <f>IF(Meuble!N33="","","—")</f>
        <v/>
      </c>
      <c r="K119" s="2"/>
      <c r="L119" s="10"/>
    </row>
    <row r="120" spans="1:12" ht="9.9499999999999993" customHeight="1" x14ac:dyDescent="0.25">
      <c r="A120" s="9"/>
      <c r="D120" s="10"/>
      <c r="E120" s="9"/>
      <c r="L120" s="10"/>
    </row>
    <row r="121" spans="1:12" ht="12.95" customHeight="1" x14ac:dyDescent="0.25">
      <c r="A121" s="9"/>
      <c r="D121" s="10"/>
      <c r="E121" s="55" t="str">
        <f>IF(Meuble!D34="","",(Meuble!J34)&amp;" X ")</f>
        <v/>
      </c>
      <c r="F121" s="56" t="str">
        <f>IF(Meuble!D34="","",Meuble!D34)</f>
        <v/>
      </c>
      <c r="G121" s="2" t="str">
        <f>IF(Meuble!F34="","",Meuble!F34)</f>
        <v/>
      </c>
      <c r="H121" s="2" t="str">
        <f>IF(Meuble!D34="","", "x" )</f>
        <v/>
      </c>
      <c r="I121" s="2" t="str">
        <f>IF(Meuble!G34="","",Meuble!G34)</f>
        <v/>
      </c>
      <c r="J121" s="2" t="str">
        <f>IF(Meuble!D34="","", "x" )</f>
        <v/>
      </c>
      <c r="K121" s="2" t="str">
        <f>IF(Meuble!H34="","",Meuble!H34)</f>
        <v/>
      </c>
      <c r="L121" s="57" t="str">
        <f>IF(Meuble!M34="","",IF(Meuble!M34=Base!B9,Base!C9,IF(Meuble!M34=Base!B10,Base!C10,IF(Meuble!M34=Base!B11,Base!C11,""))))</f>
        <v/>
      </c>
    </row>
    <row r="122" spans="1:12" ht="5.25" customHeight="1" x14ac:dyDescent="0.25">
      <c r="A122" s="9"/>
      <c r="D122" s="10"/>
      <c r="E122" s="55"/>
      <c r="F122" s="56"/>
      <c r="G122" s="30" t="str">
        <f>IF(Meuble!Q34="","","—")</f>
        <v/>
      </c>
      <c r="H122" s="2"/>
      <c r="I122" s="30" t="str">
        <f>IF(Meuble!P34="","","—")</f>
        <v/>
      </c>
      <c r="K122" s="2"/>
      <c r="L122" s="57"/>
    </row>
    <row r="123" spans="1:12" ht="5.25" customHeight="1" x14ac:dyDescent="0.25">
      <c r="A123" s="9"/>
      <c r="D123" s="10"/>
      <c r="E123" s="55"/>
      <c r="F123" s="56"/>
      <c r="G123" s="30" t="str">
        <f>IF(Meuble!O34="","","—")</f>
        <v/>
      </c>
      <c r="H123" s="2"/>
      <c r="I123" s="30" t="str">
        <f>IF(Meuble!N34="","","—")</f>
        <v/>
      </c>
      <c r="K123" s="2"/>
      <c r="L123" s="10"/>
    </row>
    <row r="124" spans="1:12" ht="9.9499999999999993" customHeight="1" x14ac:dyDescent="0.25">
      <c r="A124" s="9"/>
      <c r="D124" s="10"/>
      <c r="E124" s="9"/>
      <c r="L124" s="10"/>
    </row>
    <row r="125" spans="1:12" ht="12.95" customHeight="1" x14ac:dyDescent="0.25">
      <c r="A125" s="9"/>
      <c r="D125" s="10"/>
      <c r="E125" s="55" t="str">
        <f>IF(Meuble!D35="","",(Meuble!J35)&amp;" X ")</f>
        <v/>
      </c>
      <c r="F125" s="56" t="str">
        <f>IF(Meuble!D35="","",Meuble!D35)</f>
        <v/>
      </c>
      <c r="G125" s="2" t="str">
        <f>IF(Meuble!F35="","",Meuble!F35)</f>
        <v/>
      </c>
      <c r="H125" s="2" t="str">
        <f>IF(Meuble!D35="","", "x" )</f>
        <v/>
      </c>
      <c r="I125" s="2" t="str">
        <f>IF(Meuble!G35="","",Meuble!G35)</f>
        <v/>
      </c>
      <c r="J125" s="2" t="str">
        <f>IF(Meuble!D35="","", "x" )</f>
        <v/>
      </c>
      <c r="K125" s="2" t="str">
        <f>IF(Meuble!H35="","",Meuble!H35)</f>
        <v/>
      </c>
      <c r="L125" s="58" t="str">
        <f>IF(Meuble!M35="","",IF(Meuble!M35=Base!B9,Base!C9,IF(Meuble!M35=Base!B10,Base!C10,IF(Meuble!M35=Base!B11,Base!C11,""))))</f>
        <v/>
      </c>
    </row>
    <row r="126" spans="1:12" ht="5.25" customHeight="1" x14ac:dyDescent="0.25">
      <c r="A126" s="9"/>
      <c r="D126" s="10"/>
      <c r="E126" s="55"/>
      <c r="F126" s="56"/>
      <c r="G126" s="30" t="str">
        <f>IF(Meuble!Q35="","","—")</f>
        <v/>
      </c>
      <c r="H126" s="2"/>
      <c r="I126" s="30" t="str">
        <f>IF(Meuble!P35="","","—")</f>
        <v/>
      </c>
      <c r="K126" s="2"/>
      <c r="L126" s="58"/>
    </row>
    <row r="127" spans="1:12" ht="5.25" customHeight="1" x14ac:dyDescent="0.25">
      <c r="A127" s="9"/>
      <c r="D127" s="10"/>
      <c r="E127" s="55"/>
      <c r="F127" s="56"/>
      <c r="G127" s="30" t="str">
        <f>IF(Meuble!O35="","","—")</f>
        <v/>
      </c>
      <c r="H127" s="2"/>
      <c r="I127" s="30" t="str">
        <f>IF(Meuble!N35="","","—")</f>
        <v/>
      </c>
      <c r="K127" s="2"/>
      <c r="L127" s="10"/>
    </row>
    <row r="128" spans="1:12" ht="9.9499999999999993" customHeight="1" x14ac:dyDescent="0.25">
      <c r="A128" s="9"/>
      <c r="D128" s="10"/>
      <c r="E128" s="9"/>
      <c r="L128" s="10"/>
    </row>
    <row r="129" spans="1:12" ht="12.95" customHeight="1" x14ac:dyDescent="0.25">
      <c r="A129" s="9"/>
      <c r="D129" s="10"/>
      <c r="E129" s="55" t="str">
        <f>IF(Meuble!D36="","",(Meuble!J36)&amp;" X ")</f>
        <v/>
      </c>
      <c r="F129" s="56" t="str">
        <f>IF(Meuble!D36="","",Meuble!D36)</f>
        <v/>
      </c>
      <c r="G129" s="2" t="str">
        <f>IF(Meuble!F36="","",Meuble!F36)</f>
        <v/>
      </c>
      <c r="H129" s="2" t="str">
        <f>IF(Meuble!D36="","", "x" )</f>
        <v/>
      </c>
      <c r="I129" s="2" t="str">
        <f>IF(Meuble!G36="","",Meuble!G36)</f>
        <v/>
      </c>
      <c r="J129" s="2" t="str">
        <f>IF(Meuble!D36="","", "x" )</f>
        <v/>
      </c>
      <c r="K129" s="2" t="str">
        <f>IF(Meuble!H36="","",Meuble!H36)</f>
        <v/>
      </c>
      <c r="L129" s="57" t="str">
        <f>IF(Meuble!M36="","",IF(Meuble!M36=Base!B9,Base!C9,IF(Meuble!M36=Base!B10,Base!C10,IF(Meuble!M36=Base!B11,Base!C11,""))))</f>
        <v/>
      </c>
    </row>
    <row r="130" spans="1:12" ht="5.25" customHeight="1" x14ac:dyDescent="0.25">
      <c r="A130" s="9"/>
      <c r="D130" s="10"/>
      <c r="E130" s="55"/>
      <c r="F130" s="56"/>
      <c r="G130" s="30" t="str">
        <f>IF(Meuble!Q36="","","—")</f>
        <v/>
      </c>
      <c r="H130" s="2"/>
      <c r="I130" s="30" t="str">
        <f>IF(Meuble!P36="","","—")</f>
        <v/>
      </c>
      <c r="K130" s="2"/>
      <c r="L130" s="57"/>
    </row>
    <row r="131" spans="1:12" ht="5.25" customHeight="1" x14ac:dyDescent="0.25">
      <c r="A131" s="9"/>
      <c r="D131" s="10"/>
      <c r="E131" s="55"/>
      <c r="F131" s="56"/>
      <c r="G131" s="30" t="str">
        <f>IF(Meuble!O36="","","—")</f>
        <v/>
      </c>
      <c r="H131" s="2"/>
      <c r="I131" s="30" t="str">
        <f>IF(Meuble!N36="","","—")</f>
        <v/>
      </c>
      <c r="K131" s="2"/>
      <c r="L131" s="10"/>
    </row>
    <row r="132" spans="1:12" ht="9.9499999999999993" customHeight="1" x14ac:dyDescent="0.25">
      <c r="A132" s="9"/>
      <c r="D132" s="10"/>
      <c r="E132" s="9"/>
      <c r="L132" s="10"/>
    </row>
    <row r="133" spans="1:12" ht="12.95" customHeight="1" x14ac:dyDescent="0.25">
      <c r="A133" s="9"/>
      <c r="D133" s="10"/>
      <c r="E133" s="55" t="str">
        <f>IF(Meuble!D37="","",(Meuble!J37)&amp;" X ")</f>
        <v/>
      </c>
      <c r="F133" s="56" t="str">
        <f>IF(Meuble!D37="","",Meuble!D37)</f>
        <v/>
      </c>
      <c r="G133" s="2" t="str">
        <f>IF(Meuble!F37="","",Meuble!F37)</f>
        <v/>
      </c>
      <c r="H133" s="2" t="str">
        <f>IF(Meuble!D37="","", "x" )</f>
        <v/>
      </c>
      <c r="I133" s="2" t="str">
        <f>IF(Meuble!G37="","",Meuble!G37)</f>
        <v/>
      </c>
      <c r="J133" s="2" t="str">
        <f>IF(Meuble!D37="","", "x" )</f>
        <v/>
      </c>
      <c r="K133" s="2" t="str">
        <f>IF(Meuble!H37="","",Meuble!H37)</f>
        <v/>
      </c>
      <c r="L133" s="57" t="str">
        <f>IF(Meuble!M37="","",IF(Meuble!M37=Base!B9,Base!C9,IF(Meuble!M37=Base!B10,Base!C10,IF(Meuble!M37=Base!B11,Base!C11,""))))</f>
        <v/>
      </c>
    </row>
    <row r="134" spans="1:12" ht="5.25" customHeight="1" x14ac:dyDescent="0.25">
      <c r="A134" s="9"/>
      <c r="D134" s="10"/>
      <c r="E134" s="55"/>
      <c r="F134" s="56"/>
      <c r="G134" s="30" t="str">
        <f>IF(Meuble!Q3="","","—")</f>
        <v/>
      </c>
      <c r="H134" s="2"/>
      <c r="I134" s="30" t="str">
        <f>IF(Meuble!P37="","","—")</f>
        <v/>
      </c>
      <c r="K134" s="2"/>
      <c r="L134" s="57"/>
    </row>
    <row r="135" spans="1:12" ht="5.25" customHeight="1" x14ac:dyDescent="0.25">
      <c r="A135" s="9"/>
      <c r="D135" s="10"/>
      <c r="E135" s="55"/>
      <c r="F135" s="56"/>
      <c r="G135" s="30" t="str">
        <f>IF(Meuble!O37="","","—")</f>
        <v/>
      </c>
      <c r="H135" s="2"/>
      <c r="I135" s="30" t="str">
        <f>IF(Meuble!N37="","","—")</f>
        <v/>
      </c>
      <c r="K135" s="2"/>
      <c r="L135" s="10"/>
    </row>
    <row r="136" spans="1:12" ht="9.9499999999999993" customHeight="1" x14ac:dyDescent="0.25">
      <c r="A136" s="9"/>
      <c r="D136" s="10"/>
      <c r="E136" s="9"/>
      <c r="L136" s="10"/>
    </row>
    <row r="137" spans="1:12" x14ac:dyDescent="0.25">
      <c r="A137" s="9"/>
      <c r="D137" s="10"/>
      <c r="E137" s="9"/>
      <c r="L137" s="10"/>
    </row>
    <row r="138" spans="1:12" x14ac:dyDescent="0.25">
      <c r="A138" s="9"/>
      <c r="D138" s="10"/>
      <c r="E138" s="9"/>
      <c r="L138" s="10"/>
    </row>
    <row r="139" spans="1:12" x14ac:dyDescent="0.25">
      <c r="A139" s="9"/>
      <c r="D139" s="10"/>
      <c r="E139" s="9"/>
      <c r="L139" s="10"/>
    </row>
    <row r="140" spans="1:12" x14ac:dyDescent="0.25">
      <c r="A140" s="9"/>
      <c r="D140" s="10"/>
      <c r="E140" s="9"/>
      <c r="L140" s="10"/>
    </row>
    <row r="141" spans="1:12" x14ac:dyDescent="0.25">
      <c r="A141" s="9"/>
      <c r="D141" s="10"/>
      <c r="E141" s="9"/>
      <c r="L141" s="10"/>
    </row>
    <row r="142" spans="1:12" x14ac:dyDescent="0.25">
      <c r="A142" s="9"/>
      <c r="D142" s="10"/>
      <c r="E142" s="9"/>
      <c r="L142" s="10"/>
    </row>
    <row r="143" spans="1:12" x14ac:dyDescent="0.25">
      <c r="A143" s="9"/>
      <c r="D143" s="10"/>
      <c r="E143" s="9"/>
      <c r="L143" s="10"/>
    </row>
    <row r="144" spans="1:12" x14ac:dyDescent="0.25">
      <c r="A144" s="9"/>
      <c r="D144" s="10"/>
      <c r="E144" s="9"/>
      <c r="L144" s="10"/>
    </row>
  </sheetData>
  <mergeCells count="113">
    <mergeCell ref="L89:L90"/>
    <mergeCell ref="E89:E91"/>
    <mergeCell ref="F89:F91"/>
    <mergeCell ref="A90:B93"/>
    <mergeCell ref="D90:D93"/>
    <mergeCell ref="E117:E119"/>
    <mergeCell ref="F117:F119"/>
    <mergeCell ref="L117:L118"/>
    <mergeCell ref="E109:E111"/>
    <mergeCell ref="F109:F111"/>
    <mergeCell ref="L109:L110"/>
    <mergeCell ref="E113:E115"/>
    <mergeCell ref="F113:F115"/>
    <mergeCell ref="L113:L114"/>
    <mergeCell ref="E101:E103"/>
    <mergeCell ref="F101:F103"/>
    <mergeCell ref="L101:L102"/>
    <mergeCell ref="E105:E107"/>
    <mergeCell ref="F105:F107"/>
    <mergeCell ref="L105:L106"/>
    <mergeCell ref="E93:E95"/>
    <mergeCell ref="F93:F95"/>
    <mergeCell ref="L93:L94"/>
    <mergeCell ref="F97:F99"/>
    <mergeCell ref="E97:E99"/>
    <mergeCell ref="L97:L98"/>
    <mergeCell ref="E85:E87"/>
    <mergeCell ref="F85:F87"/>
    <mergeCell ref="L85:L86"/>
    <mergeCell ref="E77:E79"/>
    <mergeCell ref="F77:F79"/>
    <mergeCell ref="L77:L78"/>
    <mergeCell ref="E81:E83"/>
    <mergeCell ref="F81:F83"/>
    <mergeCell ref="L81:L82"/>
    <mergeCell ref="L61:L62"/>
    <mergeCell ref="L65:L66"/>
    <mergeCell ref="L69:L70"/>
    <mergeCell ref="L73:L74"/>
    <mergeCell ref="E61:E63"/>
    <mergeCell ref="E65:E67"/>
    <mergeCell ref="F61:F63"/>
    <mergeCell ref="F65:F67"/>
    <mergeCell ref="E69:E71"/>
    <mergeCell ref="F69:F71"/>
    <mergeCell ref="F73:F75"/>
    <mergeCell ref="E73:E75"/>
    <mergeCell ref="F53:F55"/>
    <mergeCell ref="F57:F59"/>
    <mergeCell ref="E57:E59"/>
    <mergeCell ref="L53:L54"/>
    <mergeCell ref="L57:L58"/>
    <mergeCell ref="E45:E47"/>
    <mergeCell ref="F45:F47"/>
    <mergeCell ref="L41:L42"/>
    <mergeCell ref="L45:L46"/>
    <mergeCell ref="E49:E51"/>
    <mergeCell ref="F49:F51"/>
    <mergeCell ref="L49:L50"/>
    <mergeCell ref="F41:F43"/>
    <mergeCell ref="E25:E27"/>
    <mergeCell ref="E17:E19"/>
    <mergeCell ref="E13:E15"/>
    <mergeCell ref="E9:E11"/>
    <mergeCell ref="E29:E31"/>
    <mergeCell ref="E33:E35"/>
    <mergeCell ref="E37:E39"/>
    <mergeCell ref="E41:E43"/>
    <mergeCell ref="E53:E55"/>
    <mergeCell ref="F33:F35"/>
    <mergeCell ref="L33:L34"/>
    <mergeCell ref="F37:F39"/>
    <mergeCell ref="L37:L38"/>
    <mergeCell ref="F25:F27"/>
    <mergeCell ref="L25:L26"/>
    <mergeCell ref="F29:F31"/>
    <mergeCell ref="L29:L30"/>
    <mergeCell ref="L13:L14"/>
    <mergeCell ref="F17:F19"/>
    <mergeCell ref="L17:L18"/>
    <mergeCell ref="L21:L22"/>
    <mergeCell ref="F9:F11"/>
    <mergeCell ref="F21:F23"/>
    <mergeCell ref="F13:F15"/>
    <mergeCell ref="L5:L6"/>
    <mergeCell ref="L9:L10"/>
    <mergeCell ref="A1:B1"/>
    <mergeCell ref="C1:D1"/>
    <mergeCell ref="A2:B3"/>
    <mergeCell ref="C2:D3"/>
    <mergeCell ref="F5:F7"/>
    <mergeCell ref="G2:I3"/>
    <mergeCell ref="J2:L3"/>
    <mergeCell ref="J1:L1"/>
    <mergeCell ref="G1:I1"/>
    <mergeCell ref="E1:F1"/>
    <mergeCell ref="E2:F3"/>
    <mergeCell ref="E5:E7"/>
    <mergeCell ref="E21:E23"/>
    <mergeCell ref="A5:B7"/>
    <mergeCell ref="D5:D7"/>
    <mergeCell ref="E133:E135"/>
    <mergeCell ref="F133:F135"/>
    <mergeCell ref="L133:L134"/>
    <mergeCell ref="E121:E123"/>
    <mergeCell ref="F121:F123"/>
    <mergeCell ref="L121:L122"/>
    <mergeCell ref="E125:E127"/>
    <mergeCell ref="F125:F127"/>
    <mergeCell ref="L125:L126"/>
    <mergeCell ref="E129:E131"/>
    <mergeCell ref="F129:F131"/>
    <mergeCell ref="L129:L130"/>
  </mergeCells>
  <phoneticPr fontId="6" type="noConversion"/>
  <conditionalFormatting sqref="E4:K4">
    <cfRule type="expression" dxfId="43" priority="22">
      <formula>$F21="DOS"</formula>
    </cfRule>
  </conditionalFormatting>
  <conditionalFormatting sqref="E57:K57 G58:K59">
    <cfRule type="expression" dxfId="42" priority="20">
      <formula>$F57="DOS"</formula>
    </cfRule>
  </conditionalFormatting>
  <conditionalFormatting sqref="E61:K61 G62:K63">
    <cfRule type="expression" dxfId="41" priority="19">
      <formula>$F61="DOS"</formula>
    </cfRule>
  </conditionalFormatting>
  <conditionalFormatting sqref="E65:K65 G66:K67">
    <cfRule type="expression" dxfId="40" priority="18">
      <formula>$F65="DOS"</formula>
    </cfRule>
  </conditionalFormatting>
  <conditionalFormatting sqref="E69:K69 G70:K71">
    <cfRule type="expression" dxfId="39" priority="17">
      <formula>$F69="DOS"</formula>
    </cfRule>
  </conditionalFormatting>
  <conditionalFormatting sqref="E73:K73 G74:K75">
    <cfRule type="expression" dxfId="38" priority="16">
      <formula>$F73="DOS"</formula>
    </cfRule>
  </conditionalFormatting>
  <conditionalFormatting sqref="E77:K77 G78:K79">
    <cfRule type="expression" dxfId="37" priority="15">
      <formula>$F77="DOS"</formula>
    </cfRule>
  </conditionalFormatting>
  <conditionalFormatting sqref="E81:K81 G82:K83">
    <cfRule type="expression" dxfId="36" priority="14">
      <formula>$F81="DOS"</formula>
    </cfRule>
  </conditionalFormatting>
  <conditionalFormatting sqref="E85:K85 G86:K87">
    <cfRule type="expression" dxfId="35" priority="13">
      <formula>$F85="DOS"</formula>
    </cfRule>
  </conditionalFormatting>
  <conditionalFormatting sqref="E5:L5 G6:L7 E8:L9 F10:L11 E12:L13 F14:L15 E16:L17 F18:L19 E20:L21 G22:L23 E24:L25 G26:L27 E28:L29 F30:L31 E32:L33 F34:L35 E36:L37 F38:L39 E40:L41 F42:K42 F43:L43 E44:L45 G46:K46 G47:L47 E48:L49 G50:K50 G51:L51 E52:L53 G54:K54 G55:L55">
    <cfRule type="expression" dxfId="34" priority="21">
      <formula>$F5="DOS"</formula>
    </cfRule>
  </conditionalFormatting>
  <conditionalFormatting sqref="G89:K91">
    <cfRule type="expression" dxfId="33" priority="12">
      <formula>$F89="DOS"</formula>
    </cfRule>
  </conditionalFormatting>
  <conditionalFormatting sqref="G93:K95">
    <cfRule type="expression" dxfId="32" priority="11">
      <formula>$F93="DOS"</formula>
    </cfRule>
  </conditionalFormatting>
  <conditionalFormatting sqref="G97:K99">
    <cfRule type="expression" dxfId="31" priority="10">
      <formula>$F97="DOS"</formula>
    </cfRule>
  </conditionalFormatting>
  <conditionalFormatting sqref="G101:K103">
    <cfRule type="expression" dxfId="30" priority="9">
      <formula>$F101="DOS"</formula>
    </cfRule>
  </conditionalFormatting>
  <conditionalFormatting sqref="G105:K107">
    <cfRule type="expression" dxfId="29" priority="8">
      <formula>$F105="DOS"</formula>
    </cfRule>
  </conditionalFormatting>
  <conditionalFormatting sqref="G109:K111">
    <cfRule type="expression" dxfId="28" priority="7">
      <formula>$F109="DOS"</formula>
    </cfRule>
  </conditionalFormatting>
  <conditionalFormatting sqref="G113:K115">
    <cfRule type="expression" dxfId="27" priority="6">
      <formula>$F113="DOS"</formula>
    </cfRule>
  </conditionalFormatting>
  <conditionalFormatting sqref="G117:K119">
    <cfRule type="expression" dxfId="26" priority="5">
      <formula>$F117="DOS"</formula>
    </cfRule>
  </conditionalFormatting>
  <conditionalFormatting sqref="G121:K123">
    <cfRule type="expression" dxfId="25" priority="4">
      <formula>$F121="DOS"</formula>
    </cfRule>
  </conditionalFormatting>
  <conditionalFormatting sqref="G125:K127">
    <cfRule type="expression" dxfId="24" priority="3">
      <formula>$F125="DOS"</formula>
    </cfRule>
  </conditionalFormatting>
  <conditionalFormatting sqref="G129:K131">
    <cfRule type="expression" dxfId="23" priority="2">
      <formula>$F129="DOS"</formula>
    </cfRule>
  </conditionalFormatting>
  <conditionalFormatting sqref="G133:K135">
    <cfRule type="expression" dxfId="22" priority="1">
      <formula>$F133="DOS"</formula>
    </cfRule>
  </conditionalFormatting>
  <pageMargins left="0.23622047244094491" right="0.23622047244094491" top="0.74803149606299213" bottom="0.7480314960629921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4" name="Button 3">
              <controlPr defaultSize="0" print="0" autoFill="0" autoPict="0" macro="[0]!InsertionImage">
                <anchor moveWithCells="1" sizeWithCells="1">
                  <from>
                    <xdr:col>1</xdr:col>
                    <xdr:colOff>0</xdr:colOff>
                    <xdr:row>7</xdr:row>
                    <xdr:rowOff>19050</xdr:rowOff>
                  </from>
                  <to>
                    <xdr:col>2</xdr:col>
                    <xdr:colOff>438150</xdr:colOff>
                    <xdr:row>11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5" name="Button 27">
              <controlPr defaultSize="0" print="0" autoFill="0" autoPict="0" macro="[0]!imprime">
                <anchor moveWithCells="1" sizeWithCells="1">
                  <from>
                    <xdr:col>2</xdr:col>
                    <xdr:colOff>695325</xdr:colOff>
                    <xdr:row>8</xdr:row>
                    <xdr:rowOff>152400</xdr:rowOff>
                  </from>
                  <to>
                    <xdr:col>3</xdr:col>
                    <xdr:colOff>714375</xdr:colOff>
                    <xdr:row>11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6" name="Button 28">
              <controlPr defaultSize="0" print="0" autoFill="0" autoPict="0" macro="[0]!ImprimerVpat">
                <anchor moveWithCells="1" sizeWithCells="1">
                  <from>
                    <xdr:col>1</xdr:col>
                    <xdr:colOff>723900</xdr:colOff>
                    <xdr:row>12</xdr:row>
                    <xdr:rowOff>47625</xdr:rowOff>
                  </from>
                  <to>
                    <xdr:col>2</xdr:col>
                    <xdr:colOff>723900</xdr:colOff>
                    <xdr:row>14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pageSetUpPr fitToPage="1"/>
  </sheetPr>
  <dimension ref="A1:T41"/>
  <sheetViews>
    <sheetView tabSelected="1" topLeftCell="F1" workbookViewId="0">
      <selection activeCell="J6" sqref="J6"/>
    </sheetView>
  </sheetViews>
  <sheetFormatPr baseColWidth="10" defaultRowHeight="15" x14ac:dyDescent="0.25"/>
  <cols>
    <col min="1" max="1" width="22" bestFit="1" customWidth="1"/>
    <col min="2" max="2" width="14.28515625" bestFit="1" customWidth="1"/>
    <col min="3" max="9" width="11.140625" bestFit="1" customWidth="1"/>
    <col min="10" max="10" width="12.140625" bestFit="1" customWidth="1"/>
    <col min="11" max="11" width="14.140625" customWidth="1"/>
    <col min="12" max="14" width="15.42578125" bestFit="1" customWidth="1"/>
    <col min="15" max="15" width="18.5703125" bestFit="1" customWidth="1"/>
    <col min="16" max="19" width="12.140625" bestFit="1" customWidth="1"/>
    <col min="20" max="20" width="72.7109375" bestFit="1" customWidth="1"/>
    <col min="21" max="21" width="14.28515625" bestFit="1" customWidth="1"/>
    <col min="22" max="28" width="11.140625" bestFit="1" customWidth="1"/>
    <col min="29" max="29" width="12.140625" bestFit="1" customWidth="1"/>
    <col min="30" max="30" width="14.140625" bestFit="1" customWidth="1"/>
    <col min="31" max="33" width="15.42578125" bestFit="1" customWidth="1"/>
    <col min="34" max="34" width="18.5703125" bestFit="1" customWidth="1"/>
    <col min="35" max="38" width="12.140625" bestFit="1" customWidth="1"/>
    <col min="39" max="39" width="72.7109375" bestFit="1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54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s="1" t="s">
        <v>19</v>
      </c>
    </row>
    <row r="2" spans="1:20" x14ac:dyDescent="0.25">
      <c r="A2" t="s">
        <v>87</v>
      </c>
      <c r="B2" t="s">
        <v>88</v>
      </c>
      <c r="C2" t="s">
        <v>20</v>
      </c>
      <c r="D2" t="s">
        <v>89</v>
      </c>
      <c r="E2" t="s">
        <v>59</v>
      </c>
      <c r="F2" t="s">
        <v>34</v>
      </c>
      <c r="G2" t="s">
        <v>31</v>
      </c>
      <c r="H2" t="s">
        <v>33</v>
      </c>
      <c r="I2" t="s">
        <v>21</v>
      </c>
      <c r="J2" t="s">
        <v>22</v>
      </c>
      <c r="K2" t="s">
        <v>84</v>
      </c>
      <c r="L2" t="s">
        <v>20</v>
      </c>
      <c r="M2" t="s">
        <v>20</v>
      </c>
      <c r="N2" t="s">
        <v>20</v>
      </c>
      <c r="O2" t="s">
        <v>20</v>
      </c>
      <c r="P2" t="s">
        <v>20</v>
      </c>
      <c r="Q2" t="s">
        <v>20</v>
      </c>
      <c r="R2" t="s">
        <v>20</v>
      </c>
      <c r="S2" t="s">
        <v>20</v>
      </c>
      <c r="T2" s="1" t="s">
        <v>90</v>
      </c>
    </row>
    <row r="3" spans="1:20" x14ac:dyDescent="0.25">
      <c r="A3" t="s">
        <v>91</v>
      </c>
      <c r="B3" t="s">
        <v>23</v>
      </c>
      <c r="C3" t="s">
        <v>62</v>
      </c>
      <c r="D3" t="s">
        <v>60</v>
      </c>
      <c r="E3" t="s">
        <v>61</v>
      </c>
      <c r="F3" t="s">
        <v>34</v>
      </c>
      <c r="G3" t="s">
        <v>33</v>
      </c>
      <c r="H3" t="s">
        <v>33</v>
      </c>
      <c r="I3" t="s">
        <v>21</v>
      </c>
      <c r="J3" t="s">
        <v>22</v>
      </c>
      <c r="K3" t="s">
        <v>84</v>
      </c>
      <c r="L3" t="s">
        <v>20</v>
      </c>
      <c r="M3" t="s">
        <v>20</v>
      </c>
      <c r="N3" t="s">
        <v>20</v>
      </c>
      <c r="O3" t="s">
        <v>92</v>
      </c>
      <c r="P3" t="s">
        <v>20</v>
      </c>
      <c r="Q3" t="s">
        <v>20</v>
      </c>
      <c r="R3" t="s">
        <v>20</v>
      </c>
      <c r="S3" t="s">
        <v>62</v>
      </c>
      <c r="T3" s="1" t="s">
        <v>93</v>
      </c>
    </row>
    <row r="4" spans="1:20" x14ac:dyDescent="0.25">
      <c r="A4" t="s">
        <v>94</v>
      </c>
      <c r="B4" t="s">
        <v>23</v>
      </c>
      <c r="C4" t="s">
        <v>95</v>
      </c>
      <c r="D4" t="s">
        <v>60</v>
      </c>
      <c r="E4" t="s">
        <v>61</v>
      </c>
      <c r="F4" t="s">
        <v>34</v>
      </c>
      <c r="G4" t="s">
        <v>33</v>
      </c>
      <c r="H4" t="s">
        <v>33</v>
      </c>
      <c r="I4" t="s">
        <v>21</v>
      </c>
      <c r="J4" t="s">
        <v>22</v>
      </c>
      <c r="K4" t="s">
        <v>84</v>
      </c>
      <c r="L4" t="s">
        <v>20</v>
      </c>
      <c r="M4" t="s">
        <v>20</v>
      </c>
      <c r="N4" t="s">
        <v>20</v>
      </c>
      <c r="O4" t="s">
        <v>92</v>
      </c>
      <c r="P4" t="s">
        <v>20</v>
      </c>
      <c r="Q4" t="s">
        <v>20</v>
      </c>
      <c r="R4" t="s">
        <v>20</v>
      </c>
      <c r="S4" t="s">
        <v>95</v>
      </c>
      <c r="T4" s="1" t="s">
        <v>96</v>
      </c>
    </row>
    <row r="5" spans="1:20" x14ac:dyDescent="0.25">
      <c r="A5" t="s">
        <v>97</v>
      </c>
      <c r="B5" t="s">
        <v>23</v>
      </c>
      <c r="C5" t="s">
        <v>98</v>
      </c>
      <c r="D5" t="s">
        <v>60</v>
      </c>
      <c r="E5" t="s">
        <v>61</v>
      </c>
      <c r="F5" t="s">
        <v>34</v>
      </c>
      <c r="G5" t="s">
        <v>33</v>
      </c>
      <c r="H5" t="s">
        <v>33</v>
      </c>
      <c r="I5" t="s">
        <v>21</v>
      </c>
      <c r="J5" t="s">
        <v>22</v>
      </c>
      <c r="K5" t="s">
        <v>84</v>
      </c>
      <c r="L5" t="s">
        <v>20</v>
      </c>
      <c r="M5" t="s">
        <v>20</v>
      </c>
      <c r="N5" t="s">
        <v>20</v>
      </c>
      <c r="O5" t="s">
        <v>92</v>
      </c>
      <c r="P5" t="s">
        <v>20</v>
      </c>
      <c r="Q5" t="s">
        <v>20</v>
      </c>
      <c r="R5" t="s">
        <v>20</v>
      </c>
      <c r="S5" t="s">
        <v>98</v>
      </c>
      <c r="T5" s="1" t="s">
        <v>99</v>
      </c>
    </row>
    <row r="6" spans="1:20" x14ac:dyDescent="0.25">
      <c r="A6" t="s">
        <v>100</v>
      </c>
      <c r="B6" t="s">
        <v>23</v>
      </c>
      <c r="C6" t="s">
        <v>101</v>
      </c>
      <c r="D6" t="s">
        <v>102</v>
      </c>
      <c r="E6" t="s">
        <v>61</v>
      </c>
      <c r="F6" t="s">
        <v>34</v>
      </c>
      <c r="G6" t="s">
        <v>33</v>
      </c>
      <c r="H6" t="s">
        <v>33</v>
      </c>
      <c r="I6" t="s">
        <v>21</v>
      </c>
      <c r="J6" t="s">
        <v>22</v>
      </c>
      <c r="K6" t="s">
        <v>84</v>
      </c>
      <c r="L6" t="s">
        <v>103</v>
      </c>
      <c r="M6" t="s">
        <v>20</v>
      </c>
      <c r="N6" t="s">
        <v>103</v>
      </c>
      <c r="O6" t="s">
        <v>92</v>
      </c>
      <c r="P6" t="s">
        <v>20</v>
      </c>
      <c r="Q6" t="s">
        <v>20</v>
      </c>
      <c r="R6" t="s">
        <v>20</v>
      </c>
      <c r="S6" t="s">
        <v>101</v>
      </c>
      <c r="T6" s="1" t="s">
        <v>104</v>
      </c>
    </row>
    <row r="7" spans="1:20" x14ac:dyDescent="0.25">
      <c r="A7" t="s">
        <v>105</v>
      </c>
      <c r="B7" t="s">
        <v>23</v>
      </c>
      <c r="C7" t="s">
        <v>106</v>
      </c>
      <c r="D7" t="s">
        <v>60</v>
      </c>
      <c r="E7" t="s">
        <v>61</v>
      </c>
      <c r="F7" t="s">
        <v>34</v>
      </c>
      <c r="G7" t="s">
        <v>33</v>
      </c>
      <c r="H7" t="s">
        <v>33</v>
      </c>
      <c r="I7" t="s">
        <v>21</v>
      </c>
      <c r="J7" t="s">
        <v>22</v>
      </c>
      <c r="K7" t="s">
        <v>84</v>
      </c>
      <c r="L7" t="s">
        <v>20</v>
      </c>
      <c r="M7" t="s">
        <v>20</v>
      </c>
      <c r="N7" t="s">
        <v>20</v>
      </c>
      <c r="O7" t="s">
        <v>92</v>
      </c>
      <c r="P7" t="s">
        <v>20</v>
      </c>
      <c r="Q7" t="s">
        <v>20</v>
      </c>
      <c r="R7" t="s">
        <v>20</v>
      </c>
      <c r="S7" t="s">
        <v>106</v>
      </c>
      <c r="T7" s="1" t="s">
        <v>107</v>
      </c>
    </row>
    <row r="8" spans="1:20" x14ac:dyDescent="0.25">
      <c r="A8" t="s">
        <v>108</v>
      </c>
      <c r="B8" t="s">
        <v>23</v>
      </c>
      <c r="C8" t="s">
        <v>109</v>
      </c>
      <c r="D8" t="s">
        <v>102</v>
      </c>
      <c r="E8" t="s">
        <v>61</v>
      </c>
      <c r="F8" t="s">
        <v>34</v>
      </c>
      <c r="G8" t="s">
        <v>33</v>
      </c>
      <c r="H8" t="s">
        <v>33</v>
      </c>
      <c r="I8" t="s">
        <v>21</v>
      </c>
      <c r="J8" t="s">
        <v>22</v>
      </c>
      <c r="K8" t="s">
        <v>84</v>
      </c>
      <c r="L8" t="s">
        <v>103</v>
      </c>
      <c r="M8" t="s">
        <v>20</v>
      </c>
      <c r="N8" t="s">
        <v>103</v>
      </c>
      <c r="O8" t="s">
        <v>92</v>
      </c>
      <c r="P8" t="s">
        <v>20</v>
      </c>
      <c r="Q8" t="s">
        <v>20</v>
      </c>
      <c r="R8" t="s">
        <v>20</v>
      </c>
      <c r="S8" t="s">
        <v>109</v>
      </c>
      <c r="T8" s="1" t="s">
        <v>110</v>
      </c>
    </row>
    <row r="9" spans="1:20" x14ac:dyDescent="0.25">
      <c r="A9" t="s">
        <v>111</v>
      </c>
      <c r="B9" t="s">
        <v>24</v>
      </c>
      <c r="C9" t="s">
        <v>101</v>
      </c>
      <c r="D9" t="s">
        <v>102</v>
      </c>
      <c r="E9" t="s">
        <v>61</v>
      </c>
      <c r="F9" t="s">
        <v>34</v>
      </c>
      <c r="G9" t="s">
        <v>33</v>
      </c>
      <c r="H9" t="s">
        <v>33</v>
      </c>
      <c r="I9" t="s">
        <v>21</v>
      </c>
      <c r="J9" t="s">
        <v>22</v>
      </c>
      <c r="K9" t="s">
        <v>84</v>
      </c>
      <c r="L9" t="s">
        <v>103</v>
      </c>
      <c r="M9" t="s">
        <v>20</v>
      </c>
      <c r="N9" t="s">
        <v>103</v>
      </c>
      <c r="O9" t="s">
        <v>92</v>
      </c>
      <c r="P9" t="s">
        <v>20</v>
      </c>
      <c r="Q9" t="s">
        <v>20</v>
      </c>
      <c r="R9" t="s">
        <v>20</v>
      </c>
      <c r="S9" t="s">
        <v>101</v>
      </c>
      <c r="T9" s="1" t="s">
        <v>112</v>
      </c>
    </row>
    <row r="10" spans="1:20" x14ac:dyDescent="0.25">
      <c r="A10" t="s">
        <v>113</v>
      </c>
      <c r="B10" t="s">
        <v>24</v>
      </c>
      <c r="C10" t="s">
        <v>106</v>
      </c>
      <c r="D10" t="s">
        <v>60</v>
      </c>
      <c r="E10" t="s">
        <v>61</v>
      </c>
      <c r="F10" t="s">
        <v>34</v>
      </c>
      <c r="G10" t="s">
        <v>33</v>
      </c>
      <c r="H10" t="s">
        <v>33</v>
      </c>
      <c r="I10" t="s">
        <v>21</v>
      </c>
      <c r="J10" t="s">
        <v>22</v>
      </c>
      <c r="K10" t="s">
        <v>84</v>
      </c>
      <c r="L10" t="s">
        <v>20</v>
      </c>
      <c r="M10" t="s">
        <v>20</v>
      </c>
      <c r="N10" t="s">
        <v>20</v>
      </c>
      <c r="O10" t="s">
        <v>92</v>
      </c>
      <c r="P10" t="s">
        <v>20</v>
      </c>
      <c r="Q10" t="s">
        <v>20</v>
      </c>
      <c r="R10" t="s">
        <v>20</v>
      </c>
      <c r="S10" t="s">
        <v>106</v>
      </c>
      <c r="T10" s="1" t="s">
        <v>114</v>
      </c>
    </row>
    <row r="11" spans="1:20" x14ac:dyDescent="0.25">
      <c r="A11" t="s">
        <v>115</v>
      </c>
      <c r="B11" t="s">
        <v>24</v>
      </c>
      <c r="C11" t="s">
        <v>95</v>
      </c>
      <c r="D11" t="s">
        <v>60</v>
      </c>
      <c r="E11" t="s">
        <v>61</v>
      </c>
      <c r="F11" t="s">
        <v>34</v>
      </c>
      <c r="G11" t="s">
        <v>33</v>
      </c>
      <c r="H11" t="s">
        <v>33</v>
      </c>
      <c r="I11" t="s">
        <v>21</v>
      </c>
      <c r="J11" t="s">
        <v>22</v>
      </c>
      <c r="K11" t="s">
        <v>84</v>
      </c>
      <c r="L11" t="s">
        <v>20</v>
      </c>
      <c r="M11" t="s">
        <v>20</v>
      </c>
      <c r="N11" t="s">
        <v>20</v>
      </c>
      <c r="O11" t="s">
        <v>92</v>
      </c>
      <c r="P11" t="s">
        <v>20</v>
      </c>
      <c r="Q11" t="s">
        <v>20</v>
      </c>
      <c r="R11" t="s">
        <v>20</v>
      </c>
      <c r="S11" t="s">
        <v>95</v>
      </c>
      <c r="T11" s="1" t="s">
        <v>116</v>
      </c>
    </row>
    <row r="12" spans="1:20" x14ac:dyDescent="0.25">
      <c r="A12" t="s">
        <v>117</v>
      </c>
      <c r="B12" t="s">
        <v>24</v>
      </c>
      <c r="C12" t="s">
        <v>98</v>
      </c>
      <c r="D12" t="s">
        <v>60</v>
      </c>
      <c r="E12" t="s">
        <v>61</v>
      </c>
      <c r="F12" t="s">
        <v>34</v>
      </c>
      <c r="G12" t="s">
        <v>33</v>
      </c>
      <c r="H12" t="s">
        <v>33</v>
      </c>
      <c r="I12" t="s">
        <v>21</v>
      </c>
      <c r="J12" t="s">
        <v>22</v>
      </c>
      <c r="K12" t="s">
        <v>84</v>
      </c>
      <c r="L12" t="s">
        <v>20</v>
      </c>
      <c r="M12" t="s">
        <v>20</v>
      </c>
      <c r="N12" t="s">
        <v>20</v>
      </c>
      <c r="O12" t="s">
        <v>92</v>
      </c>
      <c r="P12" t="s">
        <v>20</v>
      </c>
      <c r="Q12" t="s">
        <v>20</v>
      </c>
      <c r="R12" t="s">
        <v>20</v>
      </c>
      <c r="S12" t="s">
        <v>98</v>
      </c>
      <c r="T12" s="1" t="s">
        <v>118</v>
      </c>
    </row>
    <row r="13" spans="1:20" x14ac:dyDescent="0.25">
      <c r="A13" t="s">
        <v>119</v>
      </c>
      <c r="B13" t="s">
        <v>24</v>
      </c>
      <c r="C13" t="s">
        <v>62</v>
      </c>
      <c r="D13" t="s">
        <v>60</v>
      </c>
      <c r="E13" t="s">
        <v>61</v>
      </c>
      <c r="F13" t="s">
        <v>34</v>
      </c>
      <c r="G13" t="s">
        <v>33</v>
      </c>
      <c r="H13" t="s">
        <v>33</v>
      </c>
      <c r="I13" t="s">
        <v>21</v>
      </c>
      <c r="J13" t="s">
        <v>22</v>
      </c>
      <c r="K13" t="s">
        <v>84</v>
      </c>
      <c r="L13" t="s">
        <v>20</v>
      </c>
      <c r="M13" t="s">
        <v>20</v>
      </c>
      <c r="N13" t="s">
        <v>20</v>
      </c>
      <c r="O13" t="s">
        <v>92</v>
      </c>
      <c r="P13" t="s">
        <v>20</v>
      </c>
      <c r="Q13" t="s">
        <v>20</v>
      </c>
      <c r="R13" t="s">
        <v>20</v>
      </c>
      <c r="S13" t="s">
        <v>62</v>
      </c>
      <c r="T13" s="1" t="s">
        <v>120</v>
      </c>
    </row>
    <row r="14" spans="1:20" x14ac:dyDescent="0.25">
      <c r="A14" t="s">
        <v>121</v>
      </c>
      <c r="B14" t="s">
        <v>24</v>
      </c>
      <c r="C14" t="s">
        <v>109</v>
      </c>
      <c r="D14" t="s">
        <v>102</v>
      </c>
      <c r="E14" t="s">
        <v>61</v>
      </c>
      <c r="F14" t="s">
        <v>34</v>
      </c>
      <c r="G14" t="s">
        <v>33</v>
      </c>
      <c r="H14" t="s">
        <v>33</v>
      </c>
      <c r="I14" t="s">
        <v>21</v>
      </c>
      <c r="J14" t="s">
        <v>22</v>
      </c>
      <c r="K14" t="s">
        <v>84</v>
      </c>
      <c r="L14" t="s">
        <v>103</v>
      </c>
      <c r="M14" t="s">
        <v>20</v>
      </c>
      <c r="N14" t="s">
        <v>103</v>
      </c>
      <c r="O14" t="s">
        <v>92</v>
      </c>
      <c r="P14" t="s">
        <v>20</v>
      </c>
      <c r="Q14" t="s">
        <v>20</v>
      </c>
      <c r="R14" t="s">
        <v>20</v>
      </c>
      <c r="S14" t="s">
        <v>109</v>
      </c>
      <c r="T14" s="1" t="s">
        <v>122</v>
      </c>
    </row>
    <row r="15" spans="1:20" x14ac:dyDescent="0.25">
      <c r="A15" t="s">
        <v>123</v>
      </c>
      <c r="B15" t="s">
        <v>24</v>
      </c>
      <c r="C15" t="s">
        <v>124</v>
      </c>
      <c r="D15" t="s">
        <v>60</v>
      </c>
      <c r="E15" t="s">
        <v>61</v>
      </c>
      <c r="F15" t="s">
        <v>34</v>
      </c>
      <c r="G15" t="s">
        <v>33</v>
      </c>
      <c r="H15" t="s">
        <v>33</v>
      </c>
      <c r="I15" t="s">
        <v>21</v>
      </c>
      <c r="J15" t="s">
        <v>22</v>
      </c>
      <c r="K15" t="s">
        <v>84</v>
      </c>
      <c r="L15" t="s">
        <v>20</v>
      </c>
      <c r="M15" t="s">
        <v>20</v>
      </c>
      <c r="N15" t="s">
        <v>20</v>
      </c>
      <c r="O15" t="s">
        <v>92</v>
      </c>
      <c r="P15" t="s">
        <v>20</v>
      </c>
      <c r="Q15" t="s">
        <v>20</v>
      </c>
      <c r="R15" t="s">
        <v>20</v>
      </c>
      <c r="S15" t="s">
        <v>124</v>
      </c>
      <c r="T15" s="1" t="s">
        <v>125</v>
      </c>
    </row>
    <row r="16" spans="1:20" x14ac:dyDescent="0.25">
      <c r="A16" t="s">
        <v>126</v>
      </c>
      <c r="B16" t="s">
        <v>25</v>
      </c>
      <c r="C16" t="s">
        <v>124</v>
      </c>
      <c r="D16" t="s">
        <v>29</v>
      </c>
      <c r="E16" t="s">
        <v>63</v>
      </c>
      <c r="F16" t="s">
        <v>34</v>
      </c>
      <c r="G16" t="s">
        <v>33</v>
      </c>
      <c r="H16" t="s">
        <v>33</v>
      </c>
      <c r="I16" t="s">
        <v>21</v>
      </c>
      <c r="J16" t="s">
        <v>22</v>
      </c>
      <c r="K16" t="s">
        <v>84</v>
      </c>
      <c r="L16" t="s">
        <v>20</v>
      </c>
      <c r="M16" t="s">
        <v>20</v>
      </c>
      <c r="N16" t="s">
        <v>20</v>
      </c>
      <c r="O16" t="s">
        <v>92</v>
      </c>
      <c r="P16" t="s">
        <v>20</v>
      </c>
      <c r="Q16" t="s">
        <v>20</v>
      </c>
      <c r="R16" t="s">
        <v>20</v>
      </c>
      <c r="S16" t="s">
        <v>124</v>
      </c>
      <c r="T16" s="1" t="s">
        <v>127</v>
      </c>
    </row>
    <row r="17" spans="1:20" x14ac:dyDescent="0.25">
      <c r="A17" t="s">
        <v>128</v>
      </c>
      <c r="B17" t="s">
        <v>25</v>
      </c>
      <c r="C17" t="s">
        <v>106</v>
      </c>
      <c r="D17" t="s">
        <v>129</v>
      </c>
      <c r="E17" t="s">
        <v>35</v>
      </c>
      <c r="F17" t="s">
        <v>34</v>
      </c>
      <c r="G17" t="s">
        <v>33</v>
      </c>
      <c r="H17" t="s">
        <v>33</v>
      </c>
      <c r="I17" t="s">
        <v>21</v>
      </c>
      <c r="J17" t="s">
        <v>22</v>
      </c>
      <c r="K17" t="s">
        <v>84</v>
      </c>
      <c r="L17" t="s">
        <v>20</v>
      </c>
      <c r="M17" t="s">
        <v>20</v>
      </c>
      <c r="N17" t="s">
        <v>20</v>
      </c>
      <c r="O17" t="s">
        <v>92</v>
      </c>
      <c r="P17" t="s">
        <v>20</v>
      </c>
      <c r="Q17" t="s">
        <v>20</v>
      </c>
      <c r="R17" t="s">
        <v>20</v>
      </c>
      <c r="S17" t="s">
        <v>106</v>
      </c>
      <c r="T17" s="1" t="s">
        <v>130</v>
      </c>
    </row>
    <row r="18" spans="1:20" x14ac:dyDescent="0.25">
      <c r="A18" t="s">
        <v>131</v>
      </c>
      <c r="B18" t="s">
        <v>25</v>
      </c>
      <c r="C18" t="s">
        <v>95</v>
      </c>
      <c r="D18" t="s">
        <v>132</v>
      </c>
      <c r="E18" t="s">
        <v>35</v>
      </c>
      <c r="F18" t="s">
        <v>34</v>
      </c>
      <c r="G18" t="s">
        <v>33</v>
      </c>
      <c r="H18" t="s">
        <v>33</v>
      </c>
      <c r="I18" t="s">
        <v>21</v>
      </c>
      <c r="J18" t="s">
        <v>22</v>
      </c>
      <c r="K18" t="s">
        <v>84</v>
      </c>
      <c r="L18" t="s">
        <v>20</v>
      </c>
      <c r="M18" t="s">
        <v>20</v>
      </c>
      <c r="N18" t="s">
        <v>20</v>
      </c>
      <c r="O18" t="s">
        <v>92</v>
      </c>
      <c r="P18" t="s">
        <v>20</v>
      </c>
      <c r="Q18" t="s">
        <v>20</v>
      </c>
      <c r="R18" t="s">
        <v>20</v>
      </c>
      <c r="S18" t="s">
        <v>95</v>
      </c>
      <c r="T18" s="1" t="s">
        <v>133</v>
      </c>
    </row>
    <row r="19" spans="1:20" x14ac:dyDescent="0.25">
      <c r="A19" t="s">
        <v>131</v>
      </c>
      <c r="B19" t="s">
        <v>25</v>
      </c>
      <c r="C19" t="s">
        <v>62</v>
      </c>
      <c r="D19" t="s">
        <v>132</v>
      </c>
      <c r="E19" t="s">
        <v>35</v>
      </c>
      <c r="F19" t="s">
        <v>34</v>
      </c>
      <c r="G19" t="s">
        <v>33</v>
      </c>
      <c r="H19" t="s">
        <v>33</v>
      </c>
      <c r="I19" t="s">
        <v>21</v>
      </c>
      <c r="J19" t="s">
        <v>22</v>
      </c>
      <c r="K19" t="s">
        <v>84</v>
      </c>
      <c r="L19" t="s">
        <v>20</v>
      </c>
      <c r="M19" t="s">
        <v>20</v>
      </c>
      <c r="N19" t="s">
        <v>20</v>
      </c>
      <c r="O19" t="s">
        <v>92</v>
      </c>
      <c r="P19" t="s">
        <v>20</v>
      </c>
      <c r="Q19" t="s">
        <v>20</v>
      </c>
      <c r="R19" t="s">
        <v>20</v>
      </c>
      <c r="S19" t="s">
        <v>62</v>
      </c>
      <c r="T19" s="1" t="s">
        <v>134</v>
      </c>
    </row>
    <row r="20" spans="1:20" x14ac:dyDescent="0.25">
      <c r="A20" t="s">
        <v>135</v>
      </c>
      <c r="B20" t="s">
        <v>25</v>
      </c>
      <c r="C20" t="s">
        <v>101</v>
      </c>
      <c r="D20" t="s">
        <v>136</v>
      </c>
      <c r="E20" t="s">
        <v>35</v>
      </c>
      <c r="F20" t="s">
        <v>34</v>
      </c>
      <c r="G20" t="s">
        <v>33</v>
      </c>
      <c r="H20" t="s">
        <v>33</v>
      </c>
      <c r="I20" t="s">
        <v>21</v>
      </c>
      <c r="J20" t="s">
        <v>22</v>
      </c>
      <c r="K20" t="s">
        <v>84</v>
      </c>
      <c r="L20" t="s">
        <v>20</v>
      </c>
      <c r="M20" t="s">
        <v>20</v>
      </c>
      <c r="N20" t="s">
        <v>20</v>
      </c>
      <c r="O20" t="s">
        <v>92</v>
      </c>
      <c r="P20" t="s">
        <v>20</v>
      </c>
      <c r="Q20" t="s">
        <v>20</v>
      </c>
      <c r="R20" t="s">
        <v>20</v>
      </c>
      <c r="S20" t="s">
        <v>101</v>
      </c>
      <c r="T20" s="1" t="s">
        <v>137</v>
      </c>
    </row>
    <row r="21" spans="1:20" x14ac:dyDescent="0.25">
      <c r="A21" t="s">
        <v>138</v>
      </c>
      <c r="B21" t="s">
        <v>25</v>
      </c>
      <c r="C21" t="s">
        <v>98</v>
      </c>
      <c r="D21" t="s">
        <v>139</v>
      </c>
      <c r="E21" t="s">
        <v>35</v>
      </c>
      <c r="F21" t="s">
        <v>34</v>
      </c>
      <c r="G21" t="s">
        <v>33</v>
      </c>
      <c r="H21" t="s">
        <v>33</v>
      </c>
      <c r="I21" t="s">
        <v>21</v>
      </c>
      <c r="J21" t="s">
        <v>22</v>
      </c>
      <c r="K21" t="s">
        <v>84</v>
      </c>
      <c r="L21" t="s">
        <v>20</v>
      </c>
      <c r="M21" t="s">
        <v>20</v>
      </c>
      <c r="N21" t="s">
        <v>20</v>
      </c>
      <c r="O21" t="s">
        <v>92</v>
      </c>
      <c r="P21" t="s">
        <v>20</v>
      </c>
      <c r="Q21" t="s">
        <v>20</v>
      </c>
      <c r="R21" t="s">
        <v>20</v>
      </c>
      <c r="S21" t="s">
        <v>98</v>
      </c>
      <c r="T21" s="1" t="s">
        <v>140</v>
      </c>
    </row>
    <row r="22" spans="1:20" x14ac:dyDescent="0.25">
      <c r="A22" t="s">
        <v>141</v>
      </c>
      <c r="B22" t="s">
        <v>25</v>
      </c>
      <c r="C22" t="s">
        <v>109</v>
      </c>
      <c r="D22" t="s">
        <v>29</v>
      </c>
      <c r="E22" t="s">
        <v>35</v>
      </c>
      <c r="F22" t="s">
        <v>34</v>
      </c>
      <c r="G22" t="s">
        <v>33</v>
      </c>
      <c r="H22" t="s">
        <v>33</v>
      </c>
      <c r="I22" t="s">
        <v>21</v>
      </c>
      <c r="J22" t="s">
        <v>22</v>
      </c>
      <c r="K22" t="s">
        <v>84</v>
      </c>
      <c r="L22" t="s">
        <v>20</v>
      </c>
      <c r="M22" t="s">
        <v>20</v>
      </c>
      <c r="N22" t="s">
        <v>20</v>
      </c>
      <c r="O22" t="s">
        <v>92</v>
      </c>
      <c r="P22" t="s">
        <v>20</v>
      </c>
      <c r="Q22" t="s">
        <v>20</v>
      </c>
      <c r="R22" t="s">
        <v>20</v>
      </c>
      <c r="S22" t="s">
        <v>109</v>
      </c>
      <c r="T22" s="1" t="s">
        <v>142</v>
      </c>
    </row>
    <row r="23" spans="1:20" x14ac:dyDescent="0.25">
      <c r="A23" t="s">
        <v>143</v>
      </c>
      <c r="B23" t="s">
        <v>26</v>
      </c>
      <c r="C23" t="s">
        <v>106</v>
      </c>
      <c r="D23" t="s">
        <v>129</v>
      </c>
      <c r="E23" t="s">
        <v>35</v>
      </c>
      <c r="F23" t="s">
        <v>34</v>
      </c>
      <c r="G23" t="s">
        <v>33</v>
      </c>
      <c r="H23" t="s">
        <v>33</v>
      </c>
      <c r="I23" t="s">
        <v>21</v>
      </c>
      <c r="J23" t="s">
        <v>22</v>
      </c>
      <c r="K23" t="s">
        <v>84</v>
      </c>
      <c r="L23" t="s">
        <v>20</v>
      </c>
      <c r="M23" t="s">
        <v>20</v>
      </c>
      <c r="N23" t="s">
        <v>20</v>
      </c>
      <c r="O23" t="s">
        <v>92</v>
      </c>
      <c r="P23" t="s">
        <v>20</v>
      </c>
      <c r="Q23" t="s">
        <v>20</v>
      </c>
      <c r="R23" t="s">
        <v>20</v>
      </c>
      <c r="S23" t="s">
        <v>106</v>
      </c>
      <c r="T23" s="1" t="s">
        <v>144</v>
      </c>
    </row>
    <row r="24" spans="1:20" x14ac:dyDescent="0.25">
      <c r="A24" t="s">
        <v>145</v>
      </c>
      <c r="B24" t="s">
        <v>26</v>
      </c>
      <c r="C24" t="s">
        <v>146</v>
      </c>
      <c r="D24" t="s">
        <v>89</v>
      </c>
      <c r="E24" t="s">
        <v>35</v>
      </c>
      <c r="F24" t="s">
        <v>34</v>
      </c>
      <c r="G24" t="s">
        <v>33</v>
      </c>
      <c r="H24" t="s">
        <v>33</v>
      </c>
      <c r="I24" t="s">
        <v>21</v>
      </c>
      <c r="J24" t="s">
        <v>22</v>
      </c>
      <c r="K24" t="s">
        <v>84</v>
      </c>
      <c r="L24" t="s">
        <v>20</v>
      </c>
      <c r="M24" t="s">
        <v>20</v>
      </c>
      <c r="N24" t="s">
        <v>20</v>
      </c>
      <c r="O24" t="s">
        <v>92</v>
      </c>
      <c r="P24" t="s">
        <v>20</v>
      </c>
      <c r="Q24" t="s">
        <v>20</v>
      </c>
      <c r="R24" t="s">
        <v>20</v>
      </c>
      <c r="S24" t="s">
        <v>146</v>
      </c>
      <c r="T24" s="1" t="s">
        <v>147</v>
      </c>
    </row>
    <row r="25" spans="1:20" x14ac:dyDescent="0.25">
      <c r="A25" t="s">
        <v>148</v>
      </c>
      <c r="B25" t="s">
        <v>26</v>
      </c>
      <c r="C25" t="s">
        <v>109</v>
      </c>
      <c r="D25" t="s">
        <v>29</v>
      </c>
      <c r="E25" t="s">
        <v>35</v>
      </c>
      <c r="F25" t="s">
        <v>34</v>
      </c>
      <c r="G25" t="s">
        <v>33</v>
      </c>
      <c r="H25" t="s">
        <v>33</v>
      </c>
      <c r="I25" t="s">
        <v>21</v>
      </c>
      <c r="J25" t="s">
        <v>22</v>
      </c>
      <c r="K25" t="s">
        <v>84</v>
      </c>
      <c r="L25" t="s">
        <v>20</v>
      </c>
      <c r="M25" t="s">
        <v>20</v>
      </c>
      <c r="N25" t="s">
        <v>20</v>
      </c>
      <c r="O25" t="s">
        <v>92</v>
      </c>
      <c r="P25" t="s">
        <v>20</v>
      </c>
      <c r="Q25" t="s">
        <v>20</v>
      </c>
      <c r="R25" t="s">
        <v>20</v>
      </c>
      <c r="S25" t="s">
        <v>109</v>
      </c>
      <c r="T25" s="1" t="s">
        <v>149</v>
      </c>
    </row>
    <row r="26" spans="1:20" x14ac:dyDescent="0.25">
      <c r="A26" t="s">
        <v>150</v>
      </c>
      <c r="B26" t="s">
        <v>26</v>
      </c>
      <c r="C26" t="s">
        <v>101</v>
      </c>
      <c r="D26" t="s">
        <v>136</v>
      </c>
      <c r="E26" t="s">
        <v>35</v>
      </c>
      <c r="F26" t="s">
        <v>34</v>
      </c>
      <c r="G26" t="s">
        <v>33</v>
      </c>
      <c r="H26" t="s">
        <v>33</v>
      </c>
      <c r="I26" t="s">
        <v>21</v>
      </c>
      <c r="J26" t="s">
        <v>22</v>
      </c>
      <c r="K26" t="s">
        <v>84</v>
      </c>
      <c r="L26" t="s">
        <v>20</v>
      </c>
      <c r="M26" t="s">
        <v>20</v>
      </c>
      <c r="N26" t="s">
        <v>20</v>
      </c>
      <c r="O26" t="s">
        <v>92</v>
      </c>
      <c r="P26" t="s">
        <v>20</v>
      </c>
      <c r="Q26" t="s">
        <v>20</v>
      </c>
      <c r="R26" t="s">
        <v>20</v>
      </c>
      <c r="S26" t="s">
        <v>101</v>
      </c>
      <c r="T26" s="1" t="s">
        <v>151</v>
      </c>
    </row>
    <row r="27" spans="1:20" x14ac:dyDescent="0.25">
      <c r="A27" t="s">
        <v>156</v>
      </c>
      <c r="B27" t="s">
        <v>27</v>
      </c>
      <c r="C27" t="s">
        <v>124</v>
      </c>
      <c r="D27" t="s">
        <v>41</v>
      </c>
      <c r="E27" t="s">
        <v>67</v>
      </c>
      <c r="F27" t="s">
        <v>34</v>
      </c>
      <c r="G27" t="s">
        <v>33</v>
      </c>
      <c r="H27" t="s">
        <v>33</v>
      </c>
      <c r="I27" t="s">
        <v>21</v>
      </c>
      <c r="J27" t="s">
        <v>22</v>
      </c>
      <c r="K27" t="s">
        <v>85</v>
      </c>
      <c r="L27" t="s">
        <v>157</v>
      </c>
      <c r="M27" t="s">
        <v>157</v>
      </c>
      <c r="N27" t="s">
        <v>157</v>
      </c>
      <c r="O27" t="s">
        <v>157</v>
      </c>
      <c r="P27" t="s">
        <v>20</v>
      </c>
      <c r="Q27" t="s">
        <v>20</v>
      </c>
      <c r="R27" t="s">
        <v>20</v>
      </c>
      <c r="S27" t="s">
        <v>124</v>
      </c>
      <c r="T27" s="1" t="s">
        <v>158</v>
      </c>
    </row>
    <row r="28" spans="1:20" x14ac:dyDescent="0.25">
      <c r="A28" t="s">
        <v>159</v>
      </c>
      <c r="B28" t="s">
        <v>77</v>
      </c>
      <c r="C28" t="s">
        <v>20</v>
      </c>
      <c r="D28" t="s">
        <v>60</v>
      </c>
      <c r="E28" t="s">
        <v>78</v>
      </c>
      <c r="F28" t="s">
        <v>34</v>
      </c>
      <c r="G28" t="s">
        <v>31</v>
      </c>
      <c r="H28" t="s">
        <v>33</v>
      </c>
      <c r="I28" t="s">
        <v>21</v>
      </c>
      <c r="J28" t="s">
        <v>22</v>
      </c>
      <c r="K28" t="s">
        <v>85</v>
      </c>
      <c r="L28" t="s">
        <v>20</v>
      </c>
      <c r="M28" t="s">
        <v>20</v>
      </c>
      <c r="N28" t="s">
        <v>20</v>
      </c>
      <c r="O28" t="s">
        <v>20</v>
      </c>
      <c r="P28" t="s">
        <v>20</v>
      </c>
      <c r="Q28" t="s">
        <v>20</v>
      </c>
      <c r="R28" t="s">
        <v>20</v>
      </c>
      <c r="S28" t="s">
        <v>20</v>
      </c>
      <c r="T28" s="1" t="s">
        <v>160</v>
      </c>
    </row>
    <row r="29" spans="1:20" x14ac:dyDescent="0.25">
      <c r="A29" t="s">
        <v>161</v>
      </c>
      <c r="B29" t="s">
        <v>77</v>
      </c>
      <c r="C29" t="s">
        <v>20</v>
      </c>
      <c r="D29" t="s">
        <v>60</v>
      </c>
      <c r="E29" t="s">
        <v>162</v>
      </c>
      <c r="F29" t="s">
        <v>34</v>
      </c>
      <c r="G29" t="s">
        <v>31</v>
      </c>
      <c r="H29" t="s">
        <v>33</v>
      </c>
      <c r="I29" t="s">
        <v>21</v>
      </c>
      <c r="J29" t="s">
        <v>22</v>
      </c>
      <c r="K29" t="s">
        <v>85</v>
      </c>
      <c r="L29" t="s">
        <v>20</v>
      </c>
      <c r="M29" t="s">
        <v>20</v>
      </c>
      <c r="N29" t="s">
        <v>20</v>
      </c>
      <c r="O29" t="s">
        <v>20</v>
      </c>
      <c r="P29" t="s">
        <v>20</v>
      </c>
      <c r="Q29" t="s">
        <v>20</v>
      </c>
      <c r="R29" t="s">
        <v>20</v>
      </c>
      <c r="S29" t="s">
        <v>20</v>
      </c>
      <c r="T29" s="1" t="s">
        <v>160</v>
      </c>
    </row>
    <row r="30" spans="1:20" x14ac:dyDescent="0.25">
      <c r="A30" t="s">
        <v>178</v>
      </c>
      <c r="B30" t="s">
        <v>58</v>
      </c>
      <c r="C30" t="s">
        <v>101</v>
      </c>
      <c r="D30" t="s">
        <v>179</v>
      </c>
      <c r="E30" t="s">
        <v>180</v>
      </c>
      <c r="F30" t="s">
        <v>34</v>
      </c>
      <c r="G30" t="s">
        <v>33</v>
      </c>
      <c r="H30" t="s">
        <v>33</v>
      </c>
      <c r="I30" t="s">
        <v>21</v>
      </c>
      <c r="J30" t="s">
        <v>22</v>
      </c>
      <c r="K30" t="s">
        <v>85</v>
      </c>
      <c r="L30" t="s">
        <v>157</v>
      </c>
      <c r="M30" t="s">
        <v>157</v>
      </c>
      <c r="N30" t="s">
        <v>157</v>
      </c>
      <c r="O30" t="s">
        <v>157</v>
      </c>
      <c r="P30" t="s">
        <v>20</v>
      </c>
      <c r="Q30" t="s">
        <v>20</v>
      </c>
      <c r="R30" t="s">
        <v>20</v>
      </c>
      <c r="S30" t="s">
        <v>101</v>
      </c>
      <c r="T30" s="1" t="s">
        <v>181</v>
      </c>
    </row>
    <row r="31" spans="1:20" x14ac:dyDescent="0.25">
      <c r="A31" t="s">
        <v>186</v>
      </c>
      <c r="B31" t="s">
        <v>80</v>
      </c>
      <c r="C31" t="s">
        <v>20</v>
      </c>
      <c r="D31" t="s">
        <v>60</v>
      </c>
      <c r="E31" t="s">
        <v>69</v>
      </c>
      <c r="F31" t="s">
        <v>34</v>
      </c>
      <c r="G31" t="s">
        <v>31</v>
      </c>
      <c r="H31" t="s">
        <v>32</v>
      </c>
      <c r="I31" t="s">
        <v>21</v>
      </c>
      <c r="J31" t="s">
        <v>22</v>
      </c>
      <c r="K31" t="s">
        <v>84</v>
      </c>
      <c r="L31" t="s">
        <v>20</v>
      </c>
      <c r="M31" t="s">
        <v>20</v>
      </c>
      <c r="N31" t="s">
        <v>20</v>
      </c>
      <c r="O31" t="s">
        <v>20</v>
      </c>
      <c r="P31" t="s">
        <v>20</v>
      </c>
      <c r="Q31" t="s">
        <v>20</v>
      </c>
      <c r="R31" t="s">
        <v>20</v>
      </c>
      <c r="S31" t="s">
        <v>20</v>
      </c>
      <c r="T31" s="1" t="s">
        <v>187</v>
      </c>
    </row>
    <row r="32" spans="1:20" x14ac:dyDescent="0.25">
      <c r="A32" t="s">
        <v>188</v>
      </c>
      <c r="B32" t="s">
        <v>42</v>
      </c>
      <c r="C32" t="s">
        <v>101</v>
      </c>
      <c r="D32" t="s">
        <v>136</v>
      </c>
      <c r="E32" t="s">
        <v>35</v>
      </c>
      <c r="F32" t="s">
        <v>34</v>
      </c>
      <c r="G32" t="s">
        <v>33</v>
      </c>
      <c r="H32" t="s">
        <v>32</v>
      </c>
      <c r="I32" t="s">
        <v>21</v>
      </c>
      <c r="J32" t="s">
        <v>22</v>
      </c>
      <c r="K32" t="s">
        <v>84</v>
      </c>
      <c r="L32" t="s">
        <v>20</v>
      </c>
      <c r="M32" t="s">
        <v>20</v>
      </c>
      <c r="N32" t="s">
        <v>20</v>
      </c>
      <c r="O32" t="s">
        <v>92</v>
      </c>
      <c r="P32" t="s">
        <v>20</v>
      </c>
      <c r="Q32" t="s">
        <v>20</v>
      </c>
      <c r="R32" t="s">
        <v>20</v>
      </c>
      <c r="S32" t="s">
        <v>101</v>
      </c>
      <c r="T32" s="1" t="s">
        <v>189</v>
      </c>
    </row>
    <row r="33" spans="1:20" x14ac:dyDescent="0.25">
      <c r="A33" t="s">
        <v>190</v>
      </c>
      <c r="B33" t="s">
        <v>42</v>
      </c>
      <c r="C33" t="s">
        <v>109</v>
      </c>
      <c r="D33" t="s">
        <v>29</v>
      </c>
      <c r="E33" t="s">
        <v>61</v>
      </c>
      <c r="F33" t="s">
        <v>34</v>
      </c>
      <c r="G33" t="s">
        <v>33</v>
      </c>
      <c r="H33" t="s">
        <v>32</v>
      </c>
      <c r="I33" t="s">
        <v>21</v>
      </c>
      <c r="J33" t="s">
        <v>22</v>
      </c>
      <c r="K33" t="s">
        <v>84</v>
      </c>
      <c r="L33" t="s">
        <v>20</v>
      </c>
      <c r="M33" t="s">
        <v>20</v>
      </c>
      <c r="N33" t="s">
        <v>20</v>
      </c>
      <c r="O33" t="s">
        <v>92</v>
      </c>
      <c r="P33" t="s">
        <v>20</v>
      </c>
      <c r="Q33" t="s">
        <v>20</v>
      </c>
      <c r="R33" t="s">
        <v>20</v>
      </c>
      <c r="S33" t="s">
        <v>109</v>
      </c>
      <c r="T33" s="1" t="s">
        <v>191</v>
      </c>
    </row>
    <row r="34" spans="1:20" x14ac:dyDescent="0.25">
      <c r="A34" t="s">
        <v>192</v>
      </c>
      <c r="B34" t="s">
        <v>72</v>
      </c>
      <c r="C34" t="s">
        <v>124</v>
      </c>
      <c r="D34" t="s">
        <v>29</v>
      </c>
      <c r="E34" t="s">
        <v>74</v>
      </c>
      <c r="F34" t="s">
        <v>34</v>
      </c>
      <c r="G34" t="s">
        <v>33</v>
      </c>
      <c r="H34" t="s">
        <v>33</v>
      </c>
      <c r="I34" t="s">
        <v>21</v>
      </c>
      <c r="J34" t="s">
        <v>22</v>
      </c>
      <c r="K34" t="s">
        <v>84</v>
      </c>
      <c r="L34" t="s">
        <v>20</v>
      </c>
      <c r="M34" t="s">
        <v>103</v>
      </c>
      <c r="N34" t="s">
        <v>20</v>
      </c>
      <c r="O34" t="s">
        <v>92</v>
      </c>
      <c r="P34" t="s">
        <v>20</v>
      </c>
      <c r="Q34" t="s">
        <v>20</v>
      </c>
      <c r="R34" t="s">
        <v>20</v>
      </c>
      <c r="S34" t="s">
        <v>124</v>
      </c>
      <c r="T34" s="1" t="s">
        <v>193</v>
      </c>
    </row>
    <row r="35" spans="1:20" x14ac:dyDescent="0.25">
      <c r="A35" t="s">
        <v>194</v>
      </c>
      <c r="B35" t="s">
        <v>72</v>
      </c>
      <c r="C35" t="s">
        <v>98</v>
      </c>
      <c r="D35" t="s">
        <v>139</v>
      </c>
      <c r="E35" t="s">
        <v>73</v>
      </c>
      <c r="F35" t="s">
        <v>34</v>
      </c>
      <c r="G35" t="s">
        <v>33</v>
      </c>
      <c r="H35" t="s">
        <v>33</v>
      </c>
      <c r="I35" t="s">
        <v>21</v>
      </c>
      <c r="J35" t="s">
        <v>22</v>
      </c>
      <c r="K35" t="s">
        <v>84</v>
      </c>
      <c r="L35" t="s">
        <v>20</v>
      </c>
      <c r="M35" t="s">
        <v>20</v>
      </c>
      <c r="N35" t="s">
        <v>20</v>
      </c>
      <c r="O35" t="s">
        <v>92</v>
      </c>
      <c r="P35" t="s">
        <v>20</v>
      </c>
      <c r="Q35" t="s">
        <v>20</v>
      </c>
      <c r="R35" t="s">
        <v>20</v>
      </c>
      <c r="S35" t="s">
        <v>98</v>
      </c>
      <c r="T35" s="1" t="s">
        <v>195</v>
      </c>
    </row>
    <row r="36" spans="1:20" x14ac:dyDescent="0.25">
      <c r="A36" t="s">
        <v>196</v>
      </c>
      <c r="B36" t="s">
        <v>70</v>
      </c>
      <c r="C36" t="s">
        <v>98</v>
      </c>
      <c r="D36" t="s">
        <v>139</v>
      </c>
      <c r="E36" t="s">
        <v>71</v>
      </c>
      <c r="F36" t="s">
        <v>34</v>
      </c>
      <c r="G36" t="s">
        <v>33</v>
      </c>
      <c r="H36" t="s">
        <v>33</v>
      </c>
      <c r="I36" t="s">
        <v>21</v>
      </c>
      <c r="J36" t="s">
        <v>22</v>
      </c>
      <c r="K36" t="s">
        <v>84</v>
      </c>
      <c r="L36" t="s">
        <v>20</v>
      </c>
      <c r="M36" t="s">
        <v>20</v>
      </c>
      <c r="N36" t="s">
        <v>20</v>
      </c>
      <c r="O36" t="s">
        <v>20</v>
      </c>
      <c r="P36" t="s">
        <v>20</v>
      </c>
      <c r="Q36" t="s">
        <v>20</v>
      </c>
      <c r="R36" t="s">
        <v>20</v>
      </c>
      <c r="S36" t="s">
        <v>98</v>
      </c>
      <c r="T36" s="1" t="s">
        <v>197</v>
      </c>
    </row>
    <row r="37" spans="1:20" x14ac:dyDescent="0.25">
      <c r="A37" t="s">
        <v>198</v>
      </c>
      <c r="B37" t="s">
        <v>72</v>
      </c>
      <c r="C37" t="s">
        <v>62</v>
      </c>
      <c r="D37" t="s">
        <v>132</v>
      </c>
      <c r="E37" t="s">
        <v>73</v>
      </c>
      <c r="F37" t="s">
        <v>34</v>
      </c>
      <c r="G37" t="s">
        <v>33</v>
      </c>
      <c r="H37" t="s">
        <v>33</v>
      </c>
      <c r="I37" t="s">
        <v>21</v>
      </c>
      <c r="J37" t="s">
        <v>22</v>
      </c>
      <c r="K37" t="s">
        <v>84</v>
      </c>
      <c r="L37" t="s">
        <v>20</v>
      </c>
      <c r="M37" t="s">
        <v>20</v>
      </c>
      <c r="N37" t="s">
        <v>20</v>
      </c>
      <c r="O37" t="s">
        <v>92</v>
      </c>
      <c r="P37" t="s">
        <v>20</v>
      </c>
      <c r="Q37" t="s">
        <v>20</v>
      </c>
      <c r="R37" t="s">
        <v>20</v>
      </c>
      <c r="S37" t="s">
        <v>62</v>
      </c>
      <c r="T37" s="1" t="s">
        <v>199</v>
      </c>
    </row>
    <row r="38" spans="1:20" x14ac:dyDescent="0.25">
      <c r="A38" t="s">
        <v>200</v>
      </c>
      <c r="B38" t="s">
        <v>70</v>
      </c>
      <c r="C38" t="s">
        <v>124</v>
      </c>
      <c r="D38" t="s">
        <v>29</v>
      </c>
      <c r="E38" t="s">
        <v>73</v>
      </c>
      <c r="F38" t="s">
        <v>34</v>
      </c>
      <c r="G38" t="s">
        <v>33</v>
      </c>
      <c r="H38" t="s">
        <v>33</v>
      </c>
      <c r="I38" t="s">
        <v>21</v>
      </c>
      <c r="J38" t="s">
        <v>22</v>
      </c>
      <c r="K38" t="s">
        <v>84</v>
      </c>
      <c r="L38" t="s">
        <v>20</v>
      </c>
      <c r="M38" t="s">
        <v>103</v>
      </c>
      <c r="N38" t="s">
        <v>20</v>
      </c>
      <c r="O38" t="s">
        <v>103</v>
      </c>
      <c r="P38" t="s">
        <v>20</v>
      </c>
      <c r="Q38" t="s">
        <v>20</v>
      </c>
      <c r="R38" t="s">
        <v>20</v>
      </c>
      <c r="S38" t="s">
        <v>124</v>
      </c>
      <c r="T38" s="1" t="s">
        <v>201</v>
      </c>
    </row>
    <row r="39" spans="1:20" x14ac:dyDescent="0.25">
      <c r="A39" t="s">
        <v>202</v>
      </c>
      <c r="B39" t="s">
        <v>70</v>
      </c>
      <c r="C39" t="s">
        <v>95</v>
      </c>
      <c r="D39" t="s">
        <v>132</v>
      </c>
      <c r="E39" t="s">
        <v>73</v>
      </c>
      <c r="F39" t="s">
        <v>34</v>
      </c>
      <c r="G39" t="s">
        <v>33</v>
      </c>
      <c r="H39" t="s">
        <v>33</v>
      </c>
      <c r="I39" t="s">
        <v>21</v>
      </c>
      <c r="J39" t="s">
        <v>22</v>
      </c>
      <c r="K39" t="s">
        <v>84</v>
      </c>
      <c r="L39" t="s">
        <v>20</v>
      </c>
      <c r="M39" t="s">
        <v>103</v>
      </c>
      <c r="N39" t="s">
        <v>20</v>
      </c>
      <c r="O39" t="s">
        <v>103</v>
      </c>
      <c r="P39" t="s">
        <v>20</v>
      </c>
      <c r="Q39" t="s">
        <v>20</v>
      </c>
      <c r="R39" t="s">
        <v>20</v>
      </c>
      <c r="S39" t="s">
        <v>95</v>
      </c>
      <c r="T39" s="1" t="s">
        <v>203</v>
      </c>
    </row>
    <row r="40" spans="1:20" x14ac:dyDescent="0.25">
      <c r="A40" t="s">
        <v>204</v>
      </c>
      <c r="B40" t="s">
        <v>70</v>
      </c>
      <c r="C40" t="s">
        <v>62</v>
      </c>
      <c r="D40" t="s">
        <v>132</v>
      </c>
      <c r="E40" t="s">
        <v>71</v>
      </c>
      <c r="F40" t="s">
        <v>34</v>
      </c>
      <c r="G40" t="s">
        <v>33</v>
      </c>
      <c r="H40" t="s">
        <v>33</v>
      </c>
      <c r="I40" t="s">
        <v>21</v>
      </c>
      <c r="J40" t="s">
        <v>22</v>
      </c>
      <c r="K40" t="s">
        <v>84</v>
      </c>
      <c r="L40" t="s">
        <v>20</v>
      </c>
      <c r="M40" t="s">
        <v>20</v>
      </c>
      <c r="N40" t="s">
        <v>20</v>
      </c>
      <c r="O40" t="s">
        <v>20</v>
      </c>
      <c r="P40" t="s">
        <v>20</v>
      </c>
      <c r="Q40" t="s">
        <v>20</v>
      </c>
      <c r="R40" t="s">
        <v>20</v>
      </c>
      <c r="S40" t="s">
        <v>62</v>
      </c>
      <c r="T40" s="1" t="s">
        <v>205</v>
      </c>
    </row>
    <row r="41" spans="1:20" x14ac:dyDescent="0.25">
      <c r="A41" t="s">
        <v>202</v>
      </c>
      <c r="B41" t="s">
        <v>70</v>
      </c>
      <c r="C41" t="s">
        <v>95</v>
      </c>
      <c r="D41" t="s">
        <v>132</v>
      </c>
      <c r="E41" t="s">
        <v>73</v>
      </c>
      <c r="F41" t="s">
        <v>34</v>
      </c>
      <c r="G41" t="s">
        <v>33</v>
      </c>
      <c r="H41" t="s">
        <v>33</v>
      </c>
      <c r="I41" t="s">
        <v>21</v>
      </c>
      <c r="J41" t="s">
        <v>22</v>
      </c>
      <c r="K41" t="s">
        <v>84</v>
      </c>
      <c r="L41" t="s">
        <v>20</v>
      </c>
      <c r="M41" t="s">
        <v>103</v>
      </c>
      <c r="N41" t="s">
        <v>20</v>
      </c>
      <c r="O41" t="s">
        <v>103</v>
      </c>
      <c r="P41" t="s">
        <v>20</v>
      </c>
      <c r="Q41" t="s">
        <v>20</v>
      </c>
      <c r="R41" t="s">
        <v>20</v>
      </c>
      <c r="S41" t="s">
        <v>95</v>
      </c>
      <c r="T41" t="s">
        <v>203</v>
      </c>
    </row>
  </sheetData>
  <pageMargins left="0.31496062992125984" right="0.31496062992125984" top="0.35433070866141736" bottom="0.35433070866141736" header="0.31496062992125984" footer="0.31496062992125984"/>
  <pageSetup paperSize="9" scale="43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Make_CSV">
                <anchor moveWithCells="1" sizeWithCells="1">
                  <from>
                    <xdr:col>0</xdr:col>
                    <xdr:colOff>47625</xdr:colOff>
                    <xdr:row>2</xdr:row>
                    <xdr:rowOff>9525</xdr:rowOff>
                  </from>
                  <to>
                    <xdr:col>1</xdr:col>
                    <xdr:colOff>685800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5" name="Button 2">
              <controlPr defaultSize="0" print="0" autoFill="0" autoPict="0" macro="[0]!Make_CSV">
                <anchor moveWithCells="1" sizeWithCells="1">
                  <from>
                    <xdr:col>5</xdr:col>
                    <xdr:colOff>47625</xdr:colOff>
                    <xdr:row>1</xdr:row>
                    <xdr:rowOff>9525</xdr:rowOff>
                  </from>
                  <to>
                    <xdr:col>7</xdr:col>
                    <xdr:colOff>666750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3D835B8-C0EB-4D5A-AAA1-6BF70AE1CF5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8</vt:i4>
      </vt:variant>
    </vt:vector>
  </HeadingPairs>
  <TitlesOfParts>
    <vt:vector size="16" baseType="lpstr">
      <vt:lpstr>Base</vt:lpstr>
      <vt:lpstr>Donnee</vt:lpstr>
      <vt:lpstr>Fond</vt:lpstr>
      <vt:lpstr>Dos</vt:lpstr>
      <vt:lpstr>Feuille Tiroirs</vt:lpstr>
      <vt:lpstr>Meuble</vt:lpstr>
      <vt:lpstr>Rapport</vt:lpstr>
      <vt:lpstr>CUTRITE</vt:lpstr>
      <vt:lpstr>Colonne_F</vt:lpstr>
      <vt:lpstr>image</vt:lpstr>
      <vt:lpstr>Base!Impression_des_titres</vt:lpstr>
      <vt:lpstr>'CUTRITE'!Impression_des_titres</vt:lpstr>
      <vt:lpstr>Rapport!Impression_des_titres</vt:lpstr>
      <vt:lpstr>SOURCE</vt:lpstr>
      <vt:lpstr>'CUTRITE'!Zone_d_impression</vt:lpstr>
      <vt:lpstr>Rapport!Zone_d_impression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Y C</cp:lastModifiedBy>
  <cp:lastPrinted>2024-01-26T09:22:07Z</cp:lastPrinted>
  <dcterms:created xsi:type="dcterms:W3CDTF">2023-09-17T16:26:41Z</dcterms:created>
  <dcterms:modified xsi:type="dcterms:W3CDTF">2024-01-26T09:23:47Z</dcterms:modified>
</cp:coreProperties>
</file>