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Thomasmb2023\"/>
    </mc:Choice>
  </mc:AlternateContent>
  <xr:revisionPtr revIDLastSave="0" documentId="13_ncr:1_{6050ED76-B4E6-4BB4-BBE1-F80FD6763B58}" xr6:coauthVersionLast="47" xr6:coauthVersionMax="47" xr10:uidLastSave="{00000000-0000-0000-0000-000000000000}"/>
  <bookViews>
    <workbookView xWindow="-120" yWindow="-120" windowWidth="29040" windowHeight="15720" tabRatio="709" xr2:uid="{8646F648-131E-4EFD-9FBF-4DE3E4611FEA}"/>
  </bookViews>
  <sheets>
    <sheet name="Navigation" sheetId="2" r:id="rId1"/>
    <sheet name="S1" sheetId="1" r:id="rId2"/>
    <sheet name="S2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5" i="2"/>
  <c r="H91" i="3"/>
  <c r="O90" i="3"/>
  <c r="P90" i="3" s="1"/>
  <c r="N90" i="3"/>
  <c r="M90" i="3"/>
  <c r="K90" i="3"/>
  <c r="L90" i="3" s="1"/>
  <c r="I90" i="3"/>
  <c r="J90" i="3" s="1"/>
  <c r="H90" i="3"/>
  <c r="K89" i="3"/>
  <c r="L89" i="3" s="1"/>
  <c r="J89" i="3"/>
  <c r="H89" i="3"/>
  <c r="I88" i="3"/>
  <c r="H88" i="3"/>
  <c r="O87" i="3"/>
  <c r="P87" i="3" s="1"/>
  <c r="N87" i="3"/>
  <c r="H87" i="3"/>
  <c r="M86" i="3"/>
  <c r="N86" i="3" s="1"/>
  <c r="H86" i="3"/>
  <c r="M85" i="3"/>
  <c r="N85" i="3" s="1"/>
  <c r="L85" i="3"/>
  <c r="H85" i="3"/>
  <c r="H84" i="3"/>
  <c r="G84" i="3"/>
  <c r="H83" i="3"/>
  <c r="G83" i="3"/>
  <c r="BY63" i="3"/>
  <c r="AZ63" i="3"/>
  <c r="CH60" i="3"/>
  <c r="CE60" i="3"/>
  <c r="CB60" i="3"/>
  <c r="BV60" i="3"/>
  <c r="BS60" i="3"/>
  <c r="BP60" i="3"/>
  <c r="BJ60" i="3"/>
  <c r="BG60" i="3"/>
  <c r="BD60" i="3"/>
  <c r="AX60" i="3"/>
  <c r="AU60" i="3"/>
  <c r="AR60" i="3"/>
  <c r="AL60" i="3"/>
  <c r="AI60" i="3"/>
  <c r="AF60" i="3"/>
  <c r="Z60" i="3"/>
  <c r="W60" i="3"/>
  <c r="T60" i="3"/>
  <c r="N60" i="3"/>
  <c r="K60" i="3"/>
  <c r="H60" i="3"/>
  <c r="CH59" i="3"/>
  <c r="CE59" i="3"/>
  <c r="CB59" i="3"/>
  <c r="BV59" i="3"/>
  <c r="BS59" i="3"/>
  <c r="BP59" i="3"/>
  <c r="BJ59" i="3"/>
  <c r="BG59" i="3"/>
  <c r="BD59" i="3"/>
  <c r="AX59" i="3"/>
  <c r="AU59" i="3"/>
  <c r="AR59" i="3"/>
  <c r="AL59" i="3"/>
  <c r="AI59" i="3"/>
  <c r="AF59" i="3"/>
  <c r="Z59" i="3"/>
  <c r="W59" i="3"/>
  <c r="T59" i="3"/>
  <c r="N59" i="3"/>
  <c r="K59" i="3"/>
  <c r="H59" i="3"/>
  <c r="CH58" i="3"/>
  <c r="CE58" i="3"/>
  <c r="CB58" i="3"/>
  <c r="BV58" i="3"/>
  <c r="BS58" i="3"/>
  <c r="BP58" i="3"/>
  <c r="BJ58" i="3"/>
  <c r="BG58" i="3"/>
  <c r="BD58" i="3"/>
  <c r="AX58" i="3"/>
  <c r="AU58" i="3"/>
  <c r="AR58" i="3"/>
  <c r="AL58" i="3"/>
  <c r="AI58" i="3"/>
  <c r="AF58" i="3"/>
  <c r="Z58" i="3"/>
  <c r="W58" i="3"/>
  <c r="T58" i="3"/>
  <c r="N58" i="3"/>
  <c r="K58" i="3"/>
  <c r="H58" i="3"/>
  <c r="CH57" i="3"/>
  <c r="CE57" i="3"/>
  <c r="CB57" i="3"/>
  <c r="BV57" i="3"/>
  <c r="BS57" i="3"/>
  <c r="BP57" i="3"/>
  <c r="BJ57" i="3"/>
  <c r="BG57" i="3"/>
  <c r="BD57" i="3"/>
  <c r="AX57" i="3"/>
  <c r="AU57" i="3"/>
  <c r="AR57" i="3"/>
  <c r="AL57" i="3"/>
  <c r="AI57" i="3"/>
  <c r="AF57" i="3"/>
  <c r="Z57" i="3"/>
  <c r="W57" i="3"/>
  <c r="T57" i="3"/>
  <c r="N57" i="3"/>
  <c r="K57" i="3"/>
  <c r="H57" i="3"/>
  <c r="CH56" i="3"/>
  <c r="CE56" i="3"/>
  <c r="CB56" i="3"/>
  <c r="BV56" i="3"/>
  <c r="BS56" i="3"/>
  <c r="BP56" i="3"/>
  <c r="BJ56" i="3"/>
  <c r="BG56" i="3"/>
  <c r="BD56" i="3"/>
  <c r="AX56" i="3"/>
  <c r="AU56" i="3"/>
  <c r="AR56" i="3"/>
  <c r="AL56" i="3"/>
  <c r="AI56" i="3"/>
  <c r="AF56" i="3"/>
  <c r="Z56" i="3"/>
  <c r="W56" i="3"/>
  <c r="T56" i="3"/>
  <c r="N56" i="3"/>
  <c r="K56" i="3"/>
  <c r="H56" i="3"/>
  <c r="CH55" i="3"/>
  <c r="CE55" i="3"/>
  <c r="CB55" i="3"/>
  <c r="BV55" i="3"/>
  <c r="BS55" i="3"/>
  <c r="BP55" i="3"/>
  <c r="BJ55" i="3"/>
  <c r="BG55" i="3"/>
  <c r="BD55" i="3"/>
  <c r="AX55" i="3"/>
  <c r="AU55" i="3"/>
  <c r="AR55" i="3"/>
  <c r="AL55" i="3"/>
  <c r="AI55" i="3"/>
  <c r="AF55" i="3"/>
  <c r="Z55" i="3"/>
  <c r="W55" i="3"/>
  <c r="T55" i="3"/>
  <c r="N55" i="3"/>
  <c r="K55" i="3"/>
  <c r="H55" i="3"/>
  <c r="CH54" i="3"/>
  <c r="CE54" i="3"/>
  <c r="CB54" i="3"/>
  <c r="BV54" i="3"/>
  <c r="BS54" i="3"/>
  <c r="BP54" i="3"/>
  <c r="BJ54" i="3"/>
  <c r="BG54" i="3"/>
  <c r="BD54" i="3"/>
  <c r="AX54" i="3"/>
  <c r="AU54" i="3"/>
  <c r="AR54" i="3"/>
  <c r="AL54" i="3"/>
  <c r="AI54" i="3"/>
  <c r="AF54" i="3"/>
  <c r="Z54" i="3"/>
  <c r="W54" i="3"/>
  <c r="T54" i="3"/>
  <c r="N54" i="3"/>
  <c r="K54" i="3"/>
  <c r="H54" i="3"/>
  <c r="BV53" i="3"/>
  <c r="BS53" i="3"/>
  <c r="BP53" i="3"/>
  <c r="BJ53" i="3"/>
  <c r="BG53" i="3"/>
  <c r="BD53" i="3"/>
  <c r="AX53" i="3"/>
  <c r="AU53" i="3"/>
  <c r="AR53" i="3"/>
  <c r="AL53" i="3"/>
  <c r="AI53" i="3"/>
  <c r="AF53" i="3"/>
  <c r="Z53" i="3"/>
  <c r="W53" i="3"/>
  <c r="T53" i="3"/>
  <c r="N53" i="3"/>
  <c r="K53" i="3"/>
  <c r="H53" i="3"/>
  <c r="BV52" i="3"/>
  <c r="BS52" i="3"/>
  <c r="BP52" i="3"/>
  <c r="BJ52" i="3"/>
  <c r="BG52" i="3"/>
  <c r="BD52" i="3"/>
  <c r="AX52" i="3"/>
  <c r="AU52" i="3"/>
  <c r="AR52" i="3"/>
  <c r="AL52" i="3"/>
  <c r="AI52" i="3"/>
  <c r="AF52" i="3"/>
  <c r="Z52" i="3"/>
  <c r="W52" i="3"/>
  <c r="T52" i="3"/>
  <c r="N52" i="3"/>
  <c r="K52" i="3"/>
  <c r="H52" i="3"/>
  <c r="CH51" i="3"/>
  <c r="CE51" i="3"/>
  <c r="CB51" i="3"/>
  <c r="BV51" i="3"/>
  <c r="BS51" i="3"/>
  <c r="BP51" i="3"/>
  <c r="BJ51" i="3"/>
  <c r="BG51" i="3"/>
  <c r="BD51" i="3"/>
  <c r="AX51" i="3"/>
  <c r="AU51" i="3"/>
  <c r="AR51" i="3"/>
  <c r="AL51" i="3"/>
  <c r="AI51" i="3"/>
  <c r="AF51" i="3"/>
  <c r="Z51" i="3"/>
  <c r="W51" i="3"/>
  <c r="T51" i="3"/>
  <c r="N51" i="3"/>
  <c r="K51" i="3"/>
  <c r="H51" i="3"/>
  <c r="CJ48" i="3"/>
  <c r="CJ63" i="3" s="1"/>
  <c r="BX48" i="3"/>
  <c r="BX63" i="3" s="1"/>
  <c r="BL48" i="3"/>
  <c r="BL63" i="3" s="1"/>
  <c r="BK48" i="3"/>
  <c r="BK63" i="3" s="1"/>
  <c r="BK65" i="3" s="1"/>
  <c r="AZ48" i="3"/>
  <c r="AN48" i="3"/>
  <c r="AN63" i="3" s="1"/>
  <c r="AB48" i="3"/>
  <c r="AB63" i="3" s="1"/>
  <c r="P48" i="3"/>
  <c r="P63" i="3" s="1"/>
  <c r="AX46" i="3"/>
  <c r="AX61" i="3" s="1"/>
  <c r="CH45" i="3"/>
  <c r="CE45" i="3"/>
  <c r="CB45" i="3"/>
  <c r="BV45" i="3"/>
  <c r="BS45" i="3"/>
  <c r="BP45" i="3"/>
  <c r="BJ45" i="3"/>
  <c r="BG45" i="3"/>
  <c r="BD45" i="3"/>
  <c r="AX45" i="3"/>
  <c r="AU45" i="3"/>
  <c r="AR45" i="3"/>
  <c r="AL45" i="3"/>
  <c r="AI45" i="3"/>
  <c r="AF45" i="3"/>
  <c r="Z45" i="3"/>
  <c r="W45" i="3"/>
  <c r="T45" i="3"/>
  <c r="N45" i="3"/>
  <c r="K45" i="3"/>
  <c r="H45" i="3"/>
  <c r="CH44" i="3"/>
  <c r="CE44" i="3"/>
  <c r="CB44" i="3"/>
  <c r="BV44" i="3"/>
  <c r="BS44" i="3"/>
  <c r="BP44" i="3"/>
  <c r="BJ44" i="3"/>
  <c r="BG44" i="3"/>
  <c r="BD44" i="3"/>
  <c r="AX44" i="3"/>
  <c r="AU44" i="3"/>
  <c r="AR44" i="3"/>
  <c r="AL44" i="3"/>
  <c r="AI44" i="3"/>
  <c r="AF44" i="3"/>
  <c r="Z44" i="3"/>
  <c r="W44" i="3"/>
  <c r="T44" i="3"/>
  <c r="N44" i="3"/>
  <c r="K44" i="3"/>
  <c r="H44" i="3"/>
  <c r="CH43" i="3"/>
  <c r="CE43" i="3"/>
  <c r="CB43" i="3"/>
  <c r="BV43" i="3"/>
  <c r="BS43" i="3"/>
  <c r="BP43" i="3"/>
  <c r="BJ43" i="3"/>
  <c r="BG43" i="3"/>
  <c r="BD43" i="3"/>
  <c r="AX43" i="3"/>
  <c r="AU43" i="3"/>
  <c r="AR43" i="3"/>
  <c r="AL43" i="3"/>
  <c r="AI43" i="3"/>
  <c r="AF43" i="3"/>
  <c r="Z43" i="3"/>
  <c r="W43" i="3"/>
  <c r="T43" i="3"/>
  <c r="N43" i="3"/>
  <c r="K43" i="3"/>
  <c r="H43" i="3"/>
  <c r="CH42" i="3"/>
  <c r="CE42" i="3"/>
  <c r="CB42" i="3"/>
  <c r="BV42" i="3"/>
  <c r="BS42" i="3"/>
  <c r="BP42" i="3"/>
  <c r="BJ42" i="3"/>
  <c r="BG42" i="3"/>
  <c r="BD42" i="3"/>
  <c r="AX42" i="3"/>
  <c r="AU42" i="3"/>
  <c r="AR42" i="3"/>
  <c r="AL42" i="3"/>
  <c r="AI42" i="3"/>
  <c r="AF42" i="3"/>
  <c r="Z42" i="3"/>
  <c r="W42" i="3"/>
  <c r="T42" i="3"/>
  <c r="N42" i="3"/>
  <c r="K42" i="3"/>
  <c r="H42" i="3"/>
  <c r="CH41" i="3"/>
  <c r="CE41" i="3"/>
  <c r="CB41" i="3"/>
  <c r="BV41" i="3"/>
  <c r="BS41" i="3"/>
  <c r="BP41" i="3"/>
  <c r="BJ41" i="3"/>
  <c r="BG41" i="3"/>
  <c r="BD41" i="3"/>
  <c r="AX41" i="3"/>
  <c r="AU41" i="3"/>
  <c r="AR41" i="3"/>
  <c r="AL41" i="3"/>
  <c r="AI41" i="3"/>
  <c r="AF41" i="3"/>
  <c r="Z41" i="3"/>
  <c r="W41" i="3"/>
  <c r="T41" i="3"/>
  <c r="N41" i="3"/>
  <c r="K41" i="3"/>
  <c r="H41" i="3"/>
  <c r="CH40" i="3"/>
  <c r="CE40" i="3"/>
  <c r="CB40" i="3"/>
  <c r="BV40" i="3"/>
  <c r="BS40" i="3"/>
  <c r="BP40" i="3"/>
  <c r="BJ40" i="3"/>
  <c r="BG40" i="3"/>
  <c r="BD40" i="3"/>
  <c r="AX40" i="3"/>
  <c r="AU40" i="3"/>
  <c r="AR40" i="3"/>
  <c r="AL40" i="3"/>
  <c r="AI40" i="3"/>
  <c r="AF40" i="3"/>
  <c r="Z40" i="3"/>
  <c r="W40" i="3"/>
  <c r="T40" i="3"/>
  <c r="N40" i="3"/>
  <c r="K40" i="3"/>
  <c r="H40" i="3"/>
  <c r="CH39" i="3"/>
  <c r="CE39" i="3"/>
  <c r="CB39" i="3"/>
  <c r="BV39" i="3"/>
  <c r="BS39" i="3"/>
  <c r="BP39" i="3"/>
  <c r="BJ39" i="3"/>
  <c r="BG39" i="3"/>
  <c r="BD39" i="3"/>
  <c r="AX39" i="3"/>
  <c r="AU39" i="3"/>
  <c r="AR39" i="3"/>
  <c r="AL39" i="3"/>
  <c r="AI39" i="3"/>
  <c r="AF39" i="3"/>
  <c r="Z39" i="3"/>
  <c r="W39" i="3"/>
  <c r="T39" i="3"/>
  <c r="N39" i="3"/>
  <c r="K39" i="3"/>
  <c r="H39" i="3"/>
  <c r="CH38" i="3"/>
  <c r="CE38" i="3"/>
  <c r="CB38" i="3"/>
  <c r="BJ38" i="3"/>
  <c r="BG38" i="3"/>
  <c r="BD38" i="3"/>
  <c r="AX38" i="3"/>
  <c r="AU38" i="3"/>
  <c r="AR38" i="3"/>
  <c r="AL38" i="3"/>
  <c r="AI38" i="3"/>
  <c r="AF38" i="3"/>
  <c r="Z38" i="3"/>
  <c r="W38" i="3"/>
  <c r="T38" i="3"/>
  <c r="N38" i="3"/>
  <c r="K38" i="3"/>
  <c r="H38" i="3"/>
  <c r="CH37" i="3"/>
  <c r="CE37" i="3"/>
  <c r="CB37" i="3"/>
  <c r="BJ37" i="3"/>
  <c r="BG37" i="3"/>
  <c r="BD37" i="3"/>
  <c r="AX37" i="3"/>
  <c r="AU37" i="3"/>
  <c r="AR37" i="3"/>
  <c r="AL37" i="3"/>
  <c r="AI37" i="3"/>
  <c r="AF37" i="3"/>
  <c r="Z37" i="3"/>
  <c r="W37" i="3"/>
  <c r="T37" i="3"/>
  <c r="N37" i="3"/>
  <c r="K37" i="3"/>
  <c r="H37" i="3"/>
  <c r="CH36" i="3"/>
  <c r="CE36" i="3"/>
  <c r="CB36" i="3"/>
  <c r="BJ36" i="3"/>
  <c r="BG36" i="3"/>
  <c r="BD36" i="3"/>
  <c r="AX36" i="3"/>
  <c r="AU36" i="3"/>
  <c r="AR36" i="3"/>
  <c r="AL36" i="3"/>
  <c r="AI36" i="3"/>
  <c r="AF36" i="3"/>
  <c r="Z36" i="3"/>
  <c r="W36" i="3"/>
  <c r="T36" i="3"/>
  <c r="N36" i="3"/>
  <c r="K36" i="3"/>
  <c r="H36" i="3"/>
  <c r="CH35" i="3"/>
  <c r="CE35" i="3"/>
  <c r="CB35" i="3"/>
  <c r="BJ35" i="3"/>
  <c r="BG35" i="3"/>
  <c r="BD35" i="3"/>
  <c r="AX35" i="3"/>
  <c r="AU35" i="3"/>
  <c r="AR35" i="3"/>
  <c r="AL35" i="3"/>
  <c r="AI35" i="3"/>
  <c r="AF35" i="3"/>
  <c r="Z35" i="3"/>
  <c r="W35" i="3"/>
  <c r="T35" i="3"/>
  <c r="N35" i="3"/>
  <c r="K35" i="3"/>
  <c r="H35" i="3"/>
  <c r="CH34" i="3"/>
  <c r="CE34" i="3"/>
  <c r="CB34" i="3"/>
  <c r="BJ34" i="3"/>
  <c r="BG34" i="3"/>
  <c r="BD34" i="3"/>
  <c r="AX34" i="3"/>
  <c r="AU34" i="3"/>
  <c r="AR34" i="3"/>
  <c r="AL34" i="3"/>
  <c r="AI34" i="3"/>
  <c r="AF34" i="3"/>
  <c r="Z34" i="3"/>
  <c r="W34" i="3"/>
  <c r="T34" i="3"/>
  <c r="N34" i="3"/>
  <c r="K34" i="3"/>
  <c r="H34" i="3"/>
  <c r="CH33" i="3"/>
  <c r="CE33" i="3"/>
  <c r="CB33" i="3"/>
  <c r="BJ33" i="3"/>
  <c r="BG33" i="3"/>
  <c r="BD33" i="3"/>
  <c r="AX33" i="3"/>
  <c r="AU33" i="3"/>
  <c r="AR33" i="3"/>
  <c r="AL33" i="3"/>
  <c r="AI33" i="3"/>
  <c r="AF33" i="3"/>
  <c r="Z33" i="3"/>
  <c r="W33" i="3"/>
  <c r="T33" i="3"/>
  <c r="N33" i="3"/>
  <c r="K33" i="3"/>
  <c r="H33" i="3"/>
  <c r="CH32" i="3"/>
  <c r="CE32" i="3"/>
  <c r="CB32" i="3"/>
  <c r="BV32" i="3"/>
  <c r="BS32" i="3"/>
  <c r="BP32" i="3"/>
  <c r="BJ32" i="3"/>
  <c r="BG32" i="3"/>
  <c r="BD32" i="3"/>
  <c r="AX32" i="3"/>
  <c r="AU32" i="3"/>
  <c r="AR32" i="3"/>
  <c r="AL32" i="3"/>
  <c r="AI32" i="3"/>
  <c r="AF32" i="3"/>
  <c r="Z32" i="3"/>
  <c r="W32" i="3"/>
  <c r="T32" i="3"/>
  <c r="N32" i="3"/>
  <c r="K32" i="3"/>
  <c r="H32" i="3"/>
  <c r="CH31" i="3"/>
  <c r="CE31" i="3"/>
  <c r="CB31" i="3"/>
  <c r="BV31" i="3"/>
  <c r="BS31" i="3"/>
  <c r="BP31" i="3"/>
  <c r="BJ31" i="3"/>
  <c r="BG31" i="3"/>
  <c r="BD31" i="3"/>
  <c r="AX31" i="3"/>
  <c r="AU31" i="3"/>
  <c r="AR31" i="3"/>
  <c r="AL31" i="3"/>
  <c r="AI31" i="3"/>
  <c r="AF31" i="3"/>
  <c r="Z31" i="3"/>
  <c r="W31" i="3"/>
  <c r="T31" i="3"/>
  <c r="N31" i="3"/>
  <c r="K31" i="3"/>
  <c r="H31" i="3"/>
  <c r="CH30" i="3"/>
  <c r="CH46" i="3" s="1"/>
  <c r="CE30" i="3"/>
  <c r="CB30" i="3"/>
  <c r="CB46" i="3" s="1"/>
  <c r="BV30" i="3"/>
  <c r="BV46" i="3" s="1"/>
  <c r="BS30" i="3"/>
  <c r="BS46" i="3" s="1"/>
  <c r="BP30" i="3"/>
  <c r="BP46" i="3" s="1"/>
  <c r="BJ30" i="3"/>
  <c r="BJ46" i="3" s="1"/>
  <c r="BG30" i="3"/>
  <c r="BD30" i="3"/>
  <c r="BD46" i="3" s="1"/>
  <c r="AX30" i="3"/>
  <c r="AU30" i="3"/>
  <c r="AU46" i="3" s="1"/>
  <c r="AR30" i="3"/>
  <c r="AR46" i="3" s="1"/>
  <c r="AL30" i="3"/>
  <c r="AL46" i="3" s="1"/>
  <c r="AI30" i="3"/>
  <c r="AF30" i="3"/>
  <c r="AF46" i="3" s="1"/>
  <c r="Z30" i="3"/>
  <c r="Z46" i="3" s="1"/>
  <c r="W30" i="3"/>
  <c r="W46" i="3" s="1"/>
  <c r="T30" i="3"/>
  <c r="T46" i="3" s="1"/>
  <c r="N30" i="3"/>
  <c r="N46" i="3" s="1"/>
  <c r="K30" i="3"/>
  <c r="H30" i="3"/>
  <c r="H46" i="3" s="1"/>
  <c r="BY28" i="3"/>
  <c r="BY48" i="3" s="1"/>
  <c r="AM28" i="3"/>
  <c r="AM48" i="3" s="1"/>
  <c r="AM63" i="3" s="1"/>
  <c r="W25" i="3"/>
  <c r="CH24" i="3"/>
  <c r="CE24" i="3"/>
  <c r="CB24" i="3"/>
  <c r="BV24" i="3"/>
  <c r="BS24" i="3"/>
  <c r="BP24" i="3"/>
  <c r="BJ24" i="3"/>
  <c r="BG24" i="3"/>
  <c r="BD24" i="3"/>
  <c r="AX24" i="3"/>
  <c r="AU24" i="3"/>
  <c r="AR24" i="3"/>
  <c r="AL24" i="3"/>
  <c r="AI24" i="3"/>
  <c r="AF24" i="3"/>
  <c r="Z24" i="3"/>
  <c r="W24" i="3"/>
  <c r="T24" i="3"/>
  <c r="N24" i="3"/>
  <c r="K24" i="3"/>
  <c r="H24" i="3"/>
  <c r="CH23" i="3"/>
  <c r="CE23" i="3"/>
  <c r="CB23" i="3"/>
  <c r="BV23" i="3"/>
  <c r="BS23" i="3"/>
  <c r="BP23" i="3"/>
  <c r="BJ23" i="3"/>
  <c r="BG23" i="3"/>
  <c r="BD23" i="3"/>
  <c r="AX23" i="3"/>
  <c r="AU23" i="3"/>
  <c r="AR23" i="3"/>
  <c r="AL23" i="3"/>
  <c r="AI23" i="3"/>
  <c r="AF23" i="3"/>
  <c r="Z23" i="3"/>
  <c r="W23" i="3"/>
  <c r="T23" i="3"/>
  <c r="N23" i="3"/>
  <c r="K23" i="3"/>
  <c r="H23" i="3"/>
  <c r="CH22" i="3"/>
  <c r="CE22" i="3"/>
  <c r="CB22" i="3"/>
  <c r="BV22" i="3"/>
  <c r="BS22" i="3"/>
  <c r="BP22" i="3"/>
  <c r="BJ22" i="3"/>
  <c r="BG22" i="3"/>
  <c r="BD22" i="3"/>
  <c r="AX22" i="3"/>
  <c r="AU22" i="3"/>
  <c r="AR22" i="3"/>
  <c r="AL22" i="3"/>
  <c r="AI22" i="3"/>
  <c r="AF22" i="3"/>
  <c r="Z22" i="3"/>
  <c r="W22" i="3"/>
  <c r="T22" i="3"/>
  <c r="N22" i="3"/>
  <c r="K22" i="3"/>
  <c r="H22" i="3"/>
  <c r="CH21" i="3"/>
  <c r="CE21" i="3"/>
  <c r="CB21" i="3"/>
  <c r="BV21" i="3"/>
  <c r="BS21" i="3"/>
  <c r="BP21" i="3"/>
  <c r="BJ21" i="3"/>
  <c r="BG21" i="3"/>
  <c r="BD21" i="3"/>
  <c r="AX21" i="3"/>
  <c r="AU21" i="3"/>
  <c r="AR21" i="3"/>
  <c r="AL21" i="3"/>
  <c r="AI21" i="3"/>
  <c r="AF21" i="3"/>
  <c r="Z21" i="3"/>
  <c r="W21" i="3"/>
  <c r="T21" i="3"/>
  <c r="N21" i="3"/>
  <c r="K21" i="3"/>
  <c r="H21" i="3"/>
  <c r="CH20" i="3"/>
  <c r="CE20" i="3"/>
  <c r="CB20" i="3"/>
  <c r="BV20" i="3"/>
  <c r="BS20" i="3"/>
  <c r="BP20" i="3"/>
  <c r="BJ20" i="3"/>
  <c r="BG20" i="3"/>
  <c r="BD20" i="3"/>
  <c r="AX20" i="3"/>
  <c r="AU20" i="3"/>
  <c r="AR20" i="3"/>
  <c r="AL20" i="3"/>
  <c r="AI20" i="3"/>
  <c r="AF20" i="3"/>
  <c r="Z20" i="3"/>
  <c r="W20" i="3"/>
  <c r="T20" i="3"/>
  <c r="N20" i="3"/>
  <c r="K20" i="3"/>
  <c r="H20" i="3"/>
  <c r="CH19" i="3"/>
  <c r="CE19" i="3"/>
  <c r="CB19" i="3"/>
  <c r="BV19" i="3"/>
  <c r="BS19" i="3"/>
  <c r="BP19" i="3"/>
  <c r="BJ19" i="3"/>
  <c r="BG19" i="3"/>
  <c r="BD19" i="3"/>
  <c r="AX19" i="3"/>
  <c r="AU19" i="3"/>
  <c r="AR19" i="3"/>
  <c r="AL19" i="3"/>
  <c r="AI19" i="3"/>
  <c r="AF19" i="3"/>
  <c r="Z19" i="3"/>
  <c r="W19" i="3"/>
  <c r="T19" i="3"/>
  <c r="N19" i="3"/>
  <c r="K19" i="3"/>
  <c r="H19" i="3"/>
  <c r="CH18" i="3"/>
  <c r="CE18" i="3"/>
  <c r="CB18" i="3"/>
  <c r="BV18" i="3"/>
  <c r="BS18" i="3"/>
  <c r="BP18" i="3"/>
  <c r="BJ18" i="3"/>
  <c r="BG18" i="3"/>
  <c r="BD18" i="3"/>
  <c r="AX18" i="3"/>
  <c r="AU18" i="3"/>
  <c r="AR18" i="3"/>
  <c r="AL18" i="3"/>
  <c r="AI18" i="3"/>
  <c r="AF18" i="3"/>
  <c r="Z18" i="3"/>
  <c r="W18" i="3"/>
  <c r="T18" i="3"/>
  <c r="N18" i="3"/>
  <c r="K18" i="3"/>
  <c r="H18" i="3"/>
  <c r="CH17" i="3"/>
  <c r="CE17" i="3"/>
  <c r="CB17" i="3"/>
  <c r="BV17" i="3"/>
  <c r="BS17" i="3"/>
  <c r="BP17" i="3"/>
  <c r="BJ17" i="3"/>
  <c r="BG17" i="3"/>
  <c r="BD17" i="3"/>
  <c r="AX17" i="3"/>
  <c r="AU17" i="3"/>
  <c r="AR17" i="3"/>
  <c r="AL17" i="3"/>
  <c r="AI17" i="3"/>
  <c r="AF17" i="3"/>
  <c r="Z17" i="3"/>
  <c r="W17" i="3"/>
  <c r="T17" i="3"/>
  <c r="N17" i="3"/>
  <c r="K17" i="3"/>
  <c r="H17" i="3"/>
  <c r="CH16" i="3"/>
  <c r="CE16" i="3"/>
  <c r="CB16" i="3"/>
  <c r="BV16" i="3"/>
  <c r="BV25" i="3" s="1"/>
  <c r="BS16" i="3"/>
  <c r="BP16" i="3"/>
  <c r="BJ16" i="3"/>
  <c r="BG16" i="3"/>
  <c r="BD16" i="3"/>
  <c r="AX16" i="3"/>
  <c r="AX25" i="3" s="1"/>
  <c r="AU16" i="3"/>
  <c r="AR16" i="3"/>
  <c r="AL16" i="3"/>
  <c r="AI16" i="3"/>
  <c r="AF16" i="3"/>
  <c r="Z16" i="3"/>
  <c r="W16" i="3"/>
  <c r="T16" i="3"/>
  <c r="N16" i="3"/>
  <c r="K16" i="3"/>
  <c r="H16" i="3"/>
  <c r="CH15" i="3"/>
  <c r="CE15" i="3"/>
  <c r="CB15" i="3"/>
  <c r="BV15" i="3"/>
  <c r="BS15" i="3"/>
  <c r="BP15" i="3"/>
  <c r="BJ15" i="3"/>
  <c r="BG15" i="3"/>
  <c r="BD15" i="3"/>
  <c r="AX15" i="3"/>
  <c r="AU15" i="3"/>
  <c r="AR15" i="3"/>
  <c r="AL15" i="3"/>
  <c r="AI15" i="3"/>
  <c r="AF15" i="3"/>
  <c r="Z15" i="3"/>
  <c r="W15" i="3"/>
  <c r="T15" i="3"/>
  <c r="N15" i="3"/>
  <c r="K15" i="3"/>
  <c r="H15" i="3"/>
  <c r="CH14" i="3"/>
  <c r="CB14" i="3"/>
  <c r="BV14" i="3"/>
  <c r="BP14" i="3"/>
  <c r="BJ14" i="3"/>
  <c r="BD14" i="3"/>
  <c r="AX14" i="3"/>
  <c r="AR14" i="3"/>
  <c r="AL14" i="3"/>
  <c r="AF14" i="3"/>
  <c r="Z14" i="3"/>
  <c r="Z25" i="3" s="1"/>
  <c r="T14" i="3"/>
  <c r="N14" i="3"/>
  <c r="H14" i="3"/>
  <c r="CH13" i="3"/>
  <c r="CE13" i="3"/>
  <c r="CB13" i="3"/>
  <c r="BV13" i="3"/>
  <c r="BS13" i="3"/>
  <c r="BP13" i="3"/>
  <c r="BJ13" i="3"/>
  <c r="BG13" i="3"/>
  <c r="BD13" i="3"/>
  <c r="AX13" i="3"/>
  <c r="AU13" i="3"/>
  <c r="AR13" i="3"/>
  <c r="AL13" i="3"/>
  <c r="AI13" i="3"/>
  <c r="AF13" i="3"/>
  <c r="Z13" i="3"/>
  <c r="W13" i="3"/>
  <c r="T13" i="3"/>
  <c r="N13" i="3"/>
  <c r="K13" i="3"/>
  <c r="H13" i="3"/>
  <c r="CH12" i="3"/>
  <c r="CE12" i="3"/>
  <c r="CB12" i="3"/>
  <c r="BV12" i="3"/>
  <c r="BS12" i="3"/>
  <c r="BP12" i="3"/>
  <c r="BJ12" i="3"/>
  <c r="BG12" i="3"/>
  <c r="BD12" i="3"/>
  <c r="AX12" i="3"/>
  <c r="AU12" i="3"/>
  <c r="AR12" i="3"/>
  <c r="AL12" i="3"/>
  <c r="AI12" i="3"/>
  <c r="AF12" i="3"/>
  <c r="Z12" i="3"/>
  <c r="W12" i="3"/>
  <c r="T12" i="3"/>
  <c r="N12" i="3"/>
  <c r="K12" i="3"/>
  <c r="H12" i="3"/>
  <c r="CH11" i="3"/>
  <c r="CE11" i="3"/>
  <c r="CB11" i="3"/>
  <c r="BV11" i="3"/>
  <c r="BS11" i="3"/>
  <c r="BP11" i="3"/>
  <c r="BJ11" i="3"/>
  <c r="BG11" i="3"/>
  <c r="BD11" i="3"/>
  <c r="AX11" i="3"/>
  <c r="AU11" i="3"/>
  <c r="AR11" i="3"/>
  <c r="AL11" i="3"/>
  <c r="AI11" i="3"/>
  <c r="AF11" i="3"/>
  <c r="Z11" i="3"/>
  <c r="W11" i="3"/>
  <c r="T11" i="3"/>
  <c r="N11" i="3"/>
  <c r="K11" i="3"/>
  <c r="H11" i="3"/>
  <c r="CH10" i="3"/>
  <c r="CE10" i="3"/>
  <c r="CB10" i="3"/>
  <c r="BV10" i="3"/>
  <c r="BS10" i="3"/>
  <c r="BP10" i="3"/>
  <c r="BJ10" i="3"/>
  <c r="BG10" i="3"/>
  <c r="BD10" i="3"/>
  <c r="AX10" i="3"/>
  <c r="AU10" i="3"/>
  <c r="AR10" i="3"/>
  <c r="AL10" i="3"/>
  <c r="AI10" i="3"/>
  <c r="AF10" i="3"/>
  <c r="Z10" i="3"/>
  <c r="W10" i="3"/>
  <c r="T10" i="3"/>
  <c r="N10" i="3"/>
  <c r="K10" i="3"/>
  <c r="H10" i="3"/>
  <c r="CH9" i="3"/>
  <c r="CE9" i="3"/>
  <c r="CB9" i="3"/>
  <c r="BV9" i="3"/>
  <c r="BS9" i="3"/>
  <c r="BP9" i="3"/>
  <c r="BJ9" i="3"/>
  <c r="BG9" i="3"/>
  <c r="BD9" i="3"/>
  <c r="AX9" i="3"/>
  <c r="AU9" i="3"/>
  <c r="AR9" i="3"/>
  <c r="AL9" i="3"/>
  <c r="AI9" i="3"/>
  <c r="AF9" i="3"/>
  <c r="Z9" i="3"/>
  <c r="W9" i="3"/>
  <c r="T9" i="3"/>
  <c r="N9" i="3"/>
  <c r="K9" i="3"/>
  <c r="H9" i="3"/>
  <c r="CH8" i="3"/>
  <c r="CH25" i="3" s="1"/>
  <c r="CE8" i="3"/>
  <c r="CB8" i="3"/>
  <c r="BV8" i="3"/>
  <c r="BS8" i="3"/>
  <c r="BS25" i="3" s="1"/>
  <c r="BP8" i="3"/>
  <c r="BP25" i="3" s="1"/>
  <c r="BJ8" i="3"/>
  <c r="BJ25" i="3" s="1"/>
  <c r="BG8" i="3"/>
  <c r="BD8" i="3"/>
  <c r="AX8" i="3"/>
  <c r="AU8" i="3"/>
  <c r="AU25" i="3" s="1"/>
  <c r="AR8" i="3"/>
  <c r="AR25" i="3" s="1"/>
  <c r="AL8" i="3"/>
  <c r="AL25" i="3" s="1"/>
  <c r="AI8" i="3"/>
  <c r="AF8" i="3"/>
  <c r="Z8" i="3"/>
  <c r="W8" i="3"/>
  <c r="T8" i="3"/>
  <c r="T25" i="3" s="1"/>
  <c r="N8" i="3"/>
  <c r="K8" i="3"/>
  <c r="H8" i="3"/>
  <c r="BS7" i="3"/>
  <c r="BG7" i="3"/>
  <c r="AU7" i="3"/>
  <c r="AI7" i="3"/>
  <c r="W7" i="3"/>
  <c r="K7" i="3"/>
  <c r="CJ6" i="3"/>
  <c r="CI6" i="3"/>
  <c r="CI28" i="3" s="1"/>
  <c r="CI48" i="3" s="1"/>
  <c r="CI63" i="3" s="1"/>
  <c r="CI65" i="3" s="1"/>
  <c r="BW6" i="3"/>
  <c r="BW28" i="3" s="1"/>
  <c r="BW48" i="3" s="1"/>
  <c r="BW63" i="3" s="1"/>
  <c r="BW65" i="3" s="1"/>
  <c r="AM6" i="3"/>
  <c r="X6" i="3"/>
  <c r="X28" i="3" s="1"/>
  <c r="X48" i="3" s="1"/>
  <c r="X63" i="3" s="1"/>
  <c r="AJ6" i="3" s="1"/>
  <c r="AJ28" i="3" s="1"/>
  <c r="AJ48" i="3" s="1"/>
  <c r="AJ63" i="3" s="1"/>
  <c r="O6" i="3"/>
  <c r="O28" i="3" s="1"/>
  <c r="O48" i="3" s="1"/>
  <c r="O63" i="3" s="1"/>
  <c r="M6" i="3"/>
  <c r="M28" i="3" s="1"/>
  <c r="M48" i="3" s="1"/>
  <c r="M63" i="3" s="1"/>
  <c r="Y6" i="3" s="1"/>
  <c r="Y28" i="3" s="1"/>
  <c r="Y48" i="3" s="1"/>
  <c r="Y63" i="3" s="1"/>
  <c r="BW4" i="3"/>
  <c r="O89" i="3" s="1"/>
  <c r="P89" i="3" s="1"/>
  <c r="BT4" i="3"/>
  <c r="BQ4" i="3"/>
  <c r="BN4" i="3"/>
  <c r="I89" i="3" s="1"/>
  <c r="BK4" i="3"/>
  <c r="BK6" i="3" s="1"/>
  <c r="BK28" i="3" s="1"/>
  <c r="BH4" i="3"/>
  <c r="BE4" i="3"/>
  <c r="BB4" i="3"/>
  <c r="AY4" i="3"/>
  <c r="AY6" i="3" s="1"/>
  <c r="AY28" i="3" s="1"/>
  <c r="AY48" i="3" s="1"/>
  <c r="AY63" i="3" s="1"/>
  <c r="AV4" i="3"/>
  <c r="M87" i="3" s="1"/>
  <c r="AS4" i="3"/>
  <c r="AP4" i="3"/>
  <c r="AM4" i="3"/>
  <c r="O86" i="3" s="1"/>
  <c r="P86" i="3" s="1"/>
  <c r="AJ4" i="3"/>
  <c r="AG4" i="3"/>
  <c r="AD4" i="3"/>
  <c r="I86" i="3" s="1"/>
  <c r="AA4" i="3"/>
  <c r="X4" i="3"/>
  <c r="U4" i="3"/>
  <c r="K85" i="3" s="1"/>
  <c r="R4" i="3"/>
  <c r="I85" i="3" s="1"/>
  <c r="O4" i="3"/>
  <c r="O84" i="3" s="1"/>
  <c r="L4" i="3"/>
  <c r="L6" i="3" s="1"/>
  <c r="L28" i="3" s="1"/>
  <c r="L48" i="3" s="1"/>
  <c r="L63" i="3" s="1"/>
  <c r="I4" i="3"/>
  <c r="F4" i="3"/>
  <c r="R1" i="3"/>
  <c r="AD1" i="3" s="1"/>
  <c r="AP1" i="3" s="1"/>
  <c r="BB1" i="3" s="1"/>
  <c r="BN1" i="3" s="1"/>
  <c r="BZ1" i="3" s="1"/>
  <c r="D1" i="3"/>
  <c r="CH45" i="1"/>
  <c r="CE45" i="1"/>
  <c r="CB45" i="1"/>
  <c r="CH44" i="1"/>
  <c r="CE44" i="1"/>
  <c r="CB44" i="1"/>
  <c r="CH43" i="1"/>
  <c r="CE43" i="1"/>
  <c r="CB43" i="1"/>
  <c r="CH42" i="1"/>
  <c r="CE42" i="1"/>
  <c r="CB42" i="1"/>
  <c r="CH41" i="1"/>
  <c r="CE41" i="1"/>
  <c r="CB41" i="1"/>
  <c r="CH40" i="1"/>
  <c r="CE40" i="1"/>
  <c r="CB40" i="1"/>
  <c r="CH39" i="1"/>
  <c r="CE39" i="1"/>
  <c r="CB39" i="1"/>
  <c r="CH38" i="1"/>
  <c r="CE38" i="1"/>
  <c r="CB38" i="1"/>
  <c r="CH37" i="1"/>
  <c r="CE37" i="1"/>
  <c r="CB37" i="1"/>
  <c r="CH36" i="1"/>
  <c r="CE36" i="1"/>
  <c r="CB36" i="1"/>
  <c r="CH35" i="1"/>
  <c r="CE35" i="1"/>
  <c r="CB35" i="1"/>
  <c r="CH34" i="1"/>
  <c r="CE34" i="1"/>
  <c r="CB34" i="1"/>
  <c r="CH33" i="1"/>
  <c r="CE33" i="1"/>
  <c r="CB33" i="1"/>
  <c r="CH32" i="1"/>
  <c r="CE32" i="1"/>
  <c r="CB32" i="1"/>
  <c r="CH31" i="1"/>
  <c r="CE31" i="1"/>
  <c r="CB31" i="1"/>
  <c r="CH30" i="1"/>
  <c r="CE30" i="1"/>
  <c r="CB30" i="1"/>
  <c r="BJ45" i="1"/>
  <c r="BG45" i="1"/>
  <c r="BD45" i="1"/>
  <c r="BJ44" i="1"/>
  <c r="BG44" i="1"/>
  <c r="BD44" i="1"/>
  <c r="BJ43" i="1"/>
  <c r="BG43" i="1"/>
  <c r="BD43" i="1"/>
  <c r="BJ42" i="1"/>
  <c r="BG42" i="1"/>
  <c r="BD42" i="1"/>
  <c r="BJ41" i="1"/>
  <c r="BG41" i="1"/>
  <c r="BD41" i="1"/>
  <c r="BJ40" i="1"/>
  <c r="BG40" i="1"/>
  <c r="BD40" i="1"/>
  <c r="BJ39" i="1"/>
  <c r="BG39" i="1"/>
  <c r="BD39" i="1"/>
  <c r="BJ38" i="1"/>
  <c r="BG38" i="1"/>
  <c r="BD38" i="1"/>
  <c r="BJ37" i="1"/>
  <c r="BG37" i="1"/>
  <c r="BD37" i="1"/>
  <c r="BJ36" i="1"/>
  <c r="BG36" i="1"/>
  <c r="BD36" i="1"/>
  <c r="BJ35" i="1"/>
  <c r="BG35" i="1"/>
  <c r="BD35" i="1"/>
  <c r="BJ34" i="1"/>
  <c r="BG34" i="1"/>
  <c r="BD34" i="1"/>
  <c r="BJ33" i="1"/>
  <c r="BG33" i="1"/>
  <c r="BD33" i="1"/>
  <c r="BJ32" i="1"/>
  <c r="BG32" i="1"/>
  <c r="BD32" i="1"/>
  <c r="BJ31" i="1"/>
  <c r="BG31" i="1"/>
  <c r="BD31" i="1"/>
  <c r="BJ30" i="1"/>
  <c r="BG30" i="1"/>
  <c r="BD30" i="1"/>
  <c r="AX45" i="1"/>
  <c r="AU45" i="1"/>
  <c r="AR45" i="1"/>
  <c r="AX44" i="1"/>
  <c r="AU44" i="1"/>
  <c r="AR44" i="1"/>
  <c r="AX43" i="1"/>
  <c r="AU43" i="1"/>
  <c r="AR43" i="1"/>
  <c r="AX42" i="1"/>
  <c r="AU42" i="1"/>
  <c r="AR42" i="1"/>
  <c r="AX41" i="1"/>
  <c r="AU41" i="1"/>
  <c r="AR41" i="1"/>
  <c r="AX40" i="1"/>
  <c r="AU40" i="1"/>
  <c r="AR40" i="1"/>
  <c r="AX39" i="1"/>
  <c r="AU39" i="1"/>
  <c r="AR39" i="1"/>
  <c r="AX38" i="1"/>
  <c r="AU38" i="1"/>
  <c r="AR38" i="1"/>
  <c r="AX37" i="1"/>
  <c r="AU37" i="1"/>
  <c r="AR37" i="1"/>
  <c r="AX36" i="1"/>
  <c r="AU36" i="1"/>
  <c r="AR36" i="1"/>
  <c r="AX35" i="1"/>
  <c r="AU35" i="1"/>
  <c r="AR35" i="1"/>
  <c r="AX34" i="1"/>
  <c r="AU34" i="1"/>
  <c r="AR34" i="1"/>
  <c r="AX33" i="1"/>
  <c r="AU33" i="1"/>
  <c r="AR33" i="1"/>
  <c r="AX32" i="1"/>
  <c r="AU32" i="1"/>
  <c r="AR32" i="1"/>
  <c r="AX31" i="1"/>
  <c r="AU31" i="1"/>
  <c r="AR31" i="1"/>
  <c r="AX30" i="1"/>
  <c r="AU30" i="1"/>
  <c r="AR30" i="1"/>
  <c r="AL45" i="1"/>
  <c r="AI45" i="1"/>
  <c r="AF45" i="1"/>
  <c r="AL44" i="1"/>
  <c r="AI44" i="1"/>
  <c r="AF44" i="1"/>
  <c r="AL43" i="1"/>
  <c r="AI43" i="1"/>
  <c r="AF43" i="1"/>
  <c r="AL42" i="1"/>
  <c r="AI42" i="1"/>
  <c r="AF42" i="1"/>
  <c r="AL41" i="1"/>
  <c r="AI41" i="1"/>
  <c r="AF41" i="1"/>
  <c r="AL40" i="1"/>
  <c r="AI40" i="1"/>
  <c r="AF40" i="1"/>
  <c r="AL39" i="1"/>
  <c r="AI39" i="1"/>
  <c r="AF39" i="1"/>
  <c r="AL38" i="1"/>
  <c r="AI38" i="1"/>
  <c r="AF38" i="1"/>
  <c r="AL37" i="1"/>
  <c r="AI37" i="1"/>
  <c r="AF37" i="1"/>
  <c r="AL36" i="1"/>
  <c r="AI36" i="1"/>
  <c r="AF36" i="1"/>
  <c r="AL35" i="1"/>
  <c r="AI35" i="1"/>
  <c r="AF35" i="1"/>
  <c r="AL34" i="1"/>
  <c r="AI34" i="1"/>
  <c r="AF34" i="1"/>
  <c r="AL33" i="1"/>
  <c r="AI33" i="1"/>
  <c r="AF33" i="1"/>
  <c r="AL32" i="1"/>
  <c r="AI32" i="1"/>
  <c r="AF32" i="1"/>
  <c r="AL31" i="1"/>
  <c r="AI31" i="1"/>
  <c r="AF31" i="1"/>
  <c r="AL30" i="1"/>
  <c r="AI30" i="1"/>
  <c r="AF30" i="1"/>
  <c r="Z39" i="1"/>
  <c r="W39" i="1"/>
  <c r="T39" i="1"/>
  <c r="Z38" i="1"/>
  <c r="W38" i="1"/>
  <c r="T38" i="1"/>
  <c r="Z37" i="1"/>
  <c r="W37" i="1"/>
  <c r="T37" i="1"/>
  <c r="Z36" i="1"/>
  <c r="W36" i="1"/>
  <c r="T36" i="1"/>
  <c r="N45" i="1"/>
  <c r="K45" i="1"/>
  <c r="H45" i="1"/>
  <c r="N44" i="1"/>
  <c r="K44" i="1"/>
  <c r="H44" i="1"/>
  <c r="N43" i="1"/>
  <c r="K43" i="1"/>
  <c r="H43" i="1"/>
  <c r="N42" i="1"/>
  <c r="K42" i="1"/>
  <c r="H42" i="1"/>
  <c r="N41" i="1"/>
  <c r="K41" i="1"/>
  <c r="H41" i="1"/>
  <c r="N40" i="1"/>
  <c r="K40" i="1"/>
  <c r="H40" i="1"/>
  <c r="N39" i="1"/>
  <c r="K39" i="1"/>
  <c r="H39" i="1"/>
  <c r="N38" i="1"/>
  <c r="K38" i="1"/>
  <c r="H38" i="1"/>
  <c r="N37" i="1"/>
  <c r="K37" i="1"/>
  <c r="H37" i="1"/>
  <c r="N36" i="1"/>
  <c r="K36" i="1"/>
  <c r="H36" i="1"/>
  <c r="N35" i="1"/>
  <c r="K35" i="1"/>
  <c r="H35" i="1"/>
  <c r="N34" i="1"/>
  <c r="K34" i="1"/>
  <c r="H34" i="1"/>
  <c r="N33" i="1"/>
  <c r="K33" i="1"/>
  <c r="H33" i="1"/>
  <c r="N32" i="1"/>
  <c r="K32" i="1"/>
  <c r="H32" i="1"/>
  <c r="N31" i="1"/>
  <c r="K31" i="1"/>
  <c r="H31" i="1"/>
  <c r="N30" i="1"/>
  <c r="K30" i="1"/>
  <c r="H30" i="1"/>
  <c r="CH24" i="1"/>
  <c r="CE24" i="1"/>
  <c r="CB24" i="1"/>
  <c r="CH23" i="1"/>
  <c r="CE23" i="1"/>
  <c r="CB23" i="1"/>
  <c r="CH22" i="1"/>
  <c r="CE22" i="1"/>
  <c r="CB22" i="1"/>
  <c r="CH21" i="1"/>
  <c r="CE21" i="1"/>
  <c r="CB21" i="1"/>
  <c r="CH20" i="1"/>
  <c r="CE20" i="1"/>
  <c r="CB20" i="1"/>
  <c r="CH19" i="1"/>
  <c r="CE19" i="1"/>
  <c r="CB19" i="1"/>
  <c r="CH18" i="1"/>
  <c r="CE18" i="1"/>
  <c r="CB18" i="1"/>
  <c r="CH17" i="1"/>
  <c r="CE17" i="1"/>
  <c r="CB17" i="1"/>
  <c r="CH16" i="1"/>
  <c r="CE16" i="1"/>
  <c r="CB16" i="1"/>
  <c r="CH15" i="1"/>
  <c r="CE15" i="1"/>
  <c r="CB15" i="1"/>
  <c r="CH14" i="1"/>
  <c r="CB14" i="1"/>
  <c r="CH13" i="1"/>
  <c r="CE13" i="1"/>
  <c r="CB13" i="1"/>
  <c r="CH12" i="1"/>
  <c r="CE12" i="1"/>
  <c r="CB12" i="1"/>
  <c r="CH11" i="1"/>
  <c r="CE11" i="1"/>
  <c r="CB11" i="1"/>
  <c r="CH10" i="1"/>
  <c r="CE10" i="1"/>
  <c r="CB10" i="1"/>
  <c r="CH9" i="1"/>
  <c r="CE9" i="1"/>
  <c r="CB9" i="1"/>
  <c r="CH8" i="1"/>
  <c r="CE8" i="1"/>
  <c r="CB8" i="1"/>
  <c r="BV24" i="1"/>
  <c r="BS24" i="1"/>
  <c r="BP24" i="1"/>
  <c r="BV23" i="1"/>
  <c r="BS23" i="1"/>
  <c r="BP23" i="1"/>
  <c r="BV22" i="1"/>
  <c r="BS22" i="1"/>
  <c r="BP22" i="1"/>
  <c r="BV21" i="1"/>
  <c r="BS21" i="1"/>
  <c r="BP21" i="1"/>
  <c r="BV20" i="1"/>
  <c r="BS20" i="1"/>
  <c r="BP20" i="1"/>
  <c r="BV19" i="1"/>
  <c r="BS19" i="1"/>
  <c r="BP19" i="1"/>
  <c r="BV18" i="1"/>
  <c r="BS18" i="1"/>
  <c r="BP18" i="1"/>
  <c r="BV17" i="1"/>
  <c r="BS17" i="1"/>
  <c r="BP17" i="1"/>
  <c r="BV16" i="1"/>
  <c r="BS16" i="1"/>
  <c r="BP16" i="1"/>
  <c r="BV15" i="1"/>
  <c r="BS15" i="1"/>
  <c r="BP15" i="1"/>
  <c r="BV14" i="1"/>
  <c r="BP14" i="1"/>
  <c r="BV13" i="1"/>
  <c r="BS13" i="1"/>
  <c r="BP13" i="1"/>
  <c r="BV12" i="1"/>
  <c r="BS12" i="1"/>
  <c r="BP12" i="1"/>
  <c r="BV11" i="1"/>
  <c r="BS11" i="1"/>
  <c r="BP11" i="1"/>
  <c r="BV10" i="1"/>
  <c r="BS10" i="1"/>
  <c r="BP10" i="1"/>
  <c r="BV9" i="1"/>
  <c r="BS9" i="1"/>
  <c r="BP9" i="1"/>
  <c r="BV8" i="1"/>
  <c r="BS8" i="1"/>
  <c r="BP8" i="1"/>
  <c r="BJ24" i="1"/>
  <c r="BG24" i="1"/>
  <c r="BD24" i="1"/>
  <c r="BJ23" i="1"/>
  <c r="BG23" i="1"/>
  <c r="BD23" i="1"/>
  <c r="BJ22" i="1"/>
  <c r="BG22" i="1"/>
  <c r="BD22" i="1"/>
  <c r="BJ21" i="1"/>
  <c r="BG21" i="1"/>
  <c r="BD21" i="1"/>
  <c r="BJ20" i="1"/>
  <c r="BG20" i="1"/>
  <c r="BD20" i="1"/>
  <c r="BJ19" i="1"/>
  <c r="BG19" i="1"/>
  <c r="BD19" i="1"/>
  <c r="BJ18" i="1"/>
  <c r="BG18" i="1"/>
  <c r="BD18" i="1"/>
  <c r="BJ17" i="1"/>
  <c r="BG17" i="1"/>
  <c r="BD17" i="1"/>
  <c r="BJ16" i="1"/>
  <c r="BG16" i="1"/>
  <c r="BD16" i="1"/>
  <c r="BJ15" i="1"/>
  <c r="BG15" i="1"/>
  <c r="BD15" i="1"/>
  <c r="BJ14" i="1"/>
  <c r="BD14" i="1"/>
  <c r="BJ13" i="1"/>
  <c r="BG13" i="1"/>
  <c r="BD13" i="1"/>
  <c r="BJ12" i="1"/>
  <c r="BG12" i="1"/>
  <c r="BD12" i="1"/>
  <c r="BJ11" i="1"/>
  <c r="BG11" i="1"/>
  <c r="BD11" i="1"/>
  <c r="BJ10" i="1"/>
  <c r="BG10" i="1"/>
  <c r="BD10" i="1"/>
  <c r="BJ9" i="1"/>
  <c r="BG9" i="1"/>
  <c r="BD9" i="1"/>
  <c r="BJ8" i="1"/>
  <c r="BG8" i="1"/>
  <c r="BD8" i="1"/>
  <c r="AX24" i="1"/>
  <c r="AU24" i="1"/>
  <c r="AR24" i="1"/>
  <c r="AX23" i="1"/>
  <c r="AU23" i="1"/>
  <c r="AR23" i="1"/>
  <c r="AX22" i="1"/>
  <c r="AU22" i="1"/>
  <c r="AR22" i="1"/>
  <c r="AX21" i="1"/>
  <c r="AU21" i="1"/>
  <c r="AR21" i="1"/>
  <c r="AX20" i="1"/>
  <c r="AU20" i="1"/>
  <c r="AR20" i="1"/>
  <c r="AX19" i="1"/>
  <c r="AU19" i="1"/>
  <c r="AR19" i="1"/>
  <c r="AX18" i="1"/>
  <c r="AU18" i="1"/>
  <c r="AR18" i="1"/>
  <c r="AX17" i="1"/>
  <c r="AU17" i="1"/>
  <c r="AR17" i="1"/>
  <c r="AX16" i="1"/>
  <c r="AU16" i="1"/>
  <c r="AR16" i="1"/>
  <c r="AX15" i="1"/>
  <c r="AU15" i="1"/>
  <c r="AR15" i="1"/>
  <c r="AX14" i="1"/>
  <c r="AR14" i="1"/>
  <c r="AX13" i="1"/>
  <c r="AU13" i="1"/>
  <c r="AR13" i="1"/>
  <c r="AX12" i="1"/>
  <c r="AU12" i="1"/>
  <c r="AR12" i="1"/>
  <c r="AX11" i="1"/>
  <c r="AU11" i="1"/>
  <c r="AR11" i="1"/>
  <c r="AX10" i="1"/>
  <c r="AU10" i="1"/>
  <c r="AR10" i="1"/>
  <c r="AX9" i="1"/>
  <c r="AU9" i="1"/>
  <c r="AR9" i="1"/>
  <c r="AX8" i="1"/>
  <c r="AU8" i="1"/>
  <c r="AR8" i="1"/>
  <c r="AL24" i="1"/>
  <c r="AI24" i="1"/>
  <c r="AF24" i="1"/>
  <c r="AL23" i="1"/>
  <c r="AI23" i="1"/>
  <c r="AF23" i="1"/>
  <c r="AL22" i="1"/>
  <c r="AI22" i="1"/>
  <c r="AF22" i="1"/>
  <c r="AL21" i="1"/>
  <c r="AI21" i="1"/>
  <c r="AF21" i="1"/>
  <c r="AL20" i="1"/>
  <c r="AI20" i="1"/>
  <c r="AF20" i="1"/>
  <c r="AL19" i="1"/>
  <c r="AI19" i="1"/>
  <c r="AF19" i="1"/>
  <c r="AL18" i="1"/>
  <c r="AI18" i="1"/>
  <c r="AF18" i="1"/>
  <c r="AL17" i="1"/>
  <c r="AI17" i="1"/>
  <c r="AF17" i="1"/>
  <c r="AL16" i="1"/>
  <c r="AI16" i="1"/>
  <c r="AF16" i="1"/>
  <c r="AL15" i="1"/>
  <c r="AI15" i="1"/>
  <c r="AF15" i="1"/>
  <c r="AL14" i="1"/>
  <c r="AF14" i="1"/>
  <c r="AL13" i="1"/>
  <c r="AI13" i="1"/>
  <c r="AF13" i="1"/>
  <c r="AL12" i="1"/>
  <c r="AI12" i="1"/>
  <c r="AF12" i="1"/>
  <c r="AL11" i="1"/>
  <c r="AI11" i="1"/>
  <c r="AF11" i="1"/>
  <c r="AL10" i="1"/>
  <c r="AI10" i="1"/>
  <c r="AF10" i="1"/>
  <c r="AL9" i="1"/>
  <c r="AI9" i="1"/>
  <c r="AF9" i="1"/>
  <c r="AL8" i="1"/>
  <c r="AI8" i="1"/>
  <c r="AF8" i="1"/>
  <c r="T34" i="1"/>
  <c r="T33" i="1"/>
  <c r="T32" i="1"/>
  <c r="T31" i="1"/>
  <c r="T30" i="1"/>
  <c r="Z24" i="1"/>
  <c r="W24" i="1"/>
  <c r="T24" i="1"/>
  <c r="Z23" i="1"/>
  <c r="W23" i="1"/>
  <c r="T23" i="1"/>
  <c r="Z22" i="1"/>
  <c r="W22" i="1"/>
  <c r="T22" i="1"/>
  <c r="Z21" i="1"/>
  <c r="W21" i="1"/>
  <c r="T21" i="1"/>
  <c r="Z20" i="1"/>
  <c r="W20" i="1"/>
  <c r="T20" i="1"/>
  <c r="Z19" i="1"/>
  <c r="W19" i="1"/>
  <c r="T19" i="1"/>
  <c r="Z18" i="1"/>
  <c r="W18" i="1"/>
  <c r="T18" i="1"/>
  <c r="Z17" i="1"/>
  <c r="W17" i="1"/>
  <c r="T17" i="1"/>
  <c r="Z16" i="1"/>
  <c r="W16" i="1"/>
  <c r="T16" i="1"/>
  <c r="Z15" i="1"/>
  <c r="W15" i="1"/>
  <c r="T15" i="1"/>
  <c r="Z14" i="1"/>
  <c r="T14" i="1"/>
  <c r="Z13" i="1"/>
  <c r="W13" i="1"/>
  <c r="T13" i="1"/>
  <c r="Z12" i="1"/>
  <c r="W12" i="1"/>
  <c r="T12" i="1"/>
  <c r="Z11" i="1"/>
  <c r="W11" i="1"/>
  <c r="T11" i="1"/>
  <c r="Z10" i="1"/>
  <c r="W10" i="1"/>
  <c r="T10" i="1"/>
  <c r="Z9" i="1"/>
  <c r="W9" i="1"/>
  <c r="T9" i="1"/>
  <c r="Z8" i="1"/>
  <c r="W8" i="1"/>
  <c r="T8" i="1"/>
  <c r="K13" i="1"/>
  <c r="N24" i="1"/>
  <c r="K24" i="1"/>
  <c r="H24" i="1"/>
  <c r="N23" i="1"/>
  <c r="K23" i="1"/>
  <c r="H23" i="1"/>
  <c r="N22" i="1"/>
  <c r="K22" i="1"/>
  <c r="H22" i="1"/>
  <c r="N21" i="1"/>
  <c r="K21" i="1"/>
  <c r="H21" i="1"/>
  <c r="N20" i="1"/>
  <c r="K20" i="1"/>
  <c r="H20" i="1"/>
  <c r="N19" i="1"/>
  <c r="K19" i="1"/>
  <c r="H19" i="1"/>
  <c r="N18" i="1"/>
  <c r="K18" i="1"/>
  <c r="H18" i="1"/>
  <c r="N17" i="1"/>
  <c r="K17" i="1"/>
  <c r="H17" i="1"/>
  <c r="N16" i="1"/>
  <c r="K16" i="1"/>
  <c r="H16" i="1"/>
  <c r="N15" i="1"/>
  <c r="K15" i="1"/>
  <c r="H15" i="1"/>
  <c r="N14" i="1"/>
  <c r="H14" i="1"/>
  <c r="N13" i="1"/>
  <c r="H13" i="1"/>
  <c r="N12" i="1"/>
  <c r="K12" i="1"/>
  <c r="H12" i="1"/>
  <c r="N11" i="1"/>
  <c r="K11" i="1"/>
  <c r="H11" i="1"/>
  <c r="N10" i="1"/>
  <c r="K10" i="1"/>
  <c r="H10" i="1"/>
  <c r="N9" i="1"/>
  <c r="K9" i="1"/>
  <c r="H9" i="1"/>
  <c r="N8" i="1"/>
  <c r="K8" i="1"/>
  <c r="H8" i="1"/>
  <c r="L6" i="1"/>
  <c r="F6" i="1"/>
  <c r="I6" i="1"/>
  <c r="F4" i="1"/>
  <c r="I4" i="1"/>
  <c r="L4" i="1"/>
  <c r="M84" i="1" s="1"/>
  <c r="N84" i="1" s="1"/>
  <c r="O4" i="1"/>
  <c r="O84" i="1" s="1"/>
  <c r="P84" i="1" s="1"/>
  <c r="AA4" i="1"/>
  <c r="O85" i="1" s="1"/>
  <c r="P85" i="1" s="1"/>
  <c r="U4" i="1"/>
  <c r="BS7" i="1"/>
  <c r="BG7" i="1"/>
  <c r="AU7" i="1"/>
  <c r="AI7" i="1"/>
  <c r="W7" i="1"/>
  <c r="K7" i="1"/>
  <c r="R4" i="1"/>
  <c r="I85" i="1" s="1"/>
  <c r="J85" i="1" s="1"/>
  <c r="BW4" i="1"/>
  <c r="O89" i="1" s="1"/>
  <c r="P89" i="1" s="1"/>
  <c r="BT4" i="1"/>
  <c r="M89" i="1" s="1"/>
  <c r="N89" i="1" s="1"/>
  <c r="BQ4" i="1"/>
  <c r="BN4" i="1"/>
  <c r="I89" i="1" s="1"/>
  <c r="J89" i="1" s="1"/>
  <c r="BK4" i="1"/>
  <c r="O88" i="1" s="1"/>
  <c r="P88" i="1" s="1"/>
  <c r="BH4" i="1"/>
  <c r="M88" i="1" s="1"/>
  <c r="N88" i="1" s="1"/>
  <c r="BE4" i="1"/>
  <c r="BB4" i="1"/>
  <c r="I88" i="1" s="1"/>
  <c r="J88" i="1" s="1"/>
  <c r="AY4" i="1"/>
  <c r="O87" i="1" s="1"/>
  <c r="P87" i="1" s="1"/>
  <c r="AV4" i="1"/>
  <c r="M87" i="1" s="1"/>
  <c r="N87" i="1" s="1"/>
  <c r="AS4" i="1"/>
  <c r="AP4" i="1"/>
  <c r="I87" i="1" s="1"/>
  <c r="J87" i="1" s="1"/>
  <c r="AM4" i="1"/>
  <c r="O86" i="1" s="1"/>
  <c r="P86" i="1" s="1"/>
  <c r="AJ4" i="1"/>
  <c r="M86" i="1" s="1"/>
  <c r="N86" i="1" s="1"/>
  <c r="AG4" i="1"/>
  <c r="K86" i="1" s="1"/>
  <c r="L86" i="1" s="1"/>
  <c r="AD4" i="1"/>
  <c r="I86" i="1" s="1"/>
  <c r="J86" i="1" s="1"/>
  <c r="X4" i="1"/>
  <c r="M85" i="1" s="1"/>
  <c r="N85" i="1" s="1"/>
  <c r="H91" i="1"/>
  <c r="O90" i="1"/>
  <c r="P90" i="1" s="1"/>
  <c r="M90" i="1"/>
  <c r="N90" i="1" s="1"/>
  <c r="K90" i="1"/>
  <c r="I90" i="1"/>
  <c r="J90" i="1" s="1"/>
  <c r="H90" i="1"/>
  <c r="H89" i="1"/>
  <c r="H88" i="1"/>
  <c r="H87" i="1"/>
  <c r="H86" i="1"/>
  <c r="H85" i="1"/>
  <c r="H84" i="1"/>
  <c r="G84" i="1"/>
  <c r="H83" i="1"/>
  <c r="G83" i="1"/>
  <c r="D1" i="1"/>
  <c r="BY63" i="1"/>
  <c r="CH60" i="1"/>
  <c r="CE60" i="1"/>
  <c r="CB60" i="1"/>
  <c r="BV60" i="1"/>
  <c r="BS60" i="1"/>
  <c r="BP60" i="1"/>
  <c r="BJ60" i="1"/>
  <c r="BG60" i="1"/>
  <c r="BD60" i="1"/>
  <c r="AX60" i="1"/>
  <c r="AU60" i="1"/>
  <c r="AR60" i="1"/>
  <c r="AL60" i="1"/>
  <c r="AI60" i="1"/>
  <c r="AF60" i="1"/>
  <c r="Z60" i="1"/>
  <c r="W60" i="1"/>
  <c r="T60" i="1"/>
  <c r="N60" i="1"/>
  <c r="K60" i="1"/>
  <c r="H60" i="1"/>
  <c r="CH59" i="1"/>
  <c r="CE59" i="1"/>
  <c r="CB59" i="1"/>
  <c r="BV59" i="1"/>
  <c r="BS59" i="1"/>
  <c r="BP59" i="1"/>
  <c r="BJ59" i="1"/>
  <c r="BG59" i="1"/>
  <c r="BD59" i="1"/>
  <c r="AX59" i="1"/>
  <c r="AU59" i="1"/>
  <c r="AR59" i="1"/>
  <c r="AL59" i="1"/>
  <c r="AI59" i="1"/>
  <c r="AF59" i="1"/>
  <c r="Z59" i="1"/>
  <c r="W59" i="1"/>
  <c r="T59" i="1"/>
  <c r="N59" i="1"/>
  <c r="K59" i="1"/>
  <c r="H59" i="1"/>
  <c r="CH58" i="1"/>
  <c r="CE58" i="1"/>
  <c r="CB58" i="1"/>
  <c r="BV58" i="1"/>
  <c r="BS58" i="1"/>
  <c r="BP58" i="1"/>
  <c r="BJ58" i="1"/>
  <c r="BG58" i="1"/>
  <c r="BD58" i="1"/>
  <c r="AX58" i="1"/>
  <c r="AU58" i="1"/>
  <c r="AR58" i="1"/>
  <c r="AL58" i="1"/>
  <c r="AI58" i="1"/>
  <c r="AF58" i="1"/>
  <c r="Z58" i="1"/>
  <c r="W58" i="1"/>
  <c r="T58" i="1"/>
  <c r="N58" i="1"/>
  <c r="K58" i="1"/>
  <c r="H58" i="1"/>
  <c r="CH57" i="1"/>
  <c r="CE57" i="1"/>
  <c r="CB57" i="1"/>
  <c r="BV57" i="1"/>
  <c r="BS57" i="1"/>
  <c r="BP57" i="1"/>
  <c r="BJ57" i="1"/>
  <c r="BG57" i="1"/>
  <c r="BD57" i="1"/>
  <c r="AX57" i="1"/>
  <c r="AU57" i="1"/>
  <c r="AR57" i="1"/>
  <c r="AL57" i="1"/>
  <c r="AI57" i="1"/>
  <c r="AF57" i="1"/>
  <c r="Z57" i="1"/>
  <c r="W57" i="1"/>
  <c r="T57" i="1"/>
  <c r="N57" i="1"/>
  <c r="K57" i="1"/>
  <c r="H57" i="1"/>
  <c r="CH56" i="1"/>
  <c r="CE56" i="1"/>
  <c r="CB56" i="1"/>
  <c r="BV56" i="1"/>
  <c r="BS56" i="1"/>
  <c r="BP56" i="1"/>
  <c r="BJ56" i="1"/>
  <c r="BG56" i="1"/>
  <c r="BD56" i="1"/>
  <c r="AX56" i="1"/>
  <c r="AU56" i="1"/>
  <c r="AR56" i="1"/>
  <c r="AL56" i="1"/>
  <c r="AI56" i="1"/>
  <c r="AF56" i="1"/>
  <c r="Z56" i="1"/>
  <c r="W56" i="1"/>
  <c r="T56" i="1"/>
  <c r="N56" i="1"/>
  <c r="K56" i="1"/>
  <c r="H56" i="1"/>
  <c r="CH55" i="1"/>
  <c r="CE55" i="1"/>
  <c r="CB55" i="1"/>
  <c r="BV55" i="1"/>
  <c r="BS55" i="1"/>
  <c r="BP55" i="1"/>
  <c r="BJ55" i="1"/>
  <c r="BG55" i="1"/>
  <c r="BD55" i="1"/>
  <c r="AX55" i="1"/>
  <c r="AU55" i="1"/>
  <c r="AR55" i="1"/>
  <c r="AL55" i="1"/>
  <c r="AI55" i="1"/>
  <c r="AF55" i="1"/>
  <c r="Z55" i="1"/>
  <c r="W55" i="1"/>
  <c r="T55" i="1"/>
  <c r="N55" i="1"/>
  <c r="K55" i="1"/>
  <c r="H55" i="1"/>
  <c r="CH54" i="1"/>
  <c r="CE54" i="1"/>
  <c r="CB54" i="1"/>
  <c r="BV54" i="1"/>
  <c r="BS54" i="1"/>
  <c r="BP54" i="1"/>
  <c r="BJ54" i="1"/>
  <c r="BG54" i="1"/>
  <c r="BD54" i="1"/>
  <c r="AX54" i="1"/>
  <c r="AU54" i="1"/>
  <c r="AR54" i="1"/>
  <c r="AL54" i="1"/>
  <c r="AI54" i="1"/>
  <c r="AF54" i="1"/>
  <c r="Z54" i="1"/>
  <c r="W54" i="1"/>
  <c r="T54" i="1"/>
  <c r="N54" i="1"/>
  <c r="K54" i="1"/>
  <c r="H54" i="1"/>
  <c r="BV53" i="1"/>
  <c r="BS53" i="1"/>
  <c r="BP53" i="1"/>
  <c r="BJ53" i="1"/>
  <c r="BG53" i="1"/>
  <c r="BD53" i="1"/>
  <c r="AX53" i="1"/>
  <c r="AU53" i="1"/>
  <c r="AR53" i="1"/>
  <c r="AL53" i="1"/>
  <c r="AI53" i="1"/>
  <c r="AF53" i="1"/>
  <c r="Z53" i="1"/>
  <c r="W53" i="1"/>
  <c r="T53" i="1"/>
  <c r="N53" i="1"/>
  <c r="K53" i="1"/>
  <c r="H53" i="1"/>
  <c r="BV52" i="1"/>
  <c r="BS52" i="1"/>
  <c r="BP52" i="1"/>
  <c r="BJ52" i="1"/>
  <c r="BG52" i="1"/>
  <c r="BD52" i="1"/>
  <c r="AX52" i="1"/>
  <c r="AU52" i="1"/>
  <c r="AR52" i="1"/>
  <c r="AL52" i="1"/>
  <c r="AI52" i="1"/>
  <c r="AF52" i="1"/>
  <c r="Z52" i="1"/>
  <c r="W52" i="1"/>
  <c r="T52" i="1"/>
  <c r="N52" i="1"/>
  <c r="K52" i="1"/>
  <c r="H52" i="1"/>
  <c r="CH51" i="1"/>
  <c r="CE51" i="1"/>
  <c r="CB51" i="1"/>
  <c r="BV51" i="1"/>
  <c r="BS51" i="1"/>
  <c r="BP51" i="1"/>
  <c r="BJ51" i="1"/>
  <c r="BG51" i="1"/>
  <c r="BD51" i="1"/>
  <c r="AX51" i="1"/>
  <c r="AU51" i="1"/>
  <c r="AR51" i="1"/>
  <c r="AL51" i="1"/>
  <c r="AI51" i="1"/>
  <c r="AF51" i="1"/>
  <c r="Z51" i="1"/>
  <c r="W51" i="1"/>
  <c r="T51" i="1"/>
  <c r="N51" i="1"/>
  <c r="K51" i="1"/>
  <c r="H51" i="1"/>
  <c r="CJ48" i="1"/>
  <c r="CJ63" i="1" s="1"/>
  <c r="BX48" i="1"/>
  <c r="BX63" i="1" s="1"/>
  <c r="BL48" i="1"/>
  <c r="BL63" i="1" s="1"/>
  <c r="AZ48" i="1"/>
  <c r="AZ63" i="1" s="1"/>
  <c r="AN48" i="1"/>
  <c r="AN63" i="1" s="1"/>
  <c r="AB48" i="1"/>
  <c r="AB63" i="1" s="1"/>
  <c r="P48" i="1"/>
  <c r="P63" i="1" s="1"/>
  <c r="BV45" i="1"/>
  <c r="BS45" i="1"/>
  <c r="BP45" i="1"/>
  <c r="Z45" i="1"/>
  <c r="W45" i="1"/>
  <c r="T45" i="1"/>
  <c r="BV44" i="1"/>
  <c r="BS44" i="1"/>
  <c r="BP44" i="1"/>
  <c r="Z44" i="1"/>
  <c r="W44" i="1"/>
  <c r="T44" i="1"/>
  <c r="BV43" i="1"/>
  <c r="BS43" i="1"/>
  <c r="BP43" i="1"/>
  <c r="Z43" i="1"/>
  <c r="W43" i="1"/>
  <c r="T43" i="1"/>
  <c r="BV42" i="1"/>
  <c r="BS42" i="1"/>
  <c r="BP42" i="1"/>
  <c r="Z42" i="1"/>
  <c r="W42" i="1"/>
  <c r="T42" i="1"/>
  <c r="BV41" i="1"/>
  <c r="BS41" i="1"/>
  <c r="BP41" i="1"/>
  <c r="Z41" i="1"/>
  <c r="W41" i="1"/>
  <c r="T41" i="1"/>
  <c r="BV40" i="1"/>
  <c r="BS40" i="1"/>
  <c r="BP40" i="1"/>
  <c r="Z40" i="1"/>
  <c r="W40" i="1"/>
  <c r="T40" i="1"/>
  <c r="BV39" i="1"/>
  <c r="BS39" i="1"/>
  <c r="BP39" i="1"/>
  <c r="Z35" i="1"/>
  <c r="W35" i="1"/>
  <c r="T35" i="1"/>
  <c r="Z34" i="1"/>
  <c r="W34" i="1"/>
  <c r="Z33" i="1"/>
  <c r="W33" i="1"/>
  <c r="BV32" i="1"/>
  <c r="BS32" i="1"/>
  <c r="BP32" i="1"/>
  <c r="Z32" i="1"/>
  <c r="W32" i="1"/>
  <c r="BV31" i="1"/>
  <c r="BS31" i="1"/>
  <c r="BP31" i="1"/>
  <c r="Z31" i="1"/>
  <c r="W31" i="1"/>
  <c r="BV30" i="1"/>
  <c r="BS30" i="1"/>
  <c r="BP30" i="1"/>
  <c r="Z30" i="1"/>
  <c r="W30" i="1"/>
  <c r="BY28" i="1"/>
  <c r="BY48" i="1" s="1"/>
  <c r="R1" i="1"/>
  <c r="AD1" i="1" s="1"/>
  <c r="AP1" i="1" s="1"/>
  <c r="BB1" i="1" s="1"/>
  <c r="BN1" i="1" s="1"/>
  <c r="BZ1" i="1" s="1"/>
  <c r="F6" i="3"/>
  <c r="I6" i="3"/>
  <c r="L65" i="3" l="1"/>
  <c r="Z61" i="3"/>
  <c r="W61" i="3"/>
  <c r="AU61" i="3"/>
  <c r="BS61" i="3"/>
  <c r="AK6" i="3"/>
  <c r="AK28" i="3" s="1"/>
  <c r="AK48" i="3" s="1"/>
  <c r="AK63" i="3" s="1"/>
  <c r="AW6" i="3" s="1"/>
  <c r="AW28" i="3" s="1"/>
  <c r="AW48" i="3" s="1"/>
  <c r="AW63" i="3" s="1"/>
  <c r="BI6" i="3" s="1"/>
  <c r="BI28" i="3" s="1"/>
  <c r="BI48" i="3" s="1"/>
  <c r="BI63" i="3" s="1"/>
  <c r="BU6" i="3" s="1"/>
  <c r="BU28" i="3" s="1"/>
  <c r="BU48" i="3" s="1"/>
  <c r="BU63" i="3" s="1"/>
  <c r="CG6" i="3" s="1"/>
  <c r="CG28" i="3" s="1"/>
  <c r="CG48" i="3" s="1"/>
  <c r="CG63" i="3" s="1"/>
  <c r="AR61" i="3"/>
  <c r="I87" i="3"/>
  <c r="BV61" i="3"/>
  <c r="S85" i="3"/>
  <c r="T85" i="3" s="1"/>
  <c r="J85" i="3"/>
  <c r="T61" i="3"/>
  <c r="I84" i="3"/>
  <c r="G6" i="3"/>
  <c r="G28" i="3" s="1"/>
  <c r="G48" i="3" s="1"/>
  <c r="G63" i="3" s="1"/>
  <c r="S6" i="3" s="1"/>
  <c r="S28" i="3" s="1"/>
  <c r="S48" i="3" s="1"/>
  <c r="S63" i="3" s="1"/>
  <c r="AE6" i="3" s="1"/>
  <c r="AE28" i="3" s="1"/>
  <c r="AE48" i="3" s="1"/>
  <c r="AE63" i="3" s="1"/>
  <c r="AQ6" i="3" s="1"/>
  <c r="AQ28" i="3" s="1"/>
  <c r="AQ48" i="3" s="1"/>
  <c r="AQ63" i="3" s="1"/>
  <c r="BC6" i="3" s="1"/>
  <c r="BC28" i="3" s="1"/>
  <c r="BC48" i="3" s="1"/>
  <c r="BC63" i="3" s="1"/>
  <c r="BO6" i="3" s="1"/>
  <c r="BO28" i="3" s="1"/>
  <c r="BO48" i="3" s="1"/>
  <c r="BO63" i="3" s="1"/>
  <c r="CA6" i="3" s="1"/>
  <c r="CA28" i="3" s="1"/>
  <c r="CA48" i="3" s="1"/>
  <c r="CA63" i="3" s="1"/>
  <c r="M88" i="3"/>
  <c r="N88" i="3" s="1"/>
  <c r="BH6" i="3"/>
  <c r="BH28" i="3" s="1"/>
  <c r="BH48" i="3" s="1"/>
  <c r="BH63" i="3" s="1"/>
  <c r="J6" i="3"/>
  <c r="J28" i="3" s="1"/>
  <c r="J48" i="3" s="1"/>
  <c r="J63" i="3" s="1"/>
  <c r="V6" i="3" s="1"/>
  <c r="V28" i="3" s="1"/>
  <c r="V48" i="3" s="1"/>
  <c r="V63" i="3" s="1"/>
  <c r="AH6" i="3" s="1"/>
  <c r="AH28" i="3" s="1"/>
  <c r="AH48" i="3" s="1"/>
  <c r="AH63" i="3" s="1"/>
  <c r="AT6" i="3" s="1"/>
  <c r="AT28" i="3" s="1"/>
  <c r="AT48" i="3" s="1"/>
  <c r="AT63" i="3" s="1"/>
  <c r="BF6" i="3" s="1"/>
  <c r="BF28" i="3" s="1"/>
  <c r="BF48" i="3" s="1"/>
  <c r="BF63" i="3" s="1"/>
  <c r="BR6" i="3" s="1"/>
  <c r="BR28" i="3" s="1"/>
  <c r="BR48" i="3" s="1"/>
  <c r="BR63" i="3" s="1"/>
  <c r="CD6" i="3" s="1"/>
  <c r="CD28" i="3" s="1"/>
  <c r="CD48" i="3" s="1"/>
  <c r="CD63" i="3" s="1"/>
  <c r="O85" i="3"/>
  <c r="P85" i="3" s="1"/>
  <c r="AA6" i="3"/>
  <c r="AA28" i="3" s="1"/>
  <c r="AA48" i="3" s="1"/>
  <c r="AA63" i="3" s="1"/>
  <c r="AA65" i="3" s="1"/>
  <c r="K87" i="3"/>
  <c r="L87" i="3" s="1"/>
  <c r="F28" i="3"/>
  <c r="F48" i="3" s="1"/>
  <c r="F63" i="3" s="1"/>
  <c r="R6" i="3" s="1"/>
  <c r="R28" i="3" s="1"/>
  <c r="R48" i="3" s="1"/>
  <c r="R63" i="3" s="1"/>
  <c r="H61" i="3"/>
  <c r="AF61" i="3"/>
  <c r="BD61" i="3"/>
  <c r="CB61" i="3"/>
  <c r="K84" i="3"/>
  <c r="J88" i="3"/>
  <c r="S90" i="3"/>
  <c r="S86" i="3"/>
  <c r="T86" i="3" s="1"/>
  <c r="J86" i="3"/>
  <c r="S89" i="3"/>
  <c r="T89" i="3" s="1"/>
  <c r="AF25" i="3"/>
  <c r="BD25" i="3"/>
  <c r="CB25" i="3"/>
  <c r="K46" i="3"/>
  <c r="K61" i="3" s="1"/>
  <c r="AI46" i="3"/>
  <c r="AI61" i="3" s="1"/>
  <c r="BG46" i="3"/>
  <c r="CE46" i="3"/>
  <c r="BG61" i="3"/>
  <c r="CE61" i="3"/>
  <c r="O88" i="3"/>
  <c r="P88" i="3" s="1"/>
  <c r="X65" i="3"/>
  <c r="BP61" i="3"/>
  <c r="AM65" i="3"/>
  <c r="P84" i="3"/>
  <c r="O91" i="3"/>
  <c r="P91" i="3" s="1"/>
  <c r="AY65" i="3"/>
  <c r="O65" i="3"/>
  <c r="AI25" i="3"/>
  <c r="BG25" i="3"/>
  <c r="CE25" i="3"/>
  <c r="N61" i="3"/>
  <c r="AL61" i="3"/>
  <c r="BJ61" i="3"/>
  <c r="CH61" i="3"/>
  <c r="AV6" i="3"/>
  <c r="AV28" i="3" s="1"/>
  <c r="AV48" i="3" s="1"/>
  <c r="AV63" i="3" s="1"/>
  <c r="M84" i="3"/>
  <c r="K88" i="3"/>
  <c r="L88" i="3" s="1"/>
  <c r="M89" i="3"/>
  <c r="N89" i="3" s="1"/>
  <c r="K86" i="3"/>
  <c r="L86" i="3" s="1"/>
  <c r="I84" i="1"/>
  <c r="L28" i="1"/>
  <c r="L48" i="1" s="1"/>
  <c r="L63" i="1" s="1"/>
  <c r="X6" i="1" s="1"/>
  <c r="X28" i="1" s="1"/>
  <c r="X48" i="1" s="1"/>
  <c r="X63" i="1" s="1"/>
  <c r="K89" i="1"/>
  <c r="L89" i="1" s="1"/>
  <c r="K85" i="1"/>
  <c r="L85" i="1" s="1"/>
  <c r="K88" i="1"/>
  <c r="L88" i="1" s="1"/>
  <c r="K87" i="1"/>
  <c r="L87" i="1" s="1"/>
  <c r="K84" i="1"/>
  <c r="S90" i="1"/>
  <c r="T46" i="1"/>
  <c r="T61" i="1" s="1"/>
  <c r="AR46" i="1"/>
  <c r="AR61" i="1" s="1"/>
  <c r="BP46" i="1"/>
  <c r="BP61" i="1" s="1"/>
  <c r="H46" i="1"/>
  <c r="H61" i="1" s="1"/>
  <c r="AF46" i="1"/>
  <c r="AF61" i="1" s="1"/>
  <c r="BD46" i="1"/>
  <c r="BD61" i="1" s="1"/>
  <c r="AU46" i="1"/>
  <c r="AU61" i="1" s="1"/>
  <c r="Z25" i="1"/>
  <c r="BV25" i="1"/>
  <c r="O91" i="1"/>
  <c r="P91" i="1" s="1"/>
  <c r="N46" i="1"/>
  <c r="N61" i="1" s="1"/>
  <c r="AL46" i="1"/>
  <c r="AL61" i="1" s="1"/>
  <c r="BJ46" i="1"/>
  <c r="BJ61" i="1" s="1"/>
  <c r="CH46" i="1"/>
  <c r="CH61" i="1" s="1"/>
  <c r="AI25" i="1"/>
  <c r="S86" i="1"/>
  <c r="T86" i="1" s="1"/>
  <c r="J84" i="1"/>
  <c r="I91" i="1"/>
  <c r="J91" i="1" s="1"/>
  <c r="G6" i="1"/>
  <c r="G28" i="1" s="1"/>
  <c r="G48" i="1" s="1"/>
  <c r="G63" i="1" s="1"/>
  <c r="S6" i="1" s="1"/>
  <c r="S28" i="1" s="1"/>
  <c r="S48" i="1" s="1"/>
  <c r="S63" i="1" s="1"/>
  <c r="AE6" i="1" s="1"/>
  <c r="AE28" i="1" s="1"/>
  <c r="AE48" i="1" s="1"/>
  <c r="AE63" i="1" s="1"/>
  <c r="AQ6" i="1" s="1"/>
  <c r="AQ28" i="1" s="1"/>
  <c r="AQ48" i="1" s="1"/>
  <c r="AQ63" i="1" s="1"/>
  <c r="BC6" i="1" s="1"/>
  <c r="BC28" i="1" s="1"/>
  <c r="BC48" i="1" s="1"/>
  <c r="BC63" i="1" s="1"/>
  <c r="BO6" i="1" s="1"/>
  <c r="BO28" i="1" s="1"/>
  <c r="BO48" i="1" s="1"/>
  <c r="BO63" i="1" s="1"/>
  <c r="CA6" i="1" s="1"/>
  <c r="CA28" i="1" s="1"/>
  <c r="CA48" i="1" s="1"/>
  <c r="CA63" i="1" s="1"/>
  <c r="M91" i="1"/>
  <c r="N91" i="1" s="1"/>
  <c r="S89" i="1"/>
  <c r="T89" i="1" s="1"/>
  <c r="L90" i="1"/>
  <c r="AX46" i="1"/>
  <c r="AX61" i="1" s="1"/>
  <c r="Z46" i="1"/>
  <c r="Z61" i="1" s="1"/>
  <c r="BV46" i="1"/>
  <c r="BV61" i="1" s="1"/>
  <c r="CJ6" i="1"/>
  <c r="AL25" i="1"/>
  <c r="W25" i="1"/>
  <c r="AU25" i="1"/>
  <c r="BS25" i="1"/>
  <c r="K46" i="1"/>
  <c r="K61" i="1" s="1"/>
  <c r="AI46" i="1"/>
  <c r="AI61" i="1" s="1"/>
  <c r="BG46" i="1"/>
  <c r="BG61" i="1" s="1"/>
  <c r="CE46" i="1"/>
  <c r="CE61" i="1" s="1"/>
  <c r="CB46" i="1"/>
  <c r="CB61" i="1" s="1"/>
  <c r="T25" i="1"/>
  <c r="AR25" i="1"/>
  <c r="BP25" i="1"/>
  <c r="BG25" i="1"/>
  <c r="CE25" i="1"/>
  <c r="W46" i="1"/>
  <c r="W61" i="1" s="1"/>
  <c r="BS46" i="1"/>
  <c r="BS61" i="1" s="1"/>
  <c r="AM6" i="1"/>
  <c r="AM28" i="1" s="1"/>
  <c r="AM48" i="1" s="1"/>
  <c r="AM63" i="1" s="1"/>
  <c r="AM65" i="1" s="1"/>
  <c r="AF25" i="1"/>
  <c r="BD25" i="1"/>
  <c r="CB25" i="1"/>
  <c r="BK6" i="1"/>
  <c r="BK28" i="1" s="1"/>
  <c r="BK48" i="1" s="1"/>
  <c r="BK63" i="1" s="1"/>
  <c r="BK65" i="1" s="1"/>
  <c r="J6" i="1"/>
  <c r="J28" i="1" s="1"/>
  <c r="J48" i="1" s="1"/>
  <c r="J63" i="1" s="1"/>
  <c r="V6" i="1" s="1"/>
  <c r="V28" i="1" s="1"/>
  <c r="V48" i="1" s="1"/>
  <c r="V63" i="1" s="1"/>
  <c r="AA6" i="1"/>
  <c r="AA28" i="1" s="1"/>
  <c r="AA48" i="1" s="1"/>
  <c r="AA63" i="1" s="1"/>
  <c r="AA65" i="1" s="1"/>
  <c r="BJ25" i="1"/>
  <c r="CH25" i="1"/>
  <c r="O6" i="1"/>
  <c r="O28" i="1" s="1"/>
  <c r="O48" i="1" s="1"/>
  <c r="O63" i="1" s="1"/>
  <c r="O65" i="1" s="1"/>
  <c r="AY6" i="1"/>
  <c r="AY28" i="1" s="1"/>
  <c r="AY48" i="1" s="1"/>
  <c r="AY63" i="1" s="1"/>
  <c r="AY65" i="1" s="1"/>
  <c r="I28" i="1"/>
  <c r="I48" i="1" s="1"/>
  <c r="I63" i="1" s="1"/>
  <c r="U6" i="1" s="1"/>
  <c r="U28" i="1" s="1"/>
  <c r="AX25" i="1"/>
  <c r="M6" i="1"/>
  <c r="M28" i="1" s="1"/>
  <c r="M48" i="1" s="1"/>
  <c r="M63" i="1" s="1"/>
  <c r="Y6" i="1" s="1"/>
  <c r="Y28" i="1" s="1"/>
  <c r="Y48" i="1" s="1"/>
  <c r="Y63" i="1" s="1"/>
  <c r="AK6" i="1" s="1"/>
  <c r="AK28" i="1" s="1"/>
  <c r="AK48" i="1" s="1"/>
  <c r="AK63" i="1" s="1"/>
  <c r="AW6" i="1" s="1"/>
  <c r="AW28" i="1" s="1"/>
  <c r="AW48" i="1" s="1"/>
  <c r="AW63" i="1" s="1"/>
  <c r="BI6" i="1" s="1"/>
  <c r="BI28" i="1" s="1"/>
  <c r="BI48" i="1" s="1"/>
  <c r="BI63" i="1" s="1"/>
  <c r="BU6" i="1" s="1"/>
  <c r="BU28" i="1" s="1"/>
  <c r="BU48" i="1" s="1"/>
  <c r="BU63" i="1" s="1"/>
  <c r="CG6" i="1" s="1"/>
  <c r="CG28" i="1" s="1"/>
  <c r="CG48" i="1" s="1"/>
  <c r="CG63" i="1" s="1"/>
  <c r="BW6" i="1"/>
  <c r="BW28" i="1" s="1"/>
  <c r="BW48" i="1" s="1"/>
  <c r="BW63" i="1" s="1"/>
  <c r="BW65" i="1" s="1"/>
  <c r="F28" i="1"/>
  <c r="F48" i="1" s="1"/>
  <c r="F63" i="1" s="1"/>
  <c r="AJ65" i="3" l="1"/>
  <c r="BH65" i="3"/>
  <c r="K91" i="3"/>
  <c r="L91" i="3" s="1"/>
  <c r="L84" i="3"/>
  <c r="N84" i="3"/>
  <c r="M91" i="3"/>
  <c r="N91" i="3" s="1"/>
  <c r="BT6" i="3"/>
  <c r="BT28" i="3" s="1"/>
  <c r="BT48" i="3" s="1"/>
  <c r="BT63" i="3" s="1"/>
  <c r="J84" i="3"/>
  <c r="I91" i="3"/>
  <c r="S84" i="3"/>
  <c r="T84" i="3" s="1"/>
  <c r="S87" i="3"/>
  <c r="T87" i="3" s="1"/>
  <c r="J87" i="3"/>
  <c r="AD6" i="3"/>
  <c r="AD28" i="3" s="1"/>
  <c r="AD48" i="3" s="1"/>
  <c r="AD63" i="3" s="1"/>
  <c r="R65" i="3"/>
  <c r="AV65" i="3"/>
  <c r="S88" i="3"/>
  <c r="T88" i="3" s="1"/>
  <c r="F65" i="3"/>
  <c r="S87" i="1"/>
  <c r="T87" i="1" s="1"/>
  <c r="K91" i="1"/>
  <c r="L91" i="1" s="1"/>
  <c r="S88" i="1"/>
  <c r="T88" i="1" s="1"/>
  <c r="L84" i="1"/>
  <c r="S85" i="1"/>
  <c r="T85" i="1" s="1"/>
  <c r="S84" i="1"/>
  <c r="T84" i="1" s="1"/>
  <c r="AH6" i="1"/>
  <c r="AH28" i="1" s="1"/>
  <c r="AH48" i="1" s="1"/>
  <c r="AH63" i="1" s="1"/>
  <c r="AT6" i="1" s="1"/>
  <c r="AT28" i="1" s="1"/>
  <c r="AT48" i="1" s="1"/>
  <c r="AT63" i="1" s="1"/>
  <c r="BF6" i="1" s="1"/>
  <c r="BF28" i="1" s="1"/>
  <c r="BF48" i="1" s="1"/>
  <c r="BF63" i="1" s="1"/>
  <c r="BR6" i="1" s="1"/>
  <c r="BR28" i="1" s="1"/>
  <c r="BR48" i="1" s="1"/>
  <c r="BR63" i="1" s="1"/>
  <c r="CD6" i="1" s="1"/>
  <c r="CD28" i="1" s="1"/>
  <c r="CD48" i="1" s="1"/>
  <c r="CD63" i="1" s="1"/>
  <c r="F65" i="1"/>
  <c r="S91" i="1"/>
  <c r="T91" i="1" s="1"/>
  <c r="CI6" i="1"/>
  <c r="CI28" i="1" s="1"/>
  <c r="CI48" i="1" s="1"/>
  <c r="CI63" i="1" s="1"/>
  <c r="CI65" i="1" s="1"/>
  <c r="L65" i="1"/>
  <c r="R6" i="1"/>
  <c r="R28" i="1" s="1"/>
  <c r="R48" i="1" s="1"/>
  <c r="R63" i="1" s="1"/>
  <c r="AD6" i="1" s="1"/>
  <c r="AD28" i="1" s="1"/>
  <c r="AD48" i="1" s="1"/>
  <c r="AD63" i="1" s="1"/>
  <c r="U48" i="1"/>
  <c r="U63" i="1" s="1"/>
  <c r="AG6" i="1" s="1"/>
  <c r="U29" i="1"/>
  <c r="X65" i="1"/>
  <c r="AJ6" i="1"/>
  <c r="AJ28" i="1" s="1"/>
  <c r="AJ48" i="1" s="1"/>
  <c r="AJ63" i="1" s="1"/>
  <c r="I29" i="1"/>
  <c r="I65" i="1"/>
  <c r="S91" i="3" l="1"/>
  <c r="T91" i="3" s="1"/>
  <c r="J91" i="3"/>
  <c r="AD65" i="3"/>
  <c r="AP6" i="3"/>
  <c r="AP28" i="3" s="1"/>
  <c r="AP48" i="3" s="1"/>
  <c r="AP63" i="3" s="1"/>
  <c r="CF6" i="3"/>
  <c r="CF28" i="3" s="1"/>
  <c r="CF48" i="3" s="1"/>
  <c r="CF63" i="3" s="1"/>
  <c r="BT65" i="3"/>
  <c r="R65" i="1"/>
  <c r="AJ65" i="1"/>
  <c r="AV6" i="1"/>
  <c r="AV28" i="1" s="1"/>
  <c r="AV48" i="1" s="1"/>
  <c r="AV63" i="1" s="1"/>
  <c r="AD65" i="1"/>
  <c r="AP6" i="1"/>
  <c r="AP28" i="1" s="1"/>
  <c r="AP48" i="1" s="1"/>
  <c r="AP63" i="1" s="1"/>
  <c r="U65" i="1"/>
  <c r="AG28" i="1"/>
  <c r="AP65" i="3" l="1"/>
  <c r="BB6" i="3"/>
  <c r="BB28" i="3" s="1"/>
  <c r="BB48" i="3" s="1"/>
  <c r="BB63" i="3" s="1"/>
  <c r="CF65" i="3"/>
  <c r="C5" i="3"/>
  <c r="AG48" i="1"/>
  <c r="AG63" i="1" s="1"/>
  <c r="AG29" i="1"/>
  <c r="AP65" i="1"/>
  <c r="BB6" i="1"/>
  <c r="BB28" i="1" s="1"/>
  <c r="BB48" i="1" s="1"/>
  <c r="BB63" i="1" s="1"/>
  <c r="AV65" i="1"/>
  <c r="BH6" i="1"/>
  <c r="BH28" i="1" s="1"/>
  <c r="BH48" i="1" s="1"/>
  <c r="BH63" i="1" s="1"/>
  <c r="BB65" i="3" l="1"/>
  <c r="BN6" i="3"/>
  <c r="BN28" i="3" s="1"/>
  <c r="BN48" i="3" s="1"/>
  <c r="BN63" i="3" s="1"/>
  <c r="AG65" i="1"/>
  <c r="AS6" i="1"/>
  <c r="AS28" i="1" s="1"/>
  <c r="BB65" i="1"/>
  <c r="BN6" i="1"/>
  <c r="BN28" i="1" s="1"/>
  <c r="BN48" i="1" s="1"/>
  <c r="BN63" i="1" s="1"/>
  <c r="BH65" i="1"/>
  <c r="BT6" i="1"/>
  <c r="BT28" i="1" s="1"/>
  <c r="BT48" i="1" s="1"/>
  <c r="BT63" i="1" s="1"/>
  <c r="BN65" i="3" l="1"/>
  <c r="BZ6" i="3"/>
  <c r="BZ28" i="3" s="1"/>
  <c r="BZ48" i="3" s="1"/>
  <c r="BT65" i="1"/>
  <c r="CF6" i="1"/>
  <c r="CF28" i="1" s="1"/>
  <c r="CF48" i="1" s="1"/>
  <c r="CF63" i="1" s="1"/>
  <c r="AS48" i="1"/>
  <c r="AS63" i="1" s="1"/>
  <c r="AS29" i="1"/>
  <c r="BN65" i="1"/>
  <c r="BZ6" i="1"/>
  <c r="BZ28" i="1" s="1"/>
  <c r="BZ48" i="1" s="1"/>
  <c r="C3" i="3" l="1"/>
  <c r="BZ63" i="3"/>
  <c r="BZ65" i="3" s="1"/>
  <c r="CF65" i="1"/>
  <c r="C5" i="1"/>
  <c r="C3" i="1"/>
  <c r="BZ63" i="1"/>
  <c r="BZ65" i="1" s="1"/>
  <c r="AS65" i="1"/>
  <c r="BE6" i="1"/>
  <c r="BE28" i="1" s="1"/>
  <c r="BE48" i="1" l="1"/>
  <c r="BE63" i="1" s="1"/>
  <c r="BE29" i="1"/>
  <c r="BE65" i="1" l="1"/>
  <c r="BQ6" i="1"/>
  <c r="BQ28" i="1" s="1"/>
  <c r="BQ48" i="1" l="1"/>
  <c r="BQ63" i="1" s="1"/>
  <c r="BQ29" i="1"/>
  <c r="BQ65" i="1" l="1"/>
  <c r="CC6" i="1"/>
  <c r="CC28" i="1" s="1"/>
  <c r="CC48" i="1" l="1"/>
  <c r="CC29" i="1"/>
  <c r="C4" i="1" l="1"/>
  <c r="CC63" i="1"/>
  <c r="CC65" i="1" l="1"/>
  <c r="I28" i="3"/>
  <c r="I29" i="3" l="1"/>
  <c r="I48" i="3"/>
  <c r="I63" i="3" s="1"/>
  <c r="U6" i="3" l="1"/>
  <c r="U28" i="3" s="1"/>
  <c r="I65" i="3"/>
  <c r="U48" i="3" l="1"/>
  <c r="U63" i="3" s="1"/>
  <c r="U29" i="3"/>
  <c r="U65" i="3" l="1"/>
  <c r="AG6" i="3"/>
  <c r="AG28" i="3" s="1"/>
  <c r="AG48" i="3" l="1"/>
  <c r="AG63" i="3" s="1"/>
  <c r="AG29" i="3"/>
  <c r="AG65" i="3" l="1"/>
  <c r="AS6" i="3"/>
  <c r="AS28" i="3" s="1"/>
  <c r="AS29" i="3" l="1"/>
  <c r="AS48" i="3"/>
  <c r="AS63" i="3" s="1"/>
  <c r="AS65" i="3" l="1"/>
  <c r="BE6" i="3"/>
  <c r="BE28" i="3" s="1"/>
  <c r="BE48" i="3" l="1"/>
  <c r="BE63" i="3" s="1"/>
  <c r="BE29" i="3"/>
  <c r="BE65" i="3" l="1"/>
  <c r="BQ6" i="3"/>
  <c r="BQ28" i="3" s="1"/>
  <c r="BQ48" i="3" l="1"/>
  <c r="BQ63" i="3" s="1"/>
  <c r="BQ29" i="3"/>
  <c r="BQ65" i="3" l="1"/>
  <c r="CC6" i="3"/>
  <c r="CC28" i="3" s="1"/>
  <c r="CC29" i="3" l="1"/>
  <c r="CC48" i="3"/>
  <c r="C4" i="3" l="1"/>
  <c r="CC63" i="3"/>
  <c r="CC6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Boissel, Samuel</author>
  </authors>
  <commentList>
    <comment ref="BN1" authorId="0" shapeId="0" xr:uid="{143526FF-5AB4-4C89-9187-CA92265DD552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PREVOIR CHGT T2 (3 le samedi)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Boissel, Samuel</author>
  </authors>
  <commentList>
    <comment ref="BN1" authorId="0" shapeId="0" xr:uid="{7956BA66-1CBC-4DBA-9695-BD6090BC6F36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PREVOIR CHGT T2 (3 le samedi)</t>
        </r>
      </text>
    </comment>
  </commentList>
</comments>
</file>

<file path=xl/sharedStrings.xml><?xml version="1.0" encoding="utf-8"?>
<sst xmlns="http://schemas.openxmlformats.org/spreadsheetml/2006/main" count="284" uniqueCount="57">
  <si>
    <t>objectif fin de semaine</t>
  </si>
  <si>
    <t>SEC</t>
  </si>
  <si>
    <t>SURG</t>
  </si>
  <si>
    <t>FRAIS/UF</t>
  </si>
  <si>
    <t>Pains frais</t>
  </si>
  <si>
    <t>sec</t>
  </si>
  <si>
    <t>surg</t>
  </si>
  <si>
    <t>frais</t>
  </si>
  <si>
    <t>Prev</t>
  </si>
  <si>
    <t>Réel</t>
  </si>
  <si>
    <t>Volumes recalculés</t>
  </si>
  <si>
    <t>Dispatch</t>
  </si>
  <si>
    <t>MATIN</t>
  </si>
  <si>
    <t>POLYVALENT</t>
  </si>
  <si>
    <t>REGUL</t>
  </si>
  <si>
    <t>APRES-MIDI</t>
  </si>
  <si>
    <t>PAINS FRAIS</t>
  </si>
  <si>
    <t>NUIT</t>
  </si>
  <si>
    <t>Total</t>
  </si>
  <si>
    <t>D</t>
  </si>
  <si>
    <t>C</t>
  </si>
  <si>
    <t>U</t>
  </si>
  <si>
    <t>F</t>
  </si>
  <si>
    <t>A</t>
  </si>
  <si>
    <t>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</si>
  <si>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</si>
  <si>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</si>
  <si>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</si>
  <si>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</si>
  <si>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</si>
  <si>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</si>
  <si>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</si>
  <si>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</si>
  <si>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</si>
  <si>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</si>
  <si>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</si>
  <si>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</si>
  <si>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ë</t>
  </si>
  <si>
    <t>FRAIS</t>
  </si>
  <si>
    <t>PRODUCT_TYPE</t>
  </si>
  <si>
    <t>H</t>
  </si>
  <si>
    <t>Semaine</t>
  </si>
  <si>
    <t>Date</t>
  </si>
  <si>
    <t>%_123</t>
  </si>
  <si>
    <t>SURGELE</t>
  </si>
  <si>
    <t>Pains-frais</t>
  </si>
  <si>
    <t>TOTAUX</t>
  </si>
  <si>
    <t>BUNS</t>
  </si>
  <si>
    <t>lun. 20/11</t>
  </si>
  <si>
    <t>mar. 21/11</t>
  </si>
  <si>
    <t>mer. 22/11</t>
  </si>
  <si>
    <t>jeu. 23/11</t>
  </si>
  <si>
    <t>ven. 24/11</t>
  </si>
  <si>
    <t>sam. 25/11</t>
  </si>
  <si>
    <t>dim. 26/11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</si>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</sst>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0%;\-0.00%;&quot;&quot;"/>
    <numFmt numFmtId="166" formatCode="0;\-0;&quot;&quot;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10"/>
      <name val="Arial"/>
      <family val="2"/>
    </font>
    <font>
      <sz val="60"/>
      <name val="Arial"/>
      <family val="2"/>
    </font>
    <font>
      <b/>
      <sz val="24"/>
      <color indexed="18"/>
      <name val="Arial"/>
      <family val="2"/>
    </font>
    <font>
      <sz val="10"/>
      <color indexed="10"/>
      <name val="Arial"/>
      <family val="2"/>
    </font>
    <font>
      <sz val="48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8"/>
      <name val="Century"/>
      <family val="1"/>
    </font>
    <font>
      <b/>
      <sz val="8"/>
      <color rgb="FFFF0000"/>
      <name val="Arial"/>
      <family val="2"/>
    </font>
    <font>
      <b/>
      <sz val="8"/>
      <color rgb="FFFF0000"/>
      <name val="Century"/>
      <family val="1"/>
    </font>
    <font>
      <b/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color indexed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Book Antiqua"/>
      <family val="1"/>
    </font>
    <font>
      <b/>
      <sz val="10"/>
      <color indexed="57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28"/>
      <color theme="10"/>
      <name val="Wingdings"/>
      <charset val="2"/>
    </font>
    <font>
      <sz val="11"/>
      <color rgb="FF000000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sz val="9"/>
      <color indexed="9"/>
      <name val="Arial"/>
      <family val="2"/>
    </font>
    <font>
      <b/>
      <sz val="10"/>
      <color indexed="9"/>
      <name val="Arial"/>
      <family val="2"/>
    </font>
    <font>
      <b/>
      <sz val="11"/>
      <name val="Calibri"/>
      <family val="2"/>
    </font>
    <font>
      <sz val="10"/>
      <color theme="0"/>
      <name val="Arial"/>
      <family val="2"/>
    </font>
    <font>
      <sz val="9"/>
      <color theme="0"/>
      <name val="Arial"/>
      <family val="2"/>
    </font>
    <font>
      <sz val="10"/>
      <color rgb="FFFF0000"/>
      <name val="Arial"/>
      <family val="2"/>
    </font>
    <font>
      <b/>
      <sz val="12"/>
      <color rgb="FFFFFF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8" fillId="0" borderId="0"/>
    <xf numFmtId="0" fontId="24" fillId="0" borderId="0" applyNumberFormat="0" applyFill="0" applyBorder="0" applyAlignment="0" applyProtection="0"/>
  </cellStyleXfs>
  <cellXfs count="380">
    <xf numFmtId="0" fontId="0" fillId="0" borderId="0" xfId="0"/>
    <xf numFmtId="0" fontId="2" fillId="0" borderId="0" xfId="1" applyFont="1"/>
    <xf numFmtId="0" fontId="1" fillId="0" borderId="0" xfId="1"/>
    <xf numFmtId="0" fontId="4" fillId="0" borderId="7" xfId="1" applyFont="1" applyBorder="1" applyAlignment="1">
      <alignment vertical="center"/>
    </xf>
    <xf numFmtId="0" fontId="1" fillId="0" borderId="11" xfId="1" applyBorder="1"/>
    <xf numFmtId="0" fontId="1" fillId="0" borderId="12" xfId="1" applyBorder="1" applyProtection="1">
      <protection locked="0"/>
    </xf>
    <xf numFmtId="1" fontId="5" fillId="0" borderId="13" xfId="1" applyNumberFormat="1" applyFont="1" applyBorder="1"/>
    <xf numFmtId="0" fontId="1" fillId="0" borderId="15" xfId="1" applyBorder="1"/>
    <xf numFmtId="0" fontId="1" fillId="0" borderId="16" xfId="1" applyBorder="1" applyProtection="1">
      <protection locked="0"/>
    </xf>
    <xf numFmtId="1" fontId="5" fillId="0" borderId="17" xfId="1" applyNumberFormat="1" applyFont="1" applyBorder="1"/>
    <xf numFmtId="1" fontId="1" fillId="0" borderId="0" xfId="1" applyNumberFormat="1"/>
    <xf numFmtId="0" fontId="1" fillId="0" borderId="20" xfId="1" applyBorder="1"/>
    <xf numFmtId="0" fontId="1" fillId="0" borderId="21" xfId="1" applyBorder="1" applyProtection="1">
      <protection locked="0"/>
    </xf>
    <xf numFmtId="1" fontId="5" fillId="0" borderId="22" xfId="1" applyNumberFormat="1" applyFont="1" applyBorder="1"/>
    <xf numFmtId="0" fontId="6" fillId="0" borderId="4" xfId="1" applyFont="1" applyBorder="1" applyAlignment="1">
      <alignment horizontal="center" vertical="center"/>
    </xf>
    <xf numFmtId="1" fontId="1" fillId="0" borderId="23" xfId="1" applyNumberFormat="1" applyBorder="1" applyAlignment="1">
      <alignment horizontal="center"/>
    </xf>
    <xf numFmtId="1" fontId="1" fillId="0" borderId="24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23" xfId="1" applyNumberFormat="1" applyBorder="1"/>
    <xf numFmtId="1" fontId="1" fillId="0" borderId="24" xfId="1" applyNumberFormat="1" applyBorder="1"/>
    <xf numFmtId="1" fontId="1" fillId="0" borderId="8" xfId="1" applyNumberFormat="1" applyBorder="1"/>
    <xf numFmtId="1" fontId="1" fillId="2" borderId="11" xfId="1" applyNumberFormat="1" applyFill="1" applyBorder="1" applyAlignment="1">
      <alignment horizontal="center"/>
    </xf>
    <xf numFmtId="1" fontId="1" fillId="0" borderId="13" xfId="1" applyNumberFormat="1" applyBorder="1" applyAlignment="1">
      <alignment horizontal="center"/>
    </xf>
    <xf numFmtId="1" fontId="1" fillId="0" borderId="25" xfId="1" applyNumberFormat="1" applyBorder="1" applyAlignment="1">
      <alignment horizontal="center"/>
    </xf>
    <xf numFmtId="1" fontId="1" fillId="0" borderId="26" xfId="1" applyNumberFormat="1" applyBorder="1" applyAlignment="1">
      <alignment horizontal="center"/>
    </xf>
    <xf numFmtId="1" fontId="1" fillId="0" borderId="27" xfId="1" applyNumberFormat="1" applyBorder="1" applyAlignment="1">
      <alignment horizontal="center"/>
    </xf>
    <xf numFmtId="1" fontId="1" fillId="0" borderId="28" xfId="1" applyNumberFormat="1" applyBorder="1" applyAlignment="1">
      <alignment horizontal="center"/>
    </xf>
    <xf numFmtId="1" fontId="1" fillId="0" borderId="23" xfId="1" applyNumberFormat="1" applyBorder="1" applyProtection="1">
      <protection locked="0"/>
    </xf>
    <xf numFmtId="1" fontId="1" fillId="7" borderId="8" xfId="1" applyNumberFormat="1" applyFill="1" applyBorder="1"/>
    <xf numFmtId="1" fontId="1" fillId="0" borderId="20" xfId="1" applyNumberFormat="1" applyBorder="1"/>
    <xf numFmtId="1" fontId="1" fillId="0" borderId="22" xfId="1" applyNumberFormat="1" applyBorder="1"/>
    <xf numFmtId="1" fontId="1" fillId="0" borderId="29" xfId="1" applyNumberFormat="1" applyBorder="1"/>
    <xf numFmtId="1" fontId="1" fillId="0" borderId="30" xfId="1" applyNumberFormat="1" applyBorder="1"/>
    <xf numFmtId="0" fontId="7" fillId="0" borderId="0" xfId="1" applyFont="1" applyAlignment="1">
      <alignment horizontal="center"/>
    </xf>
    <xf numFmtId="0" fontId="1" fillId="0" borderId="5" xfId="1" applyBorder="1"/>
    <xf numFmtId="0" fontId="1" fillId="0" borderId="9" xfId="1" applyBorder="1"/>
    <xf numFmtId="0" fontId="1" fillId="8" borderId="0" xfId="1" applyFill="1"/>
    <xf numFmtId="0" fontId="9" fillId="10" borderId="31" xfId="2" applyFont="1" applyFill="1" applyBorder="1" applyAlignment="1">
      <alignment horizontal="left" vertical="center"/>
    </xf>
    <xf numFmtId="0" fontId="1" fillId="2" borderId="11" xfId="1" applyFill="1" applyBorder="1" applyProtection="1">
      <protection locked="0"/>
    </xf>
    <xf numFmtId="0" fontId="1" fillId="11" borderId="32" xfId="1" applyFill="1" applyBorder="1" applyProtection="1">
      <protection locked="0"/>
    </xf>
    <xf numFmtId="0" fontId="1" fillId="12" borderId="13" xfId="1" applyFill="1" applyBorder="1"/>
    <xf numFmtId="0" fontId="1" fillId="2" borderId="33" xfId="1" applyFill="1" applyBorder="1" applyProtection="1">
      <protection locked="0"/>
    </xf>
    <xf numFmtId="0" fontId="1" fillId="0" borderId="13" xfId="1" applyBorder="1" applyProtection="1">
      <protection locked="0"/>
    </xf>
    <xf numFmtId="0" fontId="9" fillId="10" borderId="35" xfId="2" applyFont="1" applyFill="1" applyBorder="1" applyAlignment="1">
      <alignment horizontal="left" vertical="center"/>
    </xf>
    <xf numFmtId="0" fontId="1" fillId="2" borderId="15" xfId="1" applyFill="1" applyBorder="1" applyProtection="1">
      <protection locked="0"/>
    </xf>
    <xf numFmtId="0" fontId="1" fillId="11" borderId="37" xfId="1" applyFill="1" applyBorder="1" applyProtection="1">
      <protection locked="0"/>
    </xf>
    <xf numFmtId="0" fontId="1" fillId="12" borderId="17" xfId="1" applyFill="1" applyBorder="1"/>
    <xf numFmtId="0" fontId="1" fillId="2" borderId="38" xfId="1" applyFill="1" applyBorder="1" applyProtection="1">
      <protection locked="0"/>
    </xf>
    <xf numFmtId="0" fontId="1" fillId="0" borderId="17" xfId="1" applyBorder="1" applyProtection="1">
      <protection locked="0"/>
    </xf>
    <xf numFmtId="0" fontId="1" fillId="2" borderId="39" xfId="1" applyFill="1" applyBorder="1" applyProtection="1">
      <protection locked="0"/>
    </xf>
    <xf numFmtId="0" fontId="1" fillId="11" borderId="40" xfId="1" applyFill="1" applyBorder="1" applyProtection="1">
      <protection locked="0"/>
    </xf>
    <xf numFmtId="0" fontId="1" fillId="12" borderId="41" xfId="1" applyFill="1" applyBorder="1"/>
    <xf numFmtId="0" fontId="11" fillId="10" borderId="35" xfId="2" applyFont="1" applyFill="1" applyBorder="1" applyAlignment="1">
      <alignment vertical="center"/>
    </xf>
    <xf numFmtId="0" fontId="10" fillId="10" borderId="35" xfId="2" applyFont="1" applyFill="1" applyBorder="1"/>
    <xf numFmtId="0" fontId="1" fillId="2" borderId="15" xfId="1" applyFill="1" applyBorder="1" applyAlignment="1" applyProtection="1">
      <alignment vertical="center"/>
      <protection locked="0"/>
    </xf>
    <xf numFmtId="0" fontId="12" fillId="0" borderId="37" xfId="1" applyFont="1" applyBorder="1" applyAlignment="1" applyProtection="1">
      <alignment horizontal="center" vertical="center"/>
      <protection locked="0"/>
    </xf>
    <xf numFmtId="0" fontId="13" fillId="0" borderId="0" xfId="1" applyFont="1" applyAlignment="1">
      <alignment horizontal="center" vertical="center"/>
    </xf>
    <xf numFmtId="0" fontId="14" fillId="10" borderId="45" xfId="2" applyFont="1" applyFill="1" applyBorder="1" applyAlignment="1">
      <alignment horizontal="left" vertical="center"/>
    </xf>
    <xf numFmtId="0" fontId="1" fillId="12" borderId="22" xfId="1" applyFill="1" applyBorder="1"/>
    <xf numFmtId="0" fontId="1" fillId="2" borderId="20" xfId="1" applyFill="1" applyBorder="1" applyProtection="1">
      <protection locked="0"/>
    </xf>
    <xf numFmtId="0" fontId="1" fillId="11" borderId="46" xfId="1" applyFill="1" applyBorder="1" applyProtection="1">
      <protection locked="0"/>
    </xf>
    <xf numFmtId="0" fontId="1" fillId="12" borderId="16" xfId="1" applyFill="1" applyBorder="1"/>
    <xf numFmtId="0" fontId="15" fillId="2" borderId="15" xfId="1" applyFont="1" applyFill="1" applyBorder="1" applyAlignment="1" applyProtection="1">
      <alignment horizontal="right"/>
      <protection locked="0"/>
    </xf>
    <xf numFmtId="0" fontId="5" fillId="0" borderId="17" xfId="1" applyFont="1" applyBorder="1" applyProtection="1">
      <protection locked="0"/>
    </xf>
    <xf numFmtId="0" fontId="1" fillId="2" borderId="47" xfId="1" applyFill="1" applyBorder="1" applyProtection="1">
      <protection locked="0"/>
    </xf>
    <xf numFmtId="0" fontId="1" fillId="0" borderId="22" xfId="1" applyBorder="1" applyProtection="1">
      <protection locked="0"/>
    </xf>
    <xf numFmtId="0" fontId="11" fillId="9" borderId="31" xfId="2" applyFont="1" applyFill="1" applyBorder="1" applyAlignment="1">
      <alignment vertical="center"/>
    </xf>
    <xf numFmtId="0" fontId="1" fillId="12" borderId="21" xfId="1" applyFill="1" applyBorder="1"/>
    <xf numFmtId="0" fontId="15" fillId="2" borderId="20" xfId="1" applyFont="1" applyFill="1" applyBorder="1" applyAlignment="1" applyProtection="1">
      <alignment horizontal="right"/>
      <protection locked="0"/>
    </xf>
    <xf numFmtId="0" fontId="5" fillId="0" borderId="22" xfId="1" applyFont="1" applyBorder="1" applyProtection="1">
      <protection locked="0"/>
    </xf>
    <xf numFmtId="0" fontId="1" fillId="0" borderId="0" xfId="1" applyAlignment="1">
      <alignment horizontal="center" vertical="center" textRotation="90"/>
    </xf>
    <xf numFmtId="0" fontId="1" fillId="0" borderId="51" xfId="1" applyBorder="1"/>
    <xf numFmtId="0" fontId="1" fillId="0" borderId="52" xfId="1" applyBorder="1"/>
    <xf numFmtId="0" fontId="17" fillId="12" borderId="14" xfId="1" applyFont="1" applyFill="1" applyBorder="1"/>
    <xf numFmtId="0" fontId="1" fillId="0" borderId="30" xfId="1" applyBorder="1"/>
    <xf numFmtId="0" fontId="1" fillId="0" borderId="30" xfId="1" applyBorder="1" applyProtection="1">
      <protection locked="0"/>
    </xf>
    <xf numFmtId="0" fontId="1" fillId="0" borderId="9" xfId="1" applyBorder="1" applyProtection="1">
      <protection locked="0"/>
    </xf>
    <xf numFmtId="0" fontId="1" fillId="0" borderId="14" xfId="1" applyBorder="1" applyProtection="1">
      <protection locked="0"/>
    </xf>
    <xf numFmtId="0" fontId="1" fillId="0" borderId="3" xfId="1" applyBorder="1"/>
    <xf numFmtId="0" fontId="1" fillId="0" borderId="4" xfId="1" applyBorder="1"/>
    <xf numFmtId="0" fontId="1" fillId="13" borderId="23" xfId="1" applyFill="1" applyBorder="1" applyProtection="1">
      <protection locked="0"/>
    </xf>
    <xf numFmtId="0" fontId="1" fillId="13" borderId="53" xfId="1" applyFill="1" applyBorder="1" applyProtection="1">
      <protection locked="0"/>
    </xf>
    <xf numFmtId="0" fontId="1" fillId="13" borderId="54" xfId="1" applyFill="1" applyBorder="1" applyProtection="1">
      <protection locked="0"/>
    </xf>
    <xf numFmtId="0" fontId="1" fillId="13" borderId="52" xfId="1" applyFill="1" applyBorder="1" applyProtection="1">
      <protection locked="0"/>
    </xf>
    <xf numFmtId="0" fontId="1" fillId="13" borderId="51" xfId="1" applyFill="1" applyBorder="1" applyProtection="1">
      <protection locked="0"/>
    </xf>
    <xf numFmtId="0" fontId="1" fillId="13" borderId="55" xfId="1" applyFill="1" applyBorder="1" applyProtection="1">
      <protection locked="0"/>
    </xf>
    <xf numFmtId="0" fontId="1" fillId="13" borderId="24" xfId="1" applyFill="1" applyBorder="1" applyProtection="1">
      <protection locked="0"/>
    </xf>
    <xf numFmtId="0" fontId="1" fillId="13" borderId="7" xfId="1" applyFill="1" applyBorder="1" applyProtection="1">
      <protection locked="0"/>
    </xf>
    <xf numFmtId="0" fontId="18" fillId="0" borderId="0" xfId="1" applyFont="1" applyAlignment="1">
      <alignment horizontal="center"/>
    </xf>
    <xf numFmtId="0" fontId="17" fillId="0" borderId="0" xfId="1" applyFont="1"/>
    <xf numFmtId="1" fontId="19" fillId="2" borderId="23" xfId="1" applyNumberFormat="1" applyFont="1" applyFill="1" applyBorder="1"/>
    <xf numFmtId="1" fontId="19" fillId="0" borderId="6" xfId="1" applyNumberFormat="1" applyFont="1" applyBorder="1"/>
    <xf numFmtId="1" fontId="19" fillId="0" borderId="24" xfId="1" applyNumberFormat="1" applyFont="1" applyBorder="1"/>
    <xf numFmtId="1" fontId="19" fillId="0" borderId="7" xfId="1" applyNumberFormat="1" applyFont="1" applyBorder="1"/>
    <xf numFmtId="1" fontId="19" fillId="2" borderId="26" xfId="1" applyNumberFormat="1" applyFont="1" applyFill="1" applyBorder="1"/>
    <xf numFmtId="1" fontId="19" fillId="2" borderId="6" xfId="1" applyNumberFormat="1" applyFont="1" applyFill="1" applyBorder="1"/>
    <xf numFmtId="1" fontId="1" fillId="0" borderId="0" xfId="1" applyNumberFormat="1" applyAlignment="1">
      <alignment horizontal="right"/>
    </xf>
    <xf numFmtId="0" fontId="1" fillId="14" borderId="11" xfId="1" applyFill="1" applyBorder="1" applyProtection="1">
      <protection locked="0"/>
    </xf>
    <xf numFmtId="0" fontId="1" fillId="14" borderId="32" xfId="1" applyFill="1" applyBorder="1" applyProtection="1">
      <protection locked="0"/>
    </xf>
    <xf numFmtId="0" fontId="1" fillId="14" borderId="13" xfId="1" applyFill="1" applyBorder="1"/>
    <xf numFmtId="0" fontId="1" fillId="14" borderId="33" xfId="1" applyFill="1" applyBorder="1" applyProtection="1">
      <protection locked="0"/>
    </xf>
    <xf numFmtId="0" fontId="1" fillId="14" borderId="12" xfId="1" applyFill="1" applyBorder="1"/>
    <xf numFmtId="0" fontId="1" fillId="14" borderId="13" xfId="1" applyFill="1" applyBorder="1" applyProtection="1">
      <protection locked="0"/>
    </xf>
    <xf numFmtId="0" fontId="1" fillId="14" borderId="15" xfId="1" applyFill="1" applyBorder="1" applyProtection="1">
      <protection locked="0"/>
    </xf>
    <xf numFmtId="0" fontId="1" fillId="14" borderId="37" xfId="1" applyFill="1" applyBorder="1" applyProtection="1">
      <protection locked="0"/>
    </xf>
    <xf numFmtId="0" fontId="1" fillId="14" borderId="17" xfId="1" applyFill="1" applyBorder="1"/>
    <xf numFmtId="0" fontId="1" fillId="14" borderId="38" xfId="1" applyFill="1" applyBorder="1" applyProtection="1">
      <protection locked="0"/>
    </xf>
    <xf numFmtId="0" fontId="1" fillId="14" borderId="16" xfId="1" applyFill="1" applyBorder="1"/>
    <xf numFmtId="0" fontId="1" fillId="14" borderId="17" xfId="1" applyFill="1" applyBorder="1" applyProtection="1">
      <protection locked="0"/>
    </xf>
    <xf numFmtId="0" fontId="1" fillId="14" borderId="39" xfId="1" applyFill="1" applyBorder="1" applyProtection="1">
      <protection locked="0"/>
    </xf>
    <xf numFmtId="0" fontId="1" fillId="14" borderId="40" xfId="1" applyFill="1" applyBorder="1" applyProtection="1">
      <protection locked="0"/>
    </xf>
    <xf numFmtId="0" fontId="1" fillId="14" borderId="41" xfId="1" applyFill="1" applyBorder="1"/>
    <xf numFmtId="0" fontId="1" fillId="14" borderId="48" xfId="1" applyFill="1" applyBorder="1" applyProtection="1">
      <protection locked="0"/>
    </xf>
    <xf numFmtId="0" fontId="1" fillId="14" borderId="56" xfId="1" applyFill="1" applyBorder="1"/>
    <xf numFmtId="0" fontId="1" fillId="14" borderId="41" xfId="1" applyFill="1" applyBorder="1" applyProtection="1">
      <protection locked="0"/>
    </xf>
    <xf numFmtId="0" fontId="1" fillId="12" borderId="12" xfId="1" applyFill="1" applyBorder="1"/>
    <xf numFmtId="0" fontId="15" fillId="2" borderId="11" xfId="1" applyFont="1" applyFill="1" applyBorder="1" applyAlignment="1" applyProtection="1">
      <alignment horizontal="right"/>
      <protection locked="0"/>
    </xf>
    <xf numFmtId="0" fontId="5" fillId="0" borderId="13" xfId="1" applyFont="1" applyBorder="1" applyProtection="1">
      <protection locked="0"/>
    </xf>
    <xf numFmtId="0" fontId="15" fillId="14" borderId="11" xfId="1" applyFont="1" applyFill="1" applyBorder="1" applyAlignment="1" applyProtection="1">
      <alignment horizontal="right"/>
      <protection locked="0"/>
    </xf>
    <xf numFmtId="0" fontId="5" fillId="14" borderId="13" xfId="1" applyFont="1" applyFill="1" applyBorder="1" applyProtection="1">
      <protection locked="0"/>
    </xf>
    <xf numFmtId="0" fontId="10" fillId="9" borderId="58" xfId="2" applyFont="1" applyFill="1" applyBorder="1"/>
    <xf numFmtId="0" fontId="15" fillId="14" borderId="15" xfId="1" applyFont="1" applyFill="1" applyBorder="1" applyAlignment="1" applyProtection="1">
      <alignment horizontal="right"/>
      <protection locked="0"/>
    </xf>
    <xf numFmtId="0" fontId="5" fillId="14" borderId="17" xfId="1" applyFont="1" applyFill="1" applyBorder="1" applyProtection="1">
      <protection locked="0"/>
    </xf>
    <xf numFmtId="0" fontId="1" fillId="14" borderId="20" xfId="1" applyFill="1" applyBorder="1" applyProtection="1">
      <protection locked="0"/>
    </xf>
    <xf numFmtId="0" fontId="1" fillId="14" borderId="46" xfId="1" applyFill="1" applyBorder="1" applyProtection="1">
      <protection locked="0"/>
    </xf>
    <xf numFmtId="0" fontId="1" fillId="14" borderId="22" xfId="1" applyFill="1" applyBorder="1"/>
    <xf numFmtId="0" fontId="1" fillId="14" borderId="47" xfId="1" applyFill="1" applyBorder="1" applyProtection="1">
      <protection locked="0"/>
    </xf>
    <xf numFmtId="0" fontId="1" fillId="14" borderId="21" xfId="1" applyFill="1" applyBorder="1"/>
    <xf numFmtId="0" fontId="15" fillId="14" borderId="20" xfId="1" applyFont="1" applyFill="1" applyBorder="1" applyAlignment="1" applyProtection="1">
      <alignment horizontal="right"/>
      <protection locked="0"/>
    </xf>
    <xf numFmtId="0" fontId="5" fillId="14" borderId="22" xfId="1" applyFont="1" applyFill="1" applyBorder="1" applyProtection="1">
      <protection locked="0"/>
    </xf>
    <xf numFmtId="0" fontId="1" fillId="2" borderId="59" xfId="1" applyFill="1" applyBorder="1" applyProtection="1">
      <protection locked="0"/>
    </xf>
    <xf numFmtId="0" fontId="1" fillId="11" borderId="60" xfId="1" applyFill="1" applyBorder="1" applyProtection="1">
      <protection locked="0"/>
    </xf>
    <xf numFmtId="0" fontId="1" fillId="12" borderId="44" xfId="1" applyFill="1" applyBorder="1"/>
    <xf numFmtId="0" fontId="1" fillId="2" borderId="43" xfId="1" applyFill="1" applyBorder="1" applyProtection="1">
      <protection locked="0"/>
    </xf>
    <xf numFmtId="0" fontId="1" fillId="12" borderId="61" xfId="1" applyFill="1" applyBorder="1"/>
    <xf numFmtId="0" fontId="15" fillId="2" borderId="59" xfId="1" applyFont="1" applyFill="1" applyBorder="1" applyAlignment="1" applyProtection="1">
      <alignment horizontal="right"/>
      <protection locked="0"/>
    </xf>
    <xf numFmtId="0" fontId="5" fillId="0" borderId="44" xfId="1" applyFont="1" applyBorder="1" applyProtection="1">
      <protection locked="0"/>
    </xf>
    <xf numFmtId="0" fontId="1" fillId="14" borderId="59" xfId="1" applyFill="1" applyBorder="1" applyProtection="1">
      <protection locked="0"/>
    </xf>
    <xf numFmtId="0" fontId="1" fillId="14" borderId="60" xfId="1" applyFill="1" applyBorder="1" applyProtection="1">
      <protection locked="0"/>
    </xf>
    <xf numFmtId="0" fontId="1" fillId="14" borderId="44" xfId="1" applyFill="1" applyBorder="1"/>
    <xf numFmtId="0" fontId="1" fillId="14" borderId="43" xfId="1" applyFill="1" applyBorder="1" applyProtection="1">
      <protection locked="0"/>
    </xf>
    <xf numFmtId="0" fontId="1" fillId="14" borderId="61" xfId="1" applyFill="1" applyBorder="1"/>
    <xf numFmtId="0" fontId="15" fillId="14" borderId="59" xfId="1" applyFont="1" applyFill="1" applyBorder="1" applyAlignment="1" applyProtection="1">
      <alignment horizontal="right"/>
      <protection locked="0"/>
    </xf>
    <xf numFmtId="0" fontId="5" fillId="14" borderId="44" xfId="1" applyFont="1" applyFill="1" applyBorder="1" applyProtection="1">
      <protection locked="0"/>
    </xf>
    <xf numFmtId="0" fontId="1" fillId="0" borderId="42" xfId="1" applyBorder="1"/>
    <xf numFmtId="0" fontId="17" fillId="12" borderId="30" xfId="1" applyFont="1" applyFill="1" applyBorder="1"/>
    <xf numFmtId="0" fontId="1" fillId="13" borderId="8" xfId="1" applyFill="1" applyBorder="1" applyProtection="1">
      <protection locked="0"/>
    </xf>
    <xf numFmtId="0" fontId="1" fillId="13" borderId="18" xfId="1" applyFill="1" applyBorder="1" applyProtection="1">
      <protection locked="0"/>
    </xf>
    <xf numFmtId="0" fontId="1" fillId="13" borderId="19" xfId="1" applyFill="1" applyBorder="1" applyProtection="1">
      <protection locked="0"/>
    </xf>
    <xf numFmtId="0" fontId="1" fillId="0" borderId="0" xfId="1" applyAlignment="1">
      <alignment horizontal="center"/>
    </xf>
    <xf numFmtId="1" fontId="19" fillId="0" borderId="23" xfId="1" applyNumberFormat="1" applyFont="1" applyBorder="1"/>
    <xf numFmtId="1" fontId="19" fillId="0" borderId="26" xfId="1" applyNumberFormat="1" applyFont="1" applyBorder="1"/>
    <xf numFmtId="1" fontId="19" fillId="0" borderId="0" xfId="1" applyNumberFormat="1" applyFont="1"/>
    <xf numFmtId="0" fontId="1" fillId="9" borderId="31" xfId="1" applyFill="1" applyBorder="1" applyProtection="1">
      <protection locked="0"/>
    </xf>
    <xf numFmtId="0" fontId="1" fillId="9" borderId="35" xfId="1" applyFill="1" applyBorder="1" applyProtection="1">
      <protection locked="0"/>
    </xf>
    <xf numFmtId="0" fontId="15" fillId="2" borderId="33" xfId="1" applyFont="1" applyFill="1" applyBorder="1" applyAlignment="1" applyProtection="1">
      <alignment horizontal="right"/>
      <protection locked="0"/>
    </xf>
    <xf numFmtId="0" fontId="15" fillId="14" borderId="33" xfId="1" applyFont="1" applyFill="1" applyBorder="1" applyAlignment="1" applyProtection="1">
      <alignment horizontal="right"/>
      <protection locked="0"/>
    </xf>
    <xf numFmtId="0" fontId="15" fillId="2" borderId="38" xfId="1" applyFont="1" applyFill="1" applyBorder="1" applyAlignment="1" applyProtection="1">
      <alignment horizontal="right"/>
      <protection locked="0"/>
    </xf>
    <xf numFmtId="0" fontId="15" fillId="14" borderId="38" xfId="1" applyFont="1" applyFill="1" applyBorder="1" applyAlignment="1" applyProtection="1">
      <alignment horizontal="right"/>
      <protection locked="0"/>
    </xf>
    <xf numFmtId="0" fontId="1" fillId="2" borderId="23" xfId="1" applyFill="1" applyBorder="1" applyProtection="1">
      <protection locked="0"/>
    </xf>
    <xf numFmtId="0" fontId="1" fillId="11" borderId="53" xfId="1" applyFill="1" applyBorder="1" applyProtection="1">
      <protection locked="0"/>
    </xf>
    <xf numFmtId="0" fontId="1" fillId="12" borderId="24" xfId="1" applyFill="1" applyBorder="1"/>
    <xf numFmtId="0" fontId="15" fillId="2" borderId="18" xfId="1" applyFont="1" applyFill="1" applyBorder="1" applyAlignment="1" applyProtection="1">
      <alignment horizontal="right"/>
      <protection locked="0"/>
    </xf>
    <xf numFmtId="0" fontId="5" fillId="0" borderId="24" xfId="1" applyFont="1" applyBorder="1" applyProtection="1">
      <protection locked="0"/>
    </xf>
    <xf numFmtId="0" fontId="1" fillId="14" borderId="23" xfId="1" applyFill="1" applyBorder="1" applyProtection="1">
      <protection locked="0"/>
    </xf>
    <xf numFmtId="0" fontId="1" fillId="14" borderId="53" xfId="1" applyFill="1" applyBorder="1" applyProtection="1">
      <protection locked="0"/>
    </xf>
    <xf numFmtId="0" fontId="1" fillId="14" borderId="24" xfId="1" applyFill="1" applyBorder="1"/>
    <xf numFmtId="0" fontId="15" fillId="14" borderId="18" xfId="1" applyFont="1" applyFill="1" applyBorder="1" applyAlignment="1" applyProtection="1">
      <alignment horizontal="right"/>
      <protection locked="0"/>
    </xf>
    <xf numFmtId="0" fontId="5" fillId="14" borderId="24" xfId="1" applyFont="1" applyFill="1" applyBorder="1" applyProtection="1">
      <protection locked="0"/>
    </xf>
    <xf numFmtId="0" fontId="1" fillId="2" borderId="18" xfId="1" applyFill="1" applyBorder="1" applyProtection="1">
      <protection locked="0"/>
    </xf>
    <xf numFmtId="0" fontId="1" fillId="0" borderId="24" xfId="1" applyBorder="1" applyProtection="1">
      <protection locked="0"/>
    </xf>
    <xf numFmtId="0" fontId="5" fillId="0" borderId="0" xfId="1" applyFont="1"/>
    <xf numFmtId="0" fontId="13" fillId="0" borderId="0" xfId="1" applyFont="1"/>
    <xf numFmtId="1" fontId="13" fillId="3" borderId="6" xfId="1" applyNumberFormat="1" applyFont="1" applyFill="1" applyBorder="1" applyAlignment="1">
      <alignment horizontal="center"/>
    </xf>
    <xf numFmtId="1" fontId="13" fillId="3" borderId="8" xfId="1" applyNumberFormat="1" applyFont="1" applyFill="1" applyBorder="1" applyAlignment="1">
      <alignment horizontal="center"/>
    </xf>
    <xf numFmtId="1" fontId="13" fillId="3" borderId="7" xfId="1" applyNumberFormat="1" applyFont="1" applyFill="1" applyBorder="1" applyAlignment="1">
      <alignment horizontal="center"/>
    </xf>
    <xf numFmtId="1" fontId="13" fillId="0" borderId="0" xfId="1" applyNumberFormat="1" applyFont="1"/>
    <xf numFmtId="0" fontId="18" fillId="0" borderId="0" xfId="1" applyFont="1" applyAlignment="1">
      <alignment horizontal="left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vertical="center"/>
    </xf>
    <xf numFmtId="0" fontId="21" fillId="0" borderId="0" xfId="1" applyFont="1" applyAlignment="1">
      <alignment horizontal="center" vertical="center" wrapText="1"/>
    </xf>
    <xf numFmtId="0" fontId="21" fillId="0" borderId="0" xfId="1" applyFont="1" applyAlignment="1">
      <alignment horizontal="center" vertical="center"/>
    </xf>
    <xf numFmtId="0" fontId="21" fillId="0" borderId="62" xfId="1" applyFon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7" fillId="0" borderId="0" xfId="4" applyFont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65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9" fillId="10" borderId="58" xfId="2" applyFont="1" applyFill="1" applyBorder="1" applyAlignment="1">
      <alignment horizontal="left" vertical="center"/>
    </xf>
    <xf numFmtId="0" fontId="9" fillId="9" borderId="67" xfId="2" applyFont="1" applyFill="1" applyBorder="1" applyAlignment="1">
      <alignment horizontal="left" vertical="center"/>
    </xf>
    <xf numFmtId="0" fontId="9" fillId="9" borderId="58" xfId="2" applyFont="1" applyFill="1" applyBorder="1" applyAlignment="1">
      <alignment horizontal="left" vertical="center"/>
    </xf>
    <xf numFmtId="0" fontId="20" fillId="9" borderId="58" xfId="3" applyFont="1" applyFill="1" applyBorder="1"/>
    <xf numFmtId="0" fontId="14" fillId="9" borderId="58" xfId="2" applyFont="1" applyFill="1" applyBorder="1" applyAlignment="1">
      <alignment horizontal="left" vertical="center"/>
    </xf>
    <xf numFmtId="0" fontId="14" fillId="9" borderId="58" xfId="3" applyFont="1" applyFill="1" applyBorder="1"/>
    <xf numFmtId="0" fontId="5" fillId="9" borderId="35" xfId="1" applyFont="1" applyFill="1" applyBorder="1" applyProtection="1">
      <protection locked="0"/>
    </xf>
    <xf numFmtId="0" fontId="20" fillId="9" borderId="68" xfId="3" applyFont="1" applyFill="1" applyBorder="1"/>
    <xf numFmtId="0" fontId="1" fillId="9" borderId="49" xfId="1" applyFill="1" applyBorder="1" applyAlignment="1">
      <alignment vertical="center" wrapText="1"/>
    </xf>
    <xf numFmtId="0" fontId="10" fillId="9" borderId="35" xfId="2" applyFont="1" applyFill="1" applyBorder="1"/>
    <xf numFmtId="0" fontId="11" fillId="10" borderId="31" xfId="2" applyFont="1" applyFill="1" applyBorder="1" applyAlignment="1">
      <alignment vertical="center"/>
    </xf>
    <xf numFmtId="0" fontId="10" fillId="10" borderId="35" xfId="2" applyFont="1" applyFill="1" applyBorder="1" applyAlignment="1">
      <alignment vertical="center"/>
    </xf>
    <xf numFmtId="0" fontId="10" fillId="10" borderId="49" xfId="2" applyFont="1" applyFill="1" applyBorder="1"/>
    <xf numFmtId="0" fontId="9" fillId="10" borderId="67" xfId="0" applyFont="1" applyFill="1" applyBorder="1" applyAlignment="1">
      <alignment vertical="center"/>
    </xf>
    <xf numFmtId="0" fontId="11" fillId="10" borderId="58" xfId="2" applyFont="1" applyFill="1" applyBorder="1" applyAlignment="1">
      <alignment horizontal="left" vertical="center"/>
    </xf>
    <xf numFmtId="0" fontId="11" fillId="10" borderId="58" xfId="2" applyFont="1" applyFill="1" applyBorder="1"/>
    <xf numFmtId="0" fontId="11" fillId="9" borderId="36" xfId="2" applyFont="1" applyFill="1" applyBorder="1" applyAlignment="1">
      <alignment vertical="center"/>
    </xf>
    <xf numFmtId="0" fontId="11" fillId="9" borderId="29" xfId="0" applyFont="1" applyFill="1" applyBorder="1" applyAlignment="1">
      <alignment vertical="center"/>
    </xf>
    <xf numFmtId="0" fontId="11" fillId="10" borderId="67" xfId="2" applyFont="1" applyFill="1" applyBorder="1" applyAlignment="1">
      <alignment vertical="center"/>
    </xf>
    <xf numFmtId="0" fontId="9" fillId="10" borderId="68" xfId="2" applyFont="1" applyFill="1" applyBorder="1" applyAlignment="1">
      <alignment horizontal="left" vertical="center"/>
    </xf>
    <xf numFmtId="0" fontId="11" fillId="9" borderId="67" xfId="2" applyFont="1" applyFill="1" applyBorder="1" applyAlignment="1">
      <alignment horizontal="left" vertical="center"/>
    </xf>
    <xf numFmtId="0" fontId="1" fillId="9" borderId="68" xfId="1" applyFill="1" applyBorder="1" applyAlignment="1">
      <alignment vertical="center" wrapText="1"/>
    </xf>
    <xf numFmtId="0" fontId="10" fillId="10" borderId="31" xfId="2" applyFont="1" applyFill="1" applyBorder="1"/>
    <xf numFmtId="0" fontId="11" fillId="10" borderId="35" xfId="2" applyFont="1" applyFill="1" applyBorder="1"/>
    <xf numFmtId="0" fontId="11" fillId="9" borderId="50" xfId="2" applyFont="1" applyFill="1" applyBorder="1" applyAlignment="1">
      <alignment horizontal="left" vertical="center"/>
    </xf>
    <xf numFmtId="0" fontId="11" fillId="9" borderId="35" xfId="2" applyFont="1" applyFill="1" applyBorder="1" applyAlignment="1">
      <alignment horizontal="left" vertical="center"/>
    </xf>
    <xf numFmtId="0" fontId="11" fillId="9" borderId="49" xfId="2" applyFont="1" applyFill="1" applyBorder="1" applyAlignment="1">
      <alignment vertical="center"/>
    </xf>
    <xf numFmtId="0" fontId="11" fillId="10" borderId="58" xfId="2" applyFont="1" applyFill="1" applyBorder="1" applyAlignment="1">
      <alignment vertical="center"/>
    </xf>
    <xf numFmtId="0" fontId="9" fillId="10" borderId="57" xfId="2" applyFont="1" applyFill="1" applyBorder="1" applyAlignment="1">
      <alignment horizontal="left" vertical="center"/>
    </xf>
    <xf numFmtId="0" fontId="10" fillId="10" borderId="50" xfId="2" applyFont="1" applyFill="1" applyBorder="1"/>
    <xf numFmtId="0" fontId="9" fillId="9" borderId="68" xfId="2" applyFont="1" applyFill="1" applyBorder="1" applyAlignment="1">
      <alignment horizontal="left" vertical="center"/>
    </xf>
    <xf numFmtId="0" fontId="11" fillId="9" borderId="31" xfId="2" applyFont="1" applyFill="1" applyBorder="1" applyAlignment="1">
      <alignment horizontal="center" vertical="center"/>
    </xf>
    <xf numFmtId="0" fontId="9" fillId="9" borderId="49" xfId="2" applyFont="1" applyFill="1" applyBorder="1" applyAlignment="1">
      <alignment vertical="center"/>
    </xf>
    <xf numFmtId="0" fontId="33" fillId="15" borderId="37" xfId="1" applyFont="1" applyFill="1" applyBorder="1" applyAlignment="1">
      <alignment horizontal="center" vertical="center"/>
    </xf>
    <xf numFmtId="0" fontId="0" fillId="0" borderId="70" xfId="0" applyBorder="1"/>
    <xf numFmtId="3" fontId="0" fillId="0" borderId="0" xfId="0" applyNumberFormat="1"/>
    <xf numFmtId="3" fontId="35" fillId="0" borderId="0" xfId="0" applyNumberFormat="1" applyFont="1"/>
    <xf numFmtId="0" fontId="35" fillId="0" borderId="70" xfId="0" applyFont="1" applyBorder="1"/>
    <xf numFmtId="165" fontId="1" fillId="0" borderId="0" xfId="1" applyNumberFormat="1"/>
    <xf numFmtId="0" fontId="34" fillId="14" borderId="0" xfId="1" applyFont="1" applyFill="1" applyAlignment="1">
      <alignment horizontal="center" vertical="center"/>
    </xf>
    <xf numFmtId="10" fontId="34" fillId="14" borderId="0" xfId="1" applyNumberFormat="1" applyFont="1" applyFill="1" applyAlignment="1">
      <alignment horizontal="center" vertical="center"/>
    </xf>
    <xf numFmtId="0" fontId="36" fillId="0" borderId="0" xfId="1" applyFont="1"/>
    <xf numFmtId="0" fontId="37" fillId="15" borderId="37" xfId="1" applyFont="1" applyFill="1" applyBorder="1" applyAlignment="1">
      <alignment horizontal="center" vertical="center"/>
    </xf>
    <xf numFmtId="166" fontId="1" fillId="0" borderId="37" xfId="1" applyNumberFormat="1" applyBorder="1"/>
    <xf numFmtId="166" fontId="16" fillId="0" borderId="37" xfId="1" applyNumberFormat="1" applyFont="1" applyBorder="1"/>
    <xf numFmtId="165" fontId="1" fillId="0" borderId="37" xfId="1" applyNumberFormat="1" applyBorder="1"/>
    <xf numFmtId="1" fontId="39" fillId="16" borderId="9" xfId="1" applyNumberFormat="1" applyFont="1" applyFill="1" applyBorder="1" applyAlignment="1">
      <alignment horizontal="center" vertical="center"/>
    </xf>
    <xf numFmtId="1" fontId="39" fillId="16" borderId="28" xfId="1" applyNumberFormat="1" applyFont="1" applyFill="1" applyBorder="1" applyAlignment="1">
      <alignment horizontal="center" vertical="center"/>
    </xf>
    <xf numFmtId="0" fontId="13" fillId="0" borderId="17" xfId="1" applyFont="1" applyBorder="1" applyAlignment="1" applyProtection="1">
      <alignment horizontal="center" vertical="center"/>
      <protection locked="0"/>
    </xf>
    <xf numFmtId="0" fontId="11" fillId="10" borderId="35" xfId="2" applyFont="1" applyFill="1" applyBorder="1" applyAlignment="1">
      <alignment horizontal="left" vertical="center"/>
    </xf>
    <xf numFmtId="0" fontId="11" fillId="10" borderId="45" xfId="2" applyFont="1" applyFill="1" applyBorder="1" applyAlignment="1">
      <alignment horizontal="left" vertical="center"/>
    </xf>
    <xf numFmtId="0" fontId="10" fillId="10" borderId="45" xfId="2" applyFont="1" applyFill="1" applyBorder="1" applyAlignment="1">
      <alignment horizontal="left" vertical="center"/>
    </xf>
    <xf numFmtId="0" fontId="1" fillId="2" borderId="38" xfId="1" applyFill="1" applyBorder="1" applyAlignment="1" applyProtection="1">
      <alignment vertical="center"/>
      <protection locked="0"/>
    </xf>
    <xf numFmtId="0" fontId="1" fillId="12" borderId="56" xfId="1" applyFill="1" applyBorder="1"/>
    <xf numFmtId="0" fontId="1" fillId="2" borderId="39" xfId="1" applyFill="1" applyBorder="1" applyAlignment="1" applyProtection="1">
      <alignment vertical="center"/>
      <protection locked="0"/>
    </xf>
    <xf numFmtId="0" fontId="12" fillId="0" borderId="40" xfId="1" applyFont="1" applyBorder="1" applyAlignment="1" applyProtection="1">
      <alignment horizontal="center" vertical="center"/>
      <protection locked="0"/>
    </xf>
    <xf numFmtId="0" fontId="1" fillId="2" borderId="48" xfId="1" applyFill="1" applyBorder="1" applyAlignment="1" applyProtection="1">
      <alignment vertical="center"/>
      <protection locked="0"/>
    </xf>
    <xf numFmtId="0" fontId="13" fillId="0" borderId="41" xfId="1" applyFont="1" applyBorder="1" applyAlignment="1" applyProtection="1">
      <alignment horizontal="center" vertical="center"/>
      <protection locked="0"/>
    </xf>
    <xf numFmtId="0" fontId="11" fillId="9" borderId="69" xfId="2" applyFont="1" applyFill="1" applyBorder="1"/>
    <xf numFmtId="0" fontId="11" fillId="10" borderId="68" xfId="2" applyFont="1" applyFill="1" applyBorder="1" applyAlignment="1">
      <alignment vertical="center"/>
    </xf>
    <xf numFmtId="0" fontId="11" fillId="10" borderId="49" xfId="2" applyFont="1" applyFill="1" applyBorder="1" applyAlignment="1">
      <alignment horizontal="left" vertical="center"/>
    </xf>
    <xf numFmtId="0" fontId="1" fillId="0" borderId="37" xfId="1" applyBorder="1"/>
    <xf numFmtId="0" fontId="1" fillId="10" borderId="11" xfId="1" applyFill="1" applyBorder="1" applyProtection="1">
      <protection locked="0"/>
    </xf>
    <xf numFmtId="0" fontId="1" fillId="10" borderId="32" xfId="1" applyFill="1" applyBorder="1" applyProtection="1">
      <protection locked="0"/>
    </xf>
    <xf numFmtId="0" fontId="1" fillId="10" borderId="12" xfId="1" applyFill="1" applyBorder="1"/>
    <xf numFmtId="0" fontId="1" fillId="10" borderId="13" xfId="1" applyFill="1" applyBorder="1"/>
    <xf numFmtId="0" fontId="1" fillId="10" borderId="33" xfId="1" applyFill="1" applyBorder="1" applyProtection="1">
      <protection locked="0"/>
    </xf>
    <xf numFmtId="0" fontId="1" fillId="10" borderId="13" xfId="1" applyFill="1" applyBorder="1" applyProtection="1">
      <protection locked="0"/>
    </xf>
    <xf numFmtId="0" fontId="1" fillId="10" borderId="15" xfId="1" applyFill="1" applyBorder="1" applyProtection="1">
      <protection locked="0"/>
    </xf>
    <xf numFmtId="0" fontId="1" fillId="10" borderId="37" xfId="1" applyFill="1" applyBorder="1" applyProtection="1">
      <protection locked="0"/>
    </xf>
    <xf numFmtId="0" fontId="1" fillId="10" borderId="16" xfId="1" applyFill="1" applyBorder="1"/>
    <xf numFmtId="0" fontId="1" fillId="10" borderId="17" xfId="1" applyFill="1" applyBorder="1"/>
    <xf numFmtId="0" fontId="1" fillId="10" borderId="38" xfId="1" applyFill="1" applyBorder="1" applyProtection="1">
      <protection locked="0"/>
    </xf>
    <xf numFmtId="0" fontId="1" fillId="10" borderId="17" xfId="1" applyFill="1" applyBorder="1" applyProtection="1">
      <protection locked="0"/>
    </xf>
    <xf numFmtId="0" fontId="1" fillId="10" borderId="20" xfId="1" applyFill="1" applyBorder="1" applyProtection="1">
      <protection locked="0"/>
    </xf>
    <xf numFmtId="0" fontId="1" fillId="10" borderId="46" xfId="1" applyFill="1" applyBorder="1" applyProtection="1">
      <protection locked="0"/>
    </xf>
    <xf numFmtId="0" fontId="1" fillId="10" borderId="21" xfId="1" applyFill="1" applyBorder="1"/>
    <xf numFmtId="0" fontId="1" fillId="10" borderId="22" xfId="1" applyFill="1" applyBorder="1"/>
    <xf numFmtId="0" fontId="1" fillId="10" borderId="47" xfId="1" applyFill="1" applyBorder="1" applyProtection="1">
      <protection locked="0"/>
    </xf>
    <xf numFmtId="0" fontId="1" fillId="10" borderId="22" xfId="1" applyFill="1" applyBorder="1" applyProtection="1">
      <protection locked="0"/>
    </xf>
    <xf numFmtId="0" fontId="24" fillId="0" borderId="64" xfId="4" applyBorder="1" applyAlignment="1">
      <alignment horizontal="center" vertical="center"/>
    </xf>
    <xf numFmtId="0" fontId="24" fillId="0" borderId="66" xfId="4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8" fillId="10" borderId="1" xfId="1" applyFont="1" applyFill="1" applyBorder="1" applyAlignment="1">
      <alignment horizontal="center"/>
    </xf>
    <xf numFmtId="0" fontId="38" fillId="10" borderId="2" xfId="1" applyFont="1" applyFill="1" applyBorder="1" applyAlignment="1">
      <alignment horizontal="center"/>
    </xf>
    <xf numFmtId="0" fontId="38" fillId="10" borderId="6" xfId="1" applyFont="1" applyFill="1" applyBorder="1" applyAlignment="1">
      <alignment horizontal="center"/>
    </xf>
    <xf numFmtId="0" fontId="38" fillId="10" borderId="8" xfId="1" applyFont="1" applyFill="1" applyBorder="1" applyAlignment="1">
      <alignment horizontal="center"/>
    </xf>
    <xf numFmtId="164" fontId="4" fillId="0" borderId="6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164" fontId="4" fillId="0" borderId="8" xfId="1" applyNumberFormat="1" applyFont="1" applyBorder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5" fillId="2" borderId="9" xfId="1" applyFont="1" applyFill="1" applyBorder="1" applyAlignment="1">
      <alignment horizontal="center"/>
    </xf>
    <xf numFmtId="0" fontId="1" fillId="3" borderId="1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  <xf numFmtId="0" fontId="1" fillId="4" borderId="10" xfId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3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14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" fillId="5" borderId="4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3" fillId="0" borderId="1" xfId="1" applyFont="1" applyBorder="1" applyAlignment="1" applyProtection="1">
      <alignment horizontal="center" vertical="center" textRotation="15" wrapText="1"/>
      <protection locked="0"/>
    </xf>
    <xf numFmtId="0" fontId="3" fillId="0" borderId="2" xfId="1" applyFont="1" applyBorder="1" applyAlignment="1" applyProtection="1">
      <alignment horizontal="center" vertical="center" textRotation="15" wrapText="1"/>
      <protection locked="0"/>
    </xf>
    <xf numFmtId="0" fontId="3" fillId="0" borderId="5" xfId="1" applyFont="1" applyBorder="1" applyAlignment="1" applyProtection="1">
      <alignment horizontal="center" vertical="center" textRotation="15" wrapText="1"/>
      <protection locked="0"/>
    </xf>
    <xf numFmtId="0" fontId="3" fillId="0" borderId="9" xfId="1" applyFont="1" applyBorder="1" applyAlignment="1" applyProtection="1">
      <alignment horizontal="center" vertical="center" textRotation="15" wrapText="1"/>
      <protection locked="0"/>
    </xf>
    <xf numFmtId="0" fontId="3" fillId="0" borderId="3" xfId="1" applyFont="1" applyBorder="1" applyAlignment="1" applyProtection="1">
      <alignment horizontal="center" vertical="center" textRotation="15" wrapText="1"/>
      <protection locked="0"/>
    </xf>
    <xf numFmtId="0" fontId="3" fillId="0" borderId="14" xfId="1" applyFont="1" applyBorder="1" applyAlignment="1" applyProtection="1">
      <alignment horizontal="center" vertical="center" textRotation="15" wrapText="1"/>
      <protection locked="0"/>
    </xf>
    <xf numFmtId="164" fontId="4" fillId="0" borderId="3" xfId="1" applyNumberFormat="1" applyFont="1" applyBorder="1" applyAlignment="1" applyProtection="1">
      <alignment horizontal="center" vertical="center"/>
      <protection locked="0"/>
    </xf>
    <xf numFmtId="164" fontId="4" fillId="0" borderId="4" xfId="1" applyNumberFormat="1" applyFont="1" applyBorder="1" applyAlignment="1" applyProtection="1">
      <alignment horizontal="center" vertical="center"/>
      <protection locked="0"/>
    </xf>
    <xf numFmtId="164" fontId="4" fillId="0" borderId="3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" fontId="1" fillId="0" borderId="6" xfId="1" applyNumberFormat="1" applyBorder="1" applyAlignment="1" applyProtection="1">
      <alignment horizontal="center"/>
      <protection locked="0"/>
    </xf>
    <xf numFmtId="1" fontId="1" fillId="0" borderId="7" xfId="1" applyNumberFormat="1" applyBorder="1" applyAlignment="1" applyProtection="1">
      <alignment horizontal="center"/>
      <protection locked="0"/>
    </xf>
    <xf numFmtId="1" fontId="1" fillId="0" borderId="18" xfId="1" applyNumberFormat="1" applyBorder="1" applyAlignment="1" applyProtection="1">
      <alignment horizontal="center"/>
      <protection locked="0"/>
    </xf>
    <xf numFmtId="1" fontId="1" fillId="0" borderId="19" xfId="1" applyNumberFormat="1" applyBorder="1" applyAlignment="1" applyProtection="1">
      <alignment horizontal="center"/>
      <protection locked="0"/>
    </xf>
    <xf numFmtId="1" fontId="1" fillId="0" borderId="8" xfId="1" applyNumberFormat="1" applyBorder="1" applyAlignment="1" applyProtection="1">
      <alignment horizontal="center"/>
      <protection locked="0"/>
    </xf>
    <xf numFmtId="0" fontId="30" fillId="9" borderId="1" xfId="1" applyFont="1" applyFill="1" applyBorder="1" applyAlignment="1">
      <alignment horizontal="center" vertical="center"/>
    </xf>
    <xf numFmtId="0" fontId="30" fillId="9" borderId="5" xfId="1" applyFont="1" applyFill="1" applyBorder="1" applyAlignment="1">
      <alignment horizontal="center" vertical="center"/>
    </xf>
    <xf numFmtId="0" fontId="30" fillId="9" borderId="3" xfId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/>
    </xf>
    <xf numFmtId="0" fontId="16" fillId="9" borderId="5" xfId="1" applyFont="1" applyFill="1" applyBorder="1" applyAlignment="1">
      <alignment horizontal="center" vertical="center"/>
    </xf>
    <xf numFmtId="0" fontId="16" fillId="9" borderId="3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5" xfId="1" applyFont="1" applyFill="1" applyBorder="1" applyAlignment="1">
      <alignment horizontal="center" vertical="center"/>
    </xf>
    <xf numFmtId="0" fontId="32" fillId="0" borderId="28" xfId="1" applyFont="1" applyBorder="1" applyAlignment="1">
      <alignment horizontal="center" vertical="center" textRotation="90"/>
    </xf>
    <xf numFmtId="0" fontId="32" fillId="0" borderId="34" xfId="1" applyFont="1" applyBorder="1" applyAlignment="1">
      <alignment horizontal="center" vertical="center" textRotation="90"/>
    </xf>
    <xf numFmtId="0" fontId="32" fillId="0" borderId="30" xfId="1" applyFont="1" applyBorder="1" applyAlignment="1">
      <alignment horizontal="center" vertical="center" textRotation="90"/>
    </xf>
    <xf numFmtId="1" fontId="1" fillId="2" borderId="7" xfId="1" applyNumberFormat="1" applyFill="1" applyBorder="1" applyAlignment="1">
      <alignment horizontal="center"/>
    </xf>
    <xf numFmtId="1" fontId="1" fillId="2" borderId="8" xfId="1" applyNumberFormat="1" applyFill="1" applyBorder="1" applyAlignment="1">
      <alignment horizontal="center"/>
    </xf>
    <xf numFmtId="0" fontId="7" fillId="2" borderId="6" xfId="1" applyFont="1" applyFill="1" applyBorder="1" applyAlignment="1">
      <alignment horizontal="center"/>
    </xf>
    <xf numFmtId="0" fontId="7" fillId="2" borderId="7" xfId="1" applyFont="1" applyFill="1" applyBorder="1" applyAlignment="1">
      <alignment horizontal="center"/>
    </xf>
    <xf numFmtId="1" fontId="1" fillId="0" borderId="7" xfId="1" applyNumberFormat="1" applyBorder="1" applyAlignment="1">
      <alignment horizontal="center"/>
    </xf>
    <xf numFmtId="1" fontId="1" fillId="0" borderId="18" xfId="1" applyNumberFormat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0" fontId="18" fillId="13" borderId="6" xfId="1" applyFont="1" applyFill="1" applyBorder="1" applyAlignment="1">
      <alignment horizontal="center"/>
    </xf>
    <xf numFmtId="0" fontId="18" fillId="13" borderId="8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18" fillId="13" borderId="7" xfId="1" applyFont="1" applyFill="1" applyBorder="1" applyAlignment="1">
      <alignment horizontal="center"/>
    </xf>
    <xf numFmtId="0" fontId="17" fillId="0" borderId="0" xfId="1" applyFont="1" applyAlignment="1">
      <alignment horizontal="center"/>
    </xf>
    <xf numFmtId="0" fontId="30" fillId="0" borderId="1" xfId="1" applyFont="1" applyBorder="1" applyAlignment="1">
      <alignment horizontal="center" vertical="center" textRotation="90"/>
    </xf>
    <xf numFmtId="0" fontId="30" fillId="0" borderId="5" xfId="1" applyFont="1" applyBorder="1" applyAlignment="1">
      <alignment horizontal="center" vertical="center" textRotation="90"/>
    </xf>
    <xf numFmtId="0" fontId="30" fillId="0" borderId="34" xfId="1" applyFont="1" applyBorder="1" applyAlignment="1">
      <alignment horizontal="center" vertical="center" textRotation="90"/>
    </xf>
    <xf numFmtId="0" fontId="30" fillId="0" borderId="30" xfId="1" applyFont="1" applyBorder="1" applyAlignment="1">
      <alignment horizontal="center" vertical="center" textRotation="90"/>
    </xf>
    <xf numFmtId="0" fontId="29" fillId="9" borderId="28" xfId="1" applyFont="1" applyFill="1" applyBorder="1" applyAlignment="1">
      <alignment horizontal="center" vertical="center" textRotation="1"/>
    </xf>
    <xf numFmtId="0" fontId="29" fillId="9" borderId="34" xfId="1" applyFont="1" applyFill="1" applyBorder="1" applyAlignment="1">
      <alignment horizontal="center" vertical="center" textRotation="1"/>
    </xf>
    <xf numFmtId="0" fontId="29" fillId="9" borderId="30" xfId="1" applyFont="1" applyFill="1" applyBorder="1" applyAlignment="1">
      <alignment horizontal="center" vertical="center" textRotation="1"/>
    </xf>
    <xf numFmtId="0" fontId="1" fillId="10" borderId="28" xfId="1" applyFill="1" applyBorder="1" applyAlignment="1">
      <alignment horizontal="center" vertical="center" wrapText="1"/>
    </xf>
    <xf numFmtId="0" fontId="1" fillId="10" borderId="30" xfId="1" applyFill="1" applyBorder="1" applyAlignment="1">
      <alignment horizontal="center" vertical="center" wrapText="1"/>
    </xf>
    <xf numFmtId="0" fontId="31" fillId="10" borderId="28" xfId="1" applyFont="1" applyFill="1" applyBorder="1" applyAlignment="1">
      <alignment horizontal="center" vertical="center" textRotation="90"/>
    </xf>
    <xf numFmtId="0" fontId="31" fillId="10" borderId="34" xfId="1" applyFont="1" applyFill="1" applyBorder="1" applyAlignment="1">
      <alignment horizontal="center" vertical="center" textRotation="90"/>
    </xf>
    <xf numFmtId="0" fontId="31" fillId="10" borderId="30" xfId="1" applyFont="1" applyFill="1" applyBorder="1" applyAlignment="1">
      <alignment horizontal="center" vertical="center" textRotation="90"/>
    </xf>
    <xf numFmtId="0" fontId="29" fillId="10" borderId="34" xfId="1" applyFont="1" applyFill="1" applyBorder="1" applyAlignment="1">
      <alignment horizontal="center" vertical="center" textRotation="1"/>
    </xf>
    <xf numFmtId="0" fontId="29" fillId="10" borderId="30" xfId="1" applyFont="1" applyFill="1" applyBorder="1" applyAlignment="1">
      <alignment horizontal="center" vertical="center" textRotation="1"/>
    </xf>
    <xf numFmtId="0" fontId="30" fillId="9" borderId="1" xfId="1" applyFont="1" applyFill="1" applyBorder="1" applyAlignment="1">
      <alignment horizontal="center" vertical="center" textRotation="1"/>
    </xf>
    <xf numFmtId="0" fontId="30" fillId="9" borderId="5" xfId="1" applyFont="1" applyFill="1" applyBorder="1" applyAlignment="1">
      <alignment horizontal="center" vertical="center" textRotation="1"/>
    </xf>
    <xf numFmtId="0" fontId="30" fillId="9" borderId="3" xfId="1" applyFont="1" applyFill="1" applyBorder="1" applyAlignment="1">
      <alignment horizontal="center" vertical="center" textRotation="1"/>
    </xf>
    <xf numFmtId="0" fontId="21" fillId="0" borderId="0" xfId="1" applyFont="1" applyAlignment="1">
      <alignment horizontal="center" vertical="center" wrapText="1"/>
    </xf>
    <xf numFmtId="0" fontId="21" fillId="0" borderId="0" xfId="1" applyFont="1" applyAlignment="1">
      <alignment horizontal="center" vertical="center"/>
    </xf>
    <xf numFmtId="1" fontId="33" fillId="19" borderId="37" xfId="1" applyNumberFormat="1" applyFont="1" applyFill="1" applyBorder="1" applyAlignment="1">
      <alignment horizontal="center"/>
    </xf>
    <xf numFmtId="0" fontId="1" fillId="10" borderId="37" xfId="1" applyFill="1" applyBorder="1" applyAlignment="1">
      <alignment horizontal="center"/>
    </xf>
    <xf numFmtId="165" fontId="1" fillId="10" borderId="37" xfId="1" applyNumberFormat="1" applyFill="1" applyBorder="1" applyAlignment="1">
      <alignment horizontal="center"/>
    </xf>
    <xf numFmtId="0" fontId="33" fillId="15" borderId="37" xfId="1" applyFont="1" applyFill="1" applyBorder="1" applyAlignment="1">
      <alignment horizontal="center" vertical="center"/>
    </xf>
    <xf numFmtId="0" fontId="34" fillId="15" borderId="37" xfId="1" applyFont="1" applyFill="1" applyBorder="1" applyAlignment="1">
      <alignment horizontal="center" vertical="center"/>
    </xf>
    <xf numFmtId="0" fontId="0" fillId="0" borderId="42" xfId="0" applyBorder="1" applyAlignment="1">
      <alignment vertical="top"/>
    </xf>
    <xf numFmtId="0" fontId="0" fillId="0" borderId="0" xfId="0" applyAlignment="1">
      <alignment vertical="top"/>
    </xf>
    <xf numFmtId="1" fontId="1" fillId="16" borderId="37" xfId="1" applyNumberFormat="1" applyFill="1" applyBorder="1" applyAlignment="1">
      <alignment horizontal="center"/>
    </xf>
    <xf numFmtId="165" fontId="1" fillId="16" borderId="37" xfId="1" applyNumberFormat="1" applyFill="1" applyBorder="1" applyAlignment="1">
      <alignment horizontal="center"/>
    </xf>
    <xf numFmtId="0" fontId="1" fillId="17" borderId="37" xfId="1" applyFill="1" applyBorder="1" applyAlignment="1">
      <alignment horizontal="center"/>
    </xf>
    <xf numFmtId="165" fontId="1" fillId="17" borderId="37" xfId="1" applyNumberFormat="1" applyFill="1" applyBorder="1" applyAlignment="1">
      <alignment horizontal="center"/>
    </xf>
    <xf numFmtId="0" fontId="1" fillId="18" borderId="37" xfId="1" applyFill="1" applyBorder="1" applyAlignment="1">
      <alignment horizontal="center"/>
    </xf>
    <xf numFmtId="165" fontId="1" fillId="18" borderId="37" xfId="1" applyNumberFormat="1" applyFill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1" xr:uid="{1AD98C9C-B02F-4153-B70B-ECFA1FBCFC4F}"/>
    <cellStyle name="Normal 3 2_PLANNING ENTREPOT 2014_PLANNING ENTREPOT 2014_PLANNING ENTREPOT 2014_PLANNING ENTREPOT 2015" xfId="3" xr:uid="{CC84260A-29AF-4CEE-8090-9007706DC716}"/>
    <cellStyle name="Normal 3 2_PLANNING ENTREPOT 2014_PLANNING ENTREPOT 2014_PLANNING ENTREPOT 2014_PLANNING ENTREPOT 2015_PLANNING ENTREPOT 2015_PLANNING ENTREPOT 2015" xfId="2" xr:uid="{701B1630-5F44-4913-8E69-D8C47A1DF40E}"/>
  </cellStyles>
  <dxfs count="438"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0</xdr:row>
          <xdr:rowOff>95250</xdr:rowOff>
        </xdr:from>
        <xdr:to>
          <xdr:col>5</xdr:col>
          <xdr:colOff>552450</xdr:colOff>
          <xdr:row>0</xdr:row>
          <xdr:rowOff>485775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les feuilles par semaine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LL\Divers\Repartitions%20volum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-16"/>
      <sheetName val="52-1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01-18"/>
      <sheetName val="02-18"/>
      <sheetName val="03-18"/>
      <sheetName val="04-18"/>
      <sheetName val="05-18"/>
      <sheetName val="06-18"/>
      <sheetName val="07-18"/>
      <sheetName val="08-18"/>
      <sheetName val="09-18"/>
      <sheetName val="10-18"/>
      <sheetName val="11-18"/>
      <sheetName val="12-18"/>
      <sheetName val="13-18"/>
      <sheetName val="14-18"/>
      <sheetName val="15-18"/>
      <sheetName val="16-18"/>
      <sheetName val="17-18"/>
      <sheetName val="18-18"/>
      <sheetName val="19-18"/>
      <sheetName val="20-18"/>
      <sheetName val="21-18"/>
      <sheetName val="22-18"/>
      <sheetName val="23-18"/>
      <sheetName val="24-18"/>
      <sheetName val="Feuil1"/>
      <sheetName val="Feuil4"/>
    </sheetNames>
    <sheetDataSet>
      <sheetData sheetId="0"/>
      <sheetData sheetId="1">
        <row r="69">
          <cell r="CM69">
            <v>0</v>
          </cell>
          <cell r="CP69">
            <v>0</v>
          </cell>
          <cell r="CS6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FB81-D18B-4463-A3D0-0483786AE8B9}">
  <sheetPr codeName="Feuil2"/>
  <dimension ref="B1:M19"/>
  <sheetViews>
    <sheetView showGridLines="0" tabSelected="1" workbookViewId="0">
      <selection activeCell="B5" sqref="B5"/>
    </sheetView>
  </sheetViews>
  <sheetFormatPr baseColWidth="10" defaultRowHeight="15" x14ac:dyDescent="0.25"/>
  <cols>
    <col min="2" max="2" width="11.42578125" style="183"/>
    <col min="3" max="3" width="6.140625" style="183" customWidth="1"/>
    <col min="4" max="4" width="11.42578125" style="183"/>
    <col min="5" max="5" width="6.140625" style="183" customWidth="1"/>
    <col min="6" max="6" width="11.42578125" style="183"/>
    <col min="7" max="7" width="6.140625" style="183" customWidth="1"/>
    <col min="8" max="8" width="11.42578125" style="183"/>
    <col min="9" max="9" width="6.140625" style="183" customWidth="1"/>
    <col min="10" max="10" width="11.42578125" style="183"/>
    <col min="11" max="11" width="6.140625" style="183" customWidth="1"/>
    <col min="12" max="12" width="11.42578125" style="183"/>
    <col min="13" max="13" width="6.140625" style="183" customWidth="1"/>
  </cols>
  <sheetData>
    <row r="1" spans="2:13" ht="45.75" customHeight="1" x14ac:dyDescent="0.25"/>
    <row r="2" spans="2:13" ht="24" customHeight="1" x14ac:dyDescent="0.25">
      <c r="B2" s="271">
        <v>2024</v>
      </c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3"/>
    </row>
    <row r="4" spans="2:13" x14ac:dyDescent="0.25">
      <c r="B4" s="274" t="s">
        <v>25</v>
      </c>
      <c r="C4" s="275"/>
      <c r="D4" s="274" t="s">
        <v>26</v>
      </c>
      <c r="E4" s="275"/>
      <c r="F4" s="274" t="s">
        <v>27</v>
      </c>
      <c r="G4" s="275"/>
      <c r="H4" s="274" t="s">
        <v>28</v>
      </c>
      <c r="I4" s="275"/>
      <c r="J4" s="274" t="s">
        <v>29</v>
      </c>
      <c r="K4" s="275"/>
      <c r="L4" s="274" t="s">
        <v>30</v>
      </c>
      <c r="M4" s="275"/>
    </row>
    <row r="5" spans="2:13" x14ac:dyDescent="0.25">
      <c r="B5" s="186">
        <f>'S1'!F1</f>
        <v>45292</v>
      </c>
      <c r="C5" s="269" t="s">
        <v>55</v>
      </c>
      <c r="D5" s="186"/>
      <c r="E5" s="269"/>
      <c r="F5" s="186"/>
      <c r="G5" s="269"/>
      <c r="H5" s="186"/>
      <c r="I5" s="269"/>
      <c r="J5" s="186"/>
      <c r="K5" s="269"/>
      <c r="L5" s="186"/>
      <c r="M5" s="269"/>
    </row>
    <row r="6" spans="2:13" x14ac:dyDescent="0.25">
      <c r="B6" s="187">
        <f>'S2'!F1</f>
        <v>45299</v>
      </c>
      <c r="C6" s="270" t="s">
        <v>56</v>
      </c>
      <c r="D6" s="187"/>
      <c r="E6" s="270"/>
      <c r="F6" s="187"/>
      <c r="G6" s="270"/>
      <c r="H6" s="187"/>
      <c r="I6" s="270"/>
      <c r="J6" s="187"/>
      <c r="K6" s="270"/>
      <c r="L6" s="187"/>
      <c r="M6" s="270"/>
    </row>
    <row r="7" spans="2:13" x14ac:dyDescent="0.25">
      <c r="B7" s="187"/>
      <c r="C7" s="270"/>
      <c r="D7" s="187"/>
      <c r="E7" s="270"/>
      <c r="F7" s="187"/>
      <c r="G7" s="270"/>
      <c r="H7" s="187"/>
      <c r="I7" s="270"/>
      <c r="J7" s="187"/>
      <c r="K7" s="270"/>
      <c r="L7" s="187"/>
      <c r="M7" s="270"/>
    </row>
    <row r="8" spans="2:13" x14ac:dyDescent="0.25">
      <c r="B8" s="187"/>
      <c r="C8" s="188"/>
      <c r="D8" s="187"/>
      <c r="E8" s="270"/>
      <c r="F8" s="187"/>
      <c r="G8" s="270"/>
      <c r="H8" s="187"/>
      <c r="I8" s="270"/>
      <c r="J8" s="187"/>
      <c r="K8" s="270"/>
      <c r="L8" s="187"/>
      <c r="M8" s="270"/>
    </row>
    <row r="9" spans="2:13" x14ac:dyDescent="0.25">
      <c r="B9" s="187"/>
      <c r="C9" s="188"/>
      <c r="D9" s="187"/>
      <c r="E9" s="188"/>
      <c r="F9" s="187"/>
      <c r="G9" s="188"/>
      <c r="H9" s="187"/>
      <c r="I9" s="270"/>
      <c r="J9" s="187"/>
      <c r="K9" s="188"/>
      <c r="L9" s="187"/>
      <c r="M9" s="188"/>
    </row>
    <row r="10" spans="2:13" x14ac:dyDescent="0.25">
      <c r="B10" s="184"/>
      <c r="D10" s="184"/>
      <c r="F10" s="184"/>
      <c r="H10" s="184"/>
      <c r="J10" s="184"/>
      <c r="L10" s="184"/>
    </row>
    <row r="11" spans="2:13" x14ac:dyDescent="0.25">
      <c r="B11" s="184"/>
      <c r="D11" s="184"/>
      <c r="F11" s="184"/>
      <c r="H11" s="184"/>
      <c r="J11" s="184"/>
      <c r="L11" s="184"/>
    </row>
    <row r="12" spans="2:13" x14ac:dyDescent="0.25">
      <c r="B12" s="184"/>
    </row>
    <row r="13" spans="2:13" x14ac:dyDescent="0.25">
      <c r="B13" s="274" t="s">
        <v>31</v>
      </c>
      <c r="C13" s="275"/>
      <c r="D13" s="274" t="s">
        <v>32</v>
      </c>
      <c r="E13" s="275"/>
      <c r="F13" s="274" t="s">
        <v>33</v>
      </c>
      <c r="G13" s="275"/>
      <c r="H13" s="274" t="s">
        <v>34</v>
      </c>
      <c r="I13" s="275"/>
      <c r="J13" s="274" t="s">
        <v>35</v>
      </c>
      <c r="K13" s="275"/>
      <c r="L13" s="274" t="s">
        <v>36</v>
      </c>
      <c r="M13" s="275"/>
    </row>
    <row r="14" spans="2:13" x14ac:dyDescent="0.25">
      <c r="B14" s="186"/>
      <c r="C14" s="269"/>
      <c r="D14" s="186"/>
      <c r="E14" s="269"/>
      <c r="F14" s="186"/>
      <c r="G14" s="269"/>
      <c r="H14" s="186"/>
      <c r="I14" s="269"/>
      <c r="J14" s="186"/>
      <c r="K14" s="269"/>
      <c r="L14" s="186"/>
      <c r="M14" s="269"/>
    </row>
    <row r="15" spans="2:13" x14ac:dyDescent="0.25">
      <c r="B15" s="187"/>
      <c r="C15" s="270"/>
      <c r="D15" s="187"/>
      <c r="E15" s="270"/>
      <c r="F15" s="187"/>
      <c r="G15" s="270"/>
      <c r="H15" s="187"/>
      <c r="I15" s="270"/>
      <c r="J15" s="187"/>
      <c r="K15" s="270"/>
      <c r="L15" s="187"/>
      <c r="M15" s="270"/>
    </row>
    <row r="16" spans="2:13" x14ac:dyDescent="0.25">
      <c r="B16" s="187"/>
      <c r="C16" s="270"/>
      <c r="D16" s="187"/>
      <c r="E16" s="270"/>
      <c r="F16" s="187"/>
      <c r="G16" s="270"/>
      <c r="H16" s="187"/>
      <c r="I16" s="270"/>
      <c r="J16" s="187"/>
      <c r="K16" s="270"/>
      <c r="L16" s="187"/>
      <c r="M16" s="270"/>
    </row>
    <row r="17" spans="2:13" x14ac:dyDescent="0.25">
      <c r="B17" s="187"/>
      <c r="C17" s="270"/>
      <c r="D17" s="187"/>
      <c r="E17" s="270"/>
      <c r="F17" s="187"/>
      <c r="G17" s="270"/>
      <c r="H17" s="187"/>
      <c r="I17" s="270"/>
      <c r="J17" s="187"/>
      <c r="K17" s="270"/>
      <c r="L17" s="187"/>
      <c r="M17" s="270"/>
    </row>
    <row r="18" spans="2:13" x14ac:dyDescent="0.25">
      <c r="B18" s="187"/>
      <c r="C18" s="270"/>
      <c r="D18" s="187"/>
      <c r="E18" s="188"/>
      <c r="F18" s="187"/>
      <c r="G18" s="270"/>
      <c r="H18" s="187"/>
      <c r="I18" s="188"/>
      <c r="J18" s="187"/>
      <c r="K18" s="188"/>
      <c r="L18" s="187"/>
      <c r="M18" s="270"/>
    </row>
    <row r="19" spans="2:13" x14ac:dyDescent="0.25">
      <c r="B19" s="184"/>
      <c r="D19" s="184"/>
      <c r="F19" s="184"/>
      <c r="H19" s="184"/>
      <c r="J19" s="184"/>
      <c r="L19" s="184"/>
    </row>
  </sheetData>
  <mergeCells count="13">
    <mergeCell ref="B2:M2"/>
    <mergeCell ref="L13:M13"/>
    <mergeCell ref="J13:K13"/>
    <mergeCell ref="H13:I13"/>
    <mergeCell ref="F13:G13"/>
    <mergeCell ref="D13:E13"/>
    <mergeCell ref="B13:C13"/>
    <mergeCell ref="B4:C4"/>
    <mergeCell ref="D4:E4"/>
    <mergeCell ref="F4:G4"/>
    <mergeCell ref="H4:I4"/>
    <mergeCell ref="J4:K4"/>
    <mergeCell ref="L4:M4"/>
  </mergeCells>
  <phoneticPr fontId="25" type="noConversion"/>
  <hyperlinks>
    <hyperlink ref="C5" location="'S1'!A1" display="S1" xr:uid="{996AC763-CDED-43F3-B9CB-A45AFF6EE327}"/>
    <hyperlink ref="C6" location="'S2'!A1" display="S2" xr:uid="{104BEB2D-AE78-468D-9CA7-745E57A03B77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FeuilleSemaine">
                <anchor moveWithCells="1" sizeWithCells="1">
                  <from>
                    <xdr:col>1</xdr:col>
                    <xdr:colOff>200025</xdr:colOff>
                    <xdr:row>0</xdr:row>
                    <xdr:rowOff>95250</xdr:rowOff>
                  </from>
                  <to>
                    <xdr:col>5</xdr:col>
                    <xdr:colOff>552450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9E2AA-621D-4B9D-A523-49BE65AF23AA}">
  <sheetPr codeName="Feuil1"/>
  <dimension ref="A1:CK103"/>
  <sheetViews>
    <sheetView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L4" sqref="L4:N4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8554687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89" width="11.42578125" style="2"/>
    <col min="90" max="90" width="8.140625" style="2" customWidth="1"/>
    <col min="91" max="16384" width="11.42578125" style="2"/>
  </cols>
  <sheetData>
    <row r="1" spans="1:88" ht="59.25" customHeight="1" thickBot="1" x14ac:dyDescent="0.45">
      <c r="A1" s="1"/>
      <c r="B1" s="185" t="s">
        <v>37</v>
      </c>
      <c r="D1" s="307">
        <f>_xlfn.ISOWEEKNUM(F1)</f>
        <v>1</v>
      </c>
      <c r="E1" s="308"/>
      <c r="F1" s="313">
        <v>45292</v>
      </c>
      <c r="G1" s="314"/>
      <c r="H1" s="314"/>
      <c r="I1" s="314"/>
      <c r="J1" s="314"/>
      <c r="K1" s="314"/>
      <c r="L1" s="314"/>
      <c r="M1" s="314"/>
      <c r="N1" s="314"/>
      <c r="O1" s="314"/>
      <c r="P1" s="314"/>
      <c r="R1" s="315">
        <f>F1+1</f>
        <v>45293</v>
      </c>
      <c r="S1" s="316"/>
      <c r="T1" s="316"/>
      <c r="U1" s="316"/>
      <c r="V1" s="316"/>
      <c r="W1" s="316"/>
      <c r="X1" s="316"/>
      <c r="Y1" s="316"/>
      <c r="Z1" s="316"/>
      <c r="AA1" s="316"/>
      <c r="AB1" s="316"/>
      <c r="AD1" s="315">
        <f>R1+1</f>
        <v>45294</v>
      </c>
      <c r="AE1" s="316"/>
      <c r="AF1" s="316"/>
      <c r="AG1" s="316"/>
      <c r="AH1" s="316"/>
      <c r="AI1" s="316"/>
      <c r="AJ1" s="316"/>
      <c r="AK1" s="316"/>
      <c r="AL1" s="316"/>
      <c r="AM1" s="316"/>
      <c r="AN1" s="316"/>
      <c r="AP1" s="317">
        <f>AD1+1</f>
        <v>45295</v>
      </c>
      <c r="AQ1" s="318"/>
      <c r="AR1" s="318"/>
      <c r="AS1" s="318"/>
      <c r="AT1" s="318"/>
      <c r="AU1" s="318"/>
      <c r="AV1" s="318"/>
      <c r="AW1" s="318"/>
      <c r="AX1" s="318"/>
      <c r="AY1" s="318"/>
      <c r="AZ1" s="318"/>
      <c r="BB1" s="317">
        <f>AP1+1</f>
        <v>45296</v>
      </c>
      <c r="BC1" s="318"/>
      <c r="BD1" s="318"/>
      <c r="BE1" s="318"/>
      <c r="BF1" s="318"/>
      <c r="BG1" s="318"/>
      <c r="BH1" s="318"/>
      <c r="BI1" s="318"/>
      <c r="BJ1" s="318"/>
      <c r="BK1" s="318"/>
      <c r="BL1" s="318"/>
      <c r="BN1" s="280">
        <f>BB1+1</f>
        <v>45297</v>
      </c>
      <c r="BO1" s="281"/>
      <c r="BP1" s="281"/>
      <c r="BQ1" s="281"/>
      <c r="BR1" s="281"/>
      <c r="BS1" s="281"/>
      <c r="BT1" s="281"/>
      <c r="BU1" s="281"/>
      <c r="BV1" s="281"/>
      <c r="BW1" s="281"/>
      <c r="BX1" s="281"/>
      <c r="BY1" s="3"/>
      <c r="BZ1" s="280">
        <f>BN1+1</f>
        <v>45298</v>
      </c>
      <c r="CA1" s="281"/>
      <c r="CB1" s="281"/>
      <c r="CC1" s="281"/>
      <c r="CD1" s="281"/>
      <c r="CE1" s="281"/>
      <c r="CF1" s="281"/>
      <c r="CG1" s="281"/>
      <c r="CH1" s="281"/>
      <c r="CI1" s="281"/>
      <c r="CJ1" s="282"/>
    </row>
    <row r="2" spans="1:88" ht="13.5" customHeight="1" thickBot="1" x14ac:dyDescent="0.25">
      <c r="A2" s="283" t="s">
        <v>0</v>
      </c>
      <c r="B2" s="283"/>
      <c r="C2" s="284"/>
      <c r="D2" s="309"/>
      <c r="E2" s="310"/>
      <c r="F2" s="285" t="s">
        <v>1</v>
      </c>
      <c r="G2" s="286"/>
      <c r="H2" s="287"/>
      <c r="I2" s="291" t="s">
        <v>2</v>
      </c>
      <c r="J2" s="292"/>
      <c r="K2" s="293"/>
      <c r="L2" s="297" t="s">
        <v>3</v>
      </c>
      <c r="M2" s="298"/>
      <c r="N2" s="299"/>
      <c r="O2" s="303" t="s">
        <v>4</v>
      </c>
      <c r="P2" s="304"/>
      <c r="R2" s="285" t="s">
        <v>1</v>
      </c>
      <c r="S2" s="286"/>
      <c r="T2" s="287"/>
      <c r="U2" s="291" t="s">
        <v>2</v>
      </c>
      <c r="V2" s="292"/>
      <c r="W2" s="293"/>
      <c r="X2" s="297" t="s">
        <v>3</v>
      </c>
      <c r="Y2" s="298"/>
      <c r="Z2" s="299"/>
      <c r="AA2" s="303" t="s">
        <v>4</v>
      </c>
      <c r="AB2" s="304"/>
      <c r="AD2" s="285" t="s">
        <v>1</v>
      </c>
      <c r="AE2" s="286"/>
      <c r="AF2" s="287"/>
      <c r="AG2" s="291" t="s">
        <v>2</v>
      </c>
      <c r="AH2" s="292"/>
      <c r="AI2" s="293"/>
      <c r="AJ2" s="297" t="s">
        <v>3</v>
      </c>
      <c r="AK2" s="298"/>
      <c r="AL2" s="299"/>
      <c r="AM2" s="303" t="s">
        <v>4</v>
      </c>
      <c r="AN2" s="304"/>
      <c r="AP2" s="285" t="s">
        <v>1</v>
      </c>
      <c r="AQ2" s="286"/>
      <c r="AR2" s="287"/>
      <c r="AS2" s="291" t="s">
        <v>2</v>
      </c>
      <c r="AT2" s="292"/>
      <c r="AU2" s="293"/>
      <c r="AV2" s="297" t="s">
        <v>3</v>
      </c>
      <c r="AW2" s="298"/>
      <c r="AX2" s="299"/>
      <c r="AY2" s="303" t="s">
        <v>4</v>
      </c>
      <c r="AZ2" s="304"/>
      <c r="BB2" s="285" t="s">
        <v>1</v>
      </c>
      <c r="BC2" s="286"/>
      <c r="BD2" s="287"/>
      <c r="BE2" s="291" t="s">
        <v>2</v>
      </c>
      <c r="BF2" s="292"/>
      <c r="BG2" s="293"/>
      <c r="BH2" s="297" t="s">
        <v>3</v>
      </c>
      <c r="BI2" s="298"/>
      <c r="BJ2" s="299"/>
      <c r="BK2" s="303" t="s">
        <v>4</v>
      </c>
      <c r="BL2" s="304"/>
      <c r="BN2" s="285" t="s">
        <v>1</v>
      </c>
      <c r="BO2" s="286"/>
      <c r="BP2" s="287"/>
      <c r="BQ2" s="291" t="s">
        <v>2</v>
      </c>
      <c r="BR2" s="292"/>
      <c r="BS2" s="293"/>
      <c r="BT2" s="297" t="s">
        <v>3</v>
      </c>
      <c r="BU2" s="298"/>
      <c r="BV2" s="299"/>
      <c r="BW2" s="303" t="s">
        <v>4</v>
      </c>
      <c r="BX2" s="304"/>
      <c r="BZ2" s="285" t="s">
        <v>1</v>
      </c>
      <c r="CA2" s="286"/>
      <c r="CB2" s="287"/>
      <c r="CC2" s="291" t="s">
        <v>2</v>
      </c>
      <c r="CD2" s="292"/>
      <c r="CE2" s="293"/>
      <c r="CF2" s="297" t="s">
        <v>3</v>
      </c>
      <c r="CG2" s="298"/>
      <c r="CH2" s="299"/>
      <c r="CI2" s="303" t="s">
        <v>4</v>
      </c>
      <c r="CJ2" s="304"/>
    </row>
    <row r="3" spans="1:88" ht="13.5" customHeight="1" thickBot="1" x14ac:dyDescent="0.25">
      <c r="A3" s="4" t="s">
        <v>5</v>
      </c>
      <c r="B3" s="5">
        <v>0</v>
      </c>
      <c r="C3" s="6">
        <f>1-BZ48</f>
        <v>-31221.140928745514</v>
      </c>
      <c r="D3" s="309"/>
      <c r="E3" s="310"/>
      <c r="F3" s="288"/>
      <c r="G3" s="289"/>
      <c r="H3" s="290"/>
      <c r="I3" s="294"/>
      <c r="J3" s="295"/>
      <c r="K3" s="296"/>
      <c r="L3" s="300"/>
      <c r="M3" s="301"/>
      <c r="N3" s="302"/>
      <c r="O3" s="305"/>
      <c r="P3" s="306"/>
      <c r="R3" s="288"/>
      <c r="S3" s="289"/>
      <c r="T3" s="290"/>
      <c r="U3" s="294"/>
      <c r="V3" s="295"/>
      <c r="W3" s="296"/>
      <c r="X3" s="300"/>
      <c r="Y3" s="301"/>
      <c r="Z3" s="302"/>
      <c r="AA3" s="305"/>
      <c r="AB3" s="306"/>
      <c r="AD3" s="288"/>
      <c r="AE3" s="289"/>
      <c r="AF3" s="290"/>
      <c r="AG3" s="294"/>
      <c r="AH3" s="295"/>
      <c r="AI3" s="296"/>
      <c r="AJ3" s="300"/>
      <c r="AK3" s="301"/>
      <c r="AL3" s="302"/>
      <c r="AM3" s="305"/>
      <c r="AN3" s="306"/>
      <c r="AP3" s="288"/>
      <c r="AQ3" s="289"/>
      <c r="AR3" s="290"/>
      <c r="AS3" s="294"/>
      <c r="AT3" s="295"/>
      <c r="AU3" s="296"/>
      <c r="AV3" s="300"/>
      <c r="AW3" s="301"/>
      <c r="AX3" s="302"/>
      <c r="AY3" s="305"/>
      <c r="AZ3" s="306"/>
      <c r="BB3" s="288"/>
      <c r="BC3" s="289"/>
      <c r="BD3" s="290"/>
      <c r="BE3" s="294"/>
      <c r="BF3" s="295"/>
      <c r="BG3" s="296"/>
      <c r="BH3" s="300"/>
      <c r="BI3" s="301"/>
      <c r="BJ3" s="302"/>
      <c r="BK3" s="305"/>
      <c r="BL3" s="306"/>
      <c r="BN3" s="288"/>
      <c r="BO3" s="289"/>
      <c r="BP3" s="290"/>
      <c r="BQ3" s="294"/>
      <c r="BR3" s="295"/>
      <c r="BS3" s="296"/>
      <c r="BT3" s="300"/>
      <c r="BU3" s="301"/>
      <c r="BV3" s="302"/>
      <c r="BW3" s="305"/>
      <c r="BX3" s="306"/>
      <c r="BZ3" s="288"/>
      <c r="CA3" s="289"/>
      <c r="CB3" s="290"/>
      <c r="CC3" s="294"/>
      <c r="CD3" s="295"/>
      <c r="CE3" s="296"/>
      <c r="CF3" s="300"/>
      <c r="CG3" s="301"/>
      <c r="CH3" s="302"/>
      <c r="CI3" s="305"/>
      <c r="CJ3" s="306"/>
    </row>
    <row r="4" spans="1:88" ht="12.75" customHeight="1" thickBot="1" x14ac:dyDescent="0.25">
      <c r="A4" s="7" t="s">
        <v>6</v>
      </c>
      <c r="B4" s="8">
        <v>0</v>
      </c>
      <c r="C4" s="9">
        <f>1-CC48</f>
        <v>-58008.788462638768</v>
      </c>
      <c r="D4" s="311"/>
      <c r="E4" s="312"/>
      <c r="F4" s="319">
        <f>I72</f>
        <v>4831.4074989987812</v>
      </c>
      <c r="G4" s="320"/>
      <c r="H4" s="321"/>
      <c r="I4" s="322">
        <f>N72+(O72*H81)</f>
        <v>8487.6876046898597</v>
      </c>
      <c r="J4" s="320"/>
      <c r="K4" s="321"/>
      <c r="L4" s="322">
        <f>(SUM(K72:L72))</f>
        <v>4245.9329743589769</v>
      </c>
      <c r="M4" s="320"/>
      <c r="N4" s="321"/>
      <c r="O4" s="320">
        <f>M72</f>
        <v>1788.1563438872231</v>
      </c>
      <c r="P4" s="323"/>
      <c r="Q4" s="10"/>
      <c r="R4" s="319">
        <f>I73</f>
        <v>4882.9141285728092</v>
      </c>
      <c r="S4" s="320"/>
      <c r="T4" s="321"/>
      <c r="U4" s="322">
        <f>N73+(O73*H81)</f>
        <v>9041.5293321907957</v>
      </c>
      <c r="V4" s="320"/>
      <c r="W4" s="321"/>
      <c r="X4" s="322">
        <f>SUM(K73:L73)</f>
        <v>4418.8053738664803</v>
      </c>
      <c r="Y4" s="320"/>
      <c r="Z4" s="321"/>
      <c r="AA4" s="320">
        <f>M73</f>
        <v>1995.8050168931929</v>
      </c>
      <c r="AB4" s="323"/>
      <c r="AC4" s="10"/>
      <c r="AD4" s="319">
        <f>I74</f>
        <v>5153.3927615021266</v>
      </c>
      <c r="AE4" s="320"/>
      <c r="AF4" s="321"/>
      <c r="AG4" s="322">
        <f>N74+(O74*H81)</f>
        <v>9197.2816466788372</v>
      </c>
      <c r="AH4" s="320"/>
      <c r="AI4" s="321"/>
      <c r="AJ4" s="322">
        <f>SUM(K74:L74)</f>
        <v>4447.7719146609625</v>
      </c>
      <c r="AK4" s="320"/>
      <c r="AL4" s="321"/>
      <c r="AM4" s="320">
        <f>M74</f>
        <v>2174.1341352260329</v>
      </c>
      <c r="AN4" s="323"/>
      <c r="AO4" s="10"/>
      <c r="AP4" s="319">
        <f>I75</f>
        <v>6025.5732204710976</v>
      </c>
      <c r="AQ4" s="320"/>
      <c r="AR4" s="321"/>
      <c r="AS4" s="322">
        <f>N75+(O75*H81)</f>
        <v>11533.198708820011</v>
      </c>
      <c r="AT4" s="320"/>
      <c r="AU4" s="321"/>
      <c r="AV4" s="322">
        <f>SUM(K75:L75)</f>
        <v>5729.0059874275139</v>
      </c>
      <c r="AW4" s="320"/>
      <c r="AX4" s="321"/>
      <c r="AY4" s="320">
        <f>M75</f>
        <v>3247.0580713398704</v>
      </c>
      <c r="AZ4" s="323"/>
      <c r="BA4" s="10"/>
      <c r="BB4" s="319">
        <f>I76</f>
        <v>5568.275123495644</v>
      </c>
      <c r="BC4" s="320"/>
      <c r="BD4" s="321"/>
      <c r="BE4" s="322">
        <f>N76+(O76*H81)</f>
        <v>10615.901499637141</v>
      </c>
      <c r="BF4" s="320"/>
      <c r="BG4" s="321"/>
      <c r="BH4" s="322">
        <f>SUM(K76+L76)</f>
        <v>5160.0360787622594</v>
      </c>
      <c r="BI4" s="320"/>
      <c r="BJ4" s="321"/>
      <c r="BK4" s="320">
        <f>M76</f>
        <v>2921.7297642345802</v>
      </c>
      <c r="BL4" s="323"/>
      <c r="BM4" s="10"/>
      <c r="BN4" s="319">
        <f>I77</f>
        <v>4760.578195705054</v>
      </c>
      <c r="BO4" s="320"/>
      <c r="BP4" s="321"/>
      <c r="BQ4" s="322">
        <f>N77+(O77*H81)</f>
        <v>9134.1896706221269</v>
      </c>
      <c r="BR4" s="320"/>
      <c r="BS4" s="321"/>
      <c r="BT4" s="322">
        <f>SUM(K77:L77)</f>
        <v>3682.9969233075863</v>
      </c>
      <c r="BU4" s="320"/>
      <c r="BV4" s="320"/>
      <c r="BW4" s="320">
        <f>M77</f>
        <v>1792.760749625133</v>
      </c>
      <c r="BX4" s="323"/>
      <c r="BY4" s="10"/>
      <c r="BZ4" s="319">
        <v>0</v>
      </c>
      <c r="CA4" s="320"/>
      <c r="CB4" s="321"/>
      <c r="CC4" s="322">
        <v>0</v>
      </c>
      <c r="CD4" s="320"/>
      <c r="CE4" s="321"/>
      <c r="CF4" s="322">
        <v>0</v>
      </c>
      <c r="CG4" s="320"/>
      <c r="CH4" s="320"/>
      <c r="CI4" s="320">
        <v>0</v>
      </c>
      <c r="CJ4" s="323"/>
    </row>
    <row r="5" spans="1:88" ht="12.75" customHeight="1" thickBot="1" x14ac:dyDescent="0.25">
      <c r="A5" s="11" t="s">
        <v>7</v>
      </c>
      <c r="B5" s="12">
        <v>0</v>
      </c>
      <c r="C5" s="13">
        <f>1-CF63</f>
        <v>-27683.549252383778</v>
      </c>
      <c r="D5" s="14"/>
      <c r="E5" s="14"/>
      <c r="F5" s="15" t="s">
        <v>8</v>
      </c>
      <c r="G5" s="16" t="s">
        <v>9</v>
      </c>
      <c r="H5" s="17"/>
      <c r="I5" s="15" t="s">
        <v>8</v>
      </c>
      <c r="J5" s="16" t="s">
        <v>9</v>
      </c>
      <c r="K5" s="17"/>
      <c r="L5" s="18" t="s">
        <v>8</v>
      </c>
      <c r="M5" s="19" t="s">
        <v>9</v>
      </c>
      <c r="N5" s="20"/>
      <c r="O5" s="335"/>
      <c r="P5" s="336"/>
      <c r="R5" s="21" t="s">
        <v>8</v>
      </c>
      <c r="S5" s="22" t="s">
        <v>9</v>
      </c>
      <c r="T5" s="23"/>
      <c r="U5" s="21" t="s">
        <v>8</v>
      </c>
      <c r="V5" s="22" t="s">
        <v>9</v>
      </c>
      <c r="W5" s="23"/>
      <c r="X5" s="21" t="s">
        <v>8</v>
      </c>
      <c r="Y5" s="22" t="s">
        <v>9</v>
      </c>
      <c r="Z5" s="24"/>
      <c r="AA5" s="335"/>
      <c r="AB5" s="336"/>
      <c r="AD5" s="21" t="s">
        <v>8</v>
      </c>
      <c r="AE5" s="22" t="s">
        <v>9</v>
      </c>
      <c r="AF5" s="23"/>
      <c r="AG5" s="21" t="s">
        <v>8</v>
      </c>
      <c r="AH5" s="22" t="s">
        <v>9</v>
      </c>
      <c r="AI5" s="23"/>
      <c r="AJ5" s="21" t="s">
        <v>8</v>
      </c>
      <c r="AK5" s="22" t="s">
        <v>9</v>
      </c>
      <c r="AL5" s="24"/>
      <c r="AM5" s="335"/>
      <c r="AN5" s="336"/>
      <c r="AP5" s="21" t="s">
        <v>8</v>
      </c>
      <c r="AQ5" s="22" t="s">
        <v>9</v>
      </c>
      <c r="AR5" s="25"/>
      <c r="AS5" s="21" t="s">
        <v>8</v>
      </c>
      <c r="AT5" s="22" t="s">
        <v>9</v>
      </c>
      <c r="AU5" s="25"/>
      <c r="AV5" s="21" t="s">
        <v>8</v>
      </c>
      <c r="AW5" s="22" t="s">
        <v>9</v>
      </c>
      <c r="AX5" s="24"/>
      <c r="AY5" s="335"/>
      <c r="AZ5" s="336"/>
      <c r="BB5" s="21" t="s">
        <v>8</v>
      </c>
      <c r="BC5" s="22" t="s">
        <v>9</v>
      </c>
      <c r="BD5" s="23"/>
      <c r="BE5" s="21" t="s">
        <v>8</v>
      </c>
      <c r="BF5" s="22" t="s">
        <v>9</v>
      </c>
      <c r="BG5" s="23"/>
      <c r="BH5" s="21" t="s">
        <v>8</v>
      </c>
      <c r="BI5" s="22" t="s">
        <v>9</v>
      </c>
      <c r="BJ5" s="24"/>
      <c r="BK5" s="335"/>
      <c r="BL5" s="336"/>
      <c r="BN5" s="21" t="s">
        <v>8</v>
      </c>
      <c r="BO5" s="22" t="s">
        <v>9</v>
      </c>
      <c r="BP5" s="23"/>
      <c r="BQ5" s="21" t="s">
        <v>8</v>
      </c>
      <c r="BR5" s="22" t="s">
        <v>9</v>
      </c>
      <c r="BS5" s="23"/>
      <c r="BT5" s="21" t="s">
        <v>8</v>
      </c>
      <c r="BU5" s="22" t="s">
        <v>9</v>
      </c>
      <c r="BV5" s="26"/>
      <c r="BW5" s="335"/>
      <c r="BX5" s="336"/>
      <c r="BZ5" s="21" t="s">
        <v>8</v>
      </c>
      <c r="CA5" s="22" t="s">
        <v>9</v>
      </c>
      <c r="CB5" s="23"/>
      <c r="CC5" s="21" t="s">
        <v>8</v>
      </c>
      <c r="CD5" s="22" t="s">
        <v>9</v>
      </c>
      <c r="CE5" s="23"/>
      <c r="CF5" s="21" t="s">
        <v>8</v>
      </c>
      <c r="CG5" s="22" t="s">
        <v>9</v>
      </c>
      <c r="CH5" s="26"/>
      <c r="CI5" s="335"/>
      <c r="CJ5" s="336"/>
    </row>
    <row r="6" spans="1:88" ht="13.5" customHeight="1" thickBot="1" x14ac:dyDescent="0.25">
      <c r="D6" s="337" t="s">
        <v>10</v>
      </c>
      <c r="E6" s="338"/>
      <c r="F6" s="27">
        <f>F4</f>
        <v>4831.4074989987812</v>
      </c>
      <c r="G6" s="27">
        <f>F4+'[1]52-16'!CM69</f>
        <v>4831.4074989987812</v>
      </c>
      <c r="H6" s="28" t="s">
        <v>11</v>
      </c>
      <c r="I6" s="27">
        <f>I4</f>
        <v>8487.6876046898597</v>
      </c>
      <c r="J6" s="27">
        <f>I4+'[1]52-16'!CP69</f>
        <v>8487.6876046898597</v>
      </c>
      <c r="K6" s="28" t="s">
        <v>11</v>
      </c>
      <c r="L6" s="27">
        <f>L4</f>
        <v>4245.9329743589769</v>
      </c>
      <c r="M6" s="27">
        <f>L4+'[1]52-16'!CS69</f>
        <v>4245.9329743589769</v>
      </c>
      <c r="N6" s="28" t="s">
        <v>11</v>
      </c>
      <c r="O6" s="339">
        <f>O4</f>
        <v>1788.1563438872231</v>
      </c>
      <c r="P6" s="340"/>
      <c r="R6" s="29">
        <f>$R$4+F63</f>
        <v>9714.3216275715895</v>
      </c>
      <c r="S6" s="30">
        <f>$R$4+G63</f>
        <v>9714.3216275715895</v>
      </c>
      <c r="T6" s="28" t="s">
        <v>11</v>
      </c>
      <c r="U6" s="29">
        <f>$U$4+I63</f>
        <v>17529.216936880657</v>
      </c>
      <c r="V6" s="30">
        <f>$U$4+J63</f>
        <v>17529.216936880657</v>
      </c>
      <c r="W6" s="28" t="s">
        <v>11</v>
      </c>
      <c r="X6" s="29">
        <f>X4+L63</f>
        <v>8664.7383482254572</v>
      </c>
      <c r="Y6" s="30">
        <f>X4+M63</f>
        <v>8664.7383482254572</v>
      </c>
      <c r="Z6" s="28" t="s">
        <v>11</v>
      </c>
      <c r="AA6" s="341">
        <f>AA4</f>
        <v>1995.8050168931929</v>
      </c>
      <c r="AB6" s="342"/>
      <c r="AD6" s="29">
        <f>AD4+R63</f>
        <v>14867.714389073717</v>
      </c>
      <c r="AE6" s="30">
        <f>AD4+S63</f>
        <v>14867.714389073717</v>
      </c>
      <c r="AF6" s="28" t="s">
        <v>11</v>
      </c>
      <c r="AG6" s="29">
        <f>AG4+U63</f>
        <v>26726.498583559493</v>
      </c>
      <c r="AH6" s="30">
        <f>AG4+V63</f>
        <v>26726.498583559493</v>
      </c>
      <c r="AI6" s="28" t="s">
        <v>11</v>
      </c>
      <c r="AJ6" s="29">
        <f>AJ4+X63</f>
        <v>13112.510262886419</v>
      </c>
      <c r="AK6" s="30">
        <f>AJ4+Y63</f>
        <v>13112.510262886419</v>
      </c>
      <c r="AL6" s="28" t="s">
        <v>11</v>
      </c>
      <c r="AM6" s="341">
        <f>AM4</f>
        <v>2174.1341352260329</v>
      </c>
      <c r="AN6" s="342"/>
      <c r="AP6" s="29">
        <f>AP4+AD63</f>
        <v>20893.287609544815</v>
      </c>
      <c r="AQ6" s="30">
        <f>AP4+AE63</f>
        <v>20893.287609544815</v>
      </c>
      <c r="AR6" s="28" t="s">
        <v>11</v>
      </c>
      <c r="AS6" s="29">
        <f>AS4+AG63</f>
        <v>38259.697292379504</v>
      </c>
      <c r="AT6" s="30">
        <f>AS4+AH63</f>
        <v>38259.697292379504</v>
      </c>
      <c r="AU6" s="28" t="s">
        <v>11</v>
      </c>
      <c r="AV6" s="29">
        <f>AV4+AJ63</f>
        <v>18841.516250313933</v>
      </c>
      <c r="AW6" s="30">
        <f>AV4+AK63</f>
        <v>18841.516250313933</v>
      </c>
      <c r="AX6" s="28" t="s">
        <v>11</v>
      </c>
      <c r="AY6" s="341">
        <f>AY4</f>
        <v>3247.0580713398704</v>
      </c>
      <c r="AZ6" s="342"/>
      <c r="BB6" s="29">
        <f>BB4+AP63</f>
        <v>26461.56273304046</v>
      </c>
      <c r="BC6" s="30">
        <f>BB4+AQ63</f>
        <v>26461.56273304046</v>
      </c>
      <c r="BD6" s="28" t="s">
        <v>11</v>
      </c>
      <c r="BE6" s="29">
        <f>BE4+AS63</f>
        <v>48875.598792016644</v>
      </c>
      <c r="BF6" s="30">
        <f>BE4+AT63</f>
        <v>48875.598792016644</v>
      </c>
      <c r="BG6" s="28" t="s">
        <v>11</v>
      </c>
      <c r="BH6" s="29">
        <f>BH4+AV63</f>
        <v>24001.552329076192</v>
      </c>
      <c r="BI6" s="30">
        <f>BH4+AW63</f>
        <v>24001.552329076192</v>
      </c>
      <c r="BJ6" s="28" t="s">
        <v>11</v>
      </c>
      <c r="BK6" s="341">
        <f>BK4</f>
        <v>2921.7297642345802</v>
      </c>
      <c r="BL6" s="342"/>
      <c r="BN6" s="29">
        <f>BN4+BB63</f>
        <v>31222.140928745514</v>
      </c>
      <c r="BO6" s="30">
        <f>BN4+BC63</f>
        <v>31222.140928745514</v>
      </c>
      <c r="BP6" s="31"/>
      <c r="BQ6" s="29">
        <f>BQ4+BE63</f>
        <v>58009.788462638768</v>
      </c>
      <c r="BR6" s="30">
        <f>BQ4+BF63</f>
        <v>58009.788462638768</v>
      </c>
      <c r="BS6" s="31"/>
      <c r="BT6" s="29">
        <f>BT4+BH63</f>
        <v>27684.549252383778</v>
      </c>
      <c r="BU6" s="30">
        <f>BT4+BI63</f>
        <v>27684.549252383778</v>
      </c>
      <c r="BV6" s="32"/>
      <c r="BW6" s="341">
        <f>BW4</f>
        <v>1792.760749625133</v>
      </c>
      <c r="BX6" s="342"/>
      <c r="BZ6" s="29">
        <f>BZ4+BN63</f>
        <v>31222.140928745514</v>
      </c>
      <c r="CA6" s="30">
        <f>BZ4+BO63</f>
        <v>31222.140928745514</v>
      </c>
      <c r="CB6" s="31"/>
      <c r="CC6" s="29">
        <f>CC4+BQ63</f>
        <v>58009.788462638768</v>
      </c>
      <c r="CD6" s="30">
        <f>CC4+BR63</f>
        <v>58009.788462638768</v>
      </c>
      <c r="CE6" s="31"/>
      <c r="CF6" s="29">
        <f>CF4+BT63</f>
        <v>27684.549252383778</v>
      </c>
      <c r="CG6" s="30">
        <f>CF4+BU63</f>
        <v>27684.549252383778</v>
      </c>
      <c r="CH6" s="32"/>
      <c r="CI6" s="341">
        <f>CI4+BW63</f>
        <v>1792.760749625133</v>
      </c>
      <c r="CJ6" s="342">
        <f>CJ4+BX48</f>
        <v>0</v>
      </c>
    </row>
    <row r="7" spans="1:88" ht="15" customHeight="1" thickBot="1" x14ac:dyDescent="0.25">
      <c r="D7" s="33"/>
      <c r="E7" s="33"/>
      <c r="F7" s="34"/>
      <c r="H7" s="35"/>
      <c r="I7" s="276" t="s">
        <v>47</v>
      </c>
      <c r="J7" s="277"/>
      <c r="K7" s="236">
        <f>O72-O72*H81</f>
        <v>778.6106010233234</v>
      </c>
      <c r="L7" s="34"/>
      <c r="N7" s="35"/>
      <c r="R7" s="36"/>
      <c r="U7" s="276" t="s">
        <v>47</v>
      </c>
      <c r="V7" s="277"/>
      <c r="W7" s="235">
        <f>O73-O73*H81</f>
        <v>800.43476246599857</v>
      </c>
      <c r="AG7" s="278" t="s">
        <v>47</v>
      </c>
      <c r="AH7" s="279"/>
      <c r="AI7" s="235">
        <f>O74-O74*H81</f>
        <v>880.60910683795828</v>
      </c>
      <c r="AP7" s="34"/>
      <c r="AR7" s="35"/>
      <c r="AS7" s="278" t="s">
        <v>47</v>
      </c>
      <c r="AT7" s="279"/>
      <c r="AU7" s="235">
        <f>O75-O75*H81</f>
        <v>1082.7949396662243</v>
      </c>
      <c r="AV7" s="34"/>
      <c r="AX7" s="35"/>
      <c r="BE7" s="278" t="s">
        <v>47</v>
      </c>
      <c r="BF7" s="279"/>
      <c r="BG7" s="235">
        <f>O76-O76*H81</f>
        <v>984.2025683305128</v>
      </c>
      <c r="BQ7" s="278" t="s">
        <v>47</v>
      </c>
      <c r="BR7" s="279"/>
      <c r="BS7" s="235">
        <f>O77-O77*H81</f>
        <v>1117.2033466359662</v>
      </c>
    </row>
    <row r="8" spans="1:88" ht="15" customHeight="1" x14ac:dyDescent="0.2">
      <c r="B8" s="332" t="s">
        <v>12</v>
      </c>
      <c r="C8" s="324" t="s">
        <v>1</v>
      </c>
      <c r="D8" s="37"/>
      <c r="E8" s="211"/>
      <c r="F8" s="38"/>
      <c r="G8" s="39"/>
      <c r="H8" s="115" t="str">
        <f t="shared" ref="H8:H24" si="0">IF(F8&lt;&gt;"",F8-G8,"")</f>
        <v/>
      </c>
      <c r="I8" s="38"/>
      <c r="J8" s="39"/>
      <c r="K8" s="40" t="str">
        <f t="shared" ref="K8:K13" si="1">IF(I8&lt;&gt;"",I8-J8,"")</f>
        <v/>
      </c>
      <c r="L8" s="41"/>
      <c r="M8" s="39"/>
      <c r="N8" s="115" t="str">
        <f t="shared" ref="N8:N24" si="2">IF(L8&lt;&gt;"",L8-M8,"")</f>
        <v/>
      </c>
      <c r="O8" s="38"/>
      <c r="P8" s="42"/>
      <c r="R8" s="38"/>
      <c r="S8" s="39"/>
      <c r="T8" s="115" t="str">
        <f t="shared" ref="T8:T24" si="3">IF(R8&lt;&gt;"",R8-S8,"")</f>
        <v/>
      </c>
      <c r="U8" s="38"/>
      <c r="V8" s="39"/>
      <c r="W8" s="40" t="str">
        <f t="shared" ref="W8:W13" si="4">IF(U8&lt;&gt;"",U8-V8,"")</f>
        <v/>
      </c>
      <c r="X8" s="41"/>
      <c r="Y8" s="39"/>
      <c r="Z8" s="115" t="str">
        <f t="shared" ref="Z8:Z24" si="5">IF(X8&lt;&gt;"",X8-Y8,"")</f>
        <v/>
      </c>
      <c r="AA8" s="38"/>
      <c r="AB8" s="42"/>
      <c r="AD8" s="38"/>
      <c r="AE8" s="39"/>
      <c r="AF8" s="115" t="str">
        <f t="shared" ref="AF8:AF24" si="6">IF(AD8&lt;&gt;"",AD8-AE8,"")</f>
        <v/>
      </c>
      <c r="AG8" s="38"/>
      <c r="AH8" s="39"/>
      <c r="AI8" s="40" t="str">
        <f t="shared" ref="AI8:AI13" si="7">IF(AG8&lt;&gt;"",AG8-AH8,"")</f>
        <v/>
      </c>
      <c r="AJ8" s="41"/>
      <c r="AK8" s="39"/>
      <c r="AL8" s="115" t="str">
        <f t="shared" ref="AL8:AL24" si="8">IF(AJ8&lt;&gt;"",AJ8-AK8,"")</f>
        <v/>
      </c>
      <c r="AM8" s="38"/>
      <c r="AN8" s="42"/>
      <c r="AP8" s="38"/>
      <c r="AQ8" s="39"/>
      <c r="AR8" s="115" t="str">
        <f t="shared" ref="AR8:AR24" si="9">IF(AP8&lt;&gt;"",AP8-AQ8,"")</f>
        <v/>
      </c>
      <c r="AS8" s="38"/>
      <c r="AT8" s="39"/>
      <c r="AU8" s="40" t="str">
        <f t="shared" ref="AU8:AU13" si="10">IF(AS8&lt;&gt;"",AS8-AT8,"")</f>
        <v/>
      </c>
      <c r="AV8" s="41"/>
      <c r="AW8" s="39"/>
      <c r="AX8" s="115" t="str">
        <f t="shared" ref="AX8:AX24" si="11">IF(AV8&lt;&gt;"",AV8-AW8,"")</f>
        <v/>
      </c>
      <c r="AY8" s="38"/>
      <c r="AZ8" s="42"/>
      <c r="BB8" s="38"/>
      <c r="BC8" s="39"/>
      <c r="BD8" s="115" t="str">
        <f t="shared" ref="BD8:BD24" si="12">IF(BB8&lt;&gt;"",BB8-BC8,"")</f>
        <v/>
      </c>
      <c r="BE8" s="38"/>
      <c r="BF8" s="39"/>
      <c r="BG8" s="40" t="str">
        <f t="shared" ref="BG8:BG13" si="13">IF(BE8&lt;&gt;"",BE8-BF8,"")</f>
        <v/>
      </c>
      <c r="BH8" s="41"/>
      <c r="BI8" s="39"/>
      <c r="BJ8" s="115" t="str">
        <f t="shared" ref="BJ8:BJ24" si="14">IF(BH8&lt;&gt;"",BH8-BI8,"")</f>
        <v/>
      </c>
      <c r="BK8" s="38"/>
      <c r="BL8" s="42"/>
      <c r="BN8" s="38"/>
      <c r="BO8" s="39"/>
      <c r="BP8" s="115" t="str">
        <f t="shared" ref="BP8:BP24" si="15">IF(BN8&lt;&gt;"",BN8-BO8,"")</f>
        <v/>
      </c>
      <c r="BQ8" s="38"/>
      <c r="BR8" s="39"/>
      <c r="BS8" s="40" t="str">
        <f t="shared" ref="BS8:BS13" si="16">IF(BQ8&lt;&gt;"",BQ8-BR8,"")</f>
        <v/>
      </c>
      <c r="BT8" s="41"/>
      <c r="BU8" s="39"/>
      <c r="BV8" s="115" t="str">
        <f t="shared" ref="BV8:BV24" si="17">IF(BT8&lt;&gt;"",BT8-BU8,"")</f>
        <v/>
      </c>
      <c r="BW8" s="38"/>
      <c r="BX8" s="42"/>
      <c r="BZ8" s="38"/>
      <c r="CA8" s="39"/>
      <c r="CB8" s="115" t="str">
        <f t="shared" ref="CB8:CB24" si="18">IF(BZ8&lt;&gt;"",BZ8-CA8,"")</f>
        <v/>
      </c>
      <c r="CC8" s="38"/>
      <c r="CD8" s="39"/>
      <c r="CE8" s="40" t="str">
        <f t="shared" ref="CE8:CE13" si="19">IF(CC8&lt;&gt;"",CC8-CD8,"")</f>
        <v/>
      </c>
      <c r="CF8" s="41"/>
      <c r="CG8" s="39"/>
      <c r="CH8" s="115" t="str">
        <f t="shared" ref="CH8:CH24" si="20">IF(CF8&lt;&gt;"",CF8-CG8,"")</f>
        <v/>
      </c>
      <c r="CI8" s="38"/>
      <c r="CJ8" s="42"/>
    </row>
    <row r="9" spans="1:88" ht="15" customHeight="1" x14ac:dyDescent="0.2">
      <c r="B9" s="333"/>
      <c r="C9" s="325"/>
      <c r="D9" s="43"/>
      <c r="E9" s="238"/>
      <c r="F9" s="44"/>
      <c r="G9" s="45"/>
      <c r="H9" s="61" t="str">
        <f t="shared" si="0"/>
        <v/>
      </c>
      <c r="I9" s="44"/>
      <c r="J9" s="45"/>
      <c r="K9" s="46" t="str">
        <f t="shared" si="1"/>
        <v/>
      </c>
      <c r="L9" s="47"/>
      <c r="M9" s="45"/>
      <c r="N9" s="61" t="str">
        <f t="shared" si="2"/>
        <v/>
      </c>
      <c r="O9" s="44"/>
      <c r="P9" s="48"/>
      <c r="R9" s="44"/>
      <c r="S9" s="45"/>
      <c r="T9" s="61" t="str">
        <f t="shared" si="3"/>
        <v/>
      </c>
      <c r="U9" s="44"/>
      <c r="V9" s="45"/>
      <c r="W9" s="46" t="str">
        <f t="shared" si="4"/>
        <v/>
      </c>
      <c r="X9" s="47"/>
      <c r="Y9" s="45"/>
      <c r="Z9" s="61" t="str">
        <f t="shared" si="5"/>
        <v/>
      </c>
      <c r="AA9" s="44"/>
      <c r="AB9" s="48"/>
      <c r="AD9" s="44"/>
      <c r="AE9" s="45"/>
      <c r="AF9" s="61" t="str">
        <f t="shared" si="6"/>
        <v/>
      </c>
      <c r="AG9" s="44"/>
      <c r="AH9" s="45"/>
      <c r="AI9" s="46" t="str">
        <f t="shared" si="7"/>
        <v/>
      </c>
      <c r="AJ9" s="47"/>
      <c r="AK9" s="45"/>
      <c r="AL9" s="61" t="str">
        <f t="shared" si="8"/>
        <v/>
      </c>
      <c r="AM9" s="44"/>
      <c r="AN9" s="48"/>
      <c r="AP9" s="44"/>
      <c r="AQ9" s="45"/>
      <c r="AR9" s="61" t="str">
        <f t="shared" si="9"/>
        <v/>
      </c>
      <c r="AS9" s="44"/>
      <c r="AT9" s="45"/>
      <c r="AU9" s="46" t="str">
        <f t="shared" si="10"/>
        <v/>
      </c>
      <c r="AV9" s="47"/>
      <c r="AW9" s="45"/>
      <c r="AX9" s="61" t="str">
        <f t="shared" si="11"/>
        <v/>
      </c>
      <c r="AY9" s="44"/>
      <c r="AZ9" s="48"/>
      <c r="BB9" s="44"/>
      <c r="BC9" s="45"/>
      <c r="BD9" s="61" t="str">
        <f t="shared" si="12"/>
        <v/>
      </c>
      <c r="BE9" s="44"/>
      <c r="BF9" s="45"/>
      <c r="BG9" s="46" t="str">
        <f t="shared" si="13"/>
        <v/>
      </c>
      <c r="BH9" s="47"/>
      <c r="BI9" s="45"/>
      <c r="BJ9" s="61" t="str">
        <f t="shared" si="14"/>
        <v/>
      </c>
      <c r="BK9" s="44"/>
      <c r="BL9" s="48"/>
      <c r="BN9" s="44"/>
      <c r="BO9" s="45"/>
      <c r="BP9" s="61" t="str">
        <f t="shared" si="15"/>
        <v/>
      </c>
      <c r="BQ9" s="44"/>
      <c r="BR9" s="45"/>
      <c r="BS9" s="46" t="str">
        <f t="shared" si="16"/>
        <v/>
      </c>
      <c r="BT9" s="47"/>
      <c r="BU9" s="45"/>
      <c r="BV9" s="61" t="str">
        <f t="shared" si="17"/>
        <v/>
      </c>
      <c r="BW9" s="44"/>
      <c r="BX9" s="48"/>
      <c r="BZ9" s="44"/>
      <c r="CA9" s="45"/>
      <c r="CB9" s="61" t="str">
        <f t="shared" si="18"/>
        <v/>
      </c>
      <c r="CC9" s="44"/>
      <c r="CD9" s="45"/>
      <c r="CE9" s="46" t="str">
        <f t="shared" si="19"/>
        <v/>
      </c>
      <c r="CF9" s="47"/>
      <c r="CG9" s="45"/>
      <c r="CH9" s="61" t="str">
        <f t="shared" si="20"/>
        <v/>
      </c>
      <c r="CI9" s="44"/>
      <c r="CJ9" s="48"/>
    </row>
    <row r="10" spans="1:88" ht="15" customHeight="1" x14ac:dyDescent="0.2">
      <c r="B10" s="333"/>
      <c r="C10" s="325"/>
      <c r="D10" s="43"/>
      <c r="E10" s="200"/>
      <c r="F10" s="44"/>
      <c r="G10" s="45"/>
      <c r="H10" s="61" t="str">
        <f t="shared" si="0"/>
        <v/>
      </c>
      <c r="I10" s="44"/>
      <c r="J10" s="45"/>
      <c r="K10" s="46" t="str">
        <f t="shared" si="1"/>
        <v/>
      </c>
      <c r="L10" s="47"/>
      <c r="M10" s="45"/>
      <c r="N10" s="61" t="str">
        <f t="shared" si="2"/>
        <v/>
      </c>
      <c r="O10" s="44"/>
      <c r="P10" s="48"/>
      <c r="R10" s="44"/>
      <c r="S10" s="45"/>
      <c r="T10" s="61" t="str">
        <f t="shared" si="3"/>
        <v/>
      </c>
      <c r="U10" s="44"/>
      <c r="V10" s="45"/>
      <c r="W10" s="46" t="str">
        <f t="shared" si="4"/>
        <v/>
      </c>
      <c r="X10" s="47"/>
      <c r="Y10" s="45"/>
      <c r="Z10" s="61" t="str">
        <f t="shared" si="5"/>
        <v/>
      </c>
      <c r="AA10" s="44"/>
      <c r="AB10" s="48"/>
      <c r="AD10" s="44"/>
      <c r="AE10" s="45"/>
      <c r="AF10" s="61" t="str">
        <f t="shared" si="6"/>
        <v/>
      </c>
      <c r="AG10" s="44"/>
      <c r="AH10" s="45"/>
      <c r="AI10" s="46" t="str">
        <f t="shared" si="7"/>
        <v/>
      </c>
      <c r="AJ10" s="47"/>
      <c r="AK10" s="45"/>
      <c r="AL10" s="61" t="str">
        <f t="shared" si="8"/>
        <v/>
      </c>
      <c r="AM10" s="44"/>
      <c r="AN10" s="48"/>
      <c r="AP10" s="44"/>
      <c r="AQ10" s="45"/>
      <c r="AR10" s="61" t="str">
        <f t="shared" si="9"/>
        <v/>
      </c>
      <c r="AS10" s="44"/>
      <c r="AT10" s="45"/>
      <c r="AU10" s="46" t="str">
        <f t="shared" si="10"/>
        <v/>
      </c>
      <c r="AV10" s="47"/>
      <c r="AW10" s="45"/>
      <c r="AX10" s="61" t="str">
        <f t="shared" si="11"/>
        <v/>
      </c>
      <c r="AY10" s="44"/>
      <c r="AZ10" s="48"/>
      <c r="BB10" s="44"/>
      <c r="BC10" s="45"/>
      <c r="BD10" s="61" t="str">
        <f t="shared" si="12"/>
        <v/>
      </c>
      <c r="BE10" s="44"/>
      <c r="BF10" s="45"/>
      <c r="BG10" s="46" t="str">
        <f t="shared" si="13"/>
        <v/>
      </c>
      <c r="BH10" s="47"/>
      <c r="BI10" s="45"/>
      <c r="BJ10" s="61" t="str">
        <f t="shared" si="14"/>
        <v/>
      </c>
      <c r="BK10" s="44"/>
      <c r="BL10" s="48"/>
      <c r="BN10" s="44"/>
      <c r="BO10" s="45"/>
      <c r="BP10" s="61" t="str">
        <f t="shared" si="15"/>
        <v/>
      </c>
      <c r="BQ10" s="44"/>
      <c r="BR10" s="45"/>
      <c r="BS10" s="46" t="str">
        <f t="shared" si="16"/>
        <v/>
      </c>
      <c r="BT10" s="47"/>
      <c r="BU10" s="45"/>
      <c r="BV10" s="61" t="str">
        <f t="shared" si="17"/>
        <v/>
      </c>
      <c r="BW10" s="44"/>
      <c r="BX10" s="48"/>
      <c r="BZ10" s="44"/>
      <c r="CA10" s="45"/>
      <c r="CB10" s="61" t="str">
        <f t="shared" si="18"/>
        <v/>
      </c>
      <c r="CC10" s="44"/>
      <c r="CD10" s="45"/>
      <c r="CE10" s="46" t="str">
        <f t="shared" si="19"/>
        <v/>
      </c>
      <c r="CF10" s="47"/>
      <c r="CG10" s="45"/>
      <c r="CH10" s="61" t="str">
        <f t="shared" si="20"/>
        <v/>
      </c>
      <c r="CI10" s="44"/>
      <c r="CJ10" s="48"/>
    </row>
    <row r="11" spans="1:88" ht="15" customHeight="1" x14ac:dyDescent="0.2">
      <c r="B11" s="333"/>
      <c r="C11" s="325"/>
      <c r="D11" s="52"/>
      <c r="E11" s="239"/>
      <c r="F11" s="44"/>
      <c r="G11" s="45"/>
      <c r="H11" s="61" t="str">
        <f t="shared" si="0"/>
        <v/>
      </c>
      <c r="I11" s="44"/>
      <c r="J11" s="45"/>
      <c r="K11" s="46" t="str">
        <f t="shared" si="1"/>
        <v/>
      </c>
      <c r="L11" s="47"/>
      <c r="M11" s="45"/>
      <c r="N11" s="61" t="str">
        <f t="shared" si="2"/>
        <v/>
      </c>
      <c r="O11" s="44"/>
      <c r="P11" s="48"/>
      <c r="R11" s="44"/>
      <c r="S11" s="45"/>
      <c r="T11" s="61" t="str">
        <f t="shared" si="3"/>
        <v/>
      </c>
      <c r="U11" s="44"/>
      <c r="V11" s="45"/>
      <c r="W11" s="46" t="str">
        <f t="shared" si="4"/>
        <v/>
      </c>
      <c r="X11" s="47"/>
      <c r="Y11" s="45"/>
      <c r="Z11" s="61" t="str">
        <f t="shared" si="5"/>
        <v/>
      </c>
      <c r="AA11" s="44"/>
      <c r="AB11" s="48"/>
      <c r="AD11" s="44"/>
      <c r="AE11" s="45"/>
      <c r="AF11" s="61" t="str">
        <f t="shared" si="6"/>
        <v/>
      </c>
      <c r="AG11" s="44"/>
      <c r="AH11" s="45"/>
      <c r="AI11" s="46" t="str">
        <f t="shared" si="7"/>
        <v/>
      </c>
      <c r="AJ11" s="47"/>
      <c r="AK11" s="45"/>
      <c r="AL11" s="61" t="str">
        <f t="shared" si="8"/>
        <v/>
      </c>
      <c r="AM11" s="44"/>
      <c r="AN11" s="48"/>
      <c r="AP11" s="44"/>
      <c r="AQ11" s="45"/>
      <c r="AR11" s="61" t="str">
        <f t="shared" si="9"/>
        <v/>
      </c>
      <c r="AS11" s="44"/>
      <c r="AT11" s="45"/>
      <c r="AU11" s="46" t="str">
        <f t="shared" si="10"/>
        <v/>
      </c>
      <c r="AV11" s="47"/>
      <c r="AW11" s="45"/>
      <c r="AX11" s="61" t="str">
        <f t="shared" si="11"/>
        <v/>
      </c>
      <c r="AY11" s="44"/>
      <c r="AZ11" s="48"/>
      <c r="BB11" s="44"/>
      <c r="BC11" s="45"/>
      <c r="BD11" s="61" t="str">
        <f t="shared" si="12"/>
        <v/>
      </c>
      <c r="BE11" s="44"/>
      <c r="BF11" s="45"/>
      <c r="BG11" s="46" t="str">
        <f t="shared" si="13"/>
        <v/>
      </c>
      <c r="BH11" s="47"/>
      <c r="BI11" s="45"/>
      <c r="BJ11" s="61" t="str">
        <f t="shared" si="14"/>
        <v/>
      </c>
      <c r="BK11" s="44"/>
      <c r="BL11" s="48"/>
      <c r="BN11" s="44"/>
      <c r="BO11" s="45"/>
      <c r="BP11" s="61" t="str">
        <f t="shared" si="15"/>
        <v/>
      </c>
      <c r="BQ11" s="44"/>
      <c r="BR11" s="45"/>
      <c r="BS11" s="46" t="str">
        <f t="shared" si="16"/>
        <v/>
      </c>
      <c r="BT11" s="47"/>
      <c r="BU11" s="45"/>
      <c r="BV11" s="61" t="str">
        <f t="shared" si="17"/>
        <v/>
      </c>
      <c r="BW11" s="44"/>
      <c r="BX11" s="48"/>
      <c r="BZ11" s="44"/>
      <c r="CA11" s="45"/>
      <c r="CB11" s="61" t="str">
        <f t="shared" si="18"/>
        <v/>
      </c>
      <c r="CC11" s="44"/>
      <c r="CD11" s="45"/>
      <c r="CE11" s="46" t="str">
        <f t="shared" si="19"/>
        <v/>
      </c>
      <c r="CF11" s="47"/>
      <c r="CG11" s="45"/>
      <c r="CH11" s="61" t="str">
        <f t="shared" si="20"/>
        <v/>
      </c>
      <c r="CI11" s="44"/>
      <c r="CJ11" s="48"/>
    </row>
    <row r="12" spans="1:88" ht="15" customHeight="1" x14ac:dyDescent="0.2">
      <c r="B12" s="333"/>
      <c r="C12" s="325"/>
      <c r="D12" s="53"/>
      <c r="E12" s="53"/>
      <c r="F12" s="44"/>
      <c r="G12" s="45"/>
      <c r="H12" s="61" t="str">
        <f t="shared" si="0"/>
        <v/>
      </c>
      <c r="I12" s="44"/>
      <c r="J12" s="45"/>
      <c r="K12" s="46" t="str">
        <f t="shared" si="1"/>
        <v/>
      </c>
      <c r="L12" s="47"/>
      <c r="M12" s="45"/>
      <c r="N12" s="61" t="str">
        <f t="shared" si="2"/>
        <v/>
      </c>
      <c r="O12" s="44"/>
      <c r="P12" s="48"/>
      <c r="R12" s="44"/>
      <c r="S12" s="45"/>
      <c r="T12" s="61" t="str">
        <f t="shared" si="3"/>
        <v/>
      </c>
      <c r="U12" s="44"/>
      <c r="V12" s="45"/>
      <c r="W12" s="46" t="str">
        <f t="shared" si="4"/>
        <v/>
      </c>
      <c r="X12" s="47"/>
      <c r="Y12" s="45"/>
      <c r="Z12" s="61" t="str">
        <f t="shared" si="5"/>
        <v/>
      </c>
      <c r="AA12" s="44"/>
      <c r="AB12" s="48"/>
      <c r="AD12" s="44"/>
      <c r="AE12" s="45"/>
      <c r="AF12" s="61" t="str">
        <f t="shared" si="6"/>
        <v/>
      </c>
      <c r="AG12" s="44"/>
      <c r="AH12" s="45"/>
      <c r="AI12" s="46" t="str">
        <f t="shared" si="7"/>
        <v/>
      </c>
      <c r="AJ12" s="47"/>
      <c r="AK12" s="45"/>
      <c r="AL12" s="61" t="str">
        <f t="shared" si="8"/>
        <v/>
      </c>
      <c r="AM12" s="44"/>
      <c r="AN12" s="48"/>
      <c r="AP12" s="44"/>
      <c r="AQ12" s="45"/>
      <c r="AR12" s="61" t="str">
        <f t="shared" si="9"/>
        <v/>
      </c>
      <c r="AS12" s="44"/>
      <c r="AT12" s="45"/>
      <c r="AU12" s="46" t="str">
        <f t="shared" si="10"/>
        <v/>
      </c>
      <c r="AV12" s="47"/>
      <c r="AW12" s="45"/>
      <c r="AX12" s="61" t="str">
        <f t="shared" si="11"/>
        <v/>
      </c>
      <c r="AY12" s="44"/>
      <c r="AZ12" s="48"/>
      <c r="BB12" s="44"/>
      <c r="BC12" s="45"/>
      <c r="BD12" s="61" t="str">
        <f t="shared" si="12"/>
        <v/>
      </c>
      <c r="BE12" s="44"/>
      <c r="BF12" s="45"/>
      <c r="BG12" s="46" t="str">
        <f t="shared" si="13"/>
        <v/>
      </c>
      <c r="BH12" s="47"/>
      <c r="BI12" s="45"/>
      <c r="BJ12" s="61" t="str">
        <f t="shared" si="14"/>
        <v/>
      </c>
      <c r="BK12" s="44"/>
      <c r="BL12" s="48"/>
      <c r="BN12" s="44"/>
      <c r="BO12" s="45"/>
      <c r="BP12" s="61" t="str">
        <f t="shared" si="15"/>
        <v/>
      </c>
      <c r="BQ12" s="44"/>
      <c r="BR12" s="45"/>
      <c r="BS12" s="46" t="str">
        <f t="shared" si="16"/>
        <v/>
      </c>
      <c r="BT12" s="47"/>
      <c r="BU12" s="45"/>
      <c r="BV12" s="61" t="str">
        <f t="shared" si="17"/>
        <v/>
      </c>
      <c r="BW12" s="44"/>
      <c r="BX12" s="48"/>
      <c r="BZ12" s="44"/>
      <c r="CA12" s="45"/>
      <c r="CB12" s="61" t="str">
        <f t="shared" si="18"/>
        <v/>
      </c>
      <c r="CC12" s="44"/>
      <c r="CD12" s="45"/>
      <c r="CE12" s="46" t="str">
        <f t="shared" si="19"/>
        <v/>
      </c>
      <c r="CF12" s="47"/>
      <c r="CG12" s="45"/>
      <c r="CH12" s="61" t="str">
        <f t="shared" si="20"/>
        <v/>
      </c>
      <c r="CI12" s="44"/>
      <c r="CJ12" s="48"/>
    </row>
    <row r="13" spans="1:88" ht="15" customHeight="1" x14ac:dyDescent="0.2">
      <c r="B13" s="333"/>
      <c r="C13" s="325"/>
      <c r="D13" s="53"/>
      <c r="E13" s="53"/>
      <c r="F13" s="54"/>
      <c r="G13" s="55"/>
      <c r="H13" s="61" t="str">
        <f t="shared" si="0"/>
        <v/>
      </c>
      <c r="I13" s="44"/>
      <c r="J13" s="55"/>
      <c r="K13" s="46" t="str">
        <f t="shared" si="1"/>
        <v/>
      </c>
      <c r="L13" s="241"/>
      <c r="M13" s="55"/>
      <c r="N13" s="61" t="str">
        <f t="shared" si="2"/>
        <v/>
      </c>
      <c r="O13" s="44"/>
      <c r="P13" s="237"/>
      <c r="R13" s="54"/>
      <c r="S13" s="55"/>
      <c r="T13" s="61" t="str">
        <f t="shared" si="3"/>
        <v/>
      </c>
      <c r="U13" s="44"/>
      <c r="V13" s="55"/>
      <c r="W13" s="46" t="str">
        <f t="shared" si="4"/>
        <v/>
      </c>
      <c r="X13" s="241"/>
      <c r="Y13" s="55"/>
      <c r="Z13" s="61" t="str">
        <f t="shared" si="5"/>
        <v/>
      </c>
      <c r="AA13" s="44"/>
      <c r="AB13" s="237"/>
      <c r="AD13" s="54"/>
      <c r="AE13" s="55"/>
      <c r="AF13" s="61" t="str">
        <f t="shared" si="6"/>
        <v/>
      </c>
      <c r="AG13" s="44"/>
      <c r="AH13" s="55"/>
      <c r="AI13" s="46" t="str">
        <f t="shared" si="7"/>
        <v/>
      </c>
      <c r="AJ13" s="241"/>
      <c r="AK13" s="55"/>
      <c r="AL13" s="61" t="str">
        <f t="shared" si="8"/>
        <v/>
      </c>
      <c r="AM13" s="44"/>
      <c r="AN13" s="237"/>
      <c r="AP13" s="54"/>
      <c r="AQ13" s="55"/>
      <c r="AR13" s="61" t="str">
        <f t="shared" si="9"/>
        <v/>
      </c>
      <c r="AS13" s="44"/>
      <c r="AT13" s="55"/>
      <c r="AU13" s="46" t="str">
        <f t="shared" si="10"/>
        <v/>
      </c>
      <c r="AV13" s="241"/>
      <c r="AW13" s="55"/>
      <c r="AX13" s="61" t="str">
        <f t="shared" si="11"/>
        <v/>
      </c>
      <c r="AY13" s="44"/>
      <c r="AZ13" s="237"/>
      <c r="BB13" s="54"/>
      <c r="BC13" s="55"/>
      <c r="BD13" s="61" t="str">
        <f t="shared" si="12"/>
        <v/>
      </c>
      <c r="BE13" s="44"/>
      <c r="BF13" s="55"/>
      <c r="BG13" s="46" t="str">
        <f t="shared" si="13"/>
        <v/>
      </c>
      <c r="BH13" s="241"/>
      <c r="BI13" s="55"/>
      <c r="BJ13" s="61" t="str">
        <f t="shared" si="14"/>
        <v/>
      </c>
      <c r="BK13" s="44"/>
      <c r="BL13" s="237"/>
      <c r="BN13" s="54"/>
      <c r="BO13" s="55"/>
      <c r="BP13" s="61" t="str">
        <f t="shared" si="15"/>
        <v/>
      </c>
      <c r="BQ13" s="44"/>
      <c r="BR13" s="55"/>
      <c r="BS13" s="46" t="str">
        <f t="shared" si="16"/>
        <v/>
      </c>
      <c r="BT13" s="241"/>
      <c r="BU13" s="55"/>
      <c r="BV13" s="61" t="str">
        <f t="shared" si="17"/>
        <v/>
      </c>
      <c r="BW13" s="44"/>
      <c r="BX13" s="237"/>
      <c r="BZ13" s="54"/>
      <c r="CA13" s="55"/>
      <c r="CB13" s="61" t="str">
        <f t="shared" si="18"/>
        <v/>
      </c>
      <c r="CC13" s="44"/>
      <c r="CD13" s="55"/>
      <c r="CE13" s="46" t="str">
        <f t="shared" si="19"/>
        <v/>
      </c>
      <c r="CF13" s="241"/>
      <c r="CG13" s="55"/>
      <c r="CH13" s="61" t="str">
        <f t="shared" si="20"/>
        <v/>
      </c>
      <c r="CI13" s="44"/>
      <c r="CJ13" s="237"/>
    </row>
    <row r="14" spans="1:88" s="56" customFormat="1" ht="15" customHeight="1" thickBot="1" x14ac:dyDescent="0.25">
      <c r="B14" s="333"/>
      <c r="C14" s="326"/>
      <c r="D14" s="57"/>
      <c r="E14" s="240"/>
      <c r="F14" s="243"/>
      <c r="G14" s="244"/>
      <c r="H14" s="242" t="str">
        <f t="shared" si="0"/>
        <v/>
      </c>
      <c r="I14" s="49"/>
      <c r="J14" s="244"/>
      <c r="K14" s="51"/>
      <c r="L14" s="245"/>
      <c r="M14" s="244"/>
      <c r="N14" s="242" t="str">
        <f t="shared" si="2"/>
        <v/>
      </c>
      <c r="O14" s="49"/>
      <c r="P14" s="246"/>
      <c r="Q14" s="2"/>
      <c r="R14" s="243"/>
      <c r="S14" s="244"/>
      <c r="T14" s="242" t="str">
        <f t="shared" si="3"/>
        <v/>
      </c>
      <c r="U14" s="49"/>
      <c r="V14" s="244"/>
      <c r="W14" s="51"/>
      <c r="X14" s="245"/>
      <c r="Y14" s="244"/>
      <c r="Z14" s="242" t="str">
        <f t="shared" si="5"/>
        <v/>
      </c>
      <c r="AA14" s="49"/>
      <c r="AB14" s="246"/>
      <c r="AC14" s="2"/>
      <c r="AD14" s="243"/>
      <c r="AE14" s="244"/>
      <c r="AF14" s="242" t="str">
        <f t="shared" si="6"/>
        <v/>
      </c>
      <c r="AG14" s="49"/>
      <c r="AH14" s="244"/>
      <c r="AI14" s="51"/>
      <c r="AJ14" s="245"/>
      <c r="AK14" s="244"/>
      <c r="AL14" s="242" t="str">
        <f t="shared" si="8"/>
        <v/>
      </c>
      <c r="AM14" s="49"/>
      <c r="AN14" s="246"/>
      <c r="AO14" s="2"/>
      <c r="AP14" s="243"/>
      <c r="AQ14" s="244"/>
      <c r="AR14" s="242" t="str">
        <f t="shared" si="9"/>
        <v/>
      </c>
      <c r="AS14" s="49"/>
      <c r="AT14" s="244"/>
      <c r="AU14" s="51"/>
      <c r="AV14" s="245"/>
      <c r="AW14" s="244"/>
      <c r="AX14" s="242" t="str">
        <f t="shared" si="11"/>
        <v/>
      </c>
      <c r="AY14" s="49"/>
      <c r="AZ14" s="246"/>
      <c r="BA14" s="2"/>
      <c r="BB14" s="243"/>
      <c r="BC14" s="244"/>
      <c r="BD14" s="242" t="str">
        <f t="shared" si="12"/>
        <v/>
      </c>
      <c r="BE14" s="49"/>
      <c r="BF14" s="244"/>
      <c r="BG14" s="51"/>
      <c r="BH14" s="245"/>
      <c r="BI14" s="244"/>
      <c r="BJ14" s="242" t="str">
        <f t="shared" si="14"/>
        <v/>
      </c>
      <c r="BK14" s="49"/>
      <c r="BL14" s="246"/>
      <c r="BM14" s="2"/>
      <c r="BN14" s="243"/>
      <c r="BO14" s="244"/>
      <c r="BP14" s="242" t="str">
        <f t="shared" si="15"/>
        <v/>
      </c>
      <c r="BQ14" s="49"/>
      <c r="BR14" s="244"/>
      <c r="BS14" s="51"/>
      <c r="BT14" s="245"/>
      <c r="BU14" s="244"/>
      <c r="BV14" s="242" t="str">
        <f t="shared" si="17"/>
        <v/>
      </c>
      <c r="BW14" s="49"/>
      <c r="BX14" s="246"/>
      <c r="BY14" s="2"/>
      <c r="BZ14" s="243"/>
      <c r="CA14" s="244"/>
      <c r="CB14" s="242" t="str">
        <f t="shared" si="18"/>
        <v/>
      </c>
      <c r="CC14" s="49"/>
      <c r="CD14" s="244"/>
      <c r="CE14" s="51"/>
      <c r="CF14" s="245"/>
      <c r="CG14" s="244"/>
      <c r="CH14" s="242" t="str">
        <f t="shared" si="20"/>
        <v/>
      </c>
      <c r="CI14" s="49"/>
      <c r="CJ14" s="246"/>
    </row>
    <row r="15" spans="1:88" ht="15" customHeight="1" x14ac:dyDescent="0.2">
      <c r="B15" s="333"/>
      <c r="C15" s="330" t="s">
        <v>2</v>
      </c>
      <c r="D15" s="190"/>
      <c r="E15" s="220"/>
      <c r="F15" s="38"/>
      <c r="G15" s="39"/>
      <c r="H15" s="115" t="str">
        <f t="shared" si="0"/>
        <v/>
      </c>
      <c r="I15" s="38"/>
      <c r="J15" s="39"/>
      <c r="K15" s="40" t="str">
        <f t="shared" ref="K15:K24" si="21">IF(I15&lt;&gt;"",I15-J15,"")</f>
        <v/>
      </c>
      <c r="L15" s="41"/>
      <c r="M15" s="39"/>
      <c r="N15" s="115" t="str">
        <f t="shared" si="2"/>
        <v/>
      </c>
      <c r="O15" s="38"/>
      <c r="P15" s="42"/>
      <c r="R15" s="38"/>
      <c r="S15" s="39"/>
      <c r="T15" s="115" t="str">
        <f t="shared" si="3"/>
        <v/>
      </c>
      <c r="U15" s="38"/>
      <c r="V15" s="39"/>
      <c r="W15" s="40" t="str">
        <f t="shared" ref="W15:W24" si="22">IF(U15&lt;&gt;"",U15-V15,"")</f>
        <v/>
      </c>
      <c r="X15" s="41"/>
      <c r="Y15" s="39"/>
      <c r="Z15" s="115" t="str">
        <f t="shared" si="5"/>
        <v/>
      </c>
      <c r="AA15" s="38"/>
      <c r="AB15" s="42"/>
      <c r="AD15" s="38"/>
      <c r="AE15" s="39"/>
      <c r="AF15" s="115" t="str">
        <f t="shared" si="6"/>
        <v/>
      </c>
      <c r="AG15" s="38"/>
      <c r="AH15" s="39"/>
      <c r="AI15" s="40" t="str">
        <f t="shared" ref="AI15:AI24" si="23">IF(AG15&lt;&gt;"",AG15-AH15,"")</f>
        <v/>
      </c>
      <c r="AJ15" s="41"/>
      <c r="AK15" s="39"/>
      <c r="AL15" s="115" t="str">
        <f t="shared" si="8"/>
        <v/>
      </c>
      <c r="AM15" s="38"/>
      <c r="AN15" s="42"/>
      <c r="AP15" s="38"/>
      <c r="AQ15" s="39"/>
      <c r="AR15" s="115" t="str">
        <f t="shared" si="9"/>
        <v/>
      </c>
      <c r="AS15" s="38"/>
      <c r="AT15" s="39"/>
      <c r="AU15" s="40" t="str">
        <f t="shared" ref="AU15:AU24" si="24">IF(AS15&lt;&gt;"",AS15-AT15,"")</f>
        <v/>
      </c>
      <c r="AV15" s="41"/>
      <c r="AW15" s="39"/>
      <c r="AX15" s="115" t="str">
        <f t="shared" si="11"/>
        <v/>
      </c>
      <c r="AY15" s="38"/>
      <c r="AZ15" s="42"/>
      <c r="BB15" s="38"/>
      <c r="BC15" s="39"/>
      <c r="BD15" s="115" t="str">
        <f t="shared" si="12"/>
        <v/>
      </c>
      <c r="BE15" s="38"/>
      <c r="BF15" s="39"/>
      <c r="BG15" s="40" t="str">
        <f t="shared" ref="BG15:BG24" si="25">IF(BE15&lt;&gt;"",BE15-BF15,"")</f>
        <v/>
      </c>
      <c r="BH15" s="41"/>
      <c r="BI15" s="39"/>
      <c r="BJ15" s="115" t="str">
        <f t="shared" si="14"/>
        <v/>
      </c>
      <c r="BK15" s="38"/>
      <c r="BL15" s="42"/>
      <c r="BN15" s="38"/>
      <c r="BO15" s="39"/>
      <c r="BP15" s="115" t="str">
        <f t="shared" si="15"/>
        <v/>
      </c>
      <c r="BQ15" s="38"/>
      <c r="BR15" s="39"/>
      <c r="BS15" s="40" t="str">
        <f t="shared" ref="BS15:BS24" si="26">IF(BQ15&lt;&gt;"",BQ15-BR15,"")</f>
        <v/>
      </c>
      <c r="BT15" s="41"/>
      <c r="BU15" s="39"/>
      <c r="BV15" s="115" t="str">
        <f t="shared" si="17"/>
        <v/>
      </c>
      <c r="BW15" s="38"/>
      <c r="BX15" s="42"/>
      <c r="BZ15" s="38"/>
      <c r="CA15" s="39"/>
      <c r="CB15" s="115" t="str">
        <f t="shared" si="18"/>
        <v/>
      </c>
      <c r="CC15" s="38"/>
      <c r="CD15" s="39"/>
      <c r="CE15" s="40" t="str">
        <f t="shared" ref="CE15:CE24" si="27">IF(CC15&lt;&gt;"",CC15-CD15,"")</f>
        <v/>
      </c>
      <c r="CF15" s="41"/>
      <c r="CG15" s="39"/>
      <c r="CH15" s="115" t="str">
        <f t="shared" si="20"/>
        <v/>
      </c>
      <c r="CI15" s="38"/>
      <c r="CJ15" s="42"/>
    </row>
    <row r="16" spans="1:88" ht="15" customHeight="1" x14ac:dyDescent="0.2">
      <c r="B16" s="333"/>
      <c r="C16" s="331"/>
      <c r="D16" s="191"/>
      <c r="E16" s="198"/>
      <c r="F16" s="44"/>
      <c r="G16" s="45"/>
      <c r="H16" s="61" t="str">
        <f t="shared" si="0"/>
        <v/>
      </c>
      <c r="I16" s="44"/>
      <c r="J16" s="45"/>
      <c r="K16" s="46" t="str">
        <f t="shared" si="21"/>
        <v/>
      </c>
      <c r="L16" s="47"/>
      <c r="M16" s="45"/>
      <c r="N16" s="61" t="str">
        <f t="shared" si="2"/>
        <v/>
      </c>
      <c r="O16" s="44"/>
      <c r="P16" s="48"/>
      <c r="R16" s="44"/>
      <c r="S16" s="45"/>
      <c r="T16" s="61" t="str">
        <f t="shared" si="3"/>
        <v/>
      </c>
      <c r="U16" s="44"/>
      <c r="V16" s="45"/>
      <c r="W16" s="46" t="str">
        <f t="shared" si="22"/>
        <v/>
      </c>
      <c r="X16" s="47"/>
      <c r="Y16" s="45"/>
      <c r="Z16" s="61" t="str">
        <f t="shared" si="5"/>
        <v/>
      </c>
      <c r="AA16" s="44"/>
      <c r="AB16" s="48"/>
      <c r="AD16" s="44"/>
      <c r="AE16" s="45"/>
      <c r="AF16" s="61" t="str">
        <f t="shared" si="6"/>
        <v/>
      </c>
      <c r="AG16" s="44"/>
      <c r="AH16" s="45"/>
      <c r="AI16" s="46" t="str">
        <f t="shared" si="23"/>
        <v/>
      </c>
      <c r="AJ16" s="47"/>
      <c r="AK16" s="45"/>
      <c r="AL16" s="61" t="str">
        <f t="shared" si="8"/>
        <v/>
      </c>
      <c r="AM16" s="44"/>
      <c r="AN16" s="48"/>
      <c r="AP16" s="44"/>
      <c r="AQ16" s="45"/>
      <c r="AR16" s="61" t="str">
        <f t="shared" si="9"/>
        <v/>
      </c>
      <c r="AS16" s="44"/>
      <c r="AT16" s="45"/>
      <c r="AU16" s="46" t="str">
        <f t="shared" si="24"/>
        <v/>
      </c>
      <c r="AV16" s="47"/>
      <c r="AW16" s="45"/>
      <c r="AX16" s="61" t="str">
        <f t="shared" si="11"/>
        <v/>
      </c>
      <c r="AY16" s="44"/>
      <c r="AZ16" s="48"/>
      <c r="BB16" s="44"/>
      <c r="BC16" s="45"/>
      <c r="BD16" s="61" t="str">
        <f t="shared" si="12"/>
        <v/>
      </c>
      <c r="BE16" s="44"/>
      <c r="BF16" s="45"/>
      <c r="BG16" s="46" t="str">
        <f t="shared" si="25"/>
        <v/>
      </c>
      <c r="BH16" s="47"/>
      <c r="BI16" s="45"/>
      <c r="BJ16" s="61" t="str">
        <f t="shared" si="14"/>
        <v/>
      </c>
      <c r="BK16" s="44"/>
      <c r="BL16" s="48"/>
      <c r="BN16" s="44"/>
      <c r="BO16" s="45"/>
      <c r="BP16" s="61" t="str">
        <f t="shared" si="15"/>
        <v/>
      </c>
      <c r="BQ16" s="44"/>
      <c r="BR16" s="45"/>
      <c r="BS16" s="46" t="str">
        <f t="shared" si="26"/>
        <v/>
      </c>
      <c r="BT16" s="47"/>
      <c r="BU16" s="45"/>
      <c r="BV16" s="61" t="str">
        <f t="shared" si="17"/>
        <v/>
      </c>
      <c r="BW16" s="44"/>
      <c r="BX16" s="48"/>
      <c r="BZ16" s="44"/>
      <c r="CA16" s="45"/>
      <c r="CB16" s="61" t="str">
        <f t="shared" si="18"/>
        <v/>
      </c>
      <c r="CC16" s="44"/>
      <c r="CD16" s="45"/>
      <c r="CE16" s="46" t="str">
        <f t="shared" si="27"/>
        <v/>
      </c>
      <c r="CF16" s="47"/>
      <c r="CG16" s="45"/>
      <c r="CH16" s="61" t="str">
        <f t="shared" si="20"/>
        <v/>
      </c>
      <c r="CI16" s="44"/>
      <c r="CJ16" s="48"/>
    </row>
    <row r="17" spans="2:88" ht="15" customHeight="1" x14ac:dyDescent="0.2">
      <c r="B17" s="333"/>
      <c r="C17" s="331"/>
      <c r="D17" s="191"/>
      <c r="E17" s="198"/>
      <c r="F17" s="44"/>
      <c r="G17" s="45"/>
      <c r="H17" s="61" t="str">
        <f t="shared" si="0"/>
        <v/>
      </c>
      <c r="I17" s="44"/>
      <c r="J17" s="45"/>
      <c r="K17" s="46" t="str">
        <f t="shared" si="21"/>
        <v/>
      </c>
      <c r="L17" s="47"/>
      <c r="M17" s="45"/>
      <c r="N17" s="61" t="str">
        <f t="shared" si="2"/>
        <v/>
      </c>
      <c r="O17" s="44"/>
      <c r="P17" s="48"/>
      <c r="R17" s="44"/>
      <c r="S17" s="45"/>
      <c r="T17" s="61" t="str">
        <f t="shared" si="3"/>
        <v/>
      </c>
      <c r="U17" s="44"/>
      <c r="V17" s="45"/>
      <c r="W17" s="46" t="str">
        <f t="shared" si="22"/>
        <v/>
      </c>
      <c r="X17" s="47"/>
      <c r="Y17" s="45"/>
      <c r="Z17" s="61" t="str">
        <f t="shared" si="5"/>
        <v/>
      </c>
      <c r="AA17" s="44"/>
      <c r="AB17" s="48"/>
      <c r="AD17" s="44"/>
      <c r="AE17" s="45"/>
      <c r="AF17" s="61" t="str">
        <f t="shared" si="6"/>
        <v/>
      </c>
      <c r="AG17" s="44"/>
      <c r="AH17" s="45"/>
      <c r="AI17" s="46" t="str">
        <f t="shared" si="23"/>
        <v/>
      </c>
      <c r="AJ17" s="47"/>
      <c r="AK17" s="45"/>
      <c r="AL17" s="61" t="str">
        <f t="shared" si="8"/>
        <v/>
      </c>
      <c r="AM17" s="44"/>
      <c r="AN17" s="48"/>
      <c r="AP17" s="44"/>
      <c r="AQ17" s="45"/>
      <c r="AR17" s="61" t="str">
        <f t="shared" si="9"/>
        <v/>
      </c>
      <c r="AS17" s="44"/>
      <c r="AT17" s="45"/>
      <c r="AU17" s="46" t="str">
        <f t="shared" si="24"/>
        <v/>
      </c>
      <c r="AV17" s="47"/>
      <c r="AW17" s="45"/>
      <c r="AX17" s="61" t="str">
        <f t="shared" si="11"/>
        <v/>
      </c>
      <c r="AY17" s="44"/>
      <c r="AZ17" s="48"/>
      <c r="BB17" s="44"/>
      <c r="BC17" s="45"/>
      <c r="BD17" s="61" t="str">
        <f t="shared" si="12"/>
        <v/>
      </c>
      <c r="BE17" s="44"/>
      <c r="BF17" s="45"/>
      <c r="BG17" s="46" t="str">
        <f t="shared" si="25"/>
        <v/>
      </c>
      <c r="BH17" s="47"/>
      <c r="BI17" s="45"/>
      <c r="BJ17" s="61" t="str">
        <f t="shared" si="14"/>
        <v/>
      </c>
      <c r="BK17" s="44"/>
      <c r="BL17" s="48"/>
      <c r="BN17" s="44"/>
      <c r="BO17" s="45"/>
      <c r="BP17" s="61" t="str">
        <f t="shared" si="15"/>
        <v/>
      </c>
      <c r="BQ17" s="44"/>
      <c r="BR17" s="45"/>
      <c r="BS17" s="46" t="str">
        <f t="shared" si="26"/>
        <v/>
      </c>
      <c r="BT17" s="47"/>
      <c r="BU17" s="45"/>
      <c r="BV17" s="61" t="str">
        <f t="shared" si="17"/>
        <v/>
      </c>
      <c r="BW17" s="44"/>
      <c r="BX17" s="48"/>
      <c r="BZ17" s="44"/>
      <c r="CA17" s="45"/>
      <c r="CB17" s="61" t="str">
        <f t="shared" si="18"/>
        <v/>
      </c>
      <c r="CC17" s="44"/>
      <c r="CD17" s="45"/>
      <c r="CE17" s="46" t="str">
        <f t="shared" si="27"/>
        <v/>
      </c>
      <c r="CF17" s="47"/>
      <c r="CG17" s="45"/>
      <c r="CH17" s="61" t="str">
        <f t="shared" si="20"/>
        <v/>
      </c>
      <c r="CI17" s="44"/>
      <c r="CJ17" s="48"/>
    </row>
    <row r="18" spans="2:88" ht="15" customHeight="1" x14ac:dyDescent="0.2">
      <c r="B18" s="333"/>
      <c r="C18" s="331"/>
      <c r="D18" s="193"/>
      <c r="E18" s="198"/>
      <c r="F18" s="44"/>
      <c r="G18" s="45"/>
      <c r="H18" s="61" t="str">
        <f t="shared" si="0"/>
        <v/>
      </c>
      <c r="I18" s="44"/>
      <c r="J18" s="45"/>
      <c r="K18" s="46" t="str">
        <f t="shared" si="21"/>
        <v/>
      </c>
      <c r="L18" s="47"/>
      <c r="M18" s="45"/>
      <c r="N18" s="61" t="str">
        <f t="shared" si="2"/>
        <v/>
      </c>
      <c r="O18" s="44"/>
      <c r="P18" s="48"/>
      <c r="R18" s="44"/>
      <c r="S18" s="45"/>
      <c r="T18" s="61" t="str">
        <f t="shared" si="3"/>
        <v/>
      </c>
      <c r="U18" s="44"/>
      <c r="V18" s="45"/>
      <c r="W18" s="46" t="str">
        <f t="shared" si="22"/>
        <v/>
      </c>
      <c r="X18" s="47"/>
      <c r="Y18" s="45"/>
      <c r="Z18" s="61" t="str">
        <f t="shared" si="5"/>
        <v/>
      </c>
      <c r="AA18" s="44"/>
      <c r="AB18" s="48"/>
      <c r="AD18" s="44"/>
      <c r="AE18" s="45"/>
      <c r="AF18" s="61" t="str">
        <f t="shared" si="6"/>
        <v/>
      </c>
      <c r="AG18" s="44"/>
      <c r="AH18" s="45"/>
      <c r="AI18" s="46" t="str">
        <f t="shared" si="23"/>
        <v/>
      </c>
      <c r="AJ18" s="47"/>
      <c r="AK18" s="45"/>
      <c r="AL18" s="61" t="str">
        <f t="shared" si="8"/>
        <v/>
      </c>
      <c r="AM18" s="44"/>
      <c r="AN18" s="48"/>
      <c r="AP18" s="44"/>
      <c r="AQ18" s="45"/>
      <c r="AR18" s="61" t="str">
        <f t="shared" si="9"/>
        <v/>
      </c>
      <c r="AS18" s="44"/>
      <c r="AT18" s="45"/>
      <c r="AU18" s="46" t="str">
        <f t="shared" si="24"/>
        <v/>
      </c>
      <c r="AV18" s="47"/>
      <c r="AW18" s="45"/>
      <c r="AX18" s="61" t="str">
        <f t="shared" si="11"/>
        <v/>
      </c>
      <c r="AY18" s="44"/>
      <c r="AZ18" s="48"/>
      <c r="BB18" s="44"/>
      <c r="BC18" s="45"/>
      <c r="BD18" s="61" t="str">
        <f t="shared" si="12"/>
        <v/>
      </c>
      <c r="BE18" s="44"/>
      <c r="BF18" s="45"/>
      <c r="BG18" s="46" t="str">
        <f t="shared" si="25"/>
        <v/>
      </c>
      <c r="BH18" s="47"/>
      <c r="BI18" s="45"/>
      <c r="BJ18" s="61" t="str">
        <f t="shared" si="14"/>
        <v/>
      </c>
      <c r="BK18" s="44"/>
      <c r="BL18" s="48"/>
      <c r="BN18" s="44"/>
      <c r="BO18" s="45"/>
      <c r="BP18" s="61" t="str">
        <f t="shared" si="15"/>
        <v/>
      </c>
      <c r="BQ18" s="44"/>
      <c r="BR18" s="45"/>
      <c r="BS18" s="46" t="str">
        <f t="shared" si="26"/>
        <v/>
      </c>
      <c r="BT18" s="47"/>
      <c r="BU18" s="45"/>
      <c r="BV18" s="61" t="str">
        <f t="shared" si="17"/>
        <v/>
      </c>
      <c r="BW18" s="44"/>
      <c r="BX18" s="48"/>
      <c r="BZ18" s="44"/>
      <c r="CA18" s="45"/>
      <c r="CB18" s="61" t="str">
        <f t="shared" si="18"/>
        <v/>
      </c>
      <c r="CC18" s="44"/>
      <c r="CD18" s="45"/>
      <c r="CE18" s="46" t="str">
        <f t="shared" si="27"/>
        <v/>
      </c>
      <c r="CF18" s="47"/>
      <c r="CG18" s="45"/>
      <c r="CH18" s="61" t="str">
        <f t="shared" si="20"/>
        <v/>
      </c>
      <c r="CI18" s="44"/>
      <c r="CJ18" s="48"/>
    </row>
    <row r="19" spans="2:88" ht="15" customHeight="1" x14ac:dyDescent="0.2">
      <c r="B19" s="333"/>
      <c r="C19" s="331"/>
      <c r="D19" s="120"/>
      <c r="E19" s="198"/>
      <c r="F19" s="44"/>
      <c r="G19" s="45"/>
      <c r="H19" s="61" t="str">
        <f t="shared" si="0"/>
        <v/>
      </c>
      <c r="I19" s="44"/>
      <c r="J19" s="45"/>
      <c r="K19" s="46" t="str">
        <f t="shared" si="21"/>
        <v/>
      </c>
      <c r="L19" s="47"/>
      <c r="M19" s="45"/>
      <c r="N19" s="61" t="str">
        <f t="shared" si="2"/>
        <v/>
      </c>
      <c r="O19" s="44"/>
      <c r="P19" s="48"/>
      <c r="R19" s="44"/>
      <c r="S19" s="45"/>
      <c r="T19" s="61" t="str">
        <f t="shared" si="3"/>
        <v/>
      </c>
      <c r="U19" s="44"/>
      <c r="V19" s="45"/>
      <c r="W19" s="46" t="str">
        <f t="shared" si="22"/>
        <v/>
      </c>
      <c r="X19" s="47"/>
      <c r="Y19" s="45"/>
      <c r="Z19" s="61" t="str">
        <f t="shared" si="5"/>
        <v/>
      </c>
      <c r="AA19" s="44"/>
      <c r="AB19" s="48"/>
      <c r="AD19" s="44"/>
      <c r="AE19" s="45"/>
      <c r="AF19" s="61" t="str">
        <f t="shared" si="6"/>
        <v/>
      </c>
      <c r="AG19" s="44"/>
      <c r="AH19" s="45"/>
      <c r="AI19" s="46" t="str">
        <f t="shared" si="23"/>
        <v/>
      </c>
      <c r="AJ19" s="47"/>
      <c r="AK19" s="45"/>
      <c r="AL19" s="61" t="str">
        <f t="shared" si="8"/>
        <v/>
      </c>
      <c r="AM19" s="44"/>
      <c r="AN19" s="48"/>
      <c r="AP19" s="44"/>
      <c r="AQ19" s="45"/>
      <c r="AR19" s="61" t="str">
        <f t="shared" si="9"/>
        <v/>
      </c>
      <c r="AS19" s="44"/>
      <c r="AT19" s="45"/>
      <c r="AU19" s="46" t="str">
        <f t="shared" si="24"/>
        <v/>
      </c>
      <c r="AV19" s="47"/>
      <c r="AW19" s="45"/>
      <c r="AX19" s="61" t="str">
        <f t="shared" si="11"/>
        <v/>
      </c>
      <c r="AY19" s="44"/>
      <c r="AZ19" s="48"/>
      <c r="BB19" s="44"/>
      <c r="BC19" s="45"/>
      <c r="BD19" s="61" t="str">
        <f t="shared" si="12"/>
        <v/>
      </c>
      <c r="BE19" s="44"/>
      <c r="BF19" s="45"/>
      <c r="BG19" s="46" t="str">
        <f t="shared" si="25"/>
        <v/>
      </c>
      <c r="BH19" s="47"/>
      <c r="BI19" s="45"/>
      <c r="BJ19" s="61" t="str">
        <f t="shared" si="14"/>
        <v/>
      </c>
      <c r="BK19" s="44"/>
      <c r="BL19" s="48"/>
      <c r="BN19" s="44"/>
      <c r="BO19" s="45"/>
      <c r="BP19" s="61" t="str">
        <f t="shared" si="15"/>
        <v/>
      </c>
      <c r="BQ19" s="44"/>
      <c r="BR19" s="45"/>
      <c r="BS19" s="46" t="str">
        <f t="shared" si="26"/>
        <v/>
      </c>
      <c r="BT19" s="47"/>
      <c r="BU19" s="45"/>
      <c r="BV19" s="61" t="str">
        <f t="shared" si="17"/>
        <v/>
      </c>
      <c r="BW19" s="44"/>
      <c r="BX19" s="48"/>
      <c r="BZ19" s="44"/>
      <c r="CA19" s="45"/>
      <c r="CB19" s="61" t="str">
        <f t="shared" si="18"/>
        <v/>
      </c>
      <c r="CC19" s="44"/>
      <c r="CD19" s="45"/>
      <c r="CE19" s="46" t="str">
        <f t="shared" si="27"/>
        <v/>
      </c>
      <c r="CF19" s="47"/>
      <c r="CG19" s="45"/>
      <c r="CH19" s="61" t="str">
        <f t="shared" si="20"/>
        <v/>
      </c>
      <c r="CI19" s="44"/>
      <c r="CJ19" s="48"/>
    </row>
    <row r="20" spans="2:88" ht="15" customHeight="1" x14ac:dyDescent="0.2">
      <c r="B20" s="333"/>
      <c r="C20" s="331"/>
      <c r="D20" s="191"/>
      <c r="E20" s="214"/>
      <c r="F20" s="44"/>
      <c r="G20" s="45"/>
      <c r="H20" s="61" t="str">
        <f t="shared" si="0"/>
        <v/>
      </c>
      <c r="I20" s="44"/>
      <c r="J20" s="45"/>
      <c r="K20" s="46" t="str">
        <f t="shared" si="21"/>
        <v/>
      </c>
      <c r="L20" s="47"/>
      <c r="M20" s="45"/>
      <c r="N20" s="61" t="str">
        <f t="shared" si="2"/>
        <v/>
      </c>
      <c r="O20" s="44"/>
      <c r="P20" s="48"/>
      <c r="R20" s="44"/>
      <c r="S20" s="45"/>
      <c r="T20" s="61" t="str">
        <f t="shared" si="3"/>
        <v/>
      </c>
      <c r="U20" s="44"/>
      <c r="V20" s="45"/>
      <c r="W20" s="46" t="str">
        <f t="shared" si="22"/>
        <v/>
      </c>
      <c r="X20" s="47"/>
      <c r="Y20" s="45"/>
      <c r="Z20" s="61" t="str">
        <f t="shared" si="5"/>
        <v/>
      </c>
      <c r="AA20" s="44"/>
      <c r="AB20" s="48"/>
      <c r="AD20" s="44"/>
      <c r="AE20" s="45"/>
      <c r="AF20" s="61" t="str">
        <f t="shared" si="6"/>
        <v/>
      </c>
      <c r="AG20" s="44"/>
      <c r="AH20" s="45"/>
      <c r="AI20" s="46" t="str">
        <f t="shared" si="23"/>
        <v/>
      </c>
      <c r="AJ20" s="47"/>
      <c r="AK20" s="45"/>
      <c r="AL20" s="61" t="str">
        <f t="shared" si="8"/>
        <v/>
      </c>
      <c r="AM20" s="44"/>
      <c r="AN20" s="48"/>
      <c r="AP20" s="44"/>
      <c r="AQ20" s="45"/>
      <c r="AR20" s="61" t="str">
        <f t="shared" si="9"/>
        <v/>
      </c>
      <c r="AS20" s="44"/>
      <c r="AT20" s="45"/>
      <c r="AU20" s="46" t="str">
        <f t="shared" si="24"/>
        <v/>
      </c>
      <c r="AV20" s="47"/>
      <c r="AW20" s="45"/>
      <c r="AX20" s="61" t="str">
        <f t="shared" si="11"/>
        <v/>
      </c>
      <c r="AY20" s="44"/>
      <c r="AZ20" s="48"/>
      <c r="BB20" s="44"/>
      <c r="BC20" s="45"/>
      <c r="BD20" s="61" t="str">
        <f t="shared" si="12"/>
        <v/>
      </c>
      <c r="BE20" s="44"/>
      <c r="BF20" s="45"/>
      <c r="BG20" s="46" t="str">
        <f t="shared" si="25"/>
        <v/>
      </c>
      <c r="BH20" s="47"/>
      <c r="BI20" s="45"/>
      <c r="BJ20" s="61" t="str">
        <f t="shared" si="14"/>
        <v/>
      </c>
      <c r="BK20" s="44"/>
      <c r="BL20" s="48"/>
      <c r="BN20" s="44"/>
      <c r="BO20" s="45"/>
      <c r="BP20" s="61" t="str">
        <f t="shared" si="15"/>
        <v/>
      </c>
      <c r="BQ20" s="44"/>
      <c r="BR20" s="45"/>
      <c r="BS20" s="46" t="str">
        <f t="shared" si="26"/>
        <v/>
      </c>
      <c r="BT20" s="47"/>
      <c r="BU20" s="45"/>
      <c r="BV20" s="61" t="str">
        <f t="shared" si="17"/>
        <v/>
      </c>
      <c r="BW20" s="44"/>
      <c r="BX20" s="48"/>
      <c r="BZ20" s="44"/>
      <c r="CA20" s="45"/>
      <c r="CB20" s="61" t="str">
        <f t="shared" si="18"/>
        <v/>
      </c>
      <c r="CC20" s="44"/>
      <c r="CD20" s="45"/>
      <c r="CE20" s="46" t="str">
        <f t="shared" si="27"/>
        <v/>
      </c>
      <c r="CF20" s="47"/>
      <c r="CG20" s="45"/>
      <c r="CH20" s="61" t="str">
        <f t="shared" si="20"/>
        <v/>
      </c>
      <c r="CI20" s="44"/>
      <c r="CJ20" s="48"/>
    </row>
    <row r="21" spans="2:88" ht="15" customHeight="1" thickBot="1" x14ac:dyDescent="0.25">
      <c r="B21" s="333"/>
      <c r="C21" s="331"/>
      <c r="D21" s="219"/>
      <c r="E21" s="221"/>
      <c r="F21" s="59"/>
      <c r="G21" s="60"/>
      <c r="H21" s="67" t="str">
        <f t="shared" si="0"/>
        <v/>
      </c>
      <c r="I21" s="59"/>
      <c r="J21" s="60"/>
      <c r="K21" s="58" t="str">
        <f t="shared" si="21"/>
        <v/>
      </c>
      <c r="L21" s="64"/>
      <c r="M21" s="60"/>
      <c r="N21" s="67" t="str">
        <f t="shared" si="2"/>
        <v/>
      </c>
      <c r="O21" s="68"/>
      <c r="P21" s="69"/>
      <c r="R21" s="59"/>
      <c r="S21" s="60"/>
      <c r="T21" s="67" t="str">
        <f t="shared" si="3"/>
        <v/>
      </c>
      <c r="U21" s="59"/>
      <c r="V21" s="60"/>
      <c r="W21" s="58" t="str">
        <f t="shared" si="22"/>
        <v/>
      </c>
      <c r="X21" s="64"/>
      <c r="Y21" s="60"/>
      <c r="Z21" s="67" t="str">
        <f t="shared" si="5"/>
        <v/>
      </c>
      <c r="AA21" s="68"/>
      <c r="AB21" s="69"/>
      <c r="AD21" s="59"/>
      <c r="AE21" s="60"/>
      <c r="AF21" s="67" t="str">
        <f t="shared" si="6"/>
        <v/>
      </c>
      <c r="AG21" s="59"/>
      <c r="AH21" s="60"/>
      <c r="AI21" s="58" t="str">
        <f t="shared" si="23"/>
        <v/>
      </c>
      <c r="AJ21" s="64"/>
      <c r="AK21" s="60"/>
      <c r="AL21" s="67" t="str">
        <f t="shared" si="8"/>
        <v/>
      </c>
      <c r="AM21" s="68"/>
      <c r="AN21" s="69"/>
      <c r="AP21" s="59"/>
      <c r="AQ21" s="60"/>
      <c r="AR21" s="67" t="str">
        <f t="shared" si="9"/>
        <v/>
      </c>
      <c r="AS21" s="59"/>
      <c r="AT21" s="60"/>
      <c r="AU21" s="58" t="str">
        <f t="shared" si="24"/>
        <v/>
      </c>
      <c r="AV21" s="64"/>
      <c r="AW21" s="60"/>
      <c r="AX21" s="67" t="str">
        <f t="shared" si="11"/>
        <v/>
      </c>
      <c r="AY21" s="68"/>
      <c r="AZ21" s="69"/>
      <c r="BB21" s="59"/>
      <c r="BC21" s="60"/>
      <c r="BD21" s="67" t="str">
        <f t="shared" si="12"/>
        <v/>
      </c>
      <c r="BE21" s="59"/>
      <c r="BF21" s="60"/>
      <c r="BG21" s="58" t="str">
        <f t="shared" si="25"/>
        <v/>
      </c>
      <c r="BH21" s="64"/>
      <c r="BI21" s="60"/>
      <c r="BJ21" s="67" t="str">
        <f t="shared" si="14"/>
        <v/>
      </c>
      <c r="BK21" s="68"/>
      <c r="BL21" s="69"/>
      <c r="BN21" s="59"/>
      <c r="BO21" s="60"/>
      <c r="BP21" s="67" t="str">
        <f t="shared" si="15"/>
        <v/>
      </c>
      <c r="BQ21" s="59"/>
      <c r="BR21" s="60"/>
      <c r="BS21" s="58" t="str">
        <f t="shared" si="26"/>
        <v/>
      </c>
      <c r="BT21" s="64"/>
      <c r="BU21" s="60"/>
      <c r="BV21" s="67" t="str">
        <f t="shared" si="17"/>
        <v/>
      </c>
      <c r="BW21" s="68"/>
      <c r="BX21" s="69"/>
      <c r="BZ21" s="59"/>
      <c r="CA21" s="60"/>
      <c r="CB21" s="67" t="str">
        <f t="shared" si="18"/>
        <v/>
      </c>
      <c r="CC21" s="59"/>
      <c r="CD21" s="60"/>
      <c r="CE21" s="58" t="str">
        <f t="shared" si="27"/>
        <v/>
      </c>
      <c r="CF21" s="64"/>
      <c r="CG21" s="60"/>
      <c r="CH21" s="67" t="str">
        <f t="shared" si="20"/>
        <v/>
      </c>
      <c r="CI21" s="68"/>
      <c r="CJ21" s="69"/>
    </row>
    <row r="22" spans="2:88" ht="15" customHeight="1" x14ac:dyDescent="0.2">
      <c r="B22" s="333"/>
      <c r="C22" s="327" t="s">
        <v>13</v>
      </c>
      <c r="D22" s="217"/>
      <c r="E22" s="218"/>
      <c r="F22" s="38"/>
      <c r="G22" s="39"/>
      <c r="H22" s="115" t="str">
        <f t="shared" si="0"/>
        <v/>
      </c>
      <c r="I22" s="38"/>
      <c r="J22" s="39"/>
      <c r="K22" s="40" t="str">
        <f t="shared" si="21"/>
        <v/>
      </c>
      <c r="L22" s="41"/>
      <c r="M22" s="39"/>
      <c r="N22" s="115" t="str">
        <f t="shared" si="2"/>
        <v/>
      </c>
      <c r="O22" s="116"/>
      <c r="P22" s="117"/>
      <c r="R22" s="38"/>
      <c r="S22" s="39"/>
      <c r="T22" s="115" t="str">
        <f t="shared" si="3"/>
        <v/>
      </c>
      <c r="U22" s="38"/>
      <c r="V22" s="39"/>
      <c r="W22" s="40" t="str">
        <f t="shared" si="22"/>
        <v/>
      </c>
      <c r="X22" s="41"/>
      <c r="Y22" s="39"/>
      <c r="Z22" s="115" t="str">
        <f t="shared" si="5"/>
        <v/>
      </c>
      <c r="AA22" s="116"/>
      <c r="AB22" s="117"/>
      <c r="AD22" s="38"/>
      <c r="AE22" s="39"/>
      <c r="AF22" s="115" t="str">
        <f t="shared" si="6"/>
        <v/>
      </c>
      <c r="AG22" s="38"/>
      <c r="AH22" s="39"/>
      <c r="AI22" s="40" t="str">
        <f t="shared" si="23"/>
        <v/>
      </c>
      <c r="AJ22" s="41"/>
      <c r="AK22" s="39"/>
      <c r="AL22" s="115" t="str">
        <f t="shared" si="8"/>
        <v/>
      </c>
      <c r="AM22" s="116"/>
      <c r="AN22" s="117"/>
      <c r="AP22" s="38"/>
      <c r="AQ22" s="39"/>
      <c r="AR22" s="115" t="str">
        <f t="shared" si="9"/>
        <v/>
      </c>
      <c r="AS22" s="38"/>
      <c r="AT22" s="39"/>
      <c r="AU22" s="40" t="str">
        <f t="shared" si="24"/>
        <v/>
      </c>
      <c r="AV22" s="41"/>
      <c r="AW22" s="39"/>
      <c r="AX22" s="115" t="str">
        <f t="shared" si="11"/>
        <v/>
      </c>
      <c r="AY22" s="116"/>
      <c r="AZ22" s="117"/>
      <c r="BB22" s="38"/>
      <c r="BC22" s="39"/>
      <c r="BD22" s="115" t="str">
        <f t="shared" si="12"/>
        <v/>
      </c>
      <c r="BE22" s="38"/>
      <c r="BF22" s="39"/>
      <c r="BG22" s="40" t="str">
        <f t="shared" si="25"/>
        <v/>
      </c>
      <c r="BH22" s="41"/>
      <c r="BI22" s="39"/>
      <c r="BJ22" s="115" t="str">
        <f t="shared" si="14"/>
        <v/>
      </c>
      <c r="BK22" s="116"/>
      <c r="BL22" s="117"/>
      <c r="BN22" s="38"/>
      <c r="BO22" s="39"/>
      <c r="BP22" s="115" t="str">
        <f t="shared" si="15"/>
        <v/>
      </c>
      <c r="BQ22" s="38"/>
      <c r="BR22" s="39"/>
      <c r="BS22" s="40" t="str">
        <f t="shared" si="26"/>
        <v/>
      </c>
      <c r="BT22" s="41"/>
      <c r="BU22" s="39"/>
      <c r="BV22" s="115" t="str">
        <f t="shared" si="17"/>
        <v/>
      </c>
      <c r="BW22" s="116"/>
      <c r="BX22" s="117"/>
      <c r="BZ22" s="38"/>
      <c r="CA22" s="39"/>
      <c r="CB22" s="115" t="str">
        <f t="shared" si="18"/>
        <v/>
      </c>
      <c r="CC22" s="38"/>
      <c r="CD22" s="39"/>
      <c r="CE22" s="40" t="str">
        <f t="shared" si="27"/>
        <v/>
      </c>
      <c r="CF22" s="41"/>
      <c r="CG22" s="39"/>
      <c r="CH22" s="115" t="str">
        <f t="shared" si="20"/>
        <v/>
      </c>
      <c r="CI22" s="116"/>
      <c r="CJ22" s="117"/>
    </row>
    <row r="23" spans="2:88" ht="15" customHeight="1" x14ac:dyDescent="0.2">
      <c r="B23" s="333"/>
      <c r="C23" s="328"/>
      <c r="D23" s="216"/>
      <c r="E23" s="52"/>
      <c r="F23" s="44"/>
      <c r="G23" s="45"/>
      <c r="H23" s="61" t="str">
        <f t="shared" si="0"/>
        <v/>
      </c>
      <c r="I23" s="44"/>
      <c r="J23" s="45"/>
      <c r="K23" s="46" t="str">
        <f t="shared" si="21"/>
        <v/>
      </c>
      <c r="L23" s="47"/>
      <c r="M23" s="45"/>
      <c r="N23" s="61" t="str">
        <f t="shared" si="2"/>
        <v/>
      </c>
      <c r="O23" s="44"/>
      <c r="P23" s="48"/>
      <c r="R23" s="44"/>
      <c r="S23" s="45"/>
      <c r="T23" s="61" t="str">
        <f t="shared" si="3"/>
        <v/>
      </c>
      <c r="U23" s="44"/>
      <c r="V23" s="45"/>
      <c r="W23" s="46" t="str">
        <f t="shared" si="22"/>
        <v/>
      </c>
      <c r="X23" s="47"/>
      <c r="Y23" s="45"/>
      <c r="Z23" s="61" t="str">
        <f t="shared" si="5"/>
        <v/>
      </c>
      <c r="AA23" s="44"/>
      <c r="AB23" s="48"/>
      <c r="AD23" s="44"/>
      <c r="AE23" s="45"/>
      <c r="AF23" s="61" t="str">
        <f t="shared" si="6"/>
        <v/>
      </c>
      <c r="AG23" s="44"/>
      <c r="AH23" s="45"/>
      <c r="AI23" s="46" t="str">
        <f t="shared" si="23"/>
        <v/>
      </c>
      <c r="AJ23" s="47"/>
      <c r="AK23" s="45"/>
      <c r="AL23" s="61" t="str">
        <f t="shared" si="8"/>
        <v/>
      </c>
      <c r="AM23" s="44"/>
      <c r="AN23" s="48"/>
      <c r="AP23" s="44"/>
      <c r="AQ23" s="45"/>
      <c r="AR23" s="61" t="str">
        <f t="shared" si="9"/>
        <v/>
      </c>
      <c r="AS23" s="44"/>
      <c r="AT23" s="45"/>
      <c r="AU23" s="46" t="str">
        <f t="shared" si="24"/>
        <v/>
      </c>
      <c r="AV23" s="47"/>
      <c r="AW23" s="45"/>
      <c r="AX23" s="61" t="str">
        <f t="shared" si="11"/>
        <v/>
      </c>
      <c r="AY23" s="44"/>
      <c r="AZ23" s="48"/>
      <c r="BB23" s="44"/>
      <c r="BC23" s="45"/>
      <c r="BD23" s="61" t="str">
        <f t="shared" si="12"/>
        <v/>
      </c>
      <c r="BE23" s="44"/>
      <c r="BF23" s="45"/>
      <c r="BG23" s="46" t="str">
        <f t="shared" si="25"/>
        <v/>
      </c>
      <c r="BH23" s="47"/>
      <c r="BI23" s="45"/>
      <c r="BJ23" s="61" t="str">
        <f t="shared" si="14"/>
        <v/>
      </c>
      <c r="BK23" s="44"/>
      <c r="BL23" s="48"/>
      <c r="BN23" s="44"/>
      <c r="BO23" s="45"/>
      <c r="BP23" s="61" t="str">
        <f t="shared" si="15"/>
        <v/>
      </c>
      <c r="BQ23" s="44"/>
      <c r="BR23" s="45"/>
      <c r="BS23" s="46" t="str">
        <f t="shared" si="26"/>
        <v/>
      </c>
      <c r="BT23" s="47"/>
      <c r="BU23" s="45"/>
      <c r="BV23" s="61" t="str">
        <f t="shared" si="17"/>
        <v/>
      </c>
      <c r="BW23" s="44"/>
      <c r="BX23" s="48"/>
      <c r="BZ23" s="44"/>
      <c r="CA23" s="45"/>
      <c r="CB23" s="61" t="str">
        <f t="shared" si="18"/>
        <v/>
      </c>
      <c r="CC23" s="44"/>
      <c r="CD23" s="45"/>
      <c r="CE23" s="46" t="str">
        <f t="shared" si="27"/>
        <v/>
      </c>
      <c r="CF23" s="47"/>
      <c r="CG23" s="45"/>
      <c r="CH23" s="61" t="str">
        <f t="shared" si="20"/>
        <v/>
      </c>
      <c r="CI23" s="44"/>
      <c r="CJ23" s="48"/>
    </row>
    <row r="24" spans="2:88" ht="15" customHeight="1" thickBot="1" x14ac:dyDescent="0.25">
      <c r="B24" s="334"/>
      <c r="C24" s="329"/>
      <c r="D24" s="208"/>
      <c r="E24" s="201"/>
      <c r="F24" s="59"/>
      <c r="G24" s="60"/>
      <c r="H24" s="67" t="str">
        <f t="shared" si="0"/>
        <v/>
      </c>
      <c r="I24" s="59"/>
      <c r="J24" s="60"/>
      <c r="K24" s="58" t="str">
        <f t="shared" si="21"/>
        <v/>
      </c>
      <c r="L24" s="64"/>
      <c r="M24" s="60"/>
      <c r="N24" s="67" t="str">
        <f t="shared" si="2"/>
        <v/>
      </c>
      <c r="O24" s="68"/>
      <c r="P24" s="69"/>
      <c r="R24" s="59"/>
      <c r="S24" s="60"/>
      <c r="T24" s="67" t="str">
        <f t="shared" si="3"/>
        <v/>
      </c>
      <c r="U24" s="59"/>
      <c r="V24" s="60"/>
      <c r="W24" s="58" t="str">
        <f t="shared" si="22"/>
        <v/>
      </c>
      <c r="X24" s="64"/>
      <c r="Y24" s="60"/>
      <c r="Z24" s="67" t="str">
        <f t="shared" si="5"/>
        <v/>
      </c>
      <c r="AA24" s="68"/>
      <c r="AB24" s="69"/>
      <c r="AD24" s="59"/>
      <c r="AE24" s="60"/>
      <c r="AF24" s="67" t="str">
        <f t="shared" si="6"/>
        <v/>
      </c>
      <c r="AG24" s="59"/>
      <c r="AH24" s="60"/>
      <c r="AI24" s="58" t="str">
        <f t="shared" si="23"/>
        <v/>
      </c>
      <c r="AJ24" s="64"/>
      <c r="AK24" s="60"/>
      <c r="AL24" s="67" t="str">
        <f t="shared" si="8"/>
        <v/>
      </c>
      <c r="AM24" s="68"/>
      <c r="AN24" s="69"/>
      <c r="AP24" s="59"/>
      <c r="AQ24" s="60"/>
      <c r="AR24" s="67" t="str">
        <f t="shared" si="9"/>
        <v/>
      </c>
      <c r="AS24" s="59"/>
      <c r="AT24" s="60"/>
      <c r="AU24" s="58" t="str">
        <f t="shared" si="24"/>
        <v/>
      </c>
      <c r="AV24" s="64"/>
      <c r="AW24" s="60"/>
      <c r="AX24" s="67" t="str">
        <f t="shared" si="11"/>
        <v/>
      </c>
      <c r="AY24" s="68"/>
      <c r="AZ24" s="69"/>
      <c r="BB24" s="59"/>
      <c r="BC24" s="60"/>
      <c r="BD24" s="67" t="str">
        <f t="shared" si="12"/>
        <v/>
      </c>
      <c r="BE24" s="59"/>
      <c r="BF24" s="60"/>
      <c r="BG24" s="58" t="str">
        <f t="shared" si="25"/>
        <v/>
      </c>
      <c r="BH24" s="64"/>
      <c r="BI24" s="60"/>
      <c r="BJ24" s="67" t="str">
        <f t="shared" si="14"/>
        <v/>
      </c>
      <c r="BK24" s="68"/>
      <c r="BL24" s="69"/>
      <c r="BN24" s="59"/>
      <c r="BO24" s="60"/>
      <c r="BP24" s="67" t="str">
        <f t="shared" si="15"/>
        <v/>
      </c>
      <c r="BQ24" s="59"/>
      <c r="BR24" s="60"/>
      <c r="BS24" s="58" t="str">
        <f t="shared" si="26"/>
        <v/>
      </c>
      <c r="BT24" s="64"/>
      <c r="BU24" s="60"/>
      <c r="BV24" s="67" t="str">
        <f t="shared" si="17"/>
        <v/>
      </c>
      <c r="BW24" s="68"/>
      <c r="BX24" s="69"/>
      <c r="BZ24" s="59"/>
      <c r="CA24" s="60"/>
      <c r="CB24" s="67" t="str">
        <f t="shared" si="18"/>
        <v/>
      </c>
      <c r="CC24" s="59"/>
      <c r="CD24" s="60"/>
      <c r="CE24" s="58" t="str">
        <f t="shared" si="27"/>
        <v/>
      </c>
      <c r="CF24" s="64"/>
      <c r="CG24" s="60"/>
      <c r="CH24" s="67" t="str">
        <f t="shared" si="20"/>
        <v/>
      </c>
      <c r="CI24" s="68"/>
      <c r="CJ24" s="69"/>
    </row>
    <row r="25" spans="2:88" ht="15" customHeight="1" thickBot="1" x14ac:dyDescent="0.25">
      <c r="B25" s="70"/>
      <c r="F25" s="71"/>
      <c r="G25" s="72"/>
      <c r="H25" s="73"/>
      <c r="I25" s="74"/>
      <c r="J25" s="74"/>
      <c r="K25" s="73"/>
      <c r="L25" s="75"/>
      <c r="M25" s="76"/>
      <c r="N25" s="73"/>
      <c r="O25" s="71"/>
      <c r="P25" s="71"/>
      <c r="R25" s="71"/>
      <c r="S25" s="72"/>
      <c r="T25" s="73">
        <f>SUM(T8:T24)</f>
        <v>0</v>
      </c>
      <c r="U25" s="74"/>
      <c r="V25" s="74"/>
      <c r="W25" s="73">
        <f>SUM(W8:W24)</f>
        <v>0</v>
      </c>
      <c r="X25" s="75"/>
      <c r="Y25" s="76"/>
      <c r="Z25" s="73">
        <f>SUM(Z8:Z24)</f>
        <v>0</v>
      </c>
      <c r="AA25" s="71"/>
      <c r="AB25" s="71"/>
      <c r="AD25" s="71"/>
      <c r="AE25" s="72"/>
      <c r="AF25" s="73">
        <f>SUM(AF8:AF24)</f>
        <v>0</v>
      </c>
      <c r="AG25" s="74"/>
      <c r="AH25" s="74"/>
      <c r="AI25" s="73">
        <f>SUM(AI8:AI24)</f>
        <v>0</v>
      </c>
      <c r="AJ25" s="75"/>
      <c r="AK25" s="77"/>
      <c r="AL25" s="73">
        <f>SUM(AL8:AL24)</f>
        <v>0</v>
      </c>
      <c r="AM25" s="71"/>
      <c r="AN25" s="74"/>
      <c r="AP25" s="71"/>
      <c r="AQ25" s="72"/>
      <c r="AR25" s="73">
        <f>SUM(AR8:AR24)</f>
        <v>0</v>
      </c>
      <c r="AS25" s="74"/>
      <c r="AT25" s="74"/>
      <c r="AU25" s="73">
        <f>SUM(AU8:AU24)</f>
        <v>0</v>
      </c>
      <c r="AV25" s="75"/>
      <c r="AW25" s="76"/>
      <c r="AX25" s="73">
        <f>SUM(AX8:AX24)</f>
        <v>0</v>
      </c>
      <c r="AY25" s="71"/>
      <c r="AZ25" s="71"/>
      <c r="BB25" s="71"/>
      <c r="BC25" s="72"/>
      <c r="BD25" s="73">
        <f>SUM(BD8:BD24)</f>
        <v>0</v>
      </c>
      <c r="BE25" s="74"/>
      <c r="BF25" s="74"/>
      <c r="BG25" s="73">
        <f>SUM(BG8:BG24)</f>
        <v>0</v>
      </c>
      <c r="BH25" s="75"/>
      <c r="BI25" s="76"/>
      <c r="BJ25" s="73">
        <f>SUM(BJ8:BJ24)</f>
        <v>0</v>
      </c>
      <c r="BK25" s="71"/>
      <c r="BL25" s="71"/>
      <c r="BN25" s="71"/>
      <c r="BO25" s="72"/>
      <c r="BP25" s="73">
        <f>SUM(BP8:BP24)</f>
        <v>0</v>
      </c>
      <c r="BQ25" s="74"/>
      <c r="BR25" s="74"/>
      <c r="BS25" s="73">
        <f>SUM(BS8:BS24)</f>
        <v>0</v>
      </c>
      <c r="BT25" s="75"/>
      <c r="BU25" s="76"/>
      <c r="BV25" s="73">
        <f>SUM(BV8:BV24)</f>
        <v>0</v>
      </c>
      <c r="BW25" s="71"/>
      <c r="BX25" s="71"/>
      <c r="BZ25" s="78"/>
      <c r="CA25" s="79"/>
      <c r="CB25" s="73">
        <f>SUM(CB8:CB24)</f>
        <v>0</v>
      </c>
      <c r="CC25" s="79"/>
      <c r="CD25" s="79"/>
      <c r="CE25" s="73">
        <f>SUM(CE8:CE24)</f>
        <v>0</v>
      </c>
      <c r="CF25" s="79"/>
      <c r="CG25" s="79"/>
      <c r="CH25" s="73">
        <f>SUM(CH8:CH24)</f>
        <v>0</v>
      </c>
      <c r="CI25" s="71"/>
      <c r="CJ25" s="72"/>
    </row>
    <row r="26" spans="2:88" ht="15" customHeight="1" thickBot="1" x14ac:dyDescent="0.3">
      <c r="D26" s="343" t="s">
        <v>14</v>
      </c>
      <c r="E26" s="346"/>
      <c r="F26" s="80"/>
      <c r="G26" s="81"/>
      <c r="H26" s="81"/>
      <c r="I26" s="81"/>
      <c r="J26" s="81"/>
      <c r="K26" s="81"/>
      <c r="L26" s="81"/>
      <c r="M26" s="81"/>
      <c r="N26" s="81"/>
      <c r="O26" s="82"/>
      <c r="P26" s="83"/>
      <c r="R26" s="80"/>
      <c r="S26" s="81"/>
      <c r="T26" s="81"/>
      <c r="U26" s="81"/>
      <c r="V26" s="81"/>
      <c r="W26" s="81"/>
      <c r="X26" s="81"/>
      <c r="Y26" s="81"/>
      <c r="Z26" s="81"/>
      <c r="AA26" s="82"/>
      <c r="AB26" s="83"/>
      <c r="AD26" s="84"/>
      <c r="AE26" s="85"/>
      <c r="AF26" s="85"/>
      <c r="AG26" s="85"/>
      <c r="AH26" s="85"/>
      <c r="AI26" s="85"/>
      <c r="AJ26" s="85"/>
      <c r="AK26" s="85"/>
      <c r="AL26" s="85"/>
      <c r="AM26" s="82"/>
      <c r="AN26" s="83"/>
      <c r="AP26" s="80"/>
      <c r="AQ26" s="81"/>
      <c r="AR26" s="81"/>
      <c r="AS26" s="81"/>
      <c r="AT26" s="81"/>
      <c r="AU26" s="81"/>
      <c r="AV26" s="81"/>
      <c r="AW26" s="81"/>
      <c r="AX26" s="81"/>
      <c r="AY26" s="82"/>
      <c r="AZ26" s="83"/>
      <c r="BB26" s="80"/>
      <c r="BC26" s="81"/>
      <c r="BD26" s="81"/>
      <c r="BE26" s="81"/>
      <c r="BF26" s="81"/>
      <c r="BG26" s="81"/>
      <c r="BH26" s="81"/>
      <c r="BI26" s="81"/>
      <c r="BJ26" s="81"/>
      <c r="BK26" s="82"/>
      <c r="BL26" s="83"/>
      <c r="BN26" s="80"/>
      <c r="BO26" s="81"/>
      <c r="BP26" s="81"/>
      <c r="BQ26" s="81"/>
      <c r="BR26" s="81"/>
      <c r="BS26" s="81"/>
      <c r="BT26" s="81"/>
      <c r="BU26" s="81"/>
      <c r="BV26" s="81"/>
      <c r="BW26" s="82"/>
      <c r="BX26" s="83"/>
      <c r="BZ26" s="80"/>
      <c r="CA26" s="86"/>
      <c r="CB26" s="87"/>
      <c r="CC26" s="80"/>
      <c r="CD26" s="86"/>
      <c r="CE26" s="87"/>
      <c r="CF26" s="80"/>
      <c r="CG26" s="86"/>
      <c r="CH26" s="87"/>
      <c r="CI26" s="82"/>
      <c r="CJ26" s="83"/>
    </row>
    <row r="27" spans="2:88" ht="15" customHeight="1" thickBot="1" x14ac:dyDescent="0.3">
      <c r="D27" s="88"/>
      <c r="E27" s="88"/>
    </row>
    <row r="28" spans="2:88" s="89" customFormat="1" ht="14.25" customHeight="1" thickBot="1" x14ac:dyDescent="0.25">
      <c r="D28" s="347"/>
      <c r="E28" s="347"/>
      <c r="F28" s="90">
        <f>F6-SUM(F8:F26)</f>
        <v>4831.4074989987812</v>
      </c>
      <c r="G28" s="91">
        <f>G6-SUM(G8:G26)</f>
        <v>4831.4074989987812</v>
      </c>
      <c r="H28" s="91"/>
      <c r="I28" s="90">
        <f>I6-SUM(I8:I26)</f>
        <v>8487.6876046898597</v>
      </c>
      <c r="J28" s="92">
        <f>J6-SUM(J8:J26)</f>
        <v>8487.6876046898597</v>
      </c>
      <c r="K28" s="93"/>
      <c r="L28" s="90">
        <f>L6-SUM(L8:L26)</f>
        <v>4245.9329743589769</v>
      </c>
      <c r="M28" s="92">
        <f>M6-SUM(M8:M26)</f>
        <v>4245.9329743589769</v>
      </c>
      <c r="N28" s="93"/>
      <c r="O28" s="90">
        <f>O6-SUM(O8:O26)</f>
        <v>1788.1563438872231</v>
      </c>
      <c r="P28" s="92"/>
      <c r="Q28" s="2"/>
      <c r="R28" s="90">
        <f>R6-SUM(R8:R26)</f>
        <v>9714.3216275715895</v>
      </c>
      <c r="S28" s="91">
        <f>S6-SUM(S8:S26)</f>
        <v>9714.3216275715895</v>
      </c>
      <c r="T28" s="91"/>
      <c r="U28" s="90">
        <f>U6-SUM(U8:U26)</f>
        <v>17529.216936880657</v>
      </c>
      <c r="V28" s="92">
        <f>V6-SUM(V8:V26)</f>
        <v>17529.216936880657</v>
      </c>
      <c r="W28" s="93"/>
      <c r="X28" s="90">
        <f>X6-SUM(X8:X26)</f>
        <v>8664.7383482254572</v>
      </c>
      <c r="Y28" s="92">
        <f>Y6-SUM(Y8:Y26)</f>
        <v>8664.7383482254572</v>
      </c>
      <c r="Z28" s="93"/>
      <c r="AA28" s="90">
        <f>AA6-SUM(AA8:AA26)</f>
        <v>1995.8050168931929</v>
      </c>
      <c r="AB28" s="92"/>
      <c r="AC28" s="2"/>
      <c r="AD28" s="90">
        <f>AD6-SUM(AD8:AD26)</f>
        <v>14867.714389073717</v>
      </c>
      <c r="AE28" s="91">
        <f>AE6-SUM(AE8:AE26)</f>
        <v>14867.714389073717</v>
      </c>
      <c r="AF28" s="91"/>
      <c r="AG28" s="90">
        <f>AG6-SUM(AG8:AG26)</f>
        <v>26726.498583559493</v>
      </c>
      <c r="AH28" s="92">
        <f>AH6-SUM(AH8:AH26)</f>
        <v>26726.498583559493</v>
      </c>
      <c r="AI28" s="93"/>
      <c r="AJ28" s="90">
        <f>AJ6-SUM(AJ8:AJ26)</f>
        <v>13112.510262886419</v>
      </c>
      <c r="AK28" s="92">
        <f>AK6-SUM(AK8:AK26)</f>
        <v>13112.510262886419</v>
      </c>
      <c r="AL28" s="93"/>
      <c r="AM28" s="90">
        <f>AM6-SUM(AM8:AM26)</f>
        <v>2174.1341352260329</v>
      </c>
      <c r="AN28" s="92"/>
      <c r="AO28" s="2"/>
      <c r="AP28" s="90">
        <f>AP6-SUM(AP8:AP26)</f>
        <v>20893.287609544815</v>
      </c>
      <c r="AQ28" s="91">
        <f>AQ6-SUM(AQ8:AQ26)</f>
        <v>20893.287609544815</v>
      </c>
      <c r="AR28" s="91"/>
      <c r="AS28" s="90">
        <f>AS6-SUM(AS8:AS26)</f>
        <v>38259.697292379504</v>
      </c>
      <c r="AT28" s="92">
        <f>AT6-SUM(AT8:AT26)</f>
        <v>38259.697292379504</v>
      </c>
      <c r="AU28" s="93"/>
      <c r="AV28" s="90">
        <f>AV6-SUM(AV8:AV26)</f>
        <v>18841.516250313933</v>
      </c>
      <c r="AW28" s="92">
        <f>AW6-SUM(AW8:AW26)</f>
        <v>18841.516250313933</v>
      </c>
      <c r="AX28" s="93"/>
      <c r="AY28" s="90">
        <f>AY6-SUM(AY8:AY26)</f>
        <v>3247.0580713398704</v>
      </c>
      <c r="AZ28" s="92"/>
      <c r="BA28" s="2"/>
      <c r="BB28" s="90">
        <f>BB6-SUM(BB8:BB26)</f>
        <v>26461.56273304046</v>
      </c>
      <c r="BC28" s="91">
        <f>BC6-SUM(BC8:BC26)</f>
        <v>26461.56273304046</v>
      </c>
      <c r="BD28" s="91"/>
      <c r="BE28" s="90">
        <f>BE6-SUM(BE8:BE26)</f>
        <v>48875.598792016644</v>
      </c>
      <c r="BF28" s="92">
        <f>BF6-SUM(BF8:BF26)</f>
        <v>48875.598792016644</v>
      </c>
      <c r="BG28" s="93"/>
      <c r="BH28" s="90">
        <f>BH6-SUM(BH8:BH26)</f>
        <v>24001.552329076192</v>
      </c>
      <c r="BI28" s="92">
        <f>BI6-SUM(BI8:BI26)</f>
        <v>24001.552329076192</v>
      </c>
      <c r="BJ28" s="93"/>
      <c r="BK28" s="90">
        <f>BK6-SUM(BK8:BK26)</f>
        <v>2921.7297642345802</v>
      </c>
      <c r="BL28" s="92"/>
      <c r="BM28" s="2"/>
      <c r="BN28" s="90">
        <f>BN6-SUM(BN8:BN26)</f>
        <v>31222.140928745514</v>
      </c>
      <c r="BO28" s="91">
        <f>BO6-SUM(BO8:BO26)</f>
        <v>31222.140928745514</v>
      </c>
      <c r="BP28" s="91"/>
      <c r="BQ28" s="90">
        <f>BQ6-SUM(BQ8:BQ26)</f>
        <v>58009.788462638768</v>
      </c>
      <c r="BR28" s="92">
        <f>BR6-SUM(BR8:BR26)</f>
        <v>58009.788462638768</v>
      </c>
      <c r="BS28" s="93"/>
      <c r="BT28" s="90">
        <f>BT6-SUM(BT8:BT26)</f>
        <v>27684.549252383778</v>
      </c>
      <c r="BU28" s="92">
        <f>BU6-SUM(BU8:BU26)</f>
        <v>27684.549252383778</v>
      </c>
      <c r="BV28" s="93"/>
      <c r="BW28" s="90">
        <f>BW6-SUM(BW8:BW26)</f>
        <v>1792.760749625133</v>
      </c>
      <c r="BX28" s="92"/>
      <c r="BY28" s="2">
        <f>BY6-SUM(BY8:BY26)</f>
        <v>0</v>
      </c>
      <c r="BZ28" s="90">
        <f>BZ6-SUM(BZ8:BZ26)</f>
        <v>31222.140928745514</v>
      </c>
      <c r="CA28" s="94">
        <f>CA6-SUM(CA8:CA26)</f>
        <v>31222.140928745514</v>
      </c>
      <c r="CB28" s="95"/>
      <c r="CC28" s="90">
        <f>CC6-SUM(CC8:CC26)</f>
        <v>58009.788462638768</v>
      </c>
      <c r="CD28" s="94">
        <f>CD6-SUM(CD8:CD26)</f>
        <v>58009.788462638768</v>
      </c>
      <c r="CE28" s="95"/>
      <c r="CF28" s="90">
        <f>CF6-SUM(CF8:CF26)</f>
        <v>27684.549252383778</v>
      </c>
      <c r="CG28" s="94">
        <f>CG6-SUM(CG8:CG26)</f>
        <v>27684.549252383778</v>
      </c>
      <c r="CH28" s="95"/>
      <c r="CI28" s="90">
        <f>CI6-SUM(CI8:CI26)</f>
        <v>1792.760749625133</v>
      </c>
      <c r="CJ28" s="92"/>
    </row>
    <row r="29" spans="2:88" ht="15" customHeight="1" thickBot="1" x14ac:dyDescent="0.25">
      <c r="I29" s="96">
        <f>I4-I28</f>
        <v>0</v>
      </c>
      <c r="U29" s="96">
        <f>U4-U28</f>
        <v>-8487.6876046898615</v>
      </c>
      <c r="AG29" s="96">
        <f>AG4-AG28</f>
        <v>-17529.216936880657</v>
      </c>
      <c r="AS29" s="96">
        <f>AS4-AS28</f>
        <v>-26726.498583559493</v>
      </c>
      <c r="BE29" s="96">
        <f>BE4-BE28</f>
        <v>-38259.697292379504</v>
      </c>
      <c r="BQ29" s="96">
        <f>BQ4-BQ28</f>
        <v>-48875.598792016637</v>
      </c>
      <c r="CC29" s="96">
        <f>BQ4-CC28</f>
        <v>-48875.598792016637</v>
      </c>
    </row>
    <row r="30" spans="2:88" ht="15" customHeight="1" x14ac:dyDescent="0.2">
      <c r="B30" s="348" t="s">
        <v>15</v>
      </c>
      <c r="C30" s="362" t="s">
        <v>1</v>
      </c>
      <c r="D30" s="202"/>
      <c r="E30" s="211"/>
      <c r="F30" s="38"/>
      <c r="G30" s="39"/>
      <c r="H30" s="115" t="str">
        <f t="shared" ref="H30:H45" si="28">IF(F30&lt;&gt;"",F30-G30,"")</f>
        <v/>
      </c>
      <c r="I30" s="38"/>
      <c r="J30" s="39"/>
      <c r="K30" s="40" t="str">
        <f t="shared" ref="K30:K45" si="29">IF(I30&lt;&gt;"",I30-J30,"")</f>
        <v/>
      </c>
      <c r="L30" s="41"/>
      <c r="M30" s="39"/>
      <c r="N30" s="115" t="str">
        <f t="shared" ref="N30:N45" si="30">IF(L30&lt;&gt;"",L30-M30,"")</f>
        <v/>
      </c>
      <c r="O30" s="38"/>
      <c r="P30" s="42"/>
      <c r="R30" s="38"/>
      <c r="S30" s="39"/>
      <c r="T30" s="115" t="str">
        <f t="shared" ref="T30:T34" si="31">IF(R30&lt;&gt;"",R30-S30,"")</f>
        <v/>
      </c>
      <c r="U30" s="38"/>
      <c r="V30" s="39"/>
      <c r="W30" s="40" t="str">
        <f t="shared" ref="W30:W45" si="32">IF(U30&lt;&gt;"",U30-V30,"")</f>
        <v/>
      </c>
      <c r="X30" s="41"/>
      <c r="Y30" s="39"/>
      <c r="Z30" s="115" t="str">
        <f t="shared" ref="Z30:Z45" si="33">IF(X30&lt;&gt;"",X30-Y30,"")</f>
        <v/>
      </c>
      <c r="AA30" s="38"/>
      <c r="AB30" s="42"/>
      <c r="AD30" s="38"/>
      <c r="AE30" s="39"/>
      <c r="AF30" s="115" t="str">
        <f t="shared" ref="AF30:AF45" si="34">IF(AD30&lt;&gt;"",AD30-AE30,"")</f>
        <v/>
      </c>
      <c r="AG30" s="38"/>
      <c r="AH30" s="39"/>
      <c r="AI30" s="40" t="str">
        <f t="shared" ref="AI30:AI45" si="35">IF(AG30&lt;&gt;"",AG30-AH30,"")</f>
        <v/>
      </c>
      <c r="AJ30" s="41"/>
      <c r="AK30" s="39"/>
      <c r="AL30" s="115" t="str">
        <f t="shared" ref="AL30:AL45" si="36">IF(AJ30&lt;&gt;"",AJ30-AK30,"")</f>
        <v/>
      </c>
      <c r="AM30" s="38"/>
      <c r="AN30" s="42"/>
      <c r="AP30" s="38"/>
      <c r="AQ30" s="39"/>
      <c r="AR30" s="115" t="str">
        <f t="shared" ref="AR30:AR45" si="37">IF(AP30&lt;&gt;"",AP30-AQ30,"")</f>
        <v/>
      </c>
      <c r="AS30" s="38"/>
      <c r="AT30" s="39"/>
      <c r="AU30" s="40" t="str">
        <f t="shared" ref="AU30:AU45" si="38">IF(AS30&lt;&gt;"",AS30-AT30,"")</f>
        <v/>
      </c>
      <c r="AV30" s="41"/>
      <c r="AW30" s="39"/>
      <c r="AX30" s="115" t="str">
        <f t="shared" ref="AX30:AX45" si="39">IF(AV30&lt;&gt;"",AV30-AW30,"")</f>
        <v/>
      </c>
      <c r="AY30" s="38"/>
      <c r="AZ30" s="42"/>
      <c r="BB30" s="38"/>
      <c r="BC30" s="39"/>
      <c r="BD30" s="115" t="str">
        <f t="shared" ref="BD30:BD45" si="40">IF(BB30&lt;&gt;"",BB30-BC30,"")</f>
        <v/>
      </c>
      <c r="BE30" s="38"/>
      <c r="BF30" s="39"/>
      <c r="BG30" s="40" t="str">
        <f t="shared" ref="BG30:BG45" si="41">IF(BE30&lt;&gt;"",BE30-BF30,"")</f>
        <v/>
      </c>
      <c r="BH30" s="41"/>
      <c r="BI30" s="39"/>
      <c r="BJ30" s="115" t="str">
        <f t="shared" ref="BJ30:BJ45" si="42">IF(BH30&lt;&gt;"",BH30-BI30,"")</f>
        <v/>
      </c>
      <c r="BK30" s="38"/>
      <c r="BL30" s="42"/>
      <c r="BN30" s="97"/>
      <c r="BO30" s="98"/>
      <c r="BP30" s="99" t="str">
        <f>IF(BN30&lt;&gt;"",BN30-BO30,"")</f>
        <v/>
      </c>
      <c r="BQ30" s="100"/>
      <c r="BR30" s="98"/>
      <c r="BS30" s="101" t="str">
        <f>IF(BQ30&lt;&gt;"",BQ30-BR30,"")</f>
        <v/>
      </c>
      <c r="BT30" s="97"/>
      <c r="BU30" s="98"/>
      <c r="BV30" s="99" t="str">
        <f>IF(BT30&lt;&gt;"",BT30-BU30,"")</f>
        <v/>
      </c>
      <c r="BW30" s="97"/>
      <c r="BX30" s="102"/>
      <c r="BZ30" s="38"/>
      <c r="CA30" s="39"/>
      <c r="CB30" s="115" t="str">
        <f t="shared" ref="CB30:CB45" si="43">IF(BZ30&lt;&gt;"",BZ30-CA30,"")</f>
        <v/>
      </c>
      <c r="CC30" s="38"/>
      <c r="CD30" s="39"/>
      <c r="CE30" s="40" t="str">
        <f t="shared" ref="CE30:CE45" si="44">IF(CC30&lt;&gt;"",CC30-CD30,"")</f>
        <v/>
      </c>
      <c r="CF30" s="41"/>
      <c r="CG30" s="39"/>
      <c r="CH30" s="115" t="str">
        <f t="shared" ref="CH30:CH45" si="45">IF(CF30&lt;&gt;"",CF30-CG30,"")</f>
        <v/>
      </c>
      <c r="CI30" s="38"/>
      <c r="CJ30" s="42"/>
    </row>
    <row r="31" spans="2:88" ht="15" customHeight="1" x14ac:dyDescent="0.2">
      <c r="B31" s="349"/>
      <c r="C31" s="363"/>
      <c r="D31" s="203"/>
      <c r="E31" s="52"/>
      <c r="F31" s="44"/>
      <c r="G31" s="45"/>
      <c r="H31" s="61" t="str">
        <f t="shared" si="28"/>
        <v/>
      </c>
      <c r="I31" s="44"/>
      <c r="J31" s="45"/>
      <c r="K31" s="46" t="str">
        <f t="shared" si="29"/>
        <v/>
      </c>
      <c r="L31" s="47"/>
      <c r="M31" s="45"/>
      <c r="N31" s="61" t="str">
        <f t="shared" si="30"/>
        <v/>
      </c>
      <c r="O31" s="44"/>
      <c r="P31" s="48"/>
      <c r="R31" s="44"/>
      <c r="S31" s="45"/>
      <c r="T31" s="61" t="str">
        <f t="shared" si="31"/>
        <v/>
      </c>
      <c r="U31" s="44"/>
      <c r="V31" s="45"/>
      <c r="W31" s="46" t="str">
        <f t="shared" si="32"/>
        <v/>
      </c>
      <c r="X31" s="47"/>
      <c r="Y31" s="45"/>
      <c r="Z31" s="61" t="str">
        <f t="shared" si="33"/>
        <v/>
      </c>
      <c r="AA31" s="44"/>
      <c r="AB31" s="48"/>
      <c r="AD31" s="44"/>
      <c r="AE31" s="45"/>
      <c r="AF31" s="61" t="str">
        <f t="shared" si="34"/>
        <v/>
      </c>
      <c r="AG31" s="44"/>
      <c r="AH31" s="45"/>
      <c r="AI31" s="46" t="str">
        <f t="shared" si="35"/>
        <v/>
      </c>
      <c r="AJ31" s="47"/>
      <c r="AK31" s="45"/>
      <c r="AL31" s="61" t="str">
        <f t="shared" si="36"/>
        <v/>
      </c>
      <c r="AM31" s="44"/>
      <c r="AN31" s="48"/>
      <c r="AP31" s="44"/>
      <c r="AQ31" s="45"/>
      <c r="AR31" s="61" t="str">
        <f t="shared" si="37"/>
        <v/>
      </c>
      <c r="AS31" s="44"/>
      <c r="AT31" s="45"/>
      <c r="AU31" s="46" t="str">
        <f t="shared" si="38"/>
        <v/>
      </c>
      <c r="AV31" s="47"/>
      <c r="AW31" s="45"/>
      <c r="AX31" s="61" t="str">
        <f t="shared" si="39"/>
        <v/>
      </c>
      <c r="AY31" s="44"/>
      <c r="AZ31" s="48"/>
      <c r="BB31" s="44"/>
      <c r="BC31" s="45"/>
      <c r="BD31" s="61" t="str">
        <f t="shared" si="40"/>
        <v/>
      </c>
      <c r="BE31" s="44"/>
      <c r="BF31" s="45"/>
      <c r="BG31" s="46" t="str">
        <f t="shared" si="41"/>
        <v/>
      </c>
      <c r="BH31" s="47"/>
      <c r="BI31" s="45"/>
      <c r="BJ31" s="61" t="str">
        <f t="shared" si="42"/>
        <v/>
      </c>
      <c r="BK31" s="44"/>
      <c r="BL31" s="48"/>
      <c r="BN31" s="103"/>
      <c r="BO31" s="104"/>
      <c r="BP31" s="105" t="str">
        <f>IF(BN31&lt;&gt;"",BN31-BO31,"")</f>
        <v/>
      </c>
      <c r="BQ31" s="106"/>
      <c r="BR31" s="104"/>
      <c r="BS31" s="107" t="str">
        <f>IF(BQ31&lt;&gt;"",BQ31-BR31,"")</f>
        <v/>
      </c>
      <c r="BT31" s="103"/>
      <c r="BU31" s="104"/>
      <c r="BV31" s="105" t="str">
        <f>IF(BT31&lt;&gt;"",BT31-BU31,"")</f>
        <v/>
      </c>
      <c r="BW31" s="103"/>
      <c r="BX31" s="108"/>
      <c r="BZ31" s="44"/>
      <c r="CA31" s="45"/>
      <c r="CB31" s="61" t="str">
        <f t="shared" si="43"/>
        <v/>
      </c>
      <c r="CC31" s="44"/>
      <c r="CD31" s="45"/>
      <c r="CE31" s="46" t="str">
        <f t="shared" si="44"/>
        <v/>
      </c>
      <c r="CF31" s="47"/>
      <c r="CG31" s="45"/>
      <c r="CH31" s="61" t="str">
        <f t="shared" si="45"/>
        <v/>
      </c>
      <c r="CI31" s="44"/>
      <c r="CJ31" s="48"/>
    </row>
    <row r="32" spans="2:88" ht="15" customHeight="1" x14ac:dyDescent="0.25">
      <c r="B32" s="349"/>
      <c r="C32" s="363"/>
      <c r="D32" s="204"/>
      <c r="E32" s="212"/>
      <c r="F32" s="44"/>
      <c r="G32" s="45"/>
      <c r="H32" s="61" t="str">
        <f t="shared" si="28"/>
        <v/>
      </c>
      <c r="I32" s="44"/>
      <c r="J32" s="45"/>
      <c r="K32" s="46" t="str">
        <f t="shared" si="29"/>
        <v/>
      </c>
      <c r="L32" s="47"/>
      <c r="M32" s="45"/>
      <c r="N32" s="61" t="str">
        <f t="shared" si="30"/>
        <v/>
      </c>
      <c r="O32" s="44"/>
      <c r="P32" s="48"/>
      <c r="R32" s="44"/>
      <c r="S32" s="45"/>
      <c r="T32" s="61" t="str">
        <f t="shared" si="31"/>
        <v/>
      </c>
      <c r="U32" s="44"/>
      <c r="V32" s="45"/>
      <c r="W32" s="46" t="str">
        <f t="shared" si="32"/>
        <v/>
      </c>
      <c r="X32" s="47"/>
      <c r="Y32" s="45"/>
      <c r="Z32" s="61" t="str">
        <f t="shared" si="33"/>
        <v/>
      </c>
      <c r="AA32" s="44"/>
      <c r="AB32" s="48"/>
      <c r="AD32" s="44"/>
      <c r="AE32" s="45"/>
      <c r="AF32" s="61" t="str">
        <f t="shared" si="34"/>
        <v/>
      </c>
      <c r="AG32" s="44"/>
      <c r="AH32" s="45"/>
      <c r="AI32" s="46" t="str">
        <f t="shared" si="35"/>
        <v/>
      </c>
      <c r="AJ32" s="47"/>
      <c r="AK32" s="45"/>
      <c r="AL32" s="61" t="str">
        <f t="shared" si="36"/>
        <v/>
      </c>
      <c r="AM32" s="44"/>
      <c r="AN32" s="48"/>
      <c r="AP32" s="44"/>
      <c r="AQ32" s="45"/>
      <c r="AR32" s="61" t="str">
        <f t="shared" si="37"/>
        <v/>
      </c>
      <c r="AS32" s="44"/>
      <c r="AT32" s="45"/>
      <c r="AU32" s="46" t="str">
        <f t="shared" si="38"/>
        <v/>
      </c>
      <c r="AV32" s="47"/>
      <c r="AW32" s="45"/>
      <c r="AX32" s="61" t="str">
        <f t="shared" si="39"/>
        <v/>
      </c>
      <c r="AY32" s="44"/>
      <c r="AZ32" s="48"/>
      <c r="BB32" s="44"/>
      <c r="BC32" s="45"/>
      <c r="BD32" s="61" t="str">
        <f t="shared" si="40"/>
        <v/>
      </c>
      <c r="BE32" s="44"/>
      <c r="BF32" s="45"/>
      <c r="BG32" s="46" t="str">
        <f t="shared" si="41"/>
        <v/>
      </c>
      <c r="BH32" s="47"/>
      <c r="BI32" s="45"/>
      <c r="BJ32" s="61" t="str">
        <f t="shared" si="42"/>
        <v/>
      </c>
      <c r="BK32" s="44"/>
      <c r="BL32" s="48"/>
      <c r="BN32" s="103"/>
      <c r="BO32" s="104"/>
      <c r="BP32" s="105" t="str">
        <f>IF(BN32&lt;&gt;"",BN32-BO32,"")</f>
        <v/>
      </c>
      <c r="BQ32" s="106"/>
      <c r="BR32" s="104"/>
      <c r="BS32" s="107" t="str">
        <f>IF(BQ32&lt;&gt;"",BQ32-BR32,"")</f>
        <v/>
      </c>
      <c r="BT32" s="103"/>
      <c r="BU32" s="104"/>
      <c r="BV32" s="105" t="str">
        <f>IF(BT32&lt;&gt;"",BT32-BU32,"")</f>
        <v/>
      </c>
      <c r="BW32" s="103"/>
      <c r="BX32" s="108"/>
      <c r="BZ32" s="44"/>
      <c r="CA32" s="45"/>
      <c r="CB32" s="61" t="str">
        <f t="shared" si="43"/>
        <v/>
      </c>
      <c r="CC32" s="44"/>
      <c r="CD32" s="45"/>
      <c r="CE32" s="46" t="str">
        <f t="shared" si="44"/>
        <v/>
      </c>
      <c r="CF32" s="47"/>
      <c r="CG32" s="45"/>
      <c r="CH32" s="61" t="str">
        <f t="shared" si="45"/>
        <v/>
      </c>
      <c r="CI32" s="44"/>
      <c r="CJ32" s="48"/>
    </row>
    <row r="33" spans="2:88" ht="15" customHeight="1" x14ac:dyDescent="0.25">
      <c r="B33" s="349"/>
      <c r="C33" s="363"/>
      <c r="D33" s="204"/>
      <c r="E33" s="212"/>
      <c r="F33" s="44"/>
      <c r="G33" s="250"/>
      <c r="H33" s="61" t="str">
        <f t="shared" si="28"/>
        <v/>
      </c>
      <c r="I33" s="44"/>
      <c r="J33" s="45"/>
      <c r="K33" s="46" t="str">
        <f t="shared" si="29"/>
        <v/>
      </c>
      <c r="L33" s="47"/>
      <c r="M33" s="45"/>
      <c r="N33" s="61" t="str">
        <f t="shared" si="30"/>
        <v/>
      </c>
      <c r="O33" s="44"/>
      <c r="P33" s="48"/>
      <c r="R33" s="44"/>
      <c r="S33" s="250"/>
      <c r="T33" s="61" t="str">
        <f t="shared" si="31"/>
        <v/>
      </c>
      <c r="U33" s="44"/>
      <c r="V33" s="45"/>
      <c r="W33" s="46" t="str">
        <f t="shared" si="32"/>
        <v/>
      </c>
      <c r="X33" s="47"/>
      <c r="Y33" s="45"/>
      <c r="Z33" s="61" t="str">
        <f t="shared" si="33"/>
        <v/>
      </c>
      <c r="AA33" s="44"/>
      <c r="AB33" s="48"/>
      <c r="AD33" s="44"/>
      <c r="AE33" s="250"/>
      <c r="AF33" s="61" t="str">
        <f t="shared" si="34"/>
        <v/>
      </c>
      <c r="AG33" s="44"/>
      <c r="AH33" s="45"/>
      <c r="AI33" s="46" t="str">
        <f t="shared" si="35"/>
        <v/>
      </c>
      <c r="AJ33" s="47"/>
      <c r="AK33" s="45"/>
      <c r="AL33" s="61" t="str">
        <f t="shared" si="36"/>
        <v/>
      </c>
      <c r="AM33" s="44"/>
      <c r="AN33" s="48"/>
      <c r="AP33" s="44"/>
      <c r="AQ33" s="250"/>
      <c r="AR33" s="61" t="str">
        <f t="shared" si="37"/>
        <v/>
      </c>
      <c r="AS33" s="44"/>
      <c r="AT33" s="45"/>
      <c r="AU33" s="46" t="str">
        <f t="shared" si="38"/>
        <v/>
      </c>
      <c r="AV33" s="47"/>
      <c r="AW33" s="45"/>
      <c r="AX33" s="61" t="str">
        <f t="shared" si="39"/>
        <v/>
      </c>
      <c r="AY33" s="44"/>
      <c r="AZ33" s="48"/>
      <c r="BB33" s="44"/>
      <c r="BC33" s="250"/>
      <c r="BD33" s="61" t="str">
        <f t="shared" si="40"/>
        <v/>
      </c>
      <c r="BE33" s="44"/>
      <c r="BF33" s="45"/>
      <c r="BG33" s="46" t="str">
        <f t="shared" si="41"/>
        <v/>
      </c>
      <c r="BH33" s="47"/>
      <c r="BI33" s="45"/>
      <c r="BJ33" s="61" t="str">
        <f t="shared" si="42"/>
        <v/>
      </c>
      <c r="BK33" s="44"/>
      <c r="BL33" s="48"/>
      <c r="BN33" s="103"/>
      <c r="BO33" s="104"/>
      <c r="BP33" s="105"/>
      <c r="BQ33" s="106"/>
      <c r="BR33" s="104"/>
      <c r="BS33" s="107"/>
      <c r="BT33" s="103"/>
      <c r="BU33" s="104"/>
      <c r="BV33" s="105"/>
      <c r="BW33" s="103"/>
      <c r="BX33" s="108"/>
      <c r="BZ33" s="44"/>
      <c r="CA33" s="250"/>
      <c r="CB33" s="61" t="str">
        <f t="shared" si="43"/>
        <v/>
      </c>
      <c r="CC33" s="44"/>
      <c r="CD33" s="45"/>
      <c r="CE33" s="46" t="str">
        <f t="shared" si="44"/>
        <v/>
      </c>
      <c r="CF33" s="47"/>
      <c r="CG33" s="45"/>
      <c r="CH33" s="61" t="str">
        <f t="shared" si="45"/>
        <v/>
      </c>
      <c r="CI33" s="44"/>
      <c r="CJ33" s="48"/>
    </row>
    <row r="34" spans="2:88" ht="15" customHeight="1" x14ac:dyDescent="0.25">
      <c r="B34" s="349"/>
      <c r="C34" s="363"/>
      <c r="D34" s="204"/>
      <c r="E34" s="212"/>
      <c r="F34" s="44"/>
      <c r="G34" s="45"/>
      <c r="H34" s="61" t="str">
        <f t="shared" si="28"/>
        <v/>
      </c>
      <c r="I34" s="44"/>
      <c r="J34" s="45"/>
      <c r="K34" s="46" t="str">
        <f t="shared" si="29"/>
        <v/>
      </c>
      <c r="L34" s="47"/>
      <c r="M34" s="45"/>
      <c r="N34" s="61" t="str">
        <f t="shared" si="30"/>
        <v/>
      </c>
      <c r="O34" s="44"/>
      <c r="P34" s="48"/>
      <c r="R34" s="44"/>
      <c r="S34" s="45"/>
      <c r="T34" s="61" t="str">
        <f t="shared" si="31"/>
        <v/>
      </c>
      <c r="U34" s="44"/>
      <c r="V34" s="45"/>
      <c r="W34" s="46" t="str">
        <f t="shared" si="32"/>
        <v/>
      </c>
      <c r="X34" s="47"/>
      <c r="Y34" s="45"/>
      <c r="Z34" s="61" t="str">
        <f t="shared" si="33"/>
        <v/>
      </c>
      <c r="AA34" s="44"/>
      <c r="AB34" s="48"/>
      <c r="AD34" s="44"/>
      <c r="AE34" s="45"/>
      <c r="AF34" s="61" t="str">
        <f t="shared" si="34"/>
        <v/>
      </c>
      <c r="AG34" s="44"/>
      <c r="AH34" s="45"/>
      <c r="AI34" s="46" t="str">
        <f t="shared" si="35"/>
        <v/>
      </c>
      <c r="AJ34" s="47"/>
      <c r="AK34" s="45"/>
      <c r="AL34" s="61" t="str">
        <f t="shared" si="36"/>
        <v/>
      </c>
      <c r="AM34" s="44"/>
      <c r="AN34" s="48"/>
      <c r="AP34" s="44"/>
      <c r="AQ34" s="45"/>
      <c r="AR34" s="61" t="str">
        <f t="shared" si="37"/>
        <v/>
      </c>
      <c r="AS34" s="44"/>
      <c r="AT34" s="45"/>
      <c r="AU34" s="46" t="str">
        <f t="shared" si="38"/>
        <v/>
      </c>
      <c r="AV34" s="47"/>
      <c r="AW34" s="45"/>
      <c r="AX34" s="61" t="str">
        <f t="shared" si="39"/>
        <v/>
      </c>
      <c r="AY34" s="44"/>
      <c r="AZ34" s="48"/>
      <c r="BB34" s="44"/>
      <c r="BC34" s="45"/>
      <c r="BD34" s="61" t="str">
        <f t="shared" si="40"/>
        <v/>
      </c>
      <c r="BE34" s="44"/>
      <c r="BF34" s="45"/>
      <c r="BG34" s="46" t="str">
        <f t="shared" si="41"/>
        <v/>
      </c>
      <c r="BH34" s="47"/>
      <c r="BI34" s="45"/>
      <c r="BJ34" s="61" t="str">
        <f t="shared" si="42"/>
        <v/>
      </c>
      <c r="BK34" s="44"/>
      <c r="BL34" s="48"/>
      <c r="BN34" s="103"/>
      <c r="BO34" s="104"/>
      <c r="BP34" s="105"/>
      <c r="BQ34" s="106"/>
      <c r="BR34" s="104"/>
      <c r="BS34" s="107"/>
      <c r="BT34" s="103"/>
      <c r="BU34" s="104"/>
      <c r="BV34" s="105"/>
      <c r="BW34" s="103"/>
      <c r="BX34" s="108"/>
      <c r="BZ34" s="44"/>
      <c r="CA34" s="45"/>
      <c r="CB34" s="61" t="str">
        <f t="shared" si="43"/>
        <v/>
      </c>
      <c r="CC34" s="44"/>
      <c r="CD34" s="45"/>
      <c r="CE34" s="46" t="str">
        <f t="shared" si="44"/>
        <v/>
      </c>
      <c r="CF34" s="47"/>
      <c r="CG34" s="45"/>
      <c r="CH34" s="61" t="str">
        <f t="shared" si="45"/>
        <v/>
      </c>
      <c r="CI34" s="44"/>
      <c r="CJ34" s="48"/>
    </row>
    <row r="35" spans="2:88" ht="15" customHeight="1" thickBot="1" x14ac:dyDescent="0.25">
      <c r="B35" s="349"/>
      <c r="C35" s="364"/>
      <c r="D35" s="248"/>
      <c r="E35" s="249"/>
      <c r="F35" s="59"/>
      <c r="G35" s="60"/>
      <c r="H35" s="67" t="str">
        <f t="shared" si="28"/>
        <v/>
      </c>
      <c r="I35" s="59"/>
      <c r="J35" s="60"/>
      <c r="K35" s="58" t="str">
        <f t="shared" si="29"/>
        <v/>
      </c>
      <c r="L35" s="64"/>
      <c r="M35" s="60"/>
      <c r="N35" s="67" t="str">
        <f t="shared" si="30"/>
        <v/>
      </c>
      <c r="O35" s="59"/>
      <c r="P35" s="65"/>
      <c r="R35" s="59"/>
      <c r="S35" s="60"/>
      <c r="T35" s="67" t="str">
        <f t="shared" ref="T35:T45" si="46">IF(R35&lt;&gt;"",R35-S35,"")</f>
        <v/>
      </c>
      <c r="U35" s="59"/>
      <c r="V35" s="60"/>
      <c r="W35" s="58" t="str">
        <f t="shared" si="32"/>
        <v/>
      </c>
      <c r="X35" s="64"/>
      <c r="Y35" s="60"/>
      <c r="Z35" s="67" t="str">
        <f t="shared" si="33"/>
        <v/>
      </c>
      <c r="AA35" s="59"/>
      <c r="AB35" s="65"/>
      <c r="AD35" s="59"/>
      <c r="AE35" s="60"/>
      <c r="AF35" s="67" t="str">
        <f t="shared" si="34"/>
        <v/>
      </c>
      <c r="AG35" s="59"/>
      <c r="AH35" s="60"/>
      <c r="AI35" s="58" t="str">
        <f t="shared" si="35"/>
        <v/>
      </c>
      <c r="AJ35" s="64"/>
      <c r="AK35" s="60"/>
      <c r="AL35" s="67" t="str">
        <f t="shared" si="36"/>
        <v/>
      </c>
      <c r="AM35" s="59"/>
      <c r="AN35" s="65"/>
      <c r="AP35" s="59"/>
      <c r="AQ35" s="60"/>
      <c r="AR35" s="67" t="str">
        <f t="shared" si="37"/>
        <v/>
      </c>
      <c r="AS35" s="59"/>
      <c r="AT35" s="60"/>
      <c r="AU35" s="58" t="str">
        <f t="shared" si="38"/>
        <v/>
      </c>
      <c r="AV35" s="64"/>
      <c r="AW35" s="60"/>
      <c r="AX35" s="67" t="str">
        <f t="shared" si="39"/>
        <v/>
      </c>
      <c r="AY35" s="59"/>
      <c r="AZ35" s="65"/>
      <c r="BB35" s="59"/>
      <c r="BC35" s="60"/>
      <c r="BD35" s="67" t="str">
        <f t="shared" si="40"/>
        <v/>
      </c>
      <c r="BE35" s="59"/>
      <c r="BF35" s="60"/>
      <c r="BG35" s="58" t="str">
        <f t="shared" si="41"/>
        <v/>
      </c>
      <c r="BH35" s="64"/>
      <c r="BI35" s="60"/>
      <c r="BJ35" s="67" t="str">
        <f t="shared" si="42"/>
        <v/>
      </c>
      <c r="BK35" s="59"/>
      <c r="BL35" s="65"/>
      <c r="BN35" s="103"/>
      <c r="BO35" s="104"/>
      <c r="BP35" s="105"/>
      <c r="BQ35" s="106"/>
      <c r="BR35" s="104"/>
      <c r="BS35" s="107"/>
      <c r="BT35" s="103"/>
      <c r="BU35" s="104"/>
      <c r="BV35" s="105"/>
      <c r="BW35" s="103"/>
      <c r="BX35" s="108"/>
      <c r="BZ35" s="59"/>
      <c r="CA35" s="60"/>
      <c r="CB35" s="67" t="str">
        <f t="shared" si="43"/>
        <v/>
      </c>
      <c r="CC35" s="59"/>
      <c r="CD35" s="60"/>
      <c r="CE35" s="58" t="str">
        <f t="shared" si="44"/>
        <v/>
      </c>
      <c r="CF35" s="64"/>
      <c r="CG35" s="60"/>
      <c r="CH35" s="67" t="str">
        <f t="shared" si="45"/>
        <v/>
      </c>
      <c r="CI35" s="59"/>
      <c r="CJ35" s="65"/>
    </row>
    <row r="36" spans="2:88" ht="15" customHeight="1" x14ac:dyDescent="0.25">
      <c r="B36" s="349"/>
      <c r="C36" s="360" t="s">
        <v>38</v>
      </c>
      <c r="D36" s="247"/>
      <c r="E36" s="213"/>
      <c r="F36" s="251"/>
      <c r="G36" s="252"/>
      <c r="H36" s="253" t="str">
        <f t="shared" si="28"/>
        <v/>
      </c>
      <c r="I36" s="251"/>
      <c r="J36" s="252"/>
      <c r="K36" s="254" t="str">
        <f t="shared" si="29"/>
        <v/>
      </c>
      <c r="L36" s="255"/>
      <c r="M36" s="252"/>
      <c r="N36" s="253" t="str">
        <f t="shared" si="30"/>
        <v/>
      </c>
      <c r="O36" s="251"/>
      <c r="P36" s="256"/>
      <c r="R36" s="251"/>
      <c r="S36" s="252"/>
      <c r="T36" s="253" t="str">
        <f t="shared" si="46"/>
        <v/>
      </c>
      <c r="U36" s="251"/>
      <c r="V36" s="252"/>
      <c r="W36" s="254" t="str">
        <f t="shared" si="32"/>
        <v/>
      </c>
      <c r="X36" s="255"/>
      <c r="Y36" s="252"/>
      <c r="Z36" s="253" t="str">
        <f t="shared" si="33"/>
        <v/>
      </c>
      <c r="AA36" s="251"/>
      <c r="AB36" s="256"/>
      <c r="AD36" s="251"/>
      <c r="AE36" s="252"/>
      <c r="AF36" s="253" t="str">
        <f t="shared" si="34"/>
        <v/>
      </c>
      <c r="AG36" s="251"/>
      <c r="AH36" s="252"/>
      <c r="AI36" s="254" t="str">
        <f t="shared" si="35"/>
        <v/>
      </c>
      <c r="AJ36" s="255"/>
      <c r="AK36" s="252"/>
      <c r="AL36" s="253" t="str">
        <f t="shared" si="36"/>
        <v/>
      </c>
      <c r="AM36" s="251"/>
      <c r="AN36" s="256"/>
      <c r="AP36" s="251"/>
      <c r="AQ36" s="252"/>
      <c r="AR36" s="253" t="str">
        <f t="shared" si="37"/>
        <v/>
      </c>
      <c r="AS36" s="251"/>
      <c r="AT36" s="252"/>
      <c r="AU36" s="254" t="str">
        <f t="shared" si="38"/>
        <v/>
      </c>
      <c r="AV36" s="255"/>
      <c r="AW36" s="252"/>
      <c r="AX36" s="253" t="str">
        <f t="shared" si="39"/>
        <v/>
      </c>
      <c r="AY36" s="251"/>
      <c r="AZ36" s="256"/>
      <c r="BB36" s="251"/>
      <c r="BC36" s="252"/>
      <c r="BD36" s="253" t="str">
        <f t="shared" si="40"/>
        <v/>
      </c>
      <c r="BE36" s="251"/>
      <c r="BF36" s="252"/>
      <c r="BG36" s="254" t="str">
        <f t="shared" si="41"/>
        <v/>
      </c>
      <c r="BH36" s="255"/>
      <c r="BI36" s="252"/>
      <c r="BJ36" s="253" t="str">
        <f t="shared" si="42"/>
        <v/>
      </c>
      <c r="BK36" s="251"/>
      <c r="BL36" s="256"/>
      <c r="BN36" s="103"/>
      <c r="BO36" s="104"/>
      <c r="BP36" s="105"/>
      <c r="BQ36" s="106"/>
      <c r="BR36" s="104"/>
      <c r="BS36" s="107"/>
      <c r="BT36" s="103"/>
      <c r="BU36" s="104"/>
      <c r="BV36" s="105"/>
      <c r="BW36" s="103"/>
      <c r="BX36" s="108"/>
      <c r="BZ36" s="251"/>
      <c r="CA36" s="252"/>
      <c r="CB36" s="253" t="str">
        <f t="shared" si="43"/>
        <v/>
      </c>
      <c r="CC36" s="251"/>
      <c r="CD36" s="252"/>
      <c r="CE36" s="254" t="str">
        <f t="shared" si="44"/>
        <v/>
      </c>
      <c r="CF36" s="255"/>
      <c r="CG36" s="252"/>
      <c r="CH36" s="253" t="str">
        <f t="shared" si="45"/>
        <v/>
      </c>
      <c r="CI36" s="251"/>
      <c r="CJ36" s="256"/>
    </row>
    <row r="37" spans="2:88" ht="15" customHeight="1" x14ac:dyDescent="0.2">
      <c r="B37" s="349"/>
      <c r="C37" s="360"/>
      <c r="D37" s="205"/>
      <c r="E37" s="214"/>
      <c r="F37" s="257"/>
      <c r="G37" s="258"/>
      <c r="H37" s="259" t="str">
        <f t="shared" si="28"/>
        <v/>
      </c>
      <c r="I37" s="257"/>
      <c r="J37" s="258"/>
      <c r="K37" s="260" t="str">
        <f t="shared" si="29"/>
        <v/>
      </c>
      <c r="L37" s="261"/>
      <c r="M37" s="258"/>
      <c r="N37" s="259" t="str">
        <f t="shared" si="30"/>
        <v/>
      </c>
      <c r="O37" s="257"/>
      <c r="P37" s="262"/>
      <c r="R37" s="257"/>
      <c r="S37" s="258"/>
      <c r="T37" s="259" t="str">
        <f t="shared" si="46"/>
        <v/>
      </c>
      <c r="U37" s="257"/>
      <c r="V37" s="258"/>
      <c r="W37" s="260" t="str">
        <f t="shared" si="32"/>
        <v/>
      </c>
      <c r="X37" s="261"/>
      <c r="Y37" s="258"/>
      <c r="Z37" s="259" t="str">
        <f t="shared" si="33"/>
        <v/>
      </c>
      <c r="AA37" s="257"/>
      <c r="AB37" s="262"/>
      <c r="AD37" s="257"/>
      <c r="AE37" s="258"/>
      <c r="AF37" s="259" t="str">
        <f t="shared" si="34"/>
        <v/>
      </c>
      <c r="AG37" s="257"/>
      <c r="AH37" s="258"/>
      <c r="AI37" s="260" t="str">
        <f t="shared" si="35"/>
        <v/>
      </c>
      <c r="AJ37" s="261"/>
      <c r="AK37" s="258"/>
      <c r="AL37" s="259" t="str">
        <f t="shared" si="36"/>
        <v/>
      </c>
      <c r="AM37" s="257"/>
      <c r="AN37" s="262"/>
      <c r="AP37" s="257"/>
      <c r="AQ37" s="258"/>
      <c r="AR37" s="259" t="str">
        <f t="shared" si="37"/>
        <v/>
      </c>
      <c r="AS37" s="257"/>
      <c r="AT37" s="258"/>
      <c r="AU37" s="260" t="str">
        <f t="shared" si="38"/>
        <v/>
      </c>
      <c r="AV37" s="261"/>
      <c r="AW37" s="258"/>
      <c r="AX37" s="259" t="str">
        <f t="shared" si="39"/>
        <v/>
      </c>
      <c r="AY37" s="257"/>
      <c r="AZ37" s="262"/>
      <c r="BB37" s="257"/>
      <c r="BC37" s="258"/>
      <c r="BD37" s="259" t="str">
        <f t="shared" si="40"/>
        <v/>
      </c>
      <c r="BE37" s="257"/>
      <c r="BF37" s="258"/>
      <c r="BG37" s="260" t="str">
        <f t="shared" si="41"/>
        <v/>
      </c>
      <c r="BH37" s="261"/>
      <c r="BI37" s="258"/>
      <c r="BJ37" s="259" t="str">
        <f t="shared" si="42"/>
        <v/>
      </c>
      <c r="BK37" s="257"/>
      <c r="BL37" s="262"/>
      <c r="BN37" s="103"/>
      <c r="BO37" s="104"/>
      <c r="BP37" s="105"/>
      <c r="BQ37" s="106"/>
      <c r="BR37" s="104"/>
      <c r="BS37" s="107"/>
      <c r="BT37" s="103"/>
      <c r="BU37" s="104"/>
      <c r="BV37" s="105"/>
      <c r="BW37" s="103"/>
      <c r="BX37" s="108"/>
      <c r="BZ37" s="257"/>
      <c r="CA37" s="258"/>
      <c r="CB37" s="259" t="str">
        <f t="shared" si="43"/>
        <v/>
      </c>
      <c r="CC37" s="257"/>
      <c r="CD37" s="258"/>
      <c r="CE37" s="260" t="str">
        <f t="shared" si="44"/>
        <v/>
      </c>
      <c r="CF37" s="261"/>
      <c r="CG37" s="258"/>
      <c r="CH37" s="259" t="str">
        <f t="shared" si="45"/>
        <v/>
      </c>
      <c r="CI37" s="257"/>
      <c r="CJ37" s="262"/>
    </row>
    <row r="38" spans="2:88" ht="15" customHeight="1" x14ac:dyDescent="0.2">
      <c r="B38" s="349"/>
      <c r="C38" s="360"/>
      <c r="D38" s="205"/>
      <c r="E38" s="214"/>
      <c r="F38" s="257"/>
      <c r="G38" s="258"/>
      <c r="H38" s="259" t="str">
        <f t="shared" si="28"/>
        <v/>
      </c>
      <c r="I38" s="257"/>
      <c r="J38" s="258"/>
      <c r="K38" s="260" t="str">
        <f t="shared" si="29"/>
        <v/>
      </c>
      <c r="L38" s="261"/>
      <c r="M38" s="258"/>
      <c r="N38" s="259" t="str">
        <f t="shared" si="30"/>
        <v/>
      </c>
      <c r="O38" s="257"/>
      <c r="P38" s="262"/>
      <c r="R38" s="257"/>
      <c r="S38" s="258"/>
      <c r="T38" s="259" t="str">
        <f t="shared" si="46"/>
        <v/>
      </c>
      <c r="U38" s="257"/>
      <c r="V38" s="258"/>
      <c r="W38" s="260" t="str">
        <f t="shared" si="32"/>
        <v/>
      </c>
      <c r="X38" s="261"/>
      <c r="Y38" s="258"/>
      <c r="Z38" s="259" t="str">
        <f t="shared" si="33"/>
        <v/>
      </c>
      <c r="AA38" s="257"/>
      <c r="AB38" s="262"/>
      <c r="AD38" s="257"/>
      <c r="AE38" s="258"/>
      <c r="AF38" s="259" t="str">
        <f t="shared" si="34"/>
        <v/>
      </c>
      <c r="AG38" s="257"/>
      <c r="AH38" s="258"/>
      <c r="AI38" s="260" t="str">
        <f t="shared" si="35"/>
        <v/>
      </c>
      <c r="AJ38" s="261"/>
      <c r="AK38" s="258"/>
      <c r="AL38" s="259" t="str">
        <f t="shared" si="36"/>
        <v/>
      </c>
      <c r="AM38" s="257"/>
      <c r="AN38" s="262"/>
      <c r="AP38" s="257"/>
      <c r="AQ38" s="258"/>
      <c r="AR38" s="259" t="str">
        <f t="shared" si="37"/>
        <v/>
      </c>
      <c r="AS38" s="257"/>
      <c r="AT38" s="258"/>
      <c r="AU38" s="260" t="str">
        <f t="shared" si="38"/>
        <v/>
      </c>
      <c r="AV38" s="261"/>
      <c r="AW38" s="258"/>
      <c r="AX38" s="259" t="str">
        <f t="shared" si="39"/>
        <v/>
      </c>
      <c r="AY38" s="257"/>
      <c r="AZ38" s="262"/>
      <c r="BB38" s="257"/>
      <c r="BC38" s="258"/>
      <c r="BD38" s="259" t="str">
        <f t="shared" si="40"/>
        <v/>
      </c>
      <c r="BE38" s="257"/>
      <c r="BF38" s="258"/>
      <c r="BG38" s="260" t="str">
        <f t="shared" si="41"/>
        <v/>
      </c>
      <c r="BH38" s="261"/>
      <c r="BI38" s="258"/>
      <c r="BJ38" s="259" t="str">
        <f t="shared" si="42"/>
        <v/>
      </c>
      <c r="BK38" s="257"/>
      <c r="BL38" s="262"/>
      <c r="BN38" s="103"/>
      <c r="BO38" s="104"/>
      <c r="BP38" s="105"/>
      <c r="BQ38" s="106"/>
      <c r="BR38" s="104"/>
      <c r="BS38" s="107"/>
      <c r="BT38" s="103"/>
      <c r="BU38" s="104"/>
      <c r="BV38" s="105"/>
      <c r="BW38" s="103"/>
      <c r="BX38" s="108"/>
      <c r="BZ38" s="257"/>
      <c r="CA38" s="258"/>
      <c r="CB38" s="259" t="str">
        <f t="shared" si="43"/>
        <v/>
      </c>
      <c r="CC38" s="257"/>
      <c r="CD38" s="258"/>
      <c r="CE38" s="260" t="str">
        <f t="shared" si="44"/>
        <v/>
      </c>
      <c r="CF38" s="261"/>
      <c r="CG38" s="258"/>
      <c r="CH38" s="259" t="str">
        <f t="shared" si="45"/>
        <v/>
      </c>
      <c r="CI38" s="257"/>
      <c r="CJ38" s="262"/>
    </row>
    <row r="39" spans="2:88" ht="15" customHeight="1" thickBot="1" x14ac:dyDescent="0.25">
      <c r="B39" s="349"/>
      <c r="C39" s="361"/>
      <c r="D39" s="206"/>
      <c r="E39" s="215"/>
      <c r="F39" s="263"/>
      <c r="G39" s="264"/>
      <c r="H39" s="265" t="str">
        <f t="shared" si="28"/>
        <v/>
      </c>
      <c r="I39" s="263"/>
      <c r="J39" s="264"/>
      <c r="K39" s="266" t="str">
        <f t="shared" si="29"/>
        <v/>
      </c>
      <c r="L39" s="267"/>
      <c r="M39" s="264"/>
      <c r="N39" s="265" t="str">
        <f t="shared" si="30"/>
        <v/>
      </c>
      <c r="O39" s="263"/>
      <c r="P39" s="268"/>
      <c r="R39" s="263"/>
      <c r="S39" s="264"/>
      <c r="T39" s="265" t="str">
        <f t="shared" si="46"/>
        <v/>
      </c>
      <c r="U39" s="263"/>
      <c r="V39" s="264"/>
      <c r="W39" s="266" t="str">
        <f t="shared" si="32"/>
        <v/>
      </c>
      <c r="X39" s="267"/>
      <c r="Y39" s="264"/>
      <c r="Z39" s="265" t="str">
        <f t="shared" si="33"/>
        <v/>
      </c>
      <c r="AA39" s="263"/>
      <c r="AB39" s="268"/>
      <c r="AD39" s="263"/>
      <c r="AE39" s="264"/>
      <c r="AF39" s="265" t="str">
        <f t="shared" si="34"/>
        <v/>
      </c>
      <c r="AG39" s="263"/>
      <c r="AH39" s="264"/>
      <c r="AI39" s="266" t="str">
        <f t="shared" si="35"/>
        <v/>
      </c>
      <c r="AJ39" s="267"/>
      <c r="AK39" s="264"/>
      <c r="AL39" s="265" t="str">
        <f t="shared" si="36"/>
        <v/>
      </c>
      <c r="AM39" s="263"/>
      <c r="AN39" s="268"/>
      <c r="AP39" s="263"/>
      <c r="AQ39" s="264"/>
      <c r="AR39" s="265" t="str">
        <f t="shared" si="37"/>
        <v/>
      </c>
      <c r="AS39" s="263"/>
      <c r="AT39" s="264"/>
      <c r="AU39" s="266" t="str">
        <f t="shared" si="38"/>
        <v/>
      </c>
      <c r="AV39" s="267"/>
      <c r="AW39" s="264"/>
      <c r="AX39" s="265" t="str">
        <f t="shared" si="39"/>
        <v/>
      </c>
      <c r="AY39" s="263"/>
      <c r="AZ39" s="268"/>
      <c r="BB39" s="263"/>
      <c r="BC39" s="264"/>
      <c r="BD39" s="265" t="str">
        <f t="shared" si="40"/>
        <v/>
      </c>
      <c r="BE39" s="263"/>
      <c r="BF39" s="264"/>
      <c r="BG39" s="266" t="str">
        <f t="shared" si="41"/>
        <v/>
      </c>
      <c r="BH39" s="267"/>
      <c r="BI39" s="264"/>
      <c r="BJ39" s="265" t="str">
        <f t="shared" si="42"/>
        <v/>
      </c>
      <c r="BK39" s="263"/>
      <c r="BL39" s="268"/>
      <c r="BN39" s="109"/>
      <c r="BO39" s="110"/>
      <c r="BP39" s="111" t="str">
        <f t="shared" ref="BP39:BP45" si="47">IF(BN39&lt;&gt;"",BN39-BO39,"")</f>
        <v/>
      </c>
      <c r="BQ39" s="112"/>
      <c r="BR39" s="110"/>
      <c r="BS39" s="113" t="str">
        <f t="shared" ref="BS39:BS45" si="48">IF(BQ39&lt;&gt;"",BQ39-BR39,"")</f>
        <v/>
      </c>
      <c r="BT39" s="109"/>
      <c r="BU39" s="110"/>
      <c r="BV39" s="111" t="str">
        <f t="shared" ref="BV39:BV45" si="49">IF(BT39&lt;&gt;"",BT39-BU39,"")</f>
        <v/>
      </c>
      <c r="BW39" s="109"/>
      <c r="BX39" s="114"/>
      <c r="BZ39" s="263"/>
      <c r="CA39" s="264"/>
      <c r="CB39" s="265" t="str">
        <f t="shared" si="43"/>
        <v/>
      </c>
      <c r="CC39" s="263"/>
      <c r="CD39" s="264"/>
      <c r="CE39" s="266" t="str">
        <f t="shared" si="44"/>
        <v/>
      </c>
      <c r="CF39" s="267"/>
      <c r="CG39" s="264"/>
      <c r="CH39" s="265" t="str">
        <f t="shared" si="45"/>
        <v/>
      </c>
      <c r="CI39" s="263"/>
      <c r="CJ39" s="268"/>
    </row>
    <row r="40" spans="2:88" ht="15" customHeight="1" x14ac:dyDescent="0.2">
      <c r="B40" s="350"/>
      <c r="C40" s="352" t="s">
        <v>2</v>
      </c>
      <c r="D40" s="207"/>
      <c r="E40" s="199"/>
      <c r="F40" s="38"/>
      <c r="G40" s="39"/>
      <c r="H40" s="115" t="str">
        <f t="shared" si="28"/>
        <v/>
      </c>
      <c r="I40" s="38"/>
      <c r="J40" s="39"/>
      <c r="K40" s="40" t="str">
        <f t="shared" si="29"/>
        <v/>
      </c>
      <c r="L40" s="41"/>
      <c r="M40" s="39"/>
      <c r="N40" s="115" t="str">
        <f t="shared" si="30"/>
        <v/>
      </c>
      <c r="O40" s="116"/>
      <c r="P40" s="117"/>
      <c r="R40" s="38"/>
      <c r="S40" s="39"/>
      <c r="T40" s="115" t="str">
        <f t="shared" si="46"/>
        <v/>
      </c>
      <c r="U40" s="38"/>
      <c r="V40" s="39"/>
      <c r="W40" s="40" t="str">
        <f t="shared" si="32"/>
        <v/>
      </c>
      <c r="X40" s="41"/>
      <c r="Y40" s="39"/>
      <c r="Z40" s="115" t="str">
        <f t="shared" si="33"/>
        <v/>
      </c>
      <c r="AA40" s="116"/>
      <c r="AB40" s="117"/>
      <c r="AD40" s="38"/>
      <c r="AE40" s="39"/>
      <c r="AF40" s="115" t="str">
        <f t="shared" si="34"/>
        <v/>
      </c>
      <c r="AG40" s="38"/>
      <c r="AH40" s="39"/>
      <c r="AI40" s="40" t="str">
        <f t="shared" si="35"/>
        <v/>
      </c>
      <c r="AJ40" s="41"/>
      <c r="AK40" s="39"/>
      <c r="AL40" s="115" t="str">
        <f t="shared" si="36"/>
        <v/>
      </c>
      <c r="AM40" s="116"/>
      <c r="AN40" s="117"/>
      <c r="AP40" s="38"/>
      <c r="AQ40" s="39"/>
      <c r="AR40" s="115" t="str">
        <f t="shared" si="37"/>
        <v/>
      </c>
      <c r="AS40" s="38"/>
      <c r="AT40" s="39"/>
      <c r="AU40" s="40" t="str">
        <f t="shared" si="38"/>
        <v/>
      </c>
      <c r="AV40" s="41"/>
      <c r="AW40" s="39"/>
      <c r="AX40" s="115" t="str">
        <f t="shared" si="39"/>
        <v/>
      </c>
      <c r="AY40" s="116"/>
      <c r="AZ40" s="117"/>
      <c r="BB40" s="38"/>
      <c r="BC40" s="39"/>
      <c r="BD40" s="115" t="str">
        <f t="shared" si="40"/>
        <v/>
      </c>
      <c r="BE40" s="38"/>
      <c r="BF40" s="39"/>
      <c r="BG40" s="40" t="str">
        <f t="shared" si="41"/>
        <v/>
      </c>
      <c r="BH40" s="41"/>
      <c r="BI40" s="39"/>
      <c r="BJ40" s="115" t="str">
        <f t="shared" si="42"/>
        <v/>
      </c>
      <c r="BK40" s="116"/>
      <c r="BL40" s="117"/>
      <c r="BN40" s="97"/>
      <c r="BO40" s="98"/>
      <c r="BP40" s="99" t="str">
        <f t="shared" si="47"/>
        <v/>
      </c>
      <c r="BQ40" s="100"/>
      <c r="BR40" s="98"/>
      <c r="BS40" s="101" t="str">
        <f t="shared" si="48"/>
        <v/>
      </c>
      <c r="BT40" s="97"/>
      <c r="BU40" s="98"/>
      <c r="BV40" s="99" t="str">
        <f t="shared" si="49"/>
        <v/>
      </c>
      <c r="BW40" s="118"/>
      <c r="BX40" s="119"/>
      <c r="BZ40" s="38"/>
      <c r="CA40" s="39"/>
      <c r="CB40" s="115" t="str">
        <f t="shared" si="43"/>
        <v/>
      </c>
      <c r="CC40" s="38"/>
      <c r="CD40" s="39"/>
      <c r="CE40" s="40" t="str">
        <f t="shared" si="44"/>
        <v/>
      </c>
      <c r="CF40" s="41"/>
      <c r="CG40" s="39"/>
      <c r="CH40" s="115" t="str">
        <f t="shared" si="45"/>
        <v/>
      </c>
      <c r="CI40" s="116"/>
      <c r="CJ40" s="117"/>
    </row>
    <row r="41" spans="2:88" ht="15" customHeight="1" x14ac:dyDescent="0.2">
      <c r="B41" s="350"/>
      <c r="C41" s="353"/>
      <c r="D41" s="189"/>
      <c r="E41" s="53"/>
      <c r="F41" s="44"/>
      <c r="G41" s="45"/>
      <c r="H41" s="61" t="str">
        <f t="shared" si="28"/>
        <v/>
      </c>
      <c r="I41" s="44"/>
      <c r="J41" s="45"/>
      <c r="K41" s="46" t="str">
        <f t="shared" si="29"/>
        <v/>
      </c>
      <c r="L41" s="47"/>
      <c r="M41" s="45"/>
      <c r="N41" s="61" t="str">
        <f t="shared" si="30"/>
        <v/>
      </c>
      <c r="O41" s="62"/>
      <c r="P41" s="63"/>
      <c r="R41" s="44"/>
      <c r="S41" s="45"/>
      <c r="T41" s="61" t="str">
        <f t="shared" si="46"/>
        <v/>
      </c>
      <c r="U41" s="44"/>
      <c r="V41" s="45"/>
      <c r="W41" s="46" t="str">
        <f t="shared" si="32"/>
        <v/>
      </c>
      <c r="X41" s="47"/>
      <c r="Y41" s="45"/>
      <c r="Z41" s="61" t="str">
        <f t="shared" si="33"/>
        <v/>
      </c>
      <c r="AA41" s="62"/>
      <c r="AB41" s="63"/>
      <c r="AD41" s="44"/>
      <c r="AE41" s="45"/>
      <c r="AF41" s="61" t="str">
        <f t="shared" si="34"/>
        <v/>
      </c>
      <c r="AG41" s="44"/>
      <c r="AH41" s="45"/>
      <c r="AI41" s="46" t="str">
        <f t="shared" si="35"/>
        <v/>
      </c>
      <c r="AJ41" s="47"/>
      <c r="AK41" s="45"/>
      <c r="AL41" s="61" t="str">
        <f t="shared" si="36"/>
        <v/>
      </c>
      <c r="AM41" s="62"/>
      <c r="AN41" s="63"/>
      <c r="AP41" s="44"/>
      <c r="AQ41" s="45"/>
      <c r="AR41" s="61" t="str">
        <f t="shared" si="37"/>
        <v/>
      </c>
      <c r="AS41" s="44"/>
      <c r="AT41" s="45"/>
      <c r="AU41" s="46" t="str">
        <f t="shared" si="38"/>
        <v/>
      </c>
      <c r="AV41" s="47"/>
      <c r="AW41" s="45"/>
      <c r="AX41" s="61" t="str">
        <f t="shared" si="39"/>
        <v/>
      </c>
      <c r="AY41" s="62"/>
      <c r="AZ41" s="63"/>
      <c r="BB41" s="44"/>
      <c r="BC41" s="45"/>
      <c r="BD41" s="61" t="str">
        <f t="shared" si="40"/>
        <v/>
      </c>
      <c r="BE41" s="44"/>
      <c r="BF41" s="45"/>
      <c r="BG41" s="46" t="str">
        <f t="shared" si="41"/>
        <v/>
      </c>
      <c r="BH41" s="47"/>
      <c r="BI41" s="45"/>
      <c r="BJ41" s="61" t="str">
        <f t="shared" si="42"/>
        <v/>
      </c>
      <c r="BK41" s="62"/>
      <c r="BL41" s="63"/>
      <c r="BN41" s="103"/>
      <c r="BO41" s="104"/>
      <c r="BP41" s="105" t="str">
        <f t="shared" si="47"/>
        <v/>
      </c>
      <c r="BQ41" s="106"/>
      <c r="BR41" s="104"/>
      <c r="BS41" s="107" t="str">
        <f t="shared" si="48"/>
        <v/>
      </c>
      <c r="BT41" s="103"/>
      <c r="BU41" s="104"/>
      <c r="BV41" s="105" t="str">
        <f t="shared" si="49"/>
        <v/>
      </c>
      <c r="BW41" s="121"/>
      <c r="BX41" s="122"/>
      <c r="BZ41" s="44"/>
      <c r="CA41" s="45"/>
      <c r="CB41" s="61" t="str">
        <f t="shared" si="43"/>
        <v/>
      </c>
      <c r="CC41" s="44"/>
      <c r="CD41" s="45"/>
      <c r="CE41" s="46" t="str">
        <f t="shared" si="44"/>
        <v/>
      </c>
      <c r="CF41" s="47"/>
      <c r="CG41" s="45"/>
      <c r="CH41" s="61" t="str">
        <f t="shared" si="45"/>
        <v/>
      </c>
      <c r="CI41" s="62"/>
      <c r="CJ41" s="63"/>
    </row>
    <row r="42" spans="2:88" ht="15" customHeight="1" x14ac:dyDescent="0.2">
      <c r="B42" s="350"/>
      <c r="C42" s="353"/>
      <c r="D42" s="189"/>
      <c r="E42" s="200"/>
      <c r="F42" s="44"/>
      <c r="G42" s="45"/>
      <c r="H42" s="61" t="str">
        <f t="shared" si="28"/>
        <v/>
      </c>
      <c r="I42" s="44"/>
      <c r="J42" s="45"/>
      <c r="K42" s="46" t="str">
        <f t="shared" si="29"/>
        <v/>
      </c>
      <c r="L42" s="47"/>
      <c r="M42" s="45"/>
      <c r="N42" s="61" t="str">
        <f t="shared" si="30"/>
        <v/>
      </c>
      <c r="O42" s="62"/>
      <c r="P42" s="63"/>
      <c r="R42" s="44"/>
      <c r="S42" s="45"/>
      <c r="T42" s="61" t="str">
        <f t="shared" si="46"/>
        <v/>
      </c>
      <c r="U42" s="44"/>
      <c r="V42" s="45"/>
      <c r="W42" s="46" t="str">
        <f t="shared" si="32"/>
        <v/>
      </c>
      <c r="X42" s="47"/>
      <c r="Y42" s="45"/>
      <c r="Z42" s="61" t="str">
        <f t="shared" si="33"/>
        <v/>
      </c>
      <c r="AA42" s="62"/>
      <c r="AB42" s="63"/>
      <c r="AD42" s="44"/>
      <c r="AE42" s="45"/>
      <c r="AF42" s="61" t="str">
        <f t="shared" si="34"/>
        <v/>
      </c>
      <c r="AG42" s="44"/>
      <c r="AH42" s="45"/>
      <c r="AI42" s="46" t="str">
        <f t="shared" si="35"/>
        <v/>
      </c>
      <c r="AJ42" s="47"/>
      <c r="AK42" s="45"/>
      <c r="AL42" s="61" t="str">
        <f t="shared" si="36"/>
        <v/>
      </c>
      <c r="AM42" s="62"/>
      <c r="AN42" s="63"/>
      <c r="AP42" s="44"/>
      <c r="AQ42" s="45"/>
      <c r="AR42" s="61" t="str">
        <f t="shared" si="37"/>
        <v/>
      </c>
      <c r="AS42" s="44"/>
      <c r="AT42" s="45"/>
      <c r="AU42" s="46" t="str">
        <f t="shared" si="38"/>
        <v/>
      </c>
      <c r="AV42" s="47"/>
      <c r="AW42" s="45"/>
      <c r="AX42" s="61" t="str">
        <f t="shared" si="39"/>
        <v/>
      </c>
      <c r="AY42" s="62"/>
      <c r="AZ42" s="63"/>
      <c r="BB42" s="44"/>
      <c r="BC42" s="45"/>
      <c r="BD42" s="61" t="str">
        <f t="shared" si="40"/>
        <v/>
      </c>
      <c r="BE42" s="44"/>
      <c r="BF42" s="45"/>
      <c r="BG42" s="46" t="str">
        <f t="shared" si="41"/>
        <v/>
      </c>
      <c r="BH42" s="47"/>
      <c r="BI42" s="45"/>
      <c r="BJ42" s="61" t="str">
        <f t="shared" si="42"/>
        <v/>
      </c>
      <c r="BK42" s="62"/>
      <c r="BL42" s="63"/>
      <c r="BN42" s="103"/>
      <c r="BO42" s="104"/>
      <c r="BP42" s="105" t="str">
        <f t="shared" si="47"/>
        <v/>
      </c>
      <c r="BQ42" s="106"/>
      <c r="BR42" s="104"/>
      <c r="BS42" s="107" t="str">
        <f t="shared" si="48"/>
        <v/>
      </c>
      <c r="BT42" s="103"/>
      <c r="BU42" s="104"/>
      <c r="BV42" s="105" t="str">
        <f t="shared" si="49"/>
        <v/>
      </c>
      <c r="BW42" s="121"/>
      <c r="BX42" s="122"/>
      <c r="BZ42" s="44"/>
      <c r="CA42" s="45"/>
      <c r="CB42" s="61" t="str">
        <f t="shared" si="43"/>
        <v/>
      </c>
      <c r="CC42" s="44"/>
      <c r="CD42" s="45"/>
      <c r="CE42" s="46" t="str">
        <f t="shared" si="44"/>
        <v/>
      </c>
      <c r="CF42" s="47"/>
      <c r="CG42" s="45"/>
      <c r="CH42" s="61" t="str">
        <f t="shared" si="45"/>
        <v/>
      </c>
      <c r="CI42" s="62"/>
      <c r="CJ42" s="63"/>
    </row>
    <row r="43" spans="2:88" ht="15" customHeight="1" thickBot="1" x14ac:dyDescent="0.25">
      <c r="B43" s="350"/>
      <c r="C43" s="354"/>
      <c r="D43" s="208"/>
      <c r="E43" s="201"/>
      <c r="F43" s="59"/>
      <c r="G43" s="60"/>
      <c r="H43" s="67" t="str">
        <f t="shared" si="28"/>
        <v/>
      </c>
      <c r="I43" s="59"/>
      <c r="J43" s="60"/>
      <c r="K43" s="58" t="str">
        <f t="shared" si="29"/>
        <v/>
      </c>
      <c r="L43" s="64"/>
      <c r="M43" s="60"/>
      <c r="N43" s="67" t="str">
        <f t="shared" si="30"/>
        <v/>
      </c>
      <c r="O43" s="68"/>
      <c r="P43" s="69"/>
      <c r="R43" s="59"/>
      <c r="S43" s="60"/>
      <c r="T43" s="67" t="str">
        <f t="shared" si="46"/>
        <v/>
      </c>
      <c r="U43" s="59"/>
      <c r="V43" s="60"/>
      <c r="W43" s="58" t="str">
        <f t="shared" si="32"/>
        <v/>
      </c>
      <c r="X43" s="64"/>
      <c r="Y43" s="60"/>
      <c r="Z43" s="67" t="str">
        <f t="shared" si="33"/>
        <v/>
      </c>
      <c r="AA43" s="68"/>
      <c r="AB43" s="69"/>
      <c r="AD43" s="59"/>
      <c r="AE43" s="60"/>
      <c r="AF43" s="67" t="str">
        <f t="shared" si="34"/>
        <v/>
      </c>
      <c r="AG43" s="59"/>
      <c r="AH43" s="60"/>
      <c r="AI43" s="58" t="str">
        <f t="shared" si="35"/>
        <v/>
      </c>
      <c r="AJ43" s="64"/>
      <c r="AK43" s="60"/>
      <c r="AL43" s="67" t="str">
        <f t="shared" si="36"/>
        <v/>
      </c>
      <c r="AM43" s="68"/>
      <c r="AN43" s="69"/>
      <c r="AP43" s="59"/>
      <c r="AQ43" s="60"/>
      <c r="AR43" s="67" t="str">
        <f t="shared" si="37"/>
        <v/>
      </c>
      <c r="AS43" s="59"/>
      <c r="AT43" s="60"/>
      <c r="AU43" s="58" t="str">
        <f t="shared" si="38"/>
        <v/>
      </c>
      <c r="AV43" s="64"/>
      <c r="AW43" s="60"/>
      <c r="AX43" s="67" t="str">
        <f t="shared" si="39"/>
        <v/>
      </c>
      <c r="AY43" s="68"/>
      <c r="AZ43" s="69"/>
      <c r="BB43" s="59"/>
      <c r="BC43" s="60"/>
      <c r="BD43" s="67" t="str">
        <f t="shared" si="40"/>
        <v/>
      </c>
      <c r="BE43" s="59"/>
      <c r="BF43" s="60"/>
      <c r="BG43" s="58" t="str">
        <f t="shared" si="41"/>
        <v/>
      </c>
      <c r="BH43" s="64"/>
      <c r="BI43" s="60"/>
      <c r="BJ43" s="67" t="str">
        <f t="shared" si="42"/>
        <v/>
      </c>
      <c r="BK43" s="68"/>
      <c r="BL43" s="69"/>
      <c r="BN43" s="123"/>
      <c r="BO43" s="124"/>
      <c r="BP43" s="125" t="str">
        <f t="shared" si="47"/>
        <v/>
      </c>
      <c r="BQ43" s="126"/>
      <c r="BR43" s="124"/>
      <c r="BS43" s="127" t="str">
        <f t="shared" si="48"/>
        <v/>
      </c>
      <c r="BT43" s="123"/>
      <c r="BU43" s="124"/>
      <c r="BV43" s="125" t="str">
        <f t="shared" si="49"/>
        <v/>
      </c>
      <c r="BW43" s="128"/>
      <c r="BX43" s="129"/>
      <c r="BZ43" s="59"/>
      <c r="CA43" s="60"/>
      <c r="CB43" s="67" t="str">
        <f t="shared" si="43"/>
        <v/>
      </c>
      <c r="CC43" s="59"/>
      <c r="CD43" s="60"/>
      <c r="CE43" s="58" t="str">
        <f t="shared" si="44"/>
        <v/>
      </c>
      <c r="CF43" s="64"/>
      <c r="CG43" s="60"/>
      <c r="CH43" s="67" t="str">
        <f t="shared" si="45"/>
        <v/>
      </c>
      <c r="CI43" s="68"/>
      <c r="CJ43" s="69"/>
    </row>
    <row r="44" spans="2:88" ht="15" customHeight="1" x14ac:dyDescent="0.2">
      <c r="B44" s="350"/>
      <c r="C44" s="355" t="s">
        <v>16</v>
      </c>
      <c r="D44" s="209"/>
      <c r="E44" s="66"/>
      <c r="F44" s="130"/>
      <c r="G44" s="131"/>
      <c r="H44" s="134" t="str">
        <f t="shared" si="28"/>
        <v/>
      </c>
      <c r="I44" s="130"/>
      <c r="J44" s="131"/>
      <c r="K44" s="132" t="str">
        <f t="shared" si="29"/>
        <v/>
      </c>
      <c r="L44" s="133"/>
      <c r="M44" s="131"/>
      <c r="N44" s="134" t="str">
        <f t="shared" si="30"/>
        <v/>
      </c>
      <c r="O44" s="135"/>
      <c r="P44" s="136"/>
      <c r="R44" s="130"/>
      <c r="S44" s="131"/>
      <c r="T44" s="134" t="str">
        <f t="shared" si="46"/>
        <v/>
      </c>
      <c r="U44" s="130"/>
      <c r="V44" s="131"/>
      <c r="W44" s="132" t="str">
        <f t="shared" si="32"/>
        <v/>
      </c>
      <c r="X44" s="133"/>
      <c r="Y44" s="131"/>
      <c r="Z44" s="134" t="str">
        <f t="shared" si="33"/>
        <v/>
      </c>
      <c r="AA44" s="135"/>
      <c r="AB44" s="136"/>
      <c r="AD44" s="130"/>
      <c r="AE44" s="131"/>
      <c r="AF44" s="134" t="str">
        <f t="shared" si="34"/>
        <v/>
      </c>
      <c r="AG44" s="130"/>
      <c r="AH44" s="131"/>
      <c r="AI44" s="132" t="str">
        <f t="shared" si="35"/>
        <v/>
      </c>
      <c r="AJ44" s="133"/>
      <c r="AK44" s="131"/>
      <c r="AL44" s="134" t="str">
        <f t="shared" si="36"/>
        <v/>
      </c>
      <c r="AM44" s="135"/>
      <c r="AN44" s="136"/>
      <c r="AP44" s="130"/>
      <c r="AQ44" s="131"/>
      <c r="AR44" s="134" t="str">
        <f t="shared" si="37"/>
        <v/>
      </c>
      <c r="AS44" s="130"/>
      <c r="AT44" s="131"/>
      <c r="AU44" s="132" t="str">
        <f t="shared" si="38"/>
        <v/>
      </c>
      <c r="AV44" s="133"/>
      <c r="AW44" s="131"/>
      <c r="AX44" s="134" t="str">
        <f t="shared" si="39"/>
        <v/>
      </c>
      <c r="AY44" s="135"/>
      <c r="AZ44" s="136"/>
      <c r="BB44" s="130"/>
      <c r="BC44" s="131"/>
      <c r="BD44" s="134" t="str">
        <f t="shared" si="40"/>
        <v/>
      </c>
      <c r="BE44" s="130"/>
      <c r="BF44" s="131"/>
      <c r="BG44" s="132" t="str">
        <f t="shared" si="41"/>
        <v/>
      </c>
      <c r="BH44" s="133"/>
      <c r="BI44" s="131"/>
      <c r="BJ44" s="134" t="str">
        <f t="shared" si="42"/>
        <v/>
      </c>
      <c r="BK44" s="135"/>
      <c r="BL44" s="136"/>
      <c r="BN44" s="137"/>
      <c r="BO44" s="138"/>
      <c r="BP44" s="139" t="str">
        <f t="shared" si="47"/>
        <v/>
      </c>
      <c r="BQ44" s="140"/>
      <c r="BR44" s="138"/>
      <c r="BS44" s="141" t="str">
        <f t="shared" si="48"/>
        <v/>
      </c>
      <c r="BT44" s="137"/>
      <c r="BU44" s="138"/>
      <c r="BV44" s="139" t="str">
        <f t="shared" si="49"/>
        <v/>
      </c>
      <c r="BW44" s="142"/>
      <c r="BX44" s="143"/>
      <c r="BZ44" s="130"/>
      <c r="CA44" s="131"/>
      <c r="CB44" s="134" t="str">
        <f t="shared" si="43"/>
        <v/>
      </c>
      <c r="CC44" s="130"/>
      <c r="CD44" s="131"/>
      <c r="CE44" s="132" t="str">
        <f t="shared" si="44"/>
        <v/>
      </c>
      <c r="CF44" s="133"/>
      <c r="CG44" s="131"/>
      <c r="CH44" s="134" t="str">
        <f t="shared" si="45"/>
        <v/>
      </c>
      <c r="CI44" s="135"/>
      <c r="CJ44" s="136"/>
    </row>
    <row r="45" spans="2:88" ht="15" customHeight="1" thickBot="1" x14ac:dyDescent="0.25">
      <c r="B45" s="351"/>
      <c r="C45" s="356"/>
      <c r="D45" s="210"/>
      <c r="E45" s="197"/>
      <c r="F45" s="59"/>
      <c r="G45" s="60"/>
      <c r="H45" s="67" t="str">
        <f t="shared" si="28"/>
        <v/>
      </c>
      <c r="I45" s="59"/>
      <c r="J45" s="60"/>
      <c r="K45" s="58" t="str">
        <f t="shared" si="29"/>
        <v/>
      </c>
      <c r="L45" s="64"/>
      <c r="M45" s="60"/>
      <c r="N45" s="67" t="str">
        <f t="shared" si="30"/>
        <v/>
      </c>
      <c r="O45" s="68"/>
      <c r="P45" s="69"/>
      <c r="R45" s="59"/>
      <c r="S45" s="60"/>
      <c r="T45" s="67" t="str">
        <f t="shared" si="46"/>
        <v/>
      </c>
      <c r="U45" s="59"/>
      <c r="V45" s="60"/>
      <c r="W45" s="58" t="str">
        <f t="shared" si="32"/>
        <v/>
      </c>
      <c r="X45" s="64"/>
      <c r="Y45" s="60"/>
      <c r="Z45" s="67" t="str">
        <f t="shared" si="33"/>
        <v/>
      </c>
      <c r="AA45" s="68"/>
      <c r="AB45" s="69"/>
      <c r="AC45" s="144"/>
      <c r="AD45" s="59"/>
      <c r="AE45" s="60"/>
      <c r="AF45" s="67" t="str">
        <f t="shared" si="34"/>
        <v/>
      </c>
      <c r="AG45" s="59"/>
      <c r="AH45" s="60"/>
      <c r="AI45" s="58" t="str">
        <f t="shared" si="35"/>
        <v/>
      </c>
      <c r="AJ45" s="64"/>
      <c r="AK45" s="60"/>
      <c r="AL45" s="67" t="str">
        <f t="shared" si="36"/>
        <v/>
      </c>
      <c r="AM45" s="68"/>
      <c r="AN45" s="69"/>
      <c r="AO45" s="144"/>
      <c r="AP45" s="59"/>
      <c r="AQ45" s="60"/>
      <c r="AR45" s="67" t="str">
        <f t="shared" si="37"/>
        <v/>
      </c>
      <c r="AS45" s="59"/>
      <c r="AT45" s="60"/>
      <c r="AU45" s="58" t="str">
        <f t="shared" si="38"/>
        <v/>
      </c>
      <c r="AV45" s="64"/>
      <c r="AW45" s="60"/>
      <c r="AX45" s="67" t="str">
        <f t="shared" si="39"/>
        <v/>
      </c>
      <c r="AY45" s="68"/>
      <c r="AZ45" s="69"/>
      <c r="BA45" s="144"/>
      <c r="BB45" s="59"/>
      <c r="BC45" s="60"/>
      <c r="BD45" s="67" t="str">
        <f t="shared" si="40"/>
        <v/>
      </c>
      <c r="BE45" s="59"/>
      <c r="BF45" s="60"/>
      <c r="BG45" s="58" t="str">
        <f t="shared" si="41"/>
        <v/>
      </c>
      <c r="BH45" s="64"/>
      <c r="BI45" s="60"/>
      <c r="BJ45" s="67" t="str">
        <f t="shared" si="42"/>
        <v/>
      </c>
      <c r="BK45" s="68"/>
      <c r="BL45" s="69"/>
      <c r="BM45" s="144"/>
      <c r="BN45" s="123"/>
      <c r="BO45" s="124"/>
      <c r="BP45" s="125" t="str">
        <f t="shared" si="47"/>
        <v/>
      </c>
      <c r="BQ45" s="126"/>
      <c r="BR45" s="124"/>
      <c r="BS45" s="127" t="str">
        <f t="shared" si="48"/>
        <v/>
      </c>
      <c r="BT45" s="123"/>
      <c r="BU45" s="124"/>
      <c r="BV45" s="125" t="str">
        <f t="shared" si="49"/>
        <v/>
      </c>
      <c r="BW45" s="128"/>
      <c r="BX45" s="129"/>
      <c r="BY45" s="144"/>
      <c r="BZ45" s="59"/>
      <c r="CA45" s="60"/>
      <c r="CB45" s="67" t="str">
        <f t="shared" si="43"/>
        <v/>
      </c>
      <c r="CC45" s="59"/>
      <c r="CD45" s="60"/>
      <c r="CE45" s="58" t="str">
        <f t="shared" si="44"/>
        <v/>
      </c>
      <c r="CF45" s="64"/>
      <c r="CG45" s="60"/>
      <c r="CH45" s="67" t="str">
        <f t="shared" si="45"/>
        <v/>
      </c>
      <c r="CI45" s="68"/>
      <c r="CJ45" s="69"/>
    </row>
    <row r="46" spans="2:88" ht="15" customHeight="1" thickBot="1" x14ac:dyDescent="0.25">
      <c r="B46" s="70"/>
      <c r="C46" s="70"/>
      <c r="H46" s="145">
        <f>SUM(H30:H45)</f>
        <v>0</v>
      </c>
      <c r="K46" s="145">
        <f>SUM(K30:K45)</f>
        <v>0</v>
      </c>
      <c r="N46" s="145">
        <f>SUM(N30:N45)</f>
        <v>0</v>
      </c>
      <c r="T46" s="145">
        <f>SUM(T30:T45)</f>
        <v>0</v>
      </c>
      <c r="W46" s="145">
        <f>SUM(W30:W45)</f>
        <v>0</v>
      </c>
      <c r="Z46" s="145">
        <f>SUM(Z30:Z45)</f>
        <v>0</v>
      </c>
      <c r="AF46" s="145">
        <f>SUM(AF30:AF45)</f>
        <v>0</v>
      </c>
      <c r="AI46" s="145">
        <f>SUM(AI30:AI45)</f>
        <v>0</v>
      </c>
      <c r="AL46" s="145">
        <f>SUM(AL30:AL45)</f>
        <v>0</v>
      </c>
      <c r="AR46" s="145">
        <f>SUM(AR30:AR45)</f>
        <v>0</v>
      </c>
      <c r="AU46" s="145">
        <f>SUM(AU30:AU45)</f>
        <v>0</v>
      </c>
      <c r="AX46" s="145">
        <f>SUM(AX30:AX45)</f>
        <v>0</v>
      </c>
      <c r="BD46" s="145">
        <f>SUM(BD30:BD45)</f>
        <v>0</v>
      </c>
      <c r="BG46" s="145">
        <f>SUM(BG30:BG45)</f>
        <v>0</v>
      </c>
      <c r="BJ46" s="145">
        <f>SUM(BJ30:BJ45)</f>
        <v>0</v>
      </c>
      <c r="BP46" s="145">
        <f>SUM(BP30:BP45)</f>
        <v>0</v>
      </c>
      <c r="BS46" s="145">
        <f>SUM(BS30:BS45)</f>
        <v>0</v>
      </c>
      <c r="BV46" s="145">
        <f>SUM(BV30:BV45)</f>
        <v>0</v>
      </c>
      <c r="CB46" s="145">
        <f>SUM(CB30:CB45)</f>
        <v>0</v>
      </c>
      <c r="CE46" s="145">
        <f>SUM(CE30:CE45)</f>
        <v>0</v>
      </c>
      <c r="CH46" s="145">
        <f>SUM(CH30:CH45)</f>
        <v>0</v>
      </c>
    </row>
    <row r="47" spans="2:88" ht="15" customHeight="1" thickBot="1" x14ac:dyDescent="0.3">
      <c r="D47" s="343" t="s">
        <v>14</v>
      </c>
      <c r="E47" s="344"/>
      <c r="F47" s="80"/>
      <c r="G47" s="146"/>
      <c r="H47" s="87"/>
      <c r="I47" s="80"/>
      <c r="J47" s="146"/>
      <c r="K47" s="87"/>
      <c r="L47" s="80"/>
      <c r="M47" s="87"/>
      <c r="N47" s="87"/>
      <c r="O47" s="87"/>
      <c r="P47" s="86"/>
      <c r="R47" s="80"/>
      <c r="S47" s="146"/>
      <c r="T47" s="87"/>
      <c r="U47" s="80"/>
      <c r="V47" s="146"/>
      <c r="W47" s="87"/>
      <c r="X47" s="80"/>
      <c r="Y47" s="87"/>
      <c r="Z47" s="87"/>
      <c r="AA47" s="87"/>
      <c r="AB47" s="86"/>
      <c r="AD47" s="80"/>
      <c r="AE47" s="146"/>
      <c r="AF47" s="87"/>
      <c r="AG47" s="80"/>
      <c r="AH47" s="146"/>
      <c r="AI47" s="87"/>
      <c r="AJ47" s="80"/>
      <c r="AK47" s="87"/>
      <c r="AL47" s="87"/>
      <c r="AM47" s="87"/>
      <c r="AN47" s="86"/>
      <c r="AP47" s="80"/>
      <c r="AQ47" s="146"/>
      <c r="AR47" s="87"/>
      <c r="AS47" s="80"/>
      <c r="AT47" s="146"/>
      <c r="AU47" s="87"/>
      <c r="AV47" s="80"/>
      <c r="AW47" s="87"/>
      <c r="AX47" s="87"/>
      <c r="AY47" s="87"/>
      <c r="AZ47" s="86"/>
      <c r="BB47" s="80"/>
      <c r="BC47" s="146"/>
      <c r="BD47" s="87"/>
      <c r="BE47" s="80"/>
      <c r="BF47" s="146"/>
      <c r="BG47" s="87"/>
      <c r="BH47" s="80"/>
      <c r="BI47" s="87"/>
      <c r="BJ47" s="87"/>
      <c r="BK47" s="87"/>
      <c r="BL47" s="86"/>
      <c r="BN47" s="80"/>
      <c r="BO47" s="146"/>
      <c r="BP47" s="87"/>
      <c r="BQ47" s="80"/>
      <c r="BR47" s="146"/>
      <c r="BS47" s="87"/>
      <c r="BT47" s="80"/>
      <c r="BU47" s="87"/>
      <c r="BV47" s="87"/>
      <c r="BW47" s="87"/>
      <c r="BX47" s="86"/>
      <c r="BZ47" s="80"/>
      <c r="CA47" s="147"/>
      <c r="CB47" s="147"/>
      <c r="CC47" s="81"/>
      <c r="CD47" s="81"/>
      <c r="CE47" s="81"/>
      <c r="CF47" s="81"/>
      <c r="CG47" s="148"/>
      <c r="CH47" s="87"/>
      <c r="CI47" s="87"/>
      <c r="CJ47" s="86"/>
    </row>
    <row r="48" spans="2:88" ht="15" customHeight="1" thickBot="1" x14ac:dyDescent="0.25">
      <c r="D48" s="345"/>
      <c r="E48" s="345"/>
      <c r="F48" s="90">
        <f>F28-SUM(F30:F47)</f>
        <v>4831.4074989987812</v>
      </c>
      <c r="G48" s="150">
        <f>G28-SUM(G30:G47)</f>
        <v>4831.4074989987812</v>
      </c>
      <c r="H48" s="150"/>
      <c r="I48" s="90">
        <f>I28-SUM(I30:I47)</f>
        <v>8487.6876046898597</v>
      </c>
      <c r="J48" s="150">
        <f>J28-SUM(J30:J47)</f>
        <v>8487.6876046898597</v>
      </c>
      <c r="K48" s="150"/>
      <c r="L48" s="150">
        <f>L28-SUM(L30:L47)</f>
        <v>4245.9329743589769</v>
      </c>
      <c r="M48" s="150">
        <f>M28-SUM(M30:M47)</f>
        <v>4245.9329743589769</v>
      </c>
      <c r="N48" s="150"/>
      <c r="O48" s="150">
        <f>O28-SUM(O30:O47)</f>
        <v>1788.1563438872231</v>
      </c>
      <c r="P48" s="151">
        <f>P28-SUM(P30:P47)</f>
        <v>0</v>
      </c>
      <c r="Q48" s="152"/>
      <c r="R48" s="90">
        <f>R28-SUM(R30:R47)</f>
        <v>9714.3216275715895</v>
      </c>
      <c r="S48" s="150">
        <f>S28-SUM(S30:S47)</f>
        <v>9714.3216275715895</v>
      </c>
      <c r="T48" s="150"/>
      <c r="U48" s="90">
        <f>U28-SUM(U30:U47)</f>
        <v>17529.216936880657</v>
      </c>
      <c r="V48" s="150">
        <f>V28-SUM(V30:V47)</f>
        <v>17529.216936880657</v>
      </c>
      <c r="W48" s="150"/>
      <c r="X48" s="150">
        <f>X28-SUM(X30:X47)</f>
        <v>8664.7383482254572</v>
      </c>
      <c r="Y48" s="150">
        <f>Y28-SUM(Y30:Y47)</f>
        <v>8664.7383482254572</v>
      </c>
      <c r="Z48" s="150"/>
      <c r="AA48" s="150">
        <f>AA28-SUM(AA30:AA47)</f>
        <v>1995.8050168931929</v>
      </c>
      <c r="AB48" s="151">
        <f>AB28-SUM(AB30:AB47)</f>
        <v>0</v>
      </c>
      <c r="AC48" s="152"/>
      <c r="AD48" s="90">
        <f>AD28-SUM(AD30:AD47)</f>
        <v>14867.714389073717</v>
      </c>
      <c r="AE48" s="150">
        <f>AE28-SUM(AE30:AE47)</f>
        <v>14867.714389073717</v>
      </c>
      <c r="AF48" s="150"/>
      <c r="AG48" s="90">
        <f>AG28-SUM(AG30:AG47)</f>
        <v>26726.498583559493</v>
      </c>
      <c r="AH48" s="150">
        <f>AH28-SUM(AH30:AH47)</f>
        <v>26726.498583559493</v>
      </c>
      <c r="AI48" s="150"/>
      <c r="AJ48" s="150">
        <f>AJ28-SUM(AJ30:AJ47)</f>
        <v>13112.510262886419</v>
      </c>
      <c r="AK48" s="150">
        <f>AK28-SUM(AK30:AK47)</f>
        <v>13112.510262886419</v>
      </c>
      <c r="AL48" s="150"/>
      <c r="AM48" s="150">
        <f>AM28-SUM(AM30:AM47)</f>
        <v>2174.1341352260329</v>
      </c>
      <c r="AN48" s="151">
        <f>AN28-SUM(AN30:AN47)</f>
        <v>0</v>
      </c>
      <c r="AO48" s="152"/>
      <c r="AP48" s="90">
        <f>AP28-SUM(AP30:AP47)</f>
        <v>20893.287609544815</v>
      </c>
      <c r="AQ48" s="150">
        <f>AQ28-SUM(AQ30:AQ47)</f>
        <v>20893.287609544815</v>
      </c>
      <c r="AR48" s="150"/>
      <c r="AS48" s="90">
        <f>AS28-SUM(AS30:AS47)</f>
        <v>38259.697292379504</v>
      </c>
      <c r="AT48" s="150">
        <f>AT28-SUM(AT30:AT47)</f>
        <v>38259.697292379504</v>
      </c>
      <c r="AU48" s="150"/>
      <c r="AV48" s="150">
        <f>AV28-SUM(AV30:AV47)</f>
        <v>18841.516250313933</v>
      </c>
      <c r="AW48" s="150">
        <f>AW28-SUM(AW30:AW47)</f>
        <v>18841.516250313933</v>
      </c>
      <c r="AX48" s="150"/>
      <c r="AY48" s="150">
        <f>AY28-SUM(AY30:AY47)</f>
        <v>3247.0580713398704</v>
      </c>
      <c r="AZ48" s="151">
        <f>AZ28-SUM(AZ30:AZ47)</f>
        <v>0</v>
      </c>
      <c r="BA48" s="152"/>
      <c r="BB48" s="90">
        <f>BB28-SUM(BB30:BB47)</f>
        <v>26461.56273304046</v>
      </c>
      <c r="BC48" s="150">
        <f>BC28-SUM(BC30:BC47)</f>
        <v>26461.56273304046</v>
      </c>
      <c r="BD48" s="150"/>
      <c r="BE48" s="90">
        <f>BE28-SUM(BE30:BE47)</f>
        <v>48875.598792016644</v>
      </c>
      <c r="BF48" s="150">
        <f>BF28-SUM(BF30:BF47)</f>
        <v>48875.598792016644</v>
      </c>
      <c r="BG48" s="150"/>
      <c r="BH48" s="150">
        <f>BH28-SUM(BH30:BH47)</f>
        <v>24001.552329076192</v>
      </c>
      <c r="BI48" s="150">
        <f>BI28-SUM(BI30:BI47)</f>
        <v>24001.552329076192</v>
      </c>
      <c r="BJ48" s="150"/>
      <c r="BK48" s="150">
        <f>BK28-SUM(BK30:BK47)</f>
        <v>2921.7297642345802</v>
      </c>
      <c r="BL48" s="151">
        <f>BL28-SUM(BL30:BL47)</f>
        <v>0</v>
      </c>
      <c r="BM48" s="152"/>
      <c r="BN48" s="90">
        <f>BN28-SUM(BN30:BN47)</f>
        <v>31222.140928745514</v>
      </c>
      <c r="BO48" s="150">
        <f>BO28-SUM(BO30:BO47)</f>
        <v>31222.140928745514</v>
      </c>
      <c r="BP48" s="150"/>
      <c r="BQ48" s="90">
        <f>BQ28-SUM(BQ30:BQ47)</f>
        <v>58009.788462638768</v>
      </c>
      <c r="BR48" s="150">
        <f>BR28-SUM(BR30:BR47)</f>
        <v>58009.788462638768</v>
      </c>
      <c r="BS48" s="150"/>
      <c r="BT48" s="150">
        <f>BT28-SUM(BT30:BT47)</f>
        <v>27684.549252383778</v>
      </c>
      <c r="BU48" s="150">
        <f>BU28-SUM(BU30:BU47)</f>
        <v>27684.549252383778</v>
      </c>
      <c r="BV48" s="150"/>
      <c r="BW48" s="150">
        <f>BW28-SUM(BW30:BW47)</f>
        <v>1792.760749625133</v>
      </c>
      <c r="BX48" s="151">
        <f>BX28-SUM(BX30:BX47)</f>
        <v>0</v>
      </c>
      <c r="BY48" s="152">
        <f>BY28-SUM(BY30:BY47)</f>
        <v>0</v>
      </c>
      <c r="BZ48" s="90">
        <f>BZ28-SUM(BZ30:BZ47)</f>
        <v>31222.140928745514</v>
      </c>
      <c r="CA48" s="90">
        <f>CA28-SUM(CA30:CA47)</f>
        <v>31222.140928745514</v>
      </c>
      <c r="CB48" s="90"/>
      <c r="CC48" s="90">
        <f>CC28-SUM(CC30:CC47)</f>
        <v>58009.788462638768</v>
      </c>
      <c r="CD48" s="90">
        <f>CD28-SUM(CD30:CD47)</f>
        <v>58009.788462638768</v>
      </c>
      <c r="CE48" s="90"/>
      <c r="CF48" s="90">
        <f>CF28-SUM(CF30:CF47)</f>
        <v>27684.549252383778</v>
      </c>
      <c r="CG48" s="90">
        <f>CG28-SUM(CG30:CG47)</f>
        <v>27684.549252383778</v>
      </c>
      <c r="CH48" s="90"/>
      <c r="CI48" s="150">
        <f>CI28-SUM(CI30:CI47)</f>
        <v>1792.760749625133</v>
      </c>
      <c r="CJ48" s="151">
        <f>CJ28-SUM(CJ30:CJ47)</f>
        <v>0</v>
      </c>
    </row>
    <row r="49" spans="2:89" ht="15" customHeight="1" x14ac:dyDescent="0.2">
      <c r="D49" s="149"/>
      <c r="E49" s="149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  <c r="BI49" s="152"/>
      <c r="BJ49" s="152"/>
      <c r="BK49" s="152"/>
      <c r="BL49" s="152"/>
      <c r="BM49" s="152"/>
      <c r="BN49" s="152"/>
      <c r="BO49" s="152"/>
      <c r="BP49" s="152"/>
      <c r="BQ49" s="152"/>
      <c r="BR49" s="152"/>
      <c r="BS49" s="152"/>
      <c r="BT49" s="152"/>
      <c r="BU49" s="152"/>
      <c r="BV49" s="152"/>
      <c r="BW49" s="152"/>
      <c r="BX49" s="152"/>
      <c r="BY49" s="152"/>
      <c r="BZ49" s="152"/>
      <c r="CA49" s="152"/>
      <c r="CB49" s="152"/>
      <c r="CC49" s="152"/>
      <c r="CD49" s="152"/>
      <c r="CE49" s="152"/>
      <c r="CF49" s="152"/>
      <c r="CG49" s="152"/>
      <c r="CH49" s="152"/>
      <c r="CI49" s="152"/>
      <c r="CJ49" s="152"/>
      <c r="CK49" s="152"/>
    </row>
    <row r="50" spans="2:89" ht="15" customHeight="1" thickBot="1" x14ac:dyDescent="0.25">
      <c r="D50" s="149"/>
      <c r="E50" s="149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  <c r="BI50" s="152"/>
      <c r="BJ50" s="152"/>
      <c r="BK50" s="152"/>
      <c r="BL50" s="152"/>
      <c r="BM50" s="152"/>
      <c r="BN50" s="152"/>
      <c r="BO50" s="152"/>
      <c r="BP50" s="152"/>
      <c r="BQ50" s="152"/>
      <c r="BR50" s="152"/>
      <c r="BS50" s="152"/>
      <c r="BT50" s="152"/>
      <c r="BU50" s="152"/>
      <c r="BV50" s="152"/>
      <c r="BW50" s="152"/>
      <c r="BX50" s="152"/>
      <c r="BY50" s="152"/>
      <c r="BZ50" s="152"/>
      <c r="CA50" s="152"/>
      <c r="CB50" s="152"/>
      <c r="CC50" s="152"/>
      <c r="CD50" s="152"/>
      <c r="CE50" s="152"/>
      <c r="CF50" s="152"/>
      <c r="CG50" s="152"/>
      <c r="CH50" s="152"/>
      <c r="CI50" s="152"/>
      <c r="CJ50" s="152"/>
      <c r="CK50" s="152"/>
    </row>
    <row r="51" spans="2:89" ht="15" customHeight="1" x14ac:dyDescent="0.2">
      <c r="B51" s="172"/>
      <c r="C51" s="357" t="s">
        <v>17</v>
      </c>
      <c r="D51" s="190"/>
      <c r="E51" s="153"/>
      <c r="F51" s="38"/>
      <c r="G51" s="39"/>
      <c r="H51" s="115" t="str">
        <f t="shared" ref="H51:H60" si="50">IF(F51&lt;&gt;"",F51-G51,"")</f>
        <v/>
      </c>
      <c r="I51" s="38"/>
      <c r="J51" s="39"/>
      <c r="K51" s="40" t="str">
        <f t="shared" ref="K51:K60" si="51">IF(I51&lt;&gt;"",I51-J51,"")</f>
        <v/>
      </c>
      <c r="L51" s="41"/>
      <c r="M51" s="39"/>
      <c r="N51" s="115" t="str">
        <f t="shared" ref="N51:N60" si="52">IF(L51&lt;&gt;"",L51-M51,"")</f>
        <v/>
      </c>
      <c r="O51" s="38"/>
      <c r="P51" s="42"/>
      <c r="R51" s="38"/>
      <c r="S51" s="39"/>
      <c r="T51" s="40" t="str">
        <f t="shared" ref="T51:T60" si="53">IF(R51&lt;&gt;"",R51-S51,"")</f>
        <v/>
      </c>
      <c r="U51" s="38"/>
      <c r="V51" s="39"/>
      <c r="W51" s="40" t="str">
        <f t="shared" ref="W51:W60" si="54">IF(U51&lt;&gt;"",U51-V51,"")</f>
        <v/>
      </c>
      <c r="X51" s="38"/>
      <c r="Y51" s="39"/>
      <c r="Z51" s="40" t="str">
        <f t="shared" ref="Z51:Z60" si="55">IF(X51&lt;&gt;"",X51-Y51,"")</f>
        <v/>
      </c>
      <c r="AA51" s="41"/>
      <c r="AB51" s="42"/>
      <c r="AD51" s="38"/>
      <c r="AE51" s="39"/>
      <c r="AF51" s="40" t="str">
        <f t="shared" ref="AF51:AF60" si="56">IF(AD51&lt;&gt;"",AD51-AE51,"")</f>
        <v/>
      </c>
      <c r="AG51" s="38"/>
      <c r="AH51" s="39"/>
      <c r="AI51" s="40" t="str">
        <f t="shared" ref="AI51:AI60" si="57">IF(AG51&lt;&gt;"",AG51-AH51,"")</f>
        <v/>
      </c>
      <c r="AJ51" s="38"/>
      <c r="AK51" s="39"/>
      <c r="AL51" s="40" t="str">
        <f t="shared" ref="AL51:AL60" si="58">IF(AJ51&lt;&gt;"",AJ51-AK51,"")</f>
        <v/>
      </c>
      <c r="AM51" s="41"/>
      <c r="AN51" s="42"/>
      <c r="AP51" s="38"/>
      <c r="AQ51" s="39"/>
      <c r="AR51" s="40" t="str">
        <f t="shared" ref="AR51:AR60" si="59">IF(AP51&lt;&gt;"",AP51-AQ51,"")</f>
        <v/>
      </c>
      <c r="AS51" s="38"/>
      <c r="AT51" s="39"/>
      <c r="AU51" s="40" t="str">
        <f t="shared" ref="AU51:AU60" si="60">IF(AS51&lt;&gt;"",AS51-AT51,"")</f>
        <v/>
      </c>
      <c r="AV51" s="38"/>
      <c r="AW51" s="39"/>
      <c r="AX51" s="40" t="str">
        <f t="shared" ref="AX51:AX60" si="61">IF(AV51&lt;&gt;"",AV51-AW51,"")</f>
        <v/>
      </c>
      <c r="AY51" s="41"/>
      <c r="AZ51" s="42"/>
      <c r="BB51" s="38"/>
      <c r="BC51" s="39"/>
      <c r="BD51" s="40" t="str">
        <f t="shared" ref="BD51:BD60" si="62">IF(BB51&lt;&gt;"",BB51-BC51,"")</f>
        <v/>
      </c>
      <c r="BE51" s="38"/>
      <c r="BF51" s="39"/>
      <c r="BG51" s="40" t="str">
        <f t="shared" ref="BG51:BG60" si="63">IF(BE51&lt;&gt;"",BE51-BF51,"")</f>
        <v/>
      </c>
      <c r="BH51" s="38"/>
      <c r="BI51" s="39"/>
      <c r="BJ51" s="40" t="str">
        <f t="shared" ref="BJ51:BJ60" si="64">IF(BH51&lt;&gt;"",BH51-BI51,"")</f>
        <v/>
      </c>
      <c r="BK51" s="41"/>
      <c r="BL51" s="42"/>
      <c r="BN51" s="97"/>
      <c r="BO51" s="98"/>
      <c r="BP51" s="99" t="str">
        <f t="shared" ref="BP51:BP60" si="65">IF(BN51&lt;&gt;"",BN51-BO51,"")</f>
        <v/>
      </c>
      <c r="BQ51" s="97"/>
      <c r="BR51" s="98"/>
      <c r="BS51" s="99" t="str">
        <f t="shared" ref="BS51:BS60" si="66">IF(BQ51&lt;&gt;"",BQ51-BR51,"")</f>
        <v/>
      </c>
      <c r="BT51" s="97"/>
      <c r="BU51" s="98"/>
      <c r="BV51" s="99" t="str">
        <f t="shared" ref="BV51:BV60" si="67">IF(BT51&lt;&gt;"",BT51-BU51,"")</f>
        <v/>
      </c>
      <c r="BW51" s="100"/>
      <c r="BX51" s="102"/>
      <c r="BZ51" s="38"/>
      <c r="CA51" s="39"/>
      <c r="CB51" s="40" t="str">
        <f>IF(BZ51&lt;&gt;"",BZ51-CA51,"")</f>
        <v/>
      </c>
      <c r="CC51" s="38"/>
      <c r="CD51" s="39"/>
      <c r="CE51" s="40" t="str">
        <f>IF(CC51&lt;&gt;"",CC51-CD51,"")</f>
        <v/>
      </c>
      <c r="CF51" s="38"/>
      <c r="CG51" s="39"/>
      <c r="CH51" s="40" t="str">
        <f>IF(CF51&lt;&gt;"",CF51-CG51,"")</f>
        <v/>
      </c>
      <c r="CI51" s="41"/>
      <c r="CJ51" s="42"/>
    </row>
    <row r="52" spans="2:89" ht="15" customHeight="1" x14ac:dyDescent="0.2">
      <c r="C52" s="358"/>
      <c r="D52" s="191"/>
      <c r="E52" s="154"/>
      <c r="F52" s="44"/>
      <c r="G52" s="45"/>
      <c r="H52" s="61" t="str">
        <f t="shared" si="50"/>
        <v/>
      </c>
      <c r="I52" s="44"/>
      <c r="J52" s="45"/>
      <c r="K52" s="46" t="str">
        <f t="shared" si="51"/>
        <v/>
      </c>
      <c r="L52" s="47"/>
      <c r="M52" s="45"/>
      <c r="N52" s="61" t="str">
        <f t="shared" si="52"/>
        <v/>
      </c>
      <c r="O52" s="44"/>
      <c r="P52" s="48"/>
      <c r="R52" s="44"/>
      <c r="S52" s="45"/>
      <c r="T52" s="46" t="str">
        <f t="shared" si="53"/>
        <v/>
      </c>
      <c r="U52" s="44"/>
      <c r="V52" s="45"/>
      <c r="W52" s="46" t="str">
        <f t="shared" si="54"/>
        <v/>
      </c>
      <c r="X52" s="44"/>
      <c r="Y52" s="45"/>
      <c r="Z52" s="46" t="str">
        <f t="shared" si="55"/>
        <v/>
      </c>
      <c r="AA52" s="47"/>
      <c r="AB52" s="48"/>
      <c r="AD52" s="44"/>
      <c r="AE52" s="45"/>
      <c r="AF52" s="46" t="str">
        <f t="shared" si="56"/>
        <v/>
      </c>
      <c r="AG52" s="44"/>
      <c r="AH52" s="45"/>
      <c r="AI52" s="46" t="str">
        <f t="shared" si="57"/>
        <v/>
      </c>
      <c r="AJ52" s="44"/>
      <c r="AK52" s="45"/>
      <c r="AL52" s="46" t="str">
        <f t="shared" si="58"/>
        <v/>
      </c>
      <c r="AM52" s="47"/>
      <c r="AN52" s="48"/>
      <c r="AP52" s="44"/>
      <c r="AQ52" s="45"/>
      <c r="AR52" s="46" t="str">
        <f t="shared" si="59"/>
        <v/>
      </c>
      <c r="AS52" s="44"/>
      <c r="AT52" s="45"/>
      <c r="AU52" s="46" t="str">
        <f t="shared" si="60"/>
        <v/>
      </c>
      <c r="AV52" s="44"/>
      <c r="AW52" s="45"/>
      <c r="AX52" s="46" t="str">
        <f t="shared" si="61"/>
        <v/>
      </c>
      <c r="AY52" s="47"/>
      <c r="AZ52" s="48"/>
      <c r="BB52" s="44"/>
      <c r="BC52" s="45"/>
      <c r="BD52" s="46" t="str">
        <f t="shared" si="62"/>
        <v/>
      </c>
      <c r="BE52" s="44"/>
      <c r="BF52" s="45"/>
      <c r="BG52" s="46" t="str">
        <f t="shared" si="63"/>
        <v/>
      </c>
      <c r="BH52" s="44"/>
      <c r="BI52" s="45"/>
      <c r="BJ52" s="46" t="str">
        <f t="shared" si="64"/>
        <v/>
      </c>
      <c r="BK52" s="47"/>
      <c r="BL52" s="48"/>
      <c r="BN52" s="103"/>
      <c r="BO52" s="104"/>
      <c r="BP52" s="105" t="str">
        <f t="shared" si="65"/>
        <v/>
      </c>
      <c r="BQ52" s="103"/>
      <c r="BR52" s="104"/>
      <c r="BS52" s="105" t="str">
        <f t="shared" si="66"/>
        <v/>
      </c>
      <c r="BT52" s="103"/>
      <c r="BU52" s="104"/>
      <c r="BV52" s="105" t="str">
        <f t="shared" si="67"/>
        <v/>
      </c>
      <c r="BW52" s="106"/>
      <c r="BX52" s="108"/>
      <c r="BZ52" s="44"/>
      <c r="CA52" s="45"/>
      <c r="CB52" s="46"/>
      <c r="CC52" s="44"/>
      <c r="CD52" s="45"/>
      <c r="CE52" s="46"/>
      <c r="CF52" s="44"/>
      <c r="CG52" s="45"/>
      <c r="CH52" s="46"/>
      <c r="CI52" s="47"/>
      <c r="CJ52" s="48"/>
    </row>
    <row r="53" spans="2:89" ht="15" customHeight="1" thickBot="1" x14ac:dyDescent="0.25">
      <c r="C53" s="358"/>
      <c r="D53" s="191"/>
      <c r="E53" s="154"/>
      <c r="F53" s="44"/>
      <c r="G53" s="45"/>
      <c r="H53" s="61" t="str">
        <f t="shared" si="50"/>
        <v/>
      </c>
      <c r="I53" s="44"/>
      <c r="J53" s="45"/>
      <c r="K53" s="46" t="str">
        <f t="shared" si="51"/>
        <v/>
      </c>
      <c r="L53" s="47"/>
      <c r="M53" s="45"/>
      <c r="N53" s="61" t="str">
        <f t="shared" si="52"/>
        <v/>
      </c>
      <c r="O53" s="44"/>
      <c r="P53" s="48"/>
      <c r="R53" s="59"/>
      <c r="S53" s="60"/>
      <c r="T53" s="58" t="str">
        <f t="shared" si="53"/>
        <v/>
      </c>
      <c r="U53" s="59"/>
      <c r="V53" s="60"/>
      <c r="W53" s="58" t="str">
        <f t="shared" si="54"/>
        <v/>
      </c>
      <c r="X53" s="59"/>
      <c r="Y53" s="60"/>
      <c r="Z53" s="58" t="str">
        <f t="shared" si="55"/>
        <v/>
      </c>
      <c r="AA53" s="64"/>
      <c r="AB53" s="65"/>
      <c r="AD53" s="59"/>
      <c r="AE53" s="60"/>
      <c r="AF53" s="58" t="str">
        <f t="shared" si="56"/>
        <v/>
      </c>
      <c r="AG53" s="59"/>
      <c r="AH53" s="60"/>
      <c r="AI53" s="58" t="str">
        <f t="shared" si="57"/>
        <v/>
      </c>
      <c r="AJ53" s="59"/>
      <c r="AK53" s="60"/>
      <c r="AL53" s="58" t="str">
        <f t="shared" si="58"/>
        <v/>
      </c>
      <c r="AM53" s="64"/>
      <c r="AN53" s="65"/>
      <c r="AP53" s="59"/>
      <c r="AQ53" s="60"/>
      <c r="AR53" s="58" t="str">
        <f t="shared" si="59"/>
        <v/>
      </c>
      <c r="AS53" s="59"/>
      <c r="AT53" s="60"/>
      <c r="AU53" s="58" t="str">
        <f t="shared" si="60"/>
        <v/>
      </c>
      <c r="AV53" s="59"/>
      <c r="AW53" s="60"/>
      <c r="AX53" s="58" t="str">
        <f t="shared" si="61"/>
        <v/>
      </c>
      <c r="AY53" s="64"/>
      <c r="AZ53" s="65"/>
      <c r="BB53" s="59"/>
      <c r="BC53" s="60"/>
      <c r="BD53" s="58" t="str">
        <f t="shared" si="62"/>
        <v/>
      </c>
      <c r="BE53" s="59"/>
      <c r="BF53" s="60"/>
      <c r="BG53" s="58" t="str">
        <f t="shared" si="63"/>
        <v/>
      </c>
      <c r="BH53" s="59"/>
      <c r="BI53" s="60"/>
      <c r="BJ53" s="58" t="str">
        <f t="shared" si="64"/>
        <v/>
      </c>
      <c r="BK53" s="64"/>
      <c r="BL53" s="65"/>
      <c r="BN53" s="123"/>
      <c r="BO53" s="124"/>
      <c r="BP53" s="125" t="str">
        <f t="shared" si="65"/>
        <v/>
      </c>
      <c r="BQ53" s="123"/>
      <c r="BR53" s="124"/>
      <c r="BS53" s="125" t="str">
        <f t="shared" si="66"/>
        <v/>
      </c>
      <c r="BT53" s="123"/>
      <c r="BU53" s="124"/>
      <c r="BV53" s="125" t="str">
        <f t="shared" si="67"/>
        <v/>
      </c>
      <c r="BW53" s="106"/>
      <c r="BX53" s="108"/>
      <c r="BZ53" s="49"/>
      <c r="CA53" s="50"/>
      <c r="CB53" s="51"/>
      <c r="CC53" s="49">
        <v>56000</v>
      </c>
      <c r="CD53" s="50"/>
      <c r="CE53" s="51"/>
      <c r="CF53" s="49"/>
      <c r="CG53" s="50"/>
      <c r="CH53" s="51"/>
      <c r="CI53" s="47"/>
      <c r="CJ53" s="48"/>
    </row>
    <row r="54" spans="2:89" ht="15" customHeight="1" x14ac:dyDescent="0.2">
      <c r="C54" s="358"/>
      <c r="D54" s="192"/>
      <c r="E54" s="154"/>
      <c r="F54" s="44"/>
      <c r="G54" s="45"/>
      <c r="H54" s="61" t="str">
        <f t="shared" si="50"/>
        <v/>
      </c>
      <c r="I54" s="44"/>
      <c r="J54" s="45"/>
      <c r="K54" s="46" t="str">
        <f t="shared" si="51"/>
        <v/>
      </c>
      <c r="L54" s="47"/>
      <c r="M54" s="45"/>
      <c r="N54" s="61" t="str">
        <f t="shared" si="52"/>
        <v/>
      </c>
      <c r="O54" s="44"/>
      <c r="P54" s="48"/>
      <c r="R54" s="38"/>
      <c r="S54" s="39"/>
      <c r="T54" s="40" t="str">
        <f t="shared" si="53"/>
        <v/>
      </c>
      <c r="U54" s="38"/>
      <c r="V54" s="39"/>
      <c r="W54" s="40" t="str">
        <f t="shared" si="54"/>
        <v/>
      </c>
      <c r="X54" s="38"/>
      <c r="Y54" s="39"/>
      <c r="Z54" s="40" t="str">
        <f t="shared" si="55"/>
        <v/>
      </c>
      <c r="AA54" s="41"/>
      <c r="AB54" s="42"/>
      <c r="AD54" s="38"/>
      <c r="AE54" s="39"/>
      <c r="AF54" s="40" t="str">
        <f t="shared" si="56"/>
        <v/>
      </c>
      <c r="AG54" s="38"/>
      <c r="AH54" s="39"/>
      <c r="AI54" s="40" t="str">
        <f t="shared" si="57"/>
        <v/>
      </c>
      <c r="AJ54" s="38"/>
      <c r="AK54" s="39"/>
      <c r="AL54" s="40" t="str">
        <f t="shared" si="58"/>
        <v/>
      </c>
      <c r="AM54" s="41"/>
      <c r="AN54" s="42"/>
      <c r="AP54" s="38"/>
      <c r="AQ54" s="39"/>
      <c r="AR54" s="40" t="str">
        <f t="shared" si="59"/>
        <v/>
      </c>
      <c r="AS54" s="38"/>
      <c r="AT54" s="39"/>
      <c r="AU54" s="40" t="str">
        <f t="shared" si="60"/>
        <v/>
      </c>
      <c r="AV54" s="38"/>
      <c r="AW54" s="39"/>
      <c r="AX54" s="40" t="str">
        <f t="shared" si="61"/>
        <v/>
      </c>
      <c r="AY54" s="41"/>
      <c r="AZ54" s="42"/>
      <c r="BB54" s="38"/>
      <c r="BC54" s="39"/>
      <c r="BD54" s="40" t="str">
        <f t="shared" si="62"/>
        <v/>
      </c>
      <c r="BE54" s="38"/>
      <c r="BF54" s="39"/>
      <c r="BG54" s="40" t="str">
        <f t="shared" si="63"/>
        <v/>
      </c>
      <c r="BH54" s="38"/>
      <c r="BI54" s="39"/>
      <c r="BJ54" s="40" t="str">
        <f t="shared" si="64"/>
        <v/>
      </c>
      <c r="BK54" s="41"/>
      <c r="BL54" s="42"/>
      <c r="BN54" s="97"/>
      <c r="BO54" s="98"/>
      <c r="BP54" s="99" t="str">
        <f t="shared" si="65"/>
        <v/>
      </c>
      <c r="BQ54" s="97"/>
      <c r="BR54" s="98"/>
      <c r="BS54" s="99" t="str">
        <f t="shared" si="66"/>
        <v/>
      </c>
      <c r="BT54" s="97"/>
      <c r="BU54" s="98"/>
      <c r="BV54" s="99" t="str">
        <f t="shared" si="67"/>
        <v/>
      </c>
      <c r="BW54" s="100"/>
      <c r="BX54" s="102"/>
      <c r="BZ54" s="49"/>
      <c r="CA54" s="50"/>
      <c r="CB54" s="51" t="str">
        <f t="shared" ref="CB54:CB60" si="68">IF(BZ54&lt;&gt;"",BZ54-CA54,"")</f>
        <v/>
      </c>
      <c r="CC54" s="49"/>
      <c r="CD54" s="50"/>
      <c r="CE54" s="51" t="str">
        <f t="shared" ref="CE54:CE60" si="69">IF(CC54&lt;&gt;"",CC54-CD54,"")</f>
        <v/>
      </c>
      <c r="CF54" s="49"/>
      <c r="CG54" s="50"/>
      <c r="CH54" s="51" t="str">
        <f t="shared" ref="CH54:CH60" si="70">IF(CF54&lt;&gt;"",CF54-CG54,"")</f>
        <v/>
      </c>
      <c r="CI54" s="47"/>
      <c r="CJ54" s="48"/>
    </row>
    <row r="55" spans="2:89" ht="15" customHeight="1" x14ac:dyDescent="0.2">
      <c r="C55" s="358"/>
      <c r="D55" s="193"/>
      <c r="E55" s="154"/>
      <c r="F55" s="44"/>
      <c r="G55" s="45"/>
      <c r="H55" s="61" t="str">
        <f t="shared" si="50"/>
        <v/>
      </c>
      <c r="I55" s="44"/>
      <c r="J55" s="45"/>
      <c r="K55" s="46" t="str">
        <f t="shared" si="51"/>
        <v/>
      </c>
      <c r="L55" s="47"/>
      <c r="M55" s="45"/>
      <c r="N55" s="61" t="str">
        <f t="shared" si="52"/>
        <v/>
      </c>
      <c r="O55" s="44"/>
      <c r="P55" s="48"/>
      <c r="R55" s="44"/>
      <c r="S55" s="45"/>
      <c r="T55" s="46" t="str">
        <f t="shared" si="53"/>
        <v/>
      </c>
      <c r="U55" s="44"/>
      <c r="V55" s="45"/>
      <c r="W55" s="46" t="str">
        <f t="shared" si="54"/>
        <v/>
      </c>
      <c r="X55" s="44"/>
      <c r="Y55" s="45"/>
      <c r="Z55" s="46" t="str">
        <f t="shared" si="55"/>
        <v/>
      </c>
      <c r="AA55" s="47"/>
      <c r="AB55" s="48"/>
      <c r="AD55" s="44"/>
      <c r="AE55" s="45"/>
      <c r="AF55" s="46" t="str">
        <f t="shared" si="56"/>
        <v/>
      </c>
      <c r="AG55" s="44"/>
      <c r="AH55" s="45"/>
      <c r="AI55" s="46" t="str">
        <f t="shared" si="57"/>
        <v/>
      </c>
      <c r="AJ55" s="44"/>
      <c r="AK55" s="45"/>
      <c r="AL55" s="46" t="str">
        <f t="shared" si="58"/>
        <v/>
      </c>
      <c r="AM55" s="47"/>
      <c r="AN55" s="48"/>
      <c r="AP55" s="44"/>
      <c r="AQ55" s="45"/>
      <c r="AR55" s="46" t="str">
        <f t="shared" si="59"/>
        <v/>
      </c>
      <c r="AS55" s="44"/>
      <c r="AT55" s="45"/>
      <c r="AU55" s="46" t="str">
        <f t="shared" si="60"/>
        <v/>
      </c>
      <c r="AV55" s="44"/>
      <c r="AW55" s="45"/>
      <c r="AX55" s="46" t="str">
        <f t="shared" si="61"/>
        <v/>
      </c>
      <c r="AY55" s="47"/>
      <c r="AZ55" s="48"/>
      <c r="BB55" s="44"/>
      <c r="BC55" s="45"/>
      <c r="BD55" s="46" t="str">
        <f t="shared" si="62"/>
        <v/>
      </c>
      <c r="BE55" s="44"/>
      <c r="BF55" s="45"/>
      <c r="BG55" s="46" t="str">
        <f t="shared" si="63"/>
        <v/>
      </c>
      <c r="BH55" s="44"/>
      <c r="BI55" s="45"/>
      <c r="BJ55" s="46" t="str">
        <f t="shared" si="64"/>
        <v/>
      </c>
      <c r="BK55" s="47"/>
      <c r="BL55" s="48"/>
      <c r="BN55" s="103"/>
      <c r="BO55" s="104"/>
      <c r="BP55" s="105" t="str">
        <f t="shared" si="65"/>
        <v/>
      </c>
      <c r="BQ55" s="103"/>
      <c r="BR55" s="104"/>
      <c r="BS55" s="105" t="str">
        <f t="shared" si="66"/>
        <v/>
      </c>
      <c r="BT55" s="103"/>
      <c r="BU55" s="104"/>
      <c r="BV55" s="105" t="str">
        <f t="shared" si="67"/>
        <v/>
      </c>
      <c r="BW55" s="106"/>
      <c r="BX55" s="108"/>
      <c r="BZ55" s="49"/>
      <c r="CA55" s="50"/>
      <c r="CB55" s="51" t="str">
        <f t="shared" si="68"/>
        <v/>
      </c>
      <c r="CC55" s="49"/>
      <c r="CD55" s="50"/>
      <c r="CE55" s="51" t="str">
        <f t="shared" si="69"/>
        <v/>
      </c>
      <c r="CF55" s="49"/>
      <c r="CG55" s="50"/>
      <c r="CH55" s="51" t="str">
        <f t="shared" si="70"/>
        <v/>
      </c>
      <c r="CI55" s="47"/>
      <c r="CJ55" s="48"/>
    </row>
    <row r="56" spans="2:89" ht="15" customHeight="1" thickBot="1" x14ac:dyDescent="0.25">
      <c r="C56" s="358"/>
      <c r="D56" s="194"/>
      <c r="E56" s="154"/>
      <c r="F56" s="44"/>
      <c r="G56" s="45"/>
      <c r="H56" s="61" t="str">
        <f t="shared" si="50"/>
        <v/>
      </c>
      <c r="I56" s="44"/>
      <c r="J56" s="45"/>
      <c r="K56" s="46" t="str">
        <f t="shared" si="51"/>
        <v/>
      </c>
      <c r="L56" s="47"/>
      <c r="M56" s="45"/>
      <c r="N56" s="61" t="str">
        <f t="shared" si="52"/>
        <v/>
      </c>
      <c r="O56" s="44"/>
      <c r="P56" s="48"/>
      <c r="R56" s="59"/>
      <c r="S56" s="60"/>
      <c r="T56" s="58" t="str">
        <f t="shared" si="53"/>
        <v/>
      </c>
      <c r="U56" s="59"/>
      <c r="V56" s="60"/>
      <c r="W56" s="58" t="str">
        <f t="shared" si="54"/>
        <v/>
      </c>
      <c r="X56" s="59"/>
      <c r="Y56" s="60"/>
      <c r="Z56" s="58" t="str">
        <f t="shared" si="55"/>
        <v/>
      </c>
      <c r="AA56" s="47"/>
      <c r="AB56" s="48"/>
      <c r="AD56" s="59"/>
      <c r="AE56" s="60"/>
      <c r="AF56" s="58" t="str">
        <f t="shared" si="56"/>
        <v/>
      </c>
      <c r="AG56" s="59"/>
      <c r="AH56" s="60"/>
      <c r="AI56" s="58" t="str">
        <f t="shared" si="57"/>
        <v/>
      </c>
      <c r="AJ56" s="59"/>
      <c r="AK56" s="60"/>
      <c r="AL56" s="58" t="str">
        <f t="shared" si="58"/>
        <v/>
      </c>
      <c r="AM56" s="47"/>
      <c r="AN56" s="48"/>
      <c r="AP56" s="59"/>
      <c r="AQ56" s="60"/>
      <c r="AR56" s="58" t="str">
        <f t="shared" si="59"/>
        <v/>
      </c>
      <c r="AS56" s="59"/>
      <c r="AT56" s="60"/>
      <c r="AU56" s="58" t="str">
        <f t="shared" si="60"/>
        <v/>
      </c>
      <c r="AV56" s="59"/>
      <c r="AW56" s="60"/>
      <c r="AX56" s="58" t="str">
        <f t="shared" si="61"/>
        <v/>
      </c>
      <c r="AY56" s="47"/>
      <c r="AZ56" s="48"/>
      <c r="BB56" s="59"/>
      <c r="BC56" s="60"/>
      <c r="BD56" s="58" t="str">
        <f t="shared" si="62"/>
        <v/>
      </c>
      <c r="BE56" s="59"/>
      <c r="BF56" s="60"/>
      <c r="BG56" s="58" t="str">
        <f t="shared" si="63"/>
        <v/>
      </c>
      <c r="BH56" s="59"/>
      <c r="BI56" s="60"/>
      <c r="BJ56" s="58" t="str">
        <f t="shared" si="64"/>
        <v/>
      </c>
      <c r="BK56" s="47"/>
      <c r="BL56" s="48"/>
      <c r="BN56" s="123"/>
      <c r="BO56" s="124"/>
      <c r="BP56" s="125" t="str">
        <f t="shared" si="65"/>
        <v/>
      </c>
      <c r="BQ56" s="123"/>
      <c r="BR56" s="124"/>
      <c r="BS56" s="125" t="str">
        <f t="shared" si="66"/>
        <v/>
      </c>
      <c r="BT56" s="123"/>
      <c r="BU56" s="124"/>
      <c r="BV56" s="125" t="str">
        <f t="shared" si="67"/>
        <v/>
      </c>
      <c r="BW56" s="106"/>
      <c r="BX56" s="108"/>
      <c r="BZ56" s="59"/>
      <c r="CA56" s="60"/>
      <c r="CB56" s="58" t="str">
        <f t="shared" si="68"/>
        <v/>
      </c>
      <c r="CC56" s="59"/>
      <c r="CD56" s="60"/>
      <c r="CE56" s="58" t="str">
        <f t="shared" si="69"/>
        <v/>
      </c>
      <c r="CF56" s="59"/>
      <c r="CG56" s="60"/>
      <c r="CH56" s="58" t="str">
        <f t="shared" si="70"/>
        <v/>
      </c>
      <c r="CI56" s="64"/>
      <c r="CJ56" s="65"/>
    </row>
    <row r="57" spans="2:89" ht="15" customHeight="1" x14ac:dyDescent="0.2">
      <c r="C57" s="358"/>
      <c r="D57" s="192"/>
      <c r="E57" s="195"/>
      <c r="F57" s="44"/>
      <c r="G57" s="45"/>
      <c r="H57" s="61" t="str">
        <f t="shared" si="50"/>
        <v/>
      </c>
      <c r="I57" s="44"/>
      <c r="J57" s="45"/>
      <c r="K57" s="46" t="str">
        <f t="shared" si="51"/>
        <v/>
      </c>
      <c r="L57" s="47"/>
      <c r="M57" s="45"/>
      <c r="N57" s="61" t="str">
        <f t="shared" si="52"/>
        <v/>
      </c>
      <c r="O57" s="62"/>
      <c r="P57" s="63"/>
      <c r="R57" s="38"/>
      <c r="S57" s="39"/>
      <c r="T57" s="40" t="str">
        <f t="shared" si="53"/>
        <v/>
      </c>
      <c r="U57" s="38"/>
      <c r="V57" s="39"/>
      <c r="W57" s="40" t="str">
        <f t="shared" si="54"/>
        <v/>
      </c>
      <c r="X57" s="38"/>
      <c r="Y57" s="39"/>
      <c r="Z57" s="40" t="str">
        <f t="shared" si="55"/>
        <v/>
      </c>
      <c r="AA57" s="155"/>
      <c r="AB57" s="117"/>
      <c r="AD57" s="38"/>
      <c r="AE57" s="39"/>
      <c r="AF57" s="40" t="str">
        <f t="shared" si="56"/>
        <v/>
      </c>
      <c r="AG57" s="38"/>
      <c r="AH57" s="39"/>
      <c r="AI57" s="40" t="str">
        <f t="shared" si="57"/>
        <v/>
      </c>
      <c r="AJ57" s="38"/>
      <c r="AK57" s="39"/>
      <c r="AL57" s="40" t="str">
        <f t="shared" si="58"/>
        <v/>
      </c>
      <c r="AM57" s="155"/>
      <c r="AN57" s="117"/>
      <c r="AP57" s="38"/>
      <c r="AQ57" s="39"/>
      <c r="AR57" s="40" t="str">
        <f t="shared" si="59"/>
        <v/>
      </c>
      <c r="AS57" s="38"/>
      <c r="AT57" s="39"/>
      <c r="AU57" s="40" t="str">
        <f t="shared" si="60"/>
        <v/>
      </c>
      <c r="AV57" s="38"/>
      <c r="AW57" s="39"/>
      <c r="AX57" s="40" t="str">
        <f t="shared" si="61"/>
        <v/>
      </c>
      <c r="AY57" s="155"/>
      <c r="AZ57" s="117"/>
      <c r="BB57" s="38"/>
      <c r="BC57" s="39"/>
      <c r="BD57" s="40" t="str">
        <f t="shared" si="62"/>
        <v/>
      </c>
      <c r="BE57" s="38"/>
      <c r="BF57" s="39"/>
      <c r="BG57" s="40" t="str">
        <f t="shared" si="63"/>
        <v/>
      </c>
      <c r="BH57" s="38"/>
      <c r="BI57" s="39"/>
      <c r="BJ57" s="40" t="str">
        <f t="shared" si="64"/>
        <v/>
      </c>
      <c r="BK57" s="155"/>
      <c r="BL57" s="117"/>
      <c r="BN57" s="97"/>
      <c r="BO57" s="98"/>
      <c r="BP57" s="99" t="str">
        <f t="shared" si="65"/>
        <v/>
      </c>
      <c r="BQ57" s="97"/>
      <c r="BR57" s="98"/>
      <c r="BS57" s="99" t="str">
        <f t="shared" si="66"/>
        <v/>
      </c>
      <c r="BT57" s="97"/>
      <c r="BU57" s="98"/>
      <c r="BV57" s="99" t="str">
        <f t="shared" si="67"/>
        <v/>
      </c>
      <c r="BW57" s="156"/>
      <c r="BX57" s="119"/>
      <c r="BZ57" s="38"/>
      <c r="CA57" s="39"/>
      <c r="CB57" s="40" t="str">
        <f t="shared" si="68"/>
        <v/>
      </c>
      <c r="CC57" s="38"/>
      <c r="CD57" s="39"/>
      <c r="CE57" s="40" t="str">
        <f t="shared" si="69"/>
        <v/>
      </c>
      <c r="CF57" s="38"/>
      <c r="CG57" s="39"/>
      <c r="CH57" s="40" t="str">
        <f t="shared" si="70"/>
        <v/>
      </c>
      <c r="CI57" s="41"/>
      <c r="CJ57" s="42"/>
    </row>
    <row r="58" spans="2:89" ht="15" customHeight="1" x14ac:dyDescent="0.2">
      <c r="C58" s="358"/>
      <c r="D58" s="192"/>
      <c r="E58" s="195"/>
      <c r="F58" s="44"/>
      <c r="G58" s="45"/>
      <c r="H58" s="61" t="str">
        <f t="shared" si="50"/>
        <v/>
      </c>
      <c r="I58" s="44"/>
      <c r="J58" s="45"/>
      <c r="K58" s="46" t="str">
        <f t="shared" si="51"/>
        <v/>
      </c>
      <c r="L58" s="47"/>
      <c r="M58" s="45"/>
      <c r="N58" s="61" t="str">
        <f t="shared" si="52"/>
        <v/>
      </c>
      <c r="O58" s="62"/>
      <c r="P58" s="63"/>
      <c r="R58" s="44"/>
      <c r="S58" s="45"/>
      <c r="T58" s="46" t="str">
        <f t="shared" si="53"/>
        <v/>
      </c>
      <c r="U58" s="44"/>
      <c r="V58" s="45"/>
      <c r="W58" s="46" t="str">
        <f t="shared" si="54"/>
        <v/>
      </c>
      <c r="X58" s="44"/>
      <c r="Y58" s="45"/>
      <c r="Z58" s="46" t="str">
        <f t="shared" si="55"/>
        <v/>
      </c>
      <c r="AA58" s="157"/>
      <c r="AB58" s="63"/>
      <c r="AD58" s="44"/>
      <c r="AE58" s="45"/>
      <c r="AF58" s="46" t="str">
        <f t="shared" si="56"/>
        <v/>
      </c>
      <c r="AG58" s="44"/>
      <c r="AH58" s="45"/>
      <c r="AI58" s="46" t="str">
        <f t="shared" si="57"/>
        <v/>
      </c>
      <c r="AJ58" s="44"/>
      <c r="AK58" s="45"/>
      <c r="AL58" s="46" t="str">
        <f t="shared" si="58"/>
        <v/>
      </c>
      <c r="AM58" s="157"/>
      <c r="AN58" s="63"/>
      <c r="AP58" s="44"/>
      <c r="AQ58" s="45"/>
      <c r="AR58" s="46" t="str">
        <f t="shared" si="59"/>
        <v/>
      </c>
      <c r="AS58" s="44"/>
      <c r="AT58" s="45"/>
      <c r="AU58" s="46" t="str">
        <f t="shared" si="60"/>
        <v/>
      </c>
      <c r="AV58" s="44"/>
      <c r="AW58" s="45"/>
      <c r="AX58" s="46" t="str">
        <f t="shared" si="61"/>
        <v/>
      </c>
      <c r="AY58" s="157"/>
      <c r="AZ58" s="63"/>
      <c r="BB58" s="44"/>
      <c r="BC58" s="45"/>
      <c r="BD58" s="46" t="str">
        <f t="shared" si="62"/>
        <v/>
      </c>
      <c r="BE58" s="44"/>
      <c r="BF58" s="45"/>
      <c r="BG58" s="46" t="str">
        <f t="shared" si="63"/>
        <v/>
      </c>
      <c r="BH58" s="44"/>
      <c r="BI58" s="45"/>
      <c r="BJ58" s="46" t="str">
        <f t="shared" si="64"/>
        <v/>
      </c>
      <c r="BK58" s="157"/>
      <c r="BL58" s="63"/>
      <c r="BN58" s="103"/>
      <c r="BO58" s="104"/>
      <c r="BP58" s="105" t="str">
        <f t="shared" si="65"/>
        <v/>
      </c>
      <c r="BQ58" s="103"/>
      <c r="BR58" s="104"/>
      <c r="BS58" s="105" t="str">
        <f t="shared" si="66"/>
        <v/>
      </c>
      <c r="BT58" s="103"/>
      <c r="BU58" s="104"/>
      <c r="BV58" s="105" t="str">
        <f t="shared" si="67"/>
        <v/>
      </c>
      <c r="BW58" s="158"/>
      <c r="BX58" s="122"/>
      <c r="BZ58" s="49"/>
      <c r="CA58" s="50"/>
      <c r="CB58" s="51" t="str">
        <f t="shared" si="68"/>
        <v/>
      </c>
      <c r="CC58" s="49"/>
      <c r="CD58" s="50"/>
      <c r="CE58" s="51" t="str">
        <f t="shared" si="69"/>
        <v/>
      </c>
      <c r="CF58" s="49"/>
      <c r="CG58" s="50"/>
      <c r="CH58" s="51" t="str">
        <f t="shared" si="70"/>
        <v/>
      </c>
      <c r="CI58" s="47"/>
      <c r="CJ58" s="48"/>
    </row>
    <row r="59" spans="2:89" ht="15" customHeight="1" thickBot="1" x14ac:dyDescent="0.3">
      <c r="B59" s="177"/>
      <c r="C59" s="358"/>
      <c r="D59" s="192"/>
      <c r="E59" s="195"/>
      <c r="F59" s="44"/>
      <c r="G59" s="45"/>
      <c r="H59" s="61" t="str">
        <f t="shared" si="50"/>
        <v/>
      </c>
      <c r="I59" s="44"/>
      <c r="J59" s="45"/>
      <c r="K59" s="46" t="str">
        <f t="shared" si="51"/>
        <v/>
      </c>
      <c r="L59" s="47"/>
      <c r="M59" s="45"/>
      <c r="N59" s="61" t="str">
        <f t="shared" si="52"/>
        <v/>
      </c>
      <c r="O59" s="62"/>
      <c r="P59" s="63"/>
      <c r="R59" s="59"/>
      <c r="S59" s="60"/>
      <c r="T59" s="58" t="str">
        <f t="shared" si="53"/>
        <v/>
      </c>
      <c r="U59" s="59"/>
      <c r="V59" s="60"/>
      <c r="W59" s="58" t="str">
        <f t="shared" si="54"/>
        <v/>
      </c>
      <c r="X59" s="59"/>
      <c r="Y59" s="60"/>
      <c r="Z59" s="58" t="str">
        <f t="shared" si="55"/>
        <v/>
      </c>
      <c r="AA59" s="157"/>
      <c r="AB59" s="63"/>
      <c r="AD59" s="59"/>
      <c r="AE59" s="60"/>
      <c r="AF59" s="58" t="str">
        <f t="shared" si="56"/>
        <v/>
      </c>
      <c r="AG59" s="59"/>
      <c r="AH59" s="60"/>
      <c r="AI59" s="58" t="str">
        <f t="shared" si="57"/>
        <v/>
      </c>
      <c r="AJ59" s="59"/>
      <c r="AK59" s="60"/>
      <c r="AL59" s="58" t="str">
        <f t="shared" si="58"/>
        <v/>
      </c>
      <c r="AM59" s="157"/>
      <c r="AN59" s="63"/>
      <c r="AP59" s="59"/>
      <c r="AQ59" s="60"/>
      <c r="AR59" s="58" t="str">
        <f t="shared" si="59"/>
        <v/>
      </c>
      <c r="AS59" s="59"/>
      <c r="AT59" s="60"/>
      <c r="AU59" s="58" t="str">
        <f t="shared" si="60"/>
        <v/>
      </c>
      <c r="AV59" s="59"/>
      <c r="AW59" s="60"/>
      <c r="AX59" s="58" t="str">
        <f t="shared" si="61"/>
        <v/>
      </c>
      <c r="AY59" s="157"/>
      <c r="AZ59" s="63"/>
      <c r="BB59" s="59"/>
      <c r="BC59" s="60"/>
      <c r="BD59" s="58" t="str">
        <f t="shared" si="62"/>
        <v/>
      </c>
      <c r="BE59" s="59"/>
      <c r="BF59" s="60"/>
      <c r="BG59" s="58" t="str">
        <f t="shared" si="63"/>
        <v/>
      </c>
      <c r="BH59" s="59"/>
      <c r="BI59" s="60"/>
      <c r="BJ59" s="58" t="str">
        <f t="shared" si="64"/>
        <v/>
      </c>
      <c r="BK59" s="157"/>
      <c r="BL59" s="63"/>
      <c r="BN59" s="123"/>
      <c r="BO59" s="124"/>
      <c r="BP59" s="125" t="str">
        <f t="shared" si="65"/>
        <v/>
      </c>
      <c r="BQ59" s="123"/>
      <c r="BR59" s="124"/>
      <c r="BS59" s="125" t="str">
        <f t="shared" si="66"/>
        <v/>
      </c>
      <c r="BT59" s="123"/>
      <c r="BU59" s="124"/>
      <c r="BV59" s="125" t="str">
        <f t="shared" si="67"/>
        <v/>
      </c>
      <c r="BW59" s="158"/>
      <c r="BX59" s="122"/>
      <c r="BZ59" s="59"/>
      <c r="CA59" s="60"/>
      <c r="CB59" s="58" t="str">
        <f t="shared" si="68"/>
        <v/>
      </c>
      <c r="CC59" s="59"/>
      <c r="CD59" s="60"/>
      <c r="CE59" s="58" t="str">
        <f t="shared" si="69"/>
        <v/>
      </c>
      <c r="CF59" s="59"/>
      <c r="CG59" s="60"/>
      <c r="CH59" s="58" t="str">
        <f t="shared" si="70"/>
        <v/>
      </c>
      <c r="CI59" s="64"/>
      <c r="CJ59" s="65"/>
    </row>
    <row r="60" spans="2:89" ht="15" customHeight="1" thickBot="1" x14ac:dyDescent="0.3">
      <c r="B60" s="177"/>
      <c r="C60" s="359"/>
      <c r="D60" s="196"/>
      <c r="E60" s="197"/>
      <c r="F60" s="59"/>
      <c r="G60" s="60"/>
      <c r="H60" s="67" t="str">
        <f t="shared" si="50"/>
        <v/>
      </c>
      <c r="I60" s="59"/>
      <c r="J60" s="60"/>
      <c r="K60" s="58" t="str">
        <f t="shared" si="51"/>
        <v/>
      </c>
      <c r="L60" s="64"/>
      <c r="M60" s="60"/>
      <c r="N60" s="67" t="str">
        <f t="shared" si="52"/>
        <v/>
      </c>
      <c r="O60" s="68"/>
      <c r="P60" s="69"/>
      <c r="R60" s="159"/>
      <c r="S60" s="160"/>
      <c r="T60" s="161" t="str">
        <f t="shared" si="53"/>
        <v/>
      </c>
      <c r="U60" s="159"/>
      <c r="V60" s="160"/>
      <c r="W60" s="161" t="str">
        <f t="shared" si="54"/>
        <v/>
      </c>
      <c r="X60" s="159"/>
      <c r="Y60" s="160"/>
      <c r="Z60" s="161" t="str">
        <f t="shared" si="55"/>
        <v/>
      </c>
      <c r="AA60" s="162"/>
      <c r="AB60" s="163"/>
      <c r="AD60" s="159"/>
      <c r="AE60" s="160"/>
      <c r="AF60" s="161" t="str">
        <f t="shared" si="56"/>
        <v/>
      </c>
      <c r="AG60" s="159"/>
      <c r="AH60" s="160"/>
      <c r="AI60" s="161" t="str">
        <f t="shared" si="57"/>
        <v/>
      </c>
      <c r="AJ60" s="159"/>
      <c r="AK60" s="160"/>
      <c r="AL60" s="161" t="str">
        <f t="shared" si="58"/>
        <v/>
      </c>
      <c r="AM60" s="162"/>
      <c r="AN60" s="163"/>
      <c r="AP60" s="159"/>
      <c r="AQ60" s="160"/>
      <c r="AR60" s="161" t="str">
        <f t="shared" si="59"/>
        <v/>
      </c>
      <c r="AS60" s="159"/>
      <c r="AT60" s="160"/>
      <c r="AU60" s="161" t="str">
        <f t="shared" si="60"/>
        <v/>
      </c>
      <c r="AV60" s="159"/>
      <c r="AW60" s="160"/>
      <c r="AX60" s="161" t="str">
        <f t="shared" si="61"/>
        <v/>
      </c>
      <c r="AY60" s="162"/>
      <c r="AZ60" s="163"/>
      <c r="BB60" s="159"/>
      <c r="BC60" s="160"/>
      <c r="BD60" s="161" t="str">
        <f t="shared" si="62"/>
        <v/>
      </c>
      <c r="BE60" s="159"/>
      <c r="BF60" s="160"/>
      <c r="BG60" s="161" t="str">
        <f t="shared" si="63"/>
        <v/>
      </c>
      <c r="BH60" s="159"/>
      <c r="BI60" s="160"/>
      <c r="BJ60" s="161" t="str">
        <f t="shared" si="64"/>
        <v/>
      </c>
      <c r="BK60" s="162"/>
      <c r="BL60" s="163"/>
      <c r="BN60" s="164"/>
      <c r="BO60" s="165"/>
      <c r="BP60" s="166" t="str">
        <f t="shared" si="65"/>
        <v/>
      </c>
      <c r="BQ60" s="164"/>
      <c r="BR60" s="165"/>
      <c r="BS60" s="166" t="str">
        <f t="shared" si="66"/>
        <v/>
      </c>
      <c r="BT60" s="164"/>
      <c r="BU60" s="165"/>
      <c r="BV60" s="166" t="str">
        <f t="shared" si="67"/>
        <v/>
      </c>
      <c r="BW60" s="167"/>
      <c r="BX60" s="168"/>
      <c r="BZ60" s="159"/>
      <c r="CA60" s="160"/>
      <c r="CB60" s="161" t="str">
        <f t="shared" si="68"/>
        <v/>
      </c>
      <c r="CC60" s="159"/>
      <c r="CD60" s="160"/>
      <c r="CE60" s="161" t="str">
        <f t="shared" si="69"/>
        <v/>
      </c>
      <c r="CF60" s="159"/>
      <c r="CG60" s="160"/>
      <c r="CH60" s="161" t="str">
        <f t="shared" si="70"/>
        <v/>
      </c>
      <c r="CI60" s="169"/>
      <c r="CJ60" s="170"/>
    </row>
    <row r="61" spans="2:89" ht="15" customHeight="1" thickBot="1" x14ac:dyDescent="0.3">
      <c r="B61" s="177"/>
      <c r="C61" s="70"/>
      <c r="H61" s="145">
        <f>SUM(H44:H60)</f>
        <v>0</v>
      </c>
      <c r="K61" s="145">
        <f>SUM(K44:K60)</f>
        <v>0</v>
      </c>
      <c r="N61" s="145">
        <f>SUM(N44:N60)</f>
        <v>0</v>
      </c>
      <c r="T61" s="145">
        <f>SUM(T44:T60)</f>
        <v>0</v>
      </c>
      <c r="W61" s="145">
        <f>SUM(W44:W60)</f>
        <v>0</v>
      </c>
      <c r="Z61" s="145">
        <f>SUM(Z44:Z60)</f>
        <v>0</v>
      </c>
      <c r="AF61" s="145">
        <f>SUM(AF44:AF60)</f>
        <v>0</v>
      </c>
      <c r="AI61" s="145">
        <f>SUM(AI44:AI60)</f>
        <v>0</v>
      </c>
      <c r="AL61" s="145">
        <f>SUM(AL44:AL60)</f>
        <v>0</v>
      </c>
      <c r="AR61" s="145">
        <f>SUM(AR44:AR60)</f>
        <v>0</v>
      </c>
      <c r="AU61" s="145">
        <f>SUM(AU44:AU60)</f>
        <v>0</v>
      </c>
      <c r="AX61" s="145">
        <f>SUM(AX44:AX60)</f>
        <v>0</v>
      </c>
      <c r="BD61" s="145">
        <f>SUM(BD44:BD60)</f>
        <v>0</v>
      </c>
      <c r="BG61" s="145">
        <f>SUM(BG44:BG60)</f>
        <v>0</v>
      </c>
      <c r="BJ61" s="145">
        <f>SUM(BJ44:BJ60)</f>
        <v>0</v>
      </c>
      <c r="BP61" s="145">
        <f>SUM(BP44:BP60)</f>
        <v>0</v>
      </c>
      <c r="BS61" s="145">
        <f>SUM(BS44:BS60)</f>
        <v>0</v>
      </c>
      <c r="BV61" s="145">
        <f>SUM(BV44:BV60)</f>
        <v>0</v>
      </c>
      <c r="CB61" s="145">
        <f>SUM(CB44:CB60)</f>
        <v>0</v>
      </c>
      <c r="CE61" s="145">
        <f>SUM(CE44:CE60)</f>
        <v>0</v>
      </c>
      <c r="CH61" s="145">
        <f>SUM(CH44:CH60)</f>
        <v>0</v>
      </c>
    </row>
    <row r="62" spans="2:89" ht="15" customHeight="1" thickBot="1" x14ac:dyDescent="0.3">
      <c r="B62" s="171"/>
      <c r="D62" s="343" t="s">
        <v>14</v>
      </c>
      <c r="E62" s="344"/>
      <c r="F62" s="80"/>
      <c r="G62" s="146"/>
      <c r="H62" s="87"/>
      <c r="I62" s="80"/>
      <c r="J62" s="146"/>
      <c r="K62" s="87"/>
      <c r="L62" s="80"/>
      <c r="M62" s="87"/>
      <c r="N62" s="87"/>
      <c r="O62" s="87"/>
      <c r="P62" s="86"/>
      <c r="R62" s="80"/>
      <c r="S62" s="146"/>
      <c r="T62" s="87"/>
      <c r="U62" s="80"/>
      <c r="V62" s="146"/>
      <c r="W62" s="87"/>
      <c r="X62" s="80"/>
      <c r="Y62" s="87"/>
      <c r="Z62" s="87"/>
      <c r="AA62" s="87"/>
      <c r="AB62" s="86"/>
      <c r="AD62" s="80"/>
      <c r="AE62" s="146"/>
      <c r="AF62" s="87"/>
      <c r="AG62" s="80"/>
      <c r="AH62" s="146"/>
      <c r="AI62" s="87"/>
      <c r="AJ62" s="80"/>
      <c r="AK62" s="87"/>
      <c r="AL62" s="87"/>
      <c r="AM62" s="87"/>
      <c r="AN62" s="86"/>
      <c r="AP62" s="80"/>
      <c r="AQ62" s="146"/>
      <c r="AR62" s="87"/>
      <c r="AS62" s="80"/>
      <c r="AT62" s="146"/>
      <c r="AU62" s="87"/>
      <c r="AV62" s="80"/>
      <c r="AW62" s="87"/>
      <c r="AX62" s="87"/>
      <c r="AY62" s="87"/>
      <c r="AZ62" s="86"/>
      <c r="BB62" s="80"/>
      <c r="BC62" s="146"/>
      <c r="BD62" s="87"/>
      <c r="BE62" s="80"/>
      <c r="BF62" s="146"/>
      <c r="BG62" s="87"/>
      <c r="BH62" s="80"/>
      <c r="BI62" s="87"/>
      <c r="BJ62" s="87"/>
      <c r="BK62" s="87"/>
      <c r="BL62" s="86"/>
      <c r="BN62" s="80"/>
      <c r="BO62" s="146"/>
      <c r="BP62" s="87"/>
      <c r="BQ62" s="80"/>
      <c r="BR62" s="146"/>
      <c r="BS62" s="87"/>
      <c r="BT62" s="80"/>
      <c r="BU62" s="87"/>
      <c r="BV62" s="87"/>
      <c r="BW62" s="87"/>
      <c r="BX62" s="86"/>
      <c r="BZ62" s="80"/>
      <c r="CA62" s="147"/>
      <c r="CB62" s="147"/>
      <c r="CC62" s="81"/>
      <c r="CD62" s="81"/>
      <c r="CE62" s="81"/>
      <c r="CF62" s="81"/>
      <c r="CG62" s="148"/>
      <c r="CH62" s="87"/>
      <c r="CI62" s="87"/>
      <c r="CJ62" s="86"/>
    </row>
    <row r="63" spans="2:89" ht="15" customHeight="1" thickBot="1" x14ac:dyDescent="0.25">
      <c r="D63" s="345"/>
      <c r="E63" s="345"/>
      <c r="F63" s="90">
        <f>F48-SUM(F51:F60)</f>
        <v>4831.4074989987812</v>
      </c>
      <c r="G63" s="150">
        <f>G48-SUM(G51:G62)</f>
        <v>4831.4074989987812</v>
      </c>
      <c r="H63" s="150"/>
      <c r="I63" s="90">
        <f>I48-SUM(I51:I60)</f>
        <v>8487.6876046898597</v>
      </c>
      <c r="J63" s="150">
        <f>J48-SUM(J51:J62)</f>
        <v>8487.6876046898597</v>
      </c>
      <c r="K63" s="150"/>
      <c r="L63" s="90">
        <f>L48-SUM(L51:L60)</f>
        <v>4245.9329743589769</v>
      </c>
      <c r="M63" s="150">
        <f>M48-SUM(M51:M62)</f>
        <v>4245.9329743589769</v>
      </c>
      <c r="N63" s="150"/>
      <c r="O63" s="90">
        <f>O48-SUM(O51:O60)</f>
        <v>1788.1563438872231</v>
      </c>
      <c r="P63" s="150">
        <f>P48-SUM(P51:P62)</f>
        <v>0</v>
      </c>
      <c r="Q63" s="152"/>
      <c r="R63" s="90">
        <f>R48-SUM(R51:R60)</f>
        <v>9714.3216275715895</v>
      </c>
      <c r="S63" s="150">
        <f>S48-SUM(S51:S62)</f>
        <v>9714.3216275715895</v>
      </c>
      <c r="T63" s="150"/>
      <c r="U63" s="90">
        <f>U48-SUM(U51:U60)</f>
        <v>17529.216936880657</v>
      </c>
      <c r="V63" s="150">
        <f>V48-SUM(V51:V62)</f>
        <v>17529.216936880657</v>
      </c>
      <c r="W63" s="150"/>
      <c r="X63" s="90">
        <f>X48-SUM(X51:X60)</f>
        <v>8664.7383482254572</v>
      </c>
      <c r="Y63" s="150">
        <f>Y48-SUM(Y51:Y62)</f>
        <v>8664.7383482254572</v>
      </c>
      <c r="Z63" s="150"/>
      <c r="AA63" s="150">
        <f>AA48-SUM(AA51:AA62)</f>
        <v>1995.8050168931929</v>
      </c>
      <c r="AB63" s="150">
        <f>AB48-SUM(AB51:AB62)</f>
        <v>0</v>
      </c>
      <c r="AC63" s="152"/>
      <c r="AD63" s="90">
        <f>AD48-SUM(AD51:AD60)</f>
        <v>14867.714389073717</v>
      </c>
      <c r="AE63" s="150">
        <f>AE48-SUM(AE51:AE62)</f>
        <v>14867.714389073717</v>
      </c>
      <c r="AF63" s="150"/>
      <c r="AG63" s="90">
        <f>AG48-SUM(AG51:AG60)</f>
        <v>26726.498583559493</v>
      </c>
      <c r="AH63" s="150">
        <f>AH48-SUM(AH51:AH62)</f>
        <v>26726.498583559493</v>
      </c>
      <c r="AI63" s="150"/>
      <c r="AJ63" s="90">
        <f>AJ48-SUM(AJ51:AJ60)</f>
        <v>13112.510262886419</v>
      </c>
      <c r="AK63" s="150">
        <f>AK48-SUM(AK51:AK62)</f>
        <v>13112.510262886419</v>
      </c>
      <c r="AL63" s="150"/>
      <c r="AM63" s="90">
        <f>AM48-SUM(AM51:AM60)</f>
        <v>2174.1341352260329</v>
      </c>
      <c r="AN63" s="150">
        <f>AN48-SUM(AN51:AN62)</f>
        <v>0</v>
      </c>
      <c r="AO63" s="152"/>
      <c r="AP63" s="90">
        <f>AP48-SUM(AP51:AP60)</f>
        <v>20893.287609544815</v>
      </c>
      <c r="AQ63" s="150">
        <f>AQ48-SUM(AQ51:AQ62)</f>
        <v>20893.287609544815</v>
      </c>
      <c r="AR63" s="150"/>
      <c r="AS63" s="90">
        <f>AS48-SUM(AS51:AS60)</f>
        <v>38259.697292379504</v>
      </c>
      <c r="AT63" s="150">
        <f>AT48-SUM(AT51:AT62)</f>
        <v>38259.697292379504</v>
      </c>
      <c r="AU63" s="150"/>
      <c r="AV63" s="90">
        <f>AV48-SUM(AV51:AV60)</f>
        <v>18841.516250313933</v>
      </c>
      <c r="AW63" s="150">
        <f>AW48-SUM(AW51:AW62)</f>
        <v>18841.516250313933</v>
      </c>
      <c r="AX63" s="150"/>
      <c r="AY63" s="150">
        <f>AY48-SUM(AY51:AY62)</f>
        <v>3247.0580713398704</v>
      </c>
      <c r="AZ63" s="150">
        <f>AZ48-SUM(AZ51:AZ62)</f>
        <v>0</v>
      </c>
      <c r="BA63" s="152"/>
      <c r="BB63" s="90">
        <f>BB48-SUM(BB51:BB60)</f>
        <v>26461.56273304046</v>
      </c>
      <c r="BC63" s="150">
        <f>BC48-SUM(BC51:BC62)</f>
        <v>26461.56273304046</v>
      </c>
      <c r="BD63" s="150"/>
      <c r="BE63" s="90">
        <f>BE48-SUM(BE51:BE60)</f>
        <v>48875.598792016644</v>
      </c>
      <c r="BF63" s="150">
        <f>BF48-SUM(BF51:BF62)</f>
        <v>48875.598792016644</v>
      </c>
      <c r="BG63" s="150"/>
      <c r="BH63" s="90">
        <f>BH48-SUM(BH51:BH60)</f>
        <v>24001.552329076192</v>
      </c>
      <c r="BI63" s="150">
        <f>BI48-SUM(BI51:BI62)</f>
        <v>24001.552329076192</v>
      </c>
      <c r="BJ63" s="150"/>
      <c r="BK63" s="90">
        <f>BK48-SUM(BK51:BK60)</f>
        <v>2921.7297642345802</v>
      </c>
      <c r="BL63" s="150">
        <f>BL48-SUM(BL51:BL62)</f>
        <v>0</v>
      </c>
      <c r="BM63" s="152"/>
      <c r="BN63" s="90">
        <f>BN48-SUM(BN51:BN60)</f>
        <v>31222.140928745514</v>
      </c>
      <c r="BO63" s="150">
        <f>BO48-SUM(BO51:BO62)</f>
        <v>31222.140928745514</v>
      </c>
      <c r="BP63" s="150"/>
      <c r="BQ63" s="90">
        <f>BQ48-SUM(BQ51:BQ60)</f>
        <v>58009.788462638768</v>
      </c>
      <c r="BR63" s="150">
        <f>BR48-SUM(BR51:BR62)</f>
        <v>58009.788462638768</v>
      </c>
      <c r="BS63" s="150"/>
      <c r="BT63" s="90">
        <f>BT48-SUM(BT51:BT60)</f>
        <v>27684.549252383778</v>
      </c>
      <c r="BU63" s="150">
        <f>BU48-SUM(BU51:BU62)</f>
        <v>27684.549252383778</v>
      </c>
      <c r="BV63" s="150"/>
      <c r="BW63" s="90">
        <f>BW48-SUM(BW51:BW60)</f>
        <v>1792.760749625133</v>
      </c>
      <c r="BX63" s="150">
        <f>BX48-SUM(BX51:BX62)</f>
        <v>0</v>
      </c>
      <c r="BY63" s="152" t="e">
        <f>#REF!-SUM(BY51:BY62)</f>
        <v>#REF!</v>
      </c>
      <c r="BZ63" s="90">
        <f>BZ48-SUM(BZ51:BZ60)</f>
        <v>31222.140928745514</v>
      </c>
      <c r="CA63" s="150">
        <f>CA48-SUM(CA51:CA62)</f>
        <v>31222.140928745514</v>
      </c>
      <c r="CB63" s="90"/>
      <c r="CC63" s="90">
        <f>CC48-SUM(CC51:CC60)</f>
        <v>2009.7884626387677</v>
      </c>
      <c r="CD63" s="150">
        <f>CD48-SUM(CD51:CD62)</f>
        <v>58009.788462638768</v>
      </c>
      <c r="CE63" s="90"/>
      <c r="CF63" s="90">
        <f>CF48-SUM(CF51:CF60)</f>
        <v>27684.549252383778</v>
      </c>
      <c r="CG63" s="150">
        <f>CG48-SUM(CG51:CG62)</f>
        <v>27684.549252383778</v>
      </c>
      <c r="CH63" s="90"/>
      <c r="CI63" s="90">
        <f>CI48-SUM(CI51:CI60)</f>
        <v>1792.760749625133</v>
      </c>
      <c r="CJ63" s="150">
        <f>CJ48-SUM(CJ51:CJ62)</f>
        <v>0</v>
      </c>
    </row>
    <row r="64" spans="2:89" ht="15" customHeight="1" x14ac:dyDescent="0.2"/>
    <row r="65" spans="1:88" s="172" customFormat="1" ht="15" hidden="1" customHeight="1" thickBot="1" x14ac:dyDescent="0.25">
      <c r="A65" s="171"/>
      <c r="B65" s="2"/>
      <c r="F65" s="173">
        <f>F63-G63</f>
        <v>0</v>
      </c>
      <c r="G65" s="174"/>
      <c r="H65" s="175"/>
      <c r="I65" s="173">
        <f>I63-J63</f>
        <v>0</v>
      </c>
      <c r="J65" s="174"/>
      <c r="K65" s="175"/>
      <c r="L65" s="173">
        <f>L63-M63</f>
        <v>0</v>
      </c>
      <c r="M65" s="174"/>
      <c r="N65" s="175"/>
      <c r="O65" s="173">
        <f>O63-P63</f>
        <v>1788.1563438872231</v>
      </c>
      <c r="P65" s="174"/>
      <c r="Q65" s="176"/>
      <c r="R65" s="173">
        <f>R63-S63</f>
        <v>0</v>
      </c>
      <c r="S65" s="174"/>
      <c r="T65" s="175"/>
      <c r="U65" s="173">
        <f>U63-V63</f>
        <v>0</v>
      </c>
      <c r="V65" s="174"/>
      <c r="W65" s="175"/>
      <c r="X65" s="173">
        <f>X63-Y63</f>
        <v>0</v>
      </c>
      <c r="Y65" s="174"/>
      <c r="Z65" s="175"/>
      <c r="AA65" s="173">
        <f>AA63-AB63</f>
        <v>1995.8050168931929</v>
      </c>
      <c r="AB65" s="174"/>
      <c r="AC65" s="176"/>
      <c r="AD65" s="173">
        <f>AD63-AE63</f>
        <v>0</v>
      </c>
      <c r="AE65" s="174"/>
      <c r="AF65" s="175"/>
      <c r="AG65" s="173">
        <f>AG63-AH63</f>
        <v>0</v>
      </c>
      <c r="AH65" s="174"/>
      <c r="AI65" s="175"/>
      <c r="AJ65" s="173">
        <f>AJ63-AK63</f>
        <v>0</v>
      </c>
      <c r="AK65" s="174"/>
      <c r="AL65" s="175"/>
      <c r="AM65" s="173">
        <f>AM63-AN63</f>
        <v>2174.1341352260329</v>
      </c>
      <c r="AN65" s="174"/>
      <c r="AO65" s="176"/>
      <c r="AP65" s="173">
        <f>AP63-AQ63</f>
        <v>0</v>
      </c>
      <c r="AQ65" s="174"/>
      <c r="AR65" s="175"/>
      <c r="AS65" s="173">
        <f>AS63-AT63</f>
        <v>0</v>
      </c>
      <c r="AT65" s="174"/>
      <c r="AU65" s="175"/>
      <c r="AV65" s="173">
        <f>AV63-AW63</f>
        <v>0</v>
      </c>
      <c r="AW65" s="174"/>
      <c r="AX65" s="175"/>
      <c r="AY65" s="173">
        <f>AY63-AZ63</f>
        <v>3247.0580713398704</v>
      </c>
      <c r="AZ65" s="174"/>
      <c r="BA65" s="176"/>
      <c r="BB65" s="173">
        <f>BB63-BC63</f>
        <v>0</v>
      </c>
      <c r="BC65" s="174"/>
      <c r="BD65" s="175"/>
      <c r="BE65" s="173">
        <f>BE63-BF63</f>
        <v>0</v>
      </c>
      <c r="BF65" s="174"/>
      <c r="BG65" s="175"/>
      <c r="BH65" s="173">
        <f>BH63-BI63</f>
        <v>0</v>
      </c>
      <c r="BI65" s="174"/>
      <c r="BJ65" s="175"/>
      <c r="BK65" s="173">
        <f>BK63-BL63</f>
        <v>2921.7297642345802</v>
      </c>
      <c r="BL65" s="174"/>
      <c r="BM65" s="176"/>
      <c r="BN65" s="173">
        <f>BN63-BO63</f>
        <v>0</v>
      </c>
      <c r="BO65" s="174"/>
      <c r="BP65" s="175"/>
      <c r="BQ65" s="173">
        <f>BQ63-BR63</f>
        <v>0</v>
      </c>
      <c r="BR65" s="174"/>
      <c r="BS65" s="175"/>
      <c r="BT65" s="173">
        <f>BT63-BU63</f>
        <v>0</v>
      </c>
      <c r="BU65" s="174"/>
      <c r="BV65" s="175"/>
      <c r="BW65" s="173">
        <f>BW63-BX63</f>
        <v>1792.760749625133</v>
      </c>
      <c r="BX65" s="174"/>
      <c r="BY65" s="176"/>
      <c r="BZ65" s="173">
        <f>BZ63-CA63</f>
        <v>0</v>
      </c>
      <c r="CA65" s="174"/>
      <c r="CB65" s="175"/>
      <c r="CC65" s="173">
        <f>CC63-CD63</f>
        <v>-56000</v>
      </c>
      <c r="CD65" s="174"/>
      <c r="CE65" s="175"/>
      <c r="CF65" s="173">
        <f>CF63-CG63</f>
        <v>0</v>
      </c>
      <c r="CG65" s="174"/>
      <c r="CH65" s="175"/>
      <c r="CI65" s="173">
        <f>CI63-CJ63</f>
        <v>1792.760749625133</v>
      </c>
      <c r="CJ65" s="174"/>
    </row>
    <row r="66" spans="1:88" ht="15" customHeight="1" x14ac:dyDescent="0.2"/>
    <row r="67" spans="1:88" ht="15" customHeight="1" x14ac:dyDescent="0.2"/>
    <row r="68" spans="1:88" ht="15" customHeight="1" x14ac:dyDescent="0.25">
      <c r="D68" s="177"/>
      <c r="E68" s="177"/>
    </row>
    <row r="69" spans="1:88" ht="15" customHeight="1" x14ac:dyDescent="0.25">
      <c r="D69" s="177"/>
      <c r="E69" s="177"/>
    </row>
    <row r="70" spans="1:88" ht="15" customHeight="1" x14ac:dyDescent="0.25">
      <c r="D70" s="177"/>
      <c r="E70" s="177"/>
      <c r="G70" s="370" t="s">
        <v>39</v>
      </c>
      <c r="H70" s="370"/>
      <c r="I70" s="371" t="s">
        <v>19</v>
      </c>
      <c r="J70" s="371" t="s">
        <v>40</v>
      </c>
      <c r="K70" s="371" t="s">
        <v>20</v>
      </c>
      <c r="L70" s="371" t="s">
        <v>21</v>
      </c>
      <c r="M70" s="371" t="s">
        <v>22</v>
      </c>
      <c r="N70" s="371" t="s">
        <v>23</v>
      </c>
      <c r="O70" s="371" t="s">
        <v>24</v>
      </c>
      <c r="P70" s="371" t="s">
        <v>18</v>
      </c>
    </row>
    <row r="71" spans="1:88" ht="15" customHeight="1" x14ac:dyDescent="0.2">
      <c r="G71" s="222" t="s">
        <v>41</v>
      </c>
      <c r="H71" s="222" t="s">
        <v>42</v>
      </c>
      <c r="I71" s="371"/>
      <c r="J71" s="371"/>
      <c r="K71" s="371"/>
      <c r="L71" s="371"/>
      <c r="M71" s="371"/>
      <c r="N71" s="371"/>
      <c r="O71" s="371"/>
      <c r="P71" s="371"/>
    </row>
    <row r="72" spans="1:88" ht="15" customHeight="1" x14ac:dyDescent="0.25">
      <c r="G72" s="372">
        <v>47</v>
      </c>
      <c r="H72" s="223" t="s">
        <v>48</v>
      </c>
      <c r="I72" s="224">
        <v>4831.4074989987812</v>
      </c>
      <c r="J72" s="224">
        <v>0</v>
      </c>
      <c r="K72" s="224">
        <v>2414.2749905455498</v>
      </c>
      <c r="L72" s="224">
        <v>1831.6579838134269</v>
      </c>
      <c r="M72" s="224">
        <v>1788.1563438872231</v>
      </c>
      <c r="N72" s="224">
        <v>6151.8558016198895</v>
      </c>
      <c r="O72" s="224">
        <v>3114.442404093294</v>
      </c>
      <c r="P72" s="225">
        <v>20131.795022958162</v>
      </c>
    </row>
    <row r="73" spans="1:88" ht="15" customHeight="1" x14ac:dyDescent="0.25">
      <c r="A73" s="177"/>
      <c r="G73" s="373">
        <v>47</v>
      </c>
      <c r="H73" s="223" t="s">
        <v>49</v>
      </c>
      <c r="I73" s="224">
        <v>4882.9141285728092</v>
      </c>
      <c r="J73" s="224">
        <v>0</v>
      </c>
      <c r="K73" s="224">
        <v>2540.1316187759185</v>
      </c>
      <c r="L73" s="224">
        <v>1878.6737550905621</v>
      </c>
      <c r="M73" s="224">
        <v>1995.8050168931929</v>
      </c>
      <c r="N73" s="224">
        <v>6640.2250447928</v>
      </c>
      <c r="O73" s="224">
        <v>3201.7390498639943</v>
      </c>
      <c r="P73" s="225">
        <v>21139.488613989277</v>
      </c>
    </row>
    <row r="74" spans="1:88" ht="15" customHeight="1" x14ac:dyDescent="0.25">
      <c r="A74" s="177"/>
      <c r="G74" s="373">
        <v>47</v>
      </c>
      <c r="H74" s="223" t="s">
        <v>50</v>
      </c>
      <c r="I74" s="224">
        <v>5153.3927615021266</v>
      </c>
      <c r="J74" s="224">
        <v>0</v>
      </c>
      <c r="K74" s="224">
        <v>2338.4946355720031</v>
      </c>
      <c r="L74" s="224">
        <v>2109.2772790889594</v>
      </c>
      <c r="M74" s="224">
        <v>2174.1341352260329</v>
      </c>
      <c r="N74" s="224">
        <v>6555.4543261649633</v>
      </c>
      <c r="O74" s="224">
        <v>3522.4364273518322</v>
      </c>
      <c r="P74" s="225">
        <v>21853.189564905915</v>
      </c>
    </row>
    <row r="75" spans="1:88" ht="15" customHeight="1" x14ac:dyDescent="0.25">
      <c r="A75" s="177"/>
      <c r="G75" s="373">
        <v>47</v>
      </c>
      <c r="H75" s="223" t="s">
        <v>51</v>
      </c>
      <c r="I75" s="224">
        <v>6025.5732204710976</v>
      </c>
      <c r="J75" s="224">
        <v>0</v>
      </c>
      <c r="K75" s="224">
        <v>2802.8699586050416</v>
      </c>
      <c r="L75" s="224">
        <v>2926.1360288224728</v>
      </c>
      <c r="M75" s="224">
        <v>3247.0580713398704</v>
      </c>
      <c r="N75" s="224">
        <v>8284.8138898213383</v>
      </c>
      <c r="O75" s="224">
        <v>4331.1797586648981</v>
      </c>
      <c r="P75" s="225">
        <v>27617.630927724716</v>
      </c>
    </row>
    <row r="76" spans="1:88" ht="15" customHeight="1" x14ac:dyDescent="0.25">
      <c r="A76" s="171"/>
      <c r="G76" s="373">
        <v>47</v>
      </c>
      <c r="H76" s="223" t="s">
        <v>52</v>
      </c>
      <c r="I76" s="224">
        <v>5568.275123495644</v>
      </c>
      <c r="J76" s="224">
        <v>0</v>
      </c>
      <c r="K76" s="224">
        <v>2482.8457924197887</v>
      </c>
      <c r="L76" s="224">
        <v>2677.1902863424707</v>
      </c>
      <c r="M76" s="224">
        <v>2921.7297642345802</v>
      </c>
      <c r="N76" s="224">
        <v>7663.2937946456022</v>
      </c>
      <c r="O76" s="224">
        <v>3936.8102733220503</v>
      </c>
      <c r="P76" s="225">
        <v>25250.145034460136</v>
      </c>
    </row>
    <row r="77" spans="1:88" ht="15" customHeight="1" x14ac:dyDescent="0.25">
      <c r="G77" s="373">
        <v>47</v>
      </c>
      <c r="H77" s="223" t="s">
        <v>53</v>
      </c>
      <c r="I77" s="224">
        <v>4760.578195705054</v>
      </c>
      <c r="J77" s="224">
        <v>0</v>
      </c>
      <c r="K77" s="224">
        <v>1863.6925649472296</v>
      </c>
      <c r="L77" s="224">
        <v>1819.3043583603564</v>
      </c>
      <c r="M77" s="224">
        <v>1792.760749625133</v>
      </c>
      <c r="N77" s="224">
        <v>5782.5796307142291</v>
      </c>
      <c r="O77" s="224">
        <v>4468.813386543864</v>
      </c>
      <c r="P77" s="225">
        <v>20487.728885895867</v>
      </c>
    </row>
    <row r="78" spans="1:88" ht="15" customHeight="1" x14ac:dyDescent="0.25">
      <c r="G78" s="373">
        <v>47</v>
      </c>
      <c r="H78" s="223" t="s">
        <v>54</v>
      </c>
      <c r="I78" s="224">
        <v>0</v>
      </c>
      <c r="J78" s="224">
        <v>0</v>
      </c>
      <c r="K78" s="224">
        <v>0</v>
      </c>
      <c r="L78" s="224">
        <v>0</v>
      </c>
      <c r="M78" s="224">
        <v>0</v>
      </c>
      <c r="N78" s="224">
        <v>0</v>
      </c>
      <c r="O78" s="224">
        <v>0</v>
      </c>
      <c r="P78" s="225">
        <v>0</v>
      </c>
      <c r="AE78" s="178"/>
      <c r="AF78" s="178"/>
      <c r="AG78" s="178"/>
    </row>
    <row r="79" spans="1:88" ht="15" customHeight="1" x14ac:dyDescent="0.25">
      <c r="G79" s="373">
        <v>47</v>
      </c>
      <c r="H79" s="226" t="s">
        <v>18</v>
      </c>
      <c r="I79" s="225">
        <v>31222.140928745514</v>
      </c>
      <c r="J79" s="225">
        <v>0</v>
      </c>
      <c r="K79" s="225">
        <v>14442.309560865531</v>
      </c>
      <c r="L79" s="225">
        <v>13242.239691518249</v>
      </c>
      <c r="M79" s="225">
        <v>13919.644081206032</v>
      </c>
      <c r="N79" s="225">
        <v>41078.222487758823</v>
      </c>
      <c r="O79" s="225">
        <v>22575.421299839934</v>
      </c>
      <c r="P79" s="225">
        <v>136479.97804993408</v>
      </c>
      <c r="AE79" s="179"/>
      <c r="AF79" s="179"/>
      <c r="AG79" s="178"/>
      <c r="AL79" s="365"/>
      <c r="AM79" s="365"/>
      <c r="AN79" s="365"/>
      <c r="AO79" s="365"/>
      <c r="AP79" s="365"/>
      <c r="AQ79" s="365"/>
      <c r="AR79" s="365"/>
      <c r="AS79" s="365"/>
      <c r="AT79" s="365"/>
      <c r="AU79" s="180"/>
      <c r="AV79" s="180"/>
      <c r="AW79" s="365"/>
      <c r="BF79" s="178"/>
      <c r="BH79" s="178"/>
    </row>
    <row r="80" spans="1:88" ht="15" customHeight="1" x14ac:dyDescent="0.2">
      <c r="J80" s="227"/>
      <c r="L80" s="227"/>
      <c r="N80" s="227"/>
      <c r="AE80" s="179"/>
      <c r="AF80" s="179"/>
      <c r="AG80" s="178"/>
      <c r="AL80" s="366"/>
      <c r="AM80" s="366"/>
      <c r="AN80" s="366"/>
      <c r="AO80" s="366"/>
      <c r="AP80" s="366"/>
      <c r="AQ80" s="366"/>
      <c r="AR80" s="366"/>
      <c r="AS80" s="366"/>
      <c r="AT80" s="366"/>
      <c r="AU80" s="181"/>
      <c r="AV80" s="181"/>
      <c r="AW80" s="365"/>
      <c r="BF80" s="182"/>
      <c r="BH80" s="179"/>
    </row>
    <row r="81" spans="7:61" ht="15" customHeight="1" x14ac:dyDescent="0.2">
      <c r="G81" s="228" t="s">
        <v>43</v>
      </c>
      <c r="H81" s="229">
        <v>0.75</v>
      </c>
      <c r="J81" s="227"/>
      <c r="L81" s="227"/>
      <c r="N81" s="227"/>
      <c r="AE81" s="179"/>
      <c r="AF81" s="179"/>
      <c r="AG81" s="178"/>
      <c r="BH81" s="179"/>
    </row>
    <row r="82" spans="7:61" ht="15" customHeight="1" x14ac:dyDescent="0.2">
      <c r="J82" s="227"/>
      <c r="L82" s="227"/>
      <c r="N82" s="227"/>
      <c r="P82" s="227"/>
      <c r="S82" s="230"/>
      <c r="T82" s="230"/>
      <c r="AF82" s="179"/>
      <c r="AG82" s="179"/>
      <c r="AH82" s="178"/>
      <c r="BI82" s="179"/>
    </row>
    <row r="83" spans="7:61" ht="15" customHeight="1" x14ac:dyDescent="0.2">
      <c r="G83" s="231" t="str">
        <f>G71</f>
        <v>Semaine</v>
      </c>
      <c r="H83" s="231" t="str">
        <f>H71</f>
        <v>Date</v>
      </c>
      <c r="I83" s="368" t="s">
        <v>1</v>
      </c>
      <c r="J83" s="369"/>
      <c r="K83" s="374" t="s">
        <v>44</v>
      </c>
      <c r="L83" s="375"/>
      <c r="M83" s="376" t="s">
        <v>3</v>
      </c>
      <c r="N83" s="377"/>
      <c r="O83" s="378" t="s">
        <v>45</v>
      </c>
      <c r="P83" s="379"/>
      <c r="S83" s="367" t="s">
        <v>46</v>
      </c>
      <c r="T83" s="367"/>
      <c r="AF83" s="179"/>
      <c r="AG83" s="179"/>
      <c r="AH83" s="178"/>
      <c r="BI83" s="179"/>
    </row>
    <row r="84" spans="7:61" ht="15" customHeight="1" x14ac:dyDescent="0.2">
      <c r="G84" s="232">
        <f>G72</f>
        <v>47</v>
      </c>
      <c r="H84" s="233" t="str">
        <f>H72</f>
        <v>lun. 20/11</v>
      </c>
      <c r="I84" s="232">
        <f>F4-I72</f>
        <v>0</v>
      </c>
      <c r="J84" s="234">
        <f>IFERROR(+I84/I72,"")</f>
        <v>0</v>
      </c>
      <c r="K84" s="232">
        <f>(I4+K7)-(N72+O72)</f>
        <v>0</v>
      </c>
      <c r="L84" s="234">
        <f t="shared" ref="L84:L90" si="71">IFERROR(K84/(N72+O72),"")</f>
        <v>0</v>
      </c>
      <c r="M84" s="232">
        <f>L4-(L72+K72)</f>
        <v>0</v>
      </c>
      <c r="N84" s="234">
        <f>IFERROR(+M84/(K72+L72),"")</f>
        <v>0</v>
      </c>
      <c r="O84" s="232">
        <f>O4-M72</f>
        <v>0</v>
      </c>
      <c r="P84" s="234">
        <f>IFERROR(+O84/M72,"")</f>
        <v>0</v>
      </c>
      <c r="S84" s="232">
        <f>I84+K84+M84+O84</f>
        <v>0</v>
      </c>
      <c r="T84" s="234">
        <f t="shared" ref="T84:T89" si="72">IFERROR(+S84/P72,"")</f>
        <v>0</v>
      </c>
      <c r="AF84" s="179"/>
      <c r="AG84" s="179"/>
      <c r="AH84" s="178"/>
      <c r="BI84" s="179"/>
    </row>
    <row r="85" spans="7:61" ht="15" customHeight="1" x14ac:dyDescent="0.2">
      <c r="G85" s="232"/>
      <c r="H85" s="233" t="str">
        <f t="shared" ref="H85:H91" si="73">H73</f>
        <v>mar. 21/11</v>
      </c>
      <c r="I85" s="232">
        <f>R4-I73</f>
        <v>0</v>
      </c>
      <c r="J85" s="234">
        <f t="shared" ref="J85:J91" si="74">IFERROR(+I85/I73,"")</f>
        <v>0</v>
      </c>
      <c r="K85" s="232">
        <f>(U4+W7)-(N73+O73)</f>
        <v>0</v>
      </c>
      <c r="L85" s="234">
        <f t="shared" si="71"/>
        <v>0</v>
      </c>
      <c r="M85" s="232">
        <f>X4-(K73+L73)</f>
        <v>0</v>
      </c>
      <c r="N85" s="234">
        <f t="shared" ref="N85:N91" si="75">IFERROR(+M85/(K73+L73),"")</f>
        <v>0</v>
      </c>
      <c r="O85" s="232">
        <f>AA4-M73</f>
        <v>0</v>
      </c>
      <c r="P85" s="234">
        <f t="shared" ref="P85:P91" si="76">IFERROR(+O85/M73,"")</f>
        <v>0</v>
      </c>
      <c r="S85" s="232">
        <f t="shared" ref="S85:S91" si="77">I85+K85+M85+O85</f>
        <v>0</v>
      </c>
      <c r="T85" s="234">
        <f t="shared" si="72"/>
        <v>0</v>
      </c>
      <c r="AF85" s="179"/>
      <c r="AG85" s="179"/>
      <c r="AH85" s="178"/>
      <c r="BI85" s="179"/>
    </row>
    <row r="86" spans="7:61" ht="15" customHeight="1" x14ac:dyDescent="0.2">
      <c r="G86" s="232"/>
      <c r="H86" s="233" t="str">
        <f t="shared" si="73"/>
        <v>mer. 22/11</v>
      </c>
      <c r="I86" s="232">
        <f>AD4-I74</f>
        <v>0</v>
      </c>
      <c r="J86" s="234">
        <f t="shared" si="74"/>
        <v>0</v>
      </c>
      <c r="K86" s="232">
        <f>(AG4+AI7)-(N74+O74)</f>
        <v>0</v>
      </c>
      <c r="L86" s="234">
        <f t="shared" si="71"/>
        <v>0</v>
      </c>
      <c r="M86" s="232">
        <f>AJ4-(K74+L74)</f>
        <v>0</v>
      </c>
      <c r="N86" s="234">
        <f t="shared" si="75"/>
        <v>0</v>
      </c>
      <c r="O86" s="232">
        <f>AM4-M74</f>
        <v>0</v>
      </c>
      <c r="P86" s="234">
        <f t="shared" si="76"/>
        <v>0</v>
      </c>
      <c r="S86" s="232">
        <f t="shared" si="77"/>
        <v>0</v>
      </c>
      <c r="T86" s="234">
        <f t="shared" si="72"/>
        <v>0</v>
      </c>
      <c r="AF86" s="179"/>
      <c r="AG86" s="179"/>
      <c r="AH86" s="178"/>
      <c r="BI86" s="179"/>
    </row>
    <row r="87" spans="7:61" ht="15" customHeight="1" x14ac:dyDescent="0.2">
      <c r="G87" s="232"/>
      <c r="H87" s="233" t="str">
        <f t="shared" si="73"/>
        <v>jeu. 23/11</v>
      </c>
      <c r="I87" s="232">
        <f>AP4-I75</f>
        <v>0</v>
      </c>
      <c r="J87" s="234">
        <f t="shared" si="74"/>
        <v>0</v>
      </c>
      <c r="K87" s="232">
        <f>(AS4+AU7)-(N75+O75)</f>
        <v>0</v>
      </c>
      <c r="L87" s="234">
        <f t="shared" si="71"/>
        <v>0</v>
      </c>
      <c r="M87" s="232">
        <f>AV4-(K75+L75)</f>
        <v>0</v>
      </c>
      <c r="N87" s="234">
        <f t="shared" si="75"/>
        <v>0</v>
      </c>
      <c r="O87" s="232">
        <f>AY4-M75</f>
        <v>0</v>
      </c>
      <c r="P87" s="234">
        <f t="shared" si="76"/>
        <v>0</v>
      </c>
      <c r="S87" s="232">
        <f t="shared" si="77"/>
        <v>0</v>
      </c>
      <c r="T87" s="234">
        <f t="shared" si="72"/>
        <v>0</v>
      </c>
      <c r="AF87" s="179"/>
      <c r="AG87" s="179"/>
      <c r="AH87" s="178"/>
      <c r="BI87" s="179"/>
    </row>
    <row r="88" spans="7:61" ht="15" customHeight="1" x14ac:dyDescent="0.2">
      <c r="G88" s="232"/>
      <c r="H88" s="233" t="str">
        <f t="shared" si="73"/>
        <v>ven. 24/11</v>
      </c>
      <c r="I88" s="232">
        <f>BB4-I76</f>
        <v>0</v>
      </c>
      <c r="J88" s="234">
        <f t="shared" si="74"/>
        <v>0</v>
      </c>
      <c r="K88" s="232">
        <f>(BE4+BG7)-(N76+O76)</f>
        <v>0</v>
      </c>
      <c r="L88" s="234">
        <f t="shared" si="71"/>
        <v>0</v>
      </c>
      <c r="M88" s="232">
        <f>BH4-(K76+L76)</f>
        <v>0</v>
      </c>
      <c r="N88" s="234">
        <f t="shared" si="75"/>
        <v>0</v>
      </c>
      <c r="O88" s="232">
        <f>BK4-M76</f>
        <v>0</v>
      </c>
      <c r="P88" s="234">
        <f t="shared" si="76"/>
        <v>0</v>
      </c>
      <c r="S88" s="232">
        <f t="shared" si="77"/>
        <v>0</v>
      </c>
      <c r="T88" s="234">
        <f t="shared" si="72"/>
        <v>0</v>
      </c>
      <c r="AF88" s="179"/>
      <c r="AG88" s="179"/>
      <c r="AH88" s="178"/>
      <c r="BI88" s="179"/>
    </row>
    <row r="89" spans="7:61" ht="15" customHeight="1" x14ac:dyDescent="0.2">
      <c r="G89" s="232"/>
      <c r="H89" s="233" t="str">
        <f t="shared" si="73"/>
        <v>sam. 25/11</v>
      </c>
      <c r="I89" s="232">
        <f>BN4-I77</f>
        <v>0</v>
      </c>
      <c r="J89" s="234">
        <f t="shared" si="74"/>
        <v>0</v>
      </c>
      <c r="K89" s="232">
        <f>(BQ4+BS7)-(N77+O77)</f>
        <v>0</v>
      </c>
      <c r="L89" s="234">
        <f t="shared" si="71"/>
        <v>0</v>
      </c>
      <c r="M89" s="232">
        <f>BT4-(K77+L77)</f>
        <v>0</v>
      </c>
      <c r="N89" s="234">
        <f t="shared" si="75"/>
        <v>0</v>
      </c>
      <c r="O89" s="232">
        <f>BW4-M77</f>
        <v>0</v>
      </c>
      <c r="P89" s="234">
        <f t="shared" si="76"/>
        <v>0</v>
      </c>
      <c r="S89" s="232">
        <f t="shared" si="77"/>
        <v>0</v>
      </c>
      <c r="T89" s="234">
        <f t="shared" si="72"/>
        <v>0</v>
      </c>
      <c r="AF89" s="179"/>
      <c r="AG89" s="179"/>
      <c r="AH89" s="178"/>
      <c r="BI89" s="179"/>
    </row>
    <row r="90" spans="7:61" ht="15" customHeight="1" x14ac:dyDescent="0.2">
      <c r="G90" s="232"/>
      <c r="H90" s="233" t="str">
        <f t="shared" si="73"/>
        <v>dim. 26/11</v>
      </c>
      <c r="I90" s="232">
        <f>CA8</f>
        <v>0</v>
      </c>
      <c r="J90" s="234" t="str">
        <f t="shared" si="74"/>
        <v/>
      </c>
      <c r="K90" s="232">
        <f>CD8</f>
        <v>0</v>
      </c>
      <c r="L90" s="234" t="str">
        <f t="shared" si="71"/>
        <v/>
      </c>
      <c r="M90" s="232">
        <f>CG8</f>
        <v>0</v>
      </c>
      <c r="N90" s="234" t="str">
        <f t="shared" si="75"/>
        <v/>
      </c>
      <c r="O90" s="232">
        <f>CJ8</f>
        <v>0</v>
      </c>
      <c r="P90" s="234" t="str">
        <f t="shared" si="76"/>
        <v/>
      </c>
      <c r="S90" s="232">
        <f t="shared" si="77"/>
        <v>0</v>
      </c>
      <c r="T90" s="234"/>
      <c r="AF90" s="179"/>
      <c r="AG90" s="179"/>
      <c r="AH90" s="178"/>
      <c r="BI90" s="179"/>
    </row>
    <row r="91" spans="7:61" ht="15" customHeight="1" x14ac:dyDescent="0.2">
      <c r="G91" s="232"/>
      <c r="H91" s="232" t="str">
        <f t="shared" si="73"/>
        <v>Total</v>
      </c>
      <c r="I91" s="232">
        <f>SUM(I84:I90)</f>
        <v>0</v>
      </c>
      <c r="J91" s="234">
        <f t="shared" si="74"/>
        <v>0</v>
      </c>
      <c r="K91" s="232">
        <f>SUM(K84:K90)</f>
        <v>0</v>
      </c>
      <c r="L91" s="234">
        <f t="shared" ref="L91" si="78">IFERROR(K91/(N79+O79*$G$77),"")</f>
        <v>0</v>
      </c>
      <c r="M91" s="232">
        <f>SUM(M84:M90)</f>
        <v>0</v>
      </c>
      <c r="N91" s="234">
        <f t="shared" si="75"/>
        <v>0</v>
      </c>
      <c r="O91" s="232">
        <f>SUM(O84:O90)</f>
        <v>0</v>
      </c>
      <c r="P91" s="234">
        <f t="shared" si="76"/>
        <v>0</v>
      </c>
      <c r="S91" s="232">
        <f t="shared" si="77"/>
        <v>0</v>
      </c>
      <c r="T91" s="234">
        <f>IFERROR(+S91/P79,"")</f>
        <v>0</v>
      </c>
      <c r="AF91" s="178"/>
      <c r="BI91" s="179"/>
    </row>
    <row r="92" spans="7:61" ht="15" customHeight="1" x14ac:dyDescent="0.2">
      <c r="AF92" s="178"/>
      <c r="BI92" s="179"/>
    </row>
    <row r="93" spans="7:61" ht="15" customHeight="1" x14ac:dyDescent="0.2">
      <c r="AF93" s="178"/>
      <c r="BI93" s="179"/>
    </row>
    <row r="94" spans="7:61" ht="15" customHeight="1" x14ac:dyDescent="0.2">
      <c r="AF94" s="178"/>
      <c r="BI94" s="179"/>
    </row>
    <row r="95" spans="7:61" ht="15" customHeight="1" x14ac:dyDescent="0.2">
      <c r="AF95" s="178"/>
      <c r="BI95" s="179"/>
    </row>
    <row r="96" spans="7:61" ht="15" customHeight="1" x14ac:dyDescent="0.2">
      <c r="AF96" s="178"/>
      <c r="BI96" s="179"/>
    </row>
    <row r="97" spans="61:61" ht="15" customHeight="1" x14ac:dyDescent="0.2">
      <c r="BI97" s="179"/>
    </row>
    <row r="98" spans="61:61" ht="15" customHeight="1" x14ac:dyDescent="0.2"/>
    <row r="99" spans="61:61" ht="15" customHeight="1" x14ac:dyDescent="0.2"/>
    <row r="100" spans="61:61" ht="15" customHeight="1" x14ac:dyDescent="0.2"/>
    <row r="101" spans="61:61" ht="15" customHeight="1" x14ac:dyDescent="0.2"/>
    <row r="102" spans="61:61" ht="15" customHeight="1" x14ac:dyDescent="0.2"/>
    <row r="103" spans="61:61" ht="15" customHeight="1" x14ac:dyDescent="0.2"/>
  </sheetData>
  <mergeCells count="122">
    <mergeCell ref="AL79:AT79"/>
    <mergeCell ref="AW79:AW80"/>
    <mergeCell ref="AL80:AN80"/>
    <mergeCell ref="AO80:AQ80"/>
    <mergeCell ref="AR80:AT80"/>
    <mergeCell ref="S83:T83"/>
    <mergeCell ref="I83:J83"/>
    <mergeCell ref="D62:E62"/>
    <mergeCell ref="D63:E63"/>
    <mergeCell ref="G70:H70"/>
    <mergeCell ref="I70:I71"/>
    <mergeCell ref="J70:J71"/>
    <mergeCell ref="K70:K71"/>
    <mergeCell ref="L70:L71"/>
    <mergeCell ref="M70:M71"/>
    <mergeCell ref="N70:N71"/>
    <mergeCell ref="O70:O71"/>
    <mergeCell ref="P70:P71"/>
    <mergeCell ref="G72:G79"/>
    <mergeCell ref="K83:L83"/>
    <mergeCell ref="M83:N83"/>
    <mergeCell ref="O83:P83"/>
    <mergeCell ref="D47:E47"/>
    <mergeCell ref="D48:E48"/>
    <mergeCell ref="D26:E26"/>
    <mergeCell ref="D28:E28"/>
    <mergeCell ref="B30:B45"/>
    <mergeCell ref="C40:C43"/>
    <mergeCell ref="C44:C45"/>
    <mergeCell ref="C51:C60"/>
    <mergeCell ref="C36:C39"/>
    <mergeCell ref="C30:C3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O5:P5"/>
    <mergeCell ref="AA5:AB5"/>
    <mergeCell ref="AM5:AN5"/>
    <mergeCell ref="AY5:AZ5"/>
    <mergeCell ref="BK5:BL5"/>
    <mergeCell ref="C8:C14"/>
    <mergeCell ref="C22:C24"/>
    <mergeCell ref="C15:C21"/>
    <mergeCell ref="B8:B24"/>
    <mergeCell ref="BW2:BX3"/>
    <mergeCell ref="BZ2:CB3"/>
    <mergeCell ref="R4:T4"/>
    <mergeCell ref="BE2:BG3"/>
    <mergeCell ref="BH2:BJ3"/>
    <mergeCell ref="BK2:BL3"/>
    <mergeCell ref="BN2:BP3"/>
    <mergeCell ref="AM2:AN3"/>
    <mergeCell ref="AP2:AR3"/>
    <mergeCell ref="AS2:AU3"/>
    <mergeCell ref="AV2:AX3"/>
    <mergeCell ref="AY2:AZ3"/>
    <mergeCell ref="BB2:BD3"/>
    <mergeCell ref="AA4:AB4"/>
    <mergeCell ref="AD4:AF4"/>
    <mergeCell ref="AG4:AI4"/>
    <mergeCell ref="AJ4:AL4"/>
    <mergeCell ref="BW5:BX5"/>
    <mergeCell ref="BH4:BJ4"/>
    <mergeCell ref="BK4:BL4"/>
    <mergeCell ref="BN4:BP4"/>
    <mergeCell ref="AM4:AN4"/>
    <mergeCell ref="AP4:AR4"/>
    <mergeCell ref="AS4:AU4"/>
    <mergeCell ref="CC2:CE3"/>
    <mergeCell ref="CF2:CH3"/>
    <mergeCell ref="CI2:CJ3"/>
    <mergeCell ref="BQ2:BS3"/>
    <mergeCell ref="BT2:BV3"/>
    <mergeCell ref="BW4:BX4"/>
    <mergeCell ref="BZ4:CB4"/>
    <mergeCell ref="CC4:CE4"/>
    <mergeCell ref="CF4:CH4"/>
    <mergeCell ref="CI4:CJ4"/>
    <mergeCell ref="BQ4:BS4"/>
    <mergeCell ref="BT4:BV4"/>
    <mergeCell ref="AV4:AX4"/>
    <mergeCell ref="AY4:AZ4"/>
    <mergeCell ref="BB4:BD4"/>
    <mergeCell ref="AG2:AI3"/>
    <mergeCell ref="AJ2:AL3"/>
    <mergeCell ref="F4:H4"/>
    <mergeCell ref="I4:K4"/>
    <mergeCell ref="L4:N4"/>
    <mergeCell ref="O4:P4"/>
    <mergeCell ref="U4:W4"/>
    <mergeCell ref="X4:Z4"/>
    <mergeCell ref="BE4:BG4"/>
    <mergeCell ref="I7:J7"/>
    <mergeCell ref="U7:V7"/>
    <mergeCell ref="AG7:AH7"/>
    <mergeCell ref="AS7:AT7"/>
    <mergeCell ref="BE7:BF7"/>
    <mergeCell ref="BQ7:BR7"/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</mergeCells>
  <conditionalFormatting sqref="W53">
    <cfRule type="cellIs" dxfId="437" priority="297" stopIfTrue="1" operator="lessThan">
      <formula>0</formula>
    </cfRule>
  </conditionalFormatting>
  <conditionalFormatting sqref="BX48">
    <cfRule type="cellIs" dxfId="436" priority="343" stopIfTrue="1" operator="greaterThan">
      <formula>0</formula>
    </cfRule>
  </conditionalFormatting>
  <conditionalFormatting sqref="BN48:BW48">
    <cfRule type="cellIs" dxfId="435" priority="342" stopIfTrue="1" operator="greaterThan">
      <formula>0</formula>
    </cfRule>
  </conditionalFormatting>
  <conditionalFormatting sqref="BY48">
    <cfRule type="cellIs" dxfId="434" priority="341" stopIfTrue="1" operator="greaterThan">
      <formula>0</formula>
    </cfRule>
  </conditionalFormatting>
  <conditionalFormatting sqref="BL48">
    <cfRule type="cellIs" dxfId="433" priority="340" stopIfTrue="1" operator="greaterThan">
      <formula>0</formula>
    </cfRule>
  </conditionalFormatting>
  <conditionalFormatting sqref="BB48:BK48">
    <cfRule type="cellIs" dxfId="432" priority="339" stopIfTrue="1" operator="greaterThan">
      <formula>0</formula>
    </cfRule>
  </conditionalFormatting>
  <conditionalFormatting sqref="BM48">
    <cfRule type="cellIs" dxfId="431" priority="338" stopIfTrue="1" operator="greaterThan">
      <formula>0</formula>
    </cfRule>
  </conditionalFormatting>
  <conditionalFormatting sqref="AZ48">
    <cfRule type="cellIs" dxfId="430" priority="337" stopIfTrue="1" operator="greaterThan">
      <formula>0</formula>
    </cfRule>
  </conditionalFormatting>
  <conditionalFormatting sqref="Z40:Z42 W40:W42 T40:T42 BV30:BV34 BS30:BS34 BP30:BP34 BP39:BP42 BS39:BS42 BV39:BV42 N40:N42 K40:K42 H40:H42 AL40:AL42 AI40:AI42 AF40:AF42 AX40:AX42 AU40:AU42 AR40:AR42 BJ40:BJ42 BG40:BG42 BD40:BD42">
    <cfRule type="cellIs" dxfId="429" priority="317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428" priority="314" stopIfTrue="1" operator="lessThan">
      <formula>0</formula>
    </cfRule>
  </conditionalFormatting>
  <conditionalFormatting sqref="H52:H53">
    <cfRule type="cellIs" dxfId="427" priority="312" stopIfTrue="1" operator="lessThan">
      <formula>0</formula>
    </cfRule>
  </conditionalFormatting>
  <conditionalFormatting sqref="K52:K53">
    <cfRule type="cellIs" dxfId="426" priority="300" stopIfTrue="1" operator="lessThan">
      <formula>0</formula>
    </cfRule>
  </conditionalFormatting>
  <conditionalFormatting sqref="N52:N53">
    <cfRule type="cellIs" dxfId="425" priority="299" stopIfTrue="1" operator="lessThan">
      <formula>0</formula>
    </cfRule>
  </conditionalFormatting>
  <conditionalFormatting sqref="T53">
    <cfRule type="cellIs" dxfId="424" priority="298" stopIfTrue="1" operator="lessThan">
      <formula>0</formula>
    </cfRule>
  </conditionalFormatting>
  <conditionalFormatting sqref="G63">
    <cfRule type="cellIs" dxfId="423" priority="285" stopIfTrue="1" operator="greaterThan">
      <formula>0</formula>
    </cfRule>
  </conditionalFormatting>
  <conditionalFormatting sqref="F63">
    <cfRule type="cellIs" dxfId="422" priority="284" stopIfTrue="1" operator="greaterThan">
      <formula>0</formula>
    </cfRule>
  </conditionalFormatting>
  <conditionalFormatting sqref="J63">
    <cfRule type="cellIs" dxfId="421" priority="283" stopIfTrue="1" operator="greaterThan">
      <formula>0</formula>
    </cfRule>
  </conditionalFormatting>
  <conditionalFormatting sqref="M63">
    <cfRule type="cellIs" dxfId="420" priority="282" stopIfTrue="1" operator="greaterThan">
      <formula>0</formula>
    </cfRule>
  </conditionalFormatting>
  <conditionalFormatting sqref="P63">
    <cfRule type="cellIs" dxfId="419" priority="281" stopIfTrue="1" operator="greaterThan">
      <formula>0</formula>
    </cfRule>
  </conditionalFormatting>
  <conditionalFormatting sqref="I63">
    <cfRule type="cellIs" dxfId="418" priority="280" stopIfTrue="1" operator="greaterThan">
      <formula>0</formula>
    </cfRule>
  </conditionalFormatting>
  <conditionalFormatting sqref="L63">
    <cfRule type="cellIs" dxfId="417" priority="279" stopIfTrue="1" operator="greaterThan">
      <formula>0</formula>
    </cfRule>
  </conditionalFormatting>
  <conditionalFormatting sqref="O63">
    <cfRule type="cellIs" dxfId="416" priority="278" stopIfTrue="1" operator="greaterThan">
      <formula>0</formula>
    </cfRule>
  </conditionalFormatting>
  <conditionalFormatting sqref="R63">
    <cfRule type="cellIs" dxfId="415" priority="277" stopIfTrue="1" operator="greaterThan">
      <formula>0</formula>
    </cfRule>
  </conditionalFormatting>
  <conditionalFormatting sqref="U63">
    <cfRule type="cellIs" dxfId="414" priority="276" stopIfTrue="1" operator="greaterThan">
      <formula>0</formula>
    </cfRule>
  </conditionalFormatting>
  <conditionalFormatting sqref="X63">
    <cfRule type="cellIs" dxfId="413" priority="275" stopIfTrue="1" operator="greaterThan">
      <formula>0</formula>
    </cfRule>
  </conditionalFormatting>
  <conditionalFormatting sqref="AD63">
    <cfRule type="cellIs" dxfId="412" priority="274" stopIfTrue="1" operator="greaterThan">
      <formula>0</formula>
    </cfRule>
  </conditionalFormatting>
  <conditionalFormatting sqref="AG63">
    <cfRule type="cellIs" dxfId="411" priority="273" stopIfTrue="1" operator="greaterThan">
      <formula>0</formula>
    </cfRule>
  </conditionalFormatting>
  <conditionalFormatting sqref="AP63">
    <cfRule type="cellIs" dxfId="410" priority="272" stopIfTrue="1" operator="greaterThan">
      <formula>0</formula>
    </cfRule>
  </conditionalFormatting>
  <conditionalFormatting sqref="AS63">
    <cfRule type="cellIs" dxfId="409" priority="271" stopIfTrue="1" operator="greaterThan">
      <formula>0</formula>
    </cfRule>
  </conditionalFormatting>
  <conditionalFormatting sqref="AV63">
    <cfRule type="cellIs" dxfId="408" priority="270" stopIfTrue="1" operator="greaterThan">
      <formula>0</formula>
    </cfRule>
  </conditionalFormatting>
  <conditionalFormatting sqref="AM63">
    <cfRule type="cellIs" dxfId="407" priority="269" stopIfTrue="1" operator="greaterThan">
      <formula>0</formula>
    </cfRule>
  </conditionalFormatting>
  <conditionalFormatting sqref="AJ63">
    <cfRule type="cellIs" dxfId="406" priority="268" stopIfTrue="1" operator="greaterThan">
      <formula>0</formula>
    </cfRule>
  </conditionalFormatting>
  <conditionalFormatting sqref="BB63">
    <cfRule type="cellIs" dxfId="405" priority="267" stopIfTrue="1" operator="greaterThan">
      <formula>0</formula>
    </cfRule>
  </conditionalFormatting>
  <conditionalFormatting sqref="BE63">
    <cfRule type="cellIs" dxfId="404" priority="266" stopIfTrue="1" operator="greaterThan">
      <formula>0</formula>
    </cfRule>
  </conditionalFormatting>
  <conditionalFormatting sqref="BH63">
    <cfRule type="cellIs" dxfId="403" priority="265" stopIfTrue="1" operator="greaterThan">
      <formula>0</formula>
    </cfRule>
  </conditionalFormatting>
  <conditionalFormatting sqref="BK63">
    <cfRule type="cellIs" dxfId="402" priority="264" stopIfTrue="1" operator="greaterThan">
      <formula>0</formula>
    </cfRule>
  </conditionalFormatting>
  <conditionalFormatting sqref="BN63">
    <cfRule type="cellIs" dxfId="401" priority="263" stopIfTrue="1" operator="greaterThan">
      <formula>0</formula>
    </cfRule>
  </conditionalFormatting>
  <conditionalFormatting sqref="BQ63">
    <cfRule type="cellIs" dxfId="400" priority="262" stopIfTrue="1" operator="greaterThan">
      <formula>0</formula>
    </cfRule>
  </conditionalFormatting>
  <conditionalFormatting sqref="BT63">
    <cfRule type="cellIs" dxfId="399" priority="261" stopIfTrue="1" operator="greaterThan">
      <formula>0</formula>
    </cfRule>
  </conditionalFormatting>
  <conditionalFormatting sqref="BW63">
    <cfRule type="cellIs" dxfId="398" priority="260" stopIfTrue="1" operator="greaterThan">
      <formula>0</formula>
    </cfRule>
  </conditionalFormatting>
  <conditionalFormatting sqref="BZ63">
    <cfRule type="cellIs" dxfId="397" priority="259" stopIfTrue="1" operator="greaterThan">
      <formula>0</formula>
    </cfRule>
  </conditionalFormatting>
  <conditionalFormatting sqref="CC63">
    <cfRule type="cellIs" dxfId="396" priority="258" stopIfTrue="1" operator="greaterThan">
      <formula>0</formula>
    </cfRule>
  </conditionalFormatting>
  <conditionalFormatting sqref="CF63">
    <cfRule type="cellIs" dxfId="395" priority="257" stopIfTrue="1" operator="greaterThan">
      <formula>0</formula>
    </cfRule>
  </conditionalFormatting>
  <conditionalFormatting sqref="CI63">
    <cfRule type="cellIs" dxfId="394" priority="256" stopIfTrue="1" operator="greaterThan">
      <formula>0</formula>
    </cfRule>
  </conditionalFormatting>
  <conditionalFormatting sqref="S63">
    <cfRule type="cellIs" dxfId="393" priority="255" stopIfTrue="1" operator="greaterThan">
      <formula>0</formula>
    </cfRule>
  </conditionalFormatting>
  <conditionalFormatting sqref="V63">
    <cfRule type="cellIs" dxfId="392" priority="254" stopIfTrue="1" operator="greaterThan">
      <formula>0</formula>
    </cfRule>
  </conditionalFormatting>
  <conditionalFormatting sqref="Y63">
    <cfRule type="cellIs" dxfId="391" priority="253" stopIfTrue="1" operator="greaterThan">
      <formula>0</formula>
    </cfRule>
  </conditionalFormatting>
  <conditionalFormatting sqref="AB63">
    <cfRule type="cellIs" dxfId="390" priority="252" stopIfTrue="1" operator="greaterThan">
      <formula>0</formula>
    </cfRule>
  </conditionalFormatting>
  <conditionalFormatting sqref="AE63">
    <cfRule type="cellIs" dxfId="389" priority="251" stopIfTrue="1" operator="greaterThan">
      <formula>0</formula>
    </cfRule>
  </conditionalFormatting>
  <conditionalFormatting sqref="AH63">
    <cfRule type="cellIs" dxfId="388" priority="250" stopIfTrue="1" operator="greaterThan">
      <formula>0</formula>
    </cfRule>
  </conditionalFormatting>
  <conditionalFormatting sqref="AK63">
    <cfRule type="cellIs" dxfId="387" priority="249" stopIfTrue="1" operator="greaterThan">
      <formula>0</formula>
    </cfRule>
  </conditionalFormatting>
  <conditionalFormatting sqref="AN63">
    <cfRule type="cellIs" dxfId="386" priority="248" stopIfTrue="1" operator="greaterThan">
      <formula>0</formula>
    </cfRule>
  </conditionalFormatting>
  <conditionalFormatting sqref="AQ63">
    <cfRule type="cellIs" dxfId="385" priority="247" stopIfTrue="1" operator="greaterThan">
      <formula>0</formula>
    </cfRule>
  </conditionalFormatting>
  <conditionalFormatting sqref="AT63">
    <cfRule type="cellIs" dxfId="384" priority="246" stopIfTrue="1" operator="greaterThan">
      <formula>0</formula>
    </cfRule>
  </conditionalFormatting>
  <conditionalFormatting sqref="AW63">
    <cfRule type="cellIs" dxfId="383" priority="245" stopIfTrue="1" operator="greaterThan">
      <formula>0</formula>
    </cfRule>
  </conditionalFormatting>
  <conditionalFormatting sqref="AZ63">
    <cfRule type="cellIs" dxfId="382" priority="244" stopIfTrue="1" operator="greaterThan">
      <formula>0</formula>
    </cfRule>
  </conditionalFormatting>
  <conditionalFormatting sqref="BC63">
    <cfRule type="cellIs" dxfId="381" priority="243" stopIfTrue="1" operator="greaterThan">
      <formula>0</formula>
    </cfRule>
  </conditionalFormatting>
  <conditionalFormatting sqref="BF63">
    <cfRule type="cellIs" dxfId="380" priority="242" stopIfTrue="1" operator="greaterThan">
      <formula>0</formula>
    </cfRule>
  </conditionalFormatting>
  <conditionalFormatting sqref="BI63">
    <cfRule type="cellIs" dxfId="379" priority="241" stopIfTrue="1" operator="greaterThan">
      <formula>0</formula>
    </cfRule>
  </conditionalFormatting>
  <conditionalFormatting sqref="BL63">
    <cfRule type="cellIs" dxfId="378" priority="240" stopIfTrue="1" operator="greaterThan">
      <formula>0</formula>
    </cfRule>
  </conditionalFormatting>
  <conditionalFormatting sqref="BO63">
    <cfRule type="cellIs" dxfId="377" priority="239" stopIfTrue="1" operator="greaterThan">
      <formula>0</formula>
    </cfRule>
  </conditionalFormatting>
  <conditionalFormatting sqref="BR63">
    <cfRule type="cellIs" dxfId="376" priority="238" stopIfTrue="1" operator="greaterThan">
      <formula>0</formula>
    </cfRule>
  </conditionalFormatting>
  <conditionalFormatting sqref="BU63">
    <cfRule type="cellIs" dxfId="375" priority="237" stopIfTrue="1" operator="greaterThan">
      <formula>0</formula>
    </cfRule>
  </conditionalFormatting>
  <conditionalFormatting sqref="BX63">
    <cfRule type="cellIs" dxfId="374" priority="236" stopIfTrue="1" operator="greaterThan">
      <formula>0</formula>
    </cfRule>
  </conditionalFormatting>
  <conditionalFormatting sqref="CA63">
    <cfRule type="cellIs" dxfId="373" priority="235" stopIfTrue="1" operator="greaterThan">
      <formula>0</formula>
    </cfRule>
  </conditionalFormatting>
  <conditionalFormatting sqref="CD63">
    <cfRule type="cellIs" dxfId="372" priority="234" stopIfTrue="1" operator="greaterThan">
      <formula>0</formula>
    </cfRule>
  </conditionalFormatting>
  <conditionalFormatting sqref="CG63">
    <cfRule type="cellIs" dxfId="371" priority="233" stopIfTrue="1" operator="greaterThan">
      <formula>0</formula>
    </cfRule>
  </conditionalFormatting>
  <conditionalFormatting sqref="CJ63">
    <cfRule type="cellIs" dxfId="370" priority="232" stopIfTrue="1" operator="greaterThan">
      <formula>0</formula>
    </cfRule>
  </conditionalFormatting>
  <conditionalFormatting sqref="AN49:AP50">
    <cfRule type="cellIs" dxfId="369" priority="231" stopIfTrue="1" operator="greaterThan">
      <formula>0</formula>
    </cfRule>
  </conditionalFormatting>
  <conditionalFormatting sqref="BC49:BE50">
    <cfRule type="cellIs" dxfId="368" priority="230" stopIfTrue="1" operator="greaterThan">
      <formula>0</formula>
    </cfRule>
  </conditionalFormatting>
  <conditionalFormatting sqref="BR49:BT50">
    <cfRule type="cellIs" dxfId="367" priority="229" stopIfTrue="1" operator="greaterThan">
      <formula>0</formula>
    </cfRule>
  </conditionalFormatting>
  <conditionalFormatting sqref="CG49:CH50">
    <cfRule type="cellIs" dxfId="366" priority="228" stopIfTrue="1" operator="greaterThan">
      <formula>0</formula>
    </cfRule>
  </conditionalFormatting>
  <conditionalFormatting sqref="BP43:BP45">
    <cfRule type="cellIs" dxfId="365" priority="212" stopIfTrue="1" operator="lessThan">
      <formula>0</formula>
    </cfRule>
  </conditionalFormatting>
  <conditionalFormatting sqref="BS43:BS45">
    <cfRule type="cellIs" dxfId="364" priority="213" stopIfTrue="1" operator="lessThan">
      <formula>0</formula>
    </cfRule>
  </conditionalFormatting>
  <conditionalFormatting sqref="BV43:BV45">
    <cfRule type="cellIs" dxfId="363" priority="214" stopIfTrue="1" operator="lessThan">
      <formula>0</formula>
    </cfRule>
  </conditionalFormatting>
  <conditionalFormatting sqref="W31:W33 Z31:Z33 T31:T33">
    <cfRule type="cellIs" dxfId="362" priority="172" stopIfTrue="1" operator="lessThan">
      <formula>0</formula>
    </cfRule>
  </conditionalFormatting>
  <conditionalFormatting sqref="K34:K39 N34:N39 H34:H39 W34:W39 Z34:Z39 T34:T39 AI34:AI39 AL34:AL39 AF34:AF39 AU34:AU39 AX34:AX39 AR34:AR39">
    <cfRule type="cellIs" dxfId="361" priority="170" stopIfTrue="1" operator="lessThan">
      <formula>0</formula>
    </cfRule>
  </conditionalFormatting>
  <conditionalFormatting sqref="W30 Z30 T30">
    <cfRule type="cellIs" dxfId="360" priority="171" stopIfTrue="1" operator="lessThan">
      <formula>0</formula>
    </cfRule>
  </conditionalFormatting>
  <conditionalFormatting sqref="BV35:BV38 BS35:BS38 BP35:BP38">
    <cfRule type="cellIs" dxfId="359" priority="168" stopIfTrue="1" operator="lessThan">
      <formula>0</formula>
    </cfRule>
  </conditionalFormatting>
  <conditionalFormatting sqref="H20 K20 N20 T20 W20 Z20 AF20 AI20 AL20 AR20 AU20 AX20 BD20 BG20 BJ20 BP20 BS20 BV20">
    <cfRule type="cellIs" dxfId="358" priority="166" stopIfTrue="1" operator="lessThan">
      <formula>0</formula>
    </cfRule>
  </conditionalFormatting>
  <conditionalFormatting sqref="H21:H22 K21:K22 N21:N22 T21:T22 W21:W22 Z21:Z22 AF21:AF22 AI21:AI22 AL21:AL22 AR21:AR22 AU21:AU22 AX21:AX22 BD21:BD22 BG21:BG22 BJ21:BJ22 BP21:BP22 BS21:BS22 BV21:BV22">
    <cfRule type="cellIs" dxfId="357" priority="167" stopIfTrue="1" operator="lessThan">
      <formula>0</formula>
    </cfRule>
  </conditionalFormatting>
  <conditionalFormatting sqref="H24 K24 N24 T24 W24 Z24 AF24 AI24 AL24 AR24 AU24 AX24 BD24 BG24 BJ24 BP24 BS24 BV24">
    <cfRule type="cellIs" dxfId="356" priority="165" stopIfTrue="1" operator="lessThan">
      <formula>0</formula>
    </cfRule>
  </conditionalFormatting>
  <conditionalFormatting sqref="H23 K23 N23 T23 W23 Z23 AF23 AI23 AL23 AR23 AU23 AX23 BD23 BG23 BJ23 BP23 BS23 BV23">
    <cfRule type="cellIs" dxfId="355" priority="164" stopIfTrue="1" operator="lessThan">
      <formula>0</formula>
    </cfRule>
  </conditionalFormatting>
  <conditionalFormatting sqref="BD51:BD52 BG51:BG52 BJ51:BJ52">
    <cfRule type="cellIs" dxfId="354" priority="162" stopIfTrue="1" operator="lessThan">
      <formula>0</formula>
    </cfRule>
  </conditionalFormatting>
  <conditionalFormatting sqref="AR51:AR53 AU51:AU53 AX51:AX53 AF51:AF53 AI51:AI53 AL51:AL53">
    <cfRule type="cellIs" dxfId="353" priority="163" stopIfTrue="1" operator="lessThan">
      <formula>0</formula>
    </cfRule>
  </conditionalFormatting>
  <conditionalFormatting sqref="T51:T52 W51:W52 Z51:Z52 H51 K51 N51">
    <cfRule type="cellIs" dxfId="352" priority="161" stopIfTrue="1" operator="lessThan">
      <formula>0</formula>
    </cfRule>
  </conditionalFormatting>
  <conditionalFormatting sqref="P48">
    <cfRule type="cellIs" dxfId="351" priority="318" stopIfTrue="1" operator="greaterThan">
      <formula>0</formula>
    </cfRule>
  </conditionalFormatting>
  <conditionalFormatting sqref="O65:P65">
    <cfRule type="cellIs" dxfId="350" priority="319" stopIfTrue="1" operator="greaterThan">
      <formula>0</formula>
    </cfRule>
  </conditionalFormatting>
  <conditionalFormatting sqref="AY65:AZ65">
    <cfRule type="cellIs" dxfId="349" priority="322" stopIfTrue="1" operator="greaterThan">
      <formula>0</formula>
    </cfRule>
  </conditionalFormatting>
  <conditionalFormatting sqref="BK65:BL65">
    <cfRule type="cellIs" dxfId="348" priority="323" stopIfTrue="1" operator="greaterThan">
      <formula>0</formula>
    </cfRule>
  </conditionalFormatting>
  <conditionalFormatting sqref="BW65:BX65">
    <cfRule type="cellIs" dxfId="347" priority="324" stopIfTrue="1" operator="greaterThan">
      <formula>0</formula>
    </cfRule>
  </conditionalFormatting>
  <conditionalFormatting sqref="BZ65:CH65">
    <cfRule type="cellIs" dxfId="346" priority="326" stopIfTrue="1" operator="greaterThan">
      <formula>0</formula>
    </cfRule>
  </conditionalFormatting>
  <conditionalFormatting sqref="CI65:CJ65">
    <cfRule type="cellIs" dxfId="345" priority="327" stopIfTrue="1" operator="greaterThan">
      <formula>0</formula>
    </cfRule>
  </conditionalFormatting>
  <conditionalFormatting sqref="CI48">
    <cfRule type="cellIs" dxfId="344" priority="328" stopIfTrue="1" operator="greaterThan">
      <formula>0</formula>
    </cfRule>
  </conditionalFormatting>
  <conditionalFormatting sqref="R48:AA48">
    <cfRule type="cellIs" dxfId="343" priority="330" stopIfTrue="1" operator="greaterThan">
      <formula>0</formula>
    </cfRule>
  </conditionalFormatting>
  <conditionalFormatting sqref="AB48">
    <cfRule type="cellIs" dxfId="342" priority="331" stopIfTrue="1" operator="greaterThan">
      <formula>0</formula>
    </cfRule>
  </conditionalFormatting>
  <conditionalFormatting sqref="AO48">
    <cfRule type="cellIs" dxfId="341" priority="332" stopIfTrue="1" operator="greaterThan">
      <formula>0</formula>
    </cfRule>
  </conditionalFormatting>
  <conditionalFormatting sqref="AD48:AM48">
    <cfRule type="cellIs" dxfId="340" priority="333" stopIfTrue="1" operator="greaterThan">
      <formula>0</formula>
    </cfRule>
  </conditionalFormatting>
  <conditionalFormatting sqref="AN48">
    <cfRule type="cellIs" dxfId="339" priority="334" stopIfTrue="1" operator="greaterThan">
      <formula>0</formula>
    </cfRule>
  </conditionalFormatting>
  <conditionalFormatting sqref="BA48">
    <cfRule type="cellIs" dxfId="338" priority="335" stopIfTrue="1" operator="greaterThan">
      <formula>0</formula>
    </cfRule>
  </conditionalFormatting>
  <conditionalFormatting sqref="AP48:AY48">
    <cfRule type="cellIs" dxfId="337" priority="336" stopIfTrue="1" operator="greaterThan">
      <formula>0</formula>
    </cfRule>
  </conditionalFormatting>
  <conditionalFormatting sqref="BS52:BS53">
    <cfRule type="cellIs" dxfId="336" priority="289" stopIfTrue="1" operator="lessThan">
      <formula>0</formula>
    </cfRule>
  </conditionalFormatting>
  <conditionalFormatting sqref="BV52:BV53">
    <cfRule type="cellIs" dxfId="335" priority="287" stopIfTrue="1" operator="lessThan">
      <formula>0</formula>
    </cfRule>
  </conditionalFormatting>
  <conditionalFormatting sqref="D63:E63 Q63 AC63 H63 K63 N63">
    <cfRule type="cellIs" dxfId="334" priority="311" stopIfTrue="1" operator="greaterThan">
      <formula>0</formula>
    </cfRule>
  </conditionalFormatting>
  <conditionalFormatting sqref="CB63 CE63 CH63">
    <cfRule type="cellIs" dxfId="333" priority="310" stopIfTrue="1" operator="greaterThan">
      <formula>0</formula>
    </cfRule>
  </conditionalFormatting>
  <conditionalFormatting sqref="T63 W63 Z63:AA63">
    <cfRule type="cellIs" dxfId="332" priority="309" stopIfTrue="1" operator="greaterThan">
      <formula>0</formula>
    </cfRule>
  </conditionalFormatting>
  <conditionalFormatting sqref="AO63">
    <cfRule type="cellIs" dxfId="331" priority="308" stopIfTrue="1" operator="greaterThan">
      <formula>0</formula>
    </cfRule>
  </conditionalFormatting>
  <conditionalFormatting sqref="BD53">
    <cfRule type="cellIs" dxfId="330" priority="294" stopIfTrue="1" operator="lessThan">
      <formula>0</formula>
    </cfRule>
  </conditionalFormatting>
  <conditionalFormatting sqref="BJ53">
    <cfRule type="cellIs" dxfId="329" priority="292" stopIfTrue="1" operator="lessThan">
      <formula>0</formula>
    </cfRule>
  </conditionalFormatting>
  <conditionalFormatting sqref="AF63 AI63 AL63">
    <cfRule type="cellIs" dxfId="328" priority="307" stopIfTrue="1" operator="greaterThan">
      <formula>0</formula>
    </cfRule>
  </conditionalFormatting>
  <conditionalFormatting sqref="BA63">
    <cfRule type="cellIs" dxfId="327" priority="306" stopIfTrue="1" operator="greaterThan">
      <formula>0</formula>
    </cfRule>
  </conditionalFormatting>
  <conditionalFormatting sqref="AU55">
    <cfRule type="cellIs" dxfId="326" priority="295" stopIfTrue="1" operator="lessThan">
      <formula>0</formula>
    </cfRule>
  </conditionalFormatting>
  <conditionalFormatting sqref="AR63 AU63 AX63:AY63">
    <cfRule type="cellIs" dxfId="325" priority="305" stopIfTrue="1" operator="greaterThan">
      <formula>0</formula>
    </cfRule>
  </conditionalFormatting>
  <conditionalFormatting sqref="BM63">
    <cfRule type="cellIs" dxfId="324" priority="304" stopIfTrue="1" operator="greaterThan">
      <formula>0</formula>
    </cfRule>
  </conditionalFormatting>
  <conditionalFormatting sqref="Z53">
    <cfRule type="cellIs" dxfId="323" priority="296" stopIfTrue="1" operator="lessThan">
      <formula>0</formula>
    </cfRule>
  </conditionalFormatting>
  <conditionalFormatting sqref="BG53">
    <cfRule type="cellIs" dxfId="322" priority="293" stopIfTrue="1" operator="lessThan">
      <formula>0</formula>
    </cfRule>
  </conditionalFormatting>
  <conditionalFormatting sqref="BP52:BP53">
    <cfRule type="cellIs" dxfId="321" priority="291" stopIfTrue="1" operator="lessThan">
      <formula>0</formula>
    </cfRule>
  </conditionalFormatting>
  <conditionalFormatting sqref="BP51">
    <cfRule type="cellIs" dxfId="320" priority="290" stopIfTrue="1" operator="lessThan">
      <formula>0</formula>
    </cfRule>
  </conditionalFormatting>
  <conditionalFormatting sqref="BS51">
    <cfRule type="cellIs" dxfId="319" priority="288" stopIfTrue="1" operator="lessThan">
      <formula>0</formula>
    </cfRule>
  </conditionalFormatting>
  <conditionalFormatting sqref="BV51">
    <cfRule type="cellIs" dxfId="318" priority="286" stopIfTrue="1" operator="lessThan">
      <formula>0</formula>
    </cfRule>
  </conditionalFormatting>
  <conditionalFormatting sqref="W43:W45">
    <cfRule type="cellIs" dxfId="317" priority="345" stopIfTrue="1" operator="lessThan">
      <formula>0</formula>
    </cfRule>
  </conditionalFormatting>
  <conditionalFormatting sqref="D48:O48 Q48 AC48 AQ49:BB50 BU49:CF50 BF49:BQ50 CI49:CK50 D49:AM50">
    <cfRule type="cellIs" dxfId="316" priority="315" stopIfTrue="1" operator="greaterThan">
      <formula>0</formula>
    </cfRule>
  </conditionalFormatting>
  <conditionalFormatting sqref="D65:N65 Q65:Z65 AC65:AL65 AO65:AX65 BA65:BJ65 BM65:BV65 BY65 CK65">
    <cfRule type="cellIs" dxfId="315" priority="316" stopIfTrue="1" operator="greaterThan">
      <formula>0</formula>
    </cfRule>
  </conditionalFormatting>
  <conditionalFormatting sqref="AA65:AB65">
    <cfRule type="cellIs" dxfId="314" priority="320" stopIfTrue="1" operator="greaterThan">
      <formula>0</formula>
    </cfRule>
  </conditionalFormatting>
  <conditionalFormatting sqref="AM65:AN65">
    <cfRule type="cellIs" dxfId="313" priority="321" stopIfTrue="1" operator="greaterThan">
      <formula>0</formula>
    </cfRule>
  </conditionalFormatting>
  <conditionalFormatting sqref="BZ48:CH48">
    <cfRule type="cellIs" dxfId="312" priority="325" stopIfTrue="1" operator="greaterThan">
      <formula>0</formula>
    </cfRule>
  </conditionalFormatting>
  <conditionalFormatting sqref="CJ48">
    <cfRule type="cellIs" dxfId="311" priority="329" stopIfTrue="1" operator="greaterThan">
      <formula>0</formula>
    </cfRule>
  </conditionalFormatting>
  <conditionalFormatting sqref="T43:T45">
    <cfRule type="cellIs" dxfId="310" priority="344" stopIfTrue="1" operator="lessThan">
      <formula>0</formula>
    </cfRule>
  </conditionalFormatting>
  <conditionalFormatting sqref="Z43:Z45">
    <cfRule type="cellIs" dxfId="309" priority="346" stopIfTrue="1" operator="lessThan">
      <formula>0</formula>
    </cfRule>
  </conditionalFormatting>
  <conditionalFormatting sqref="C3:C5">
    <cfRule type="cellIs" dxfId="308" priority="347" stopIfTrue="1" operator="lessThan">
      <formula>0</formula>
    </cfRule>
    <cfRule type="cellIs" dxfId="307" priority="348" stopIfTrue="1" operator="greaterThanOrEqual">
      <formula>0</formula>
    </cfRule>
  </conditionalFormatting>
  <conditionalFormatting sqref="BD63 BG63 BJ63">
    <cfRule type="cellIs" dxfId="306" priority="303" stopIfTrue="1" operator="greaterThan">
      <formula>0</formula>
    </cfRule>
  </conditionalFormatting>
  <conditionalFormatting sqref="BY63">
    <cfRule type="cellIs" dxfId="305" priority="302" stopIfTrue="1" operator="greaterThan">
      <formula>0</formula>
    </cfRule>
  </conditionalFormatting>
  <conditionalFormatting sqref="BP63 BS63 BV63">
    <cfRule type="cellIs" dxfId="304" priority="301" stopIfTrue="1" operator="greaterThan">
      <formula>0</formula>
    </cfRule>
  </conditionalFormatting>
  <conditionalFormatting sqref="CB51:CB52 CE51:CE52 CH51:CH52">
    <cfRule type="cellIs" dxfId="303" priority="160" stopIfTrue="1" operator="lessThan">
      <formula>0</formula>
    </cfRule>
  </conditionalFormatting>
  <conditionalFormatting sqref="CE53:CE55 CB53:CB55 CH53:CH55">
    <cfRule type="cellIs" dxfId="302" priority="159" stopIfTrue="1" operator="lessThan">
      <formula>0</formula>
    </cfRule>
  </conditionalFormatting>
  <conditionalFormatting sqref="CE56 CB56 CH56">
    <cfRule type="cellIs" dxfId="301" priority="158" stopIfTrue="1" operator="lessThan">
      <formula>0</formula>
    </cfRule>
  </conditionalFormatting>
  <conditionalFormatting sqref="CB57 CE57 CH57">
    <cfRule type="cellIs" dxfId="300" priority="157" stopIfTrue="1" operator="lessThan">
      <formula>0</formula>
    </cfRule>
  </conditionalFormatting>
  <conditionalFormatting sqref="CE58:CE59 CB58:CB59 CH58:CH59">
    <cfRule type="cellIs" dxfId="299" priority="156" stopIfTrue="1" operator="lessThan">
      <formula>0</formula>
    </cfRule>
  </conditionalFormatting>
  <conditionalFormatting sqref="CE60 CB60 CH60">
    <cfRule type="cellIs" dxfId="298" priority="155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297" priority="138" stopIfTrue="1" operator="greaterThan">
      <formula>0</formula>
    </cfRule>
  </conditionalFormatting>
  <conditionalFormatting sqref="CA28:CB28 CD28:CH28">
    <cfRule type="cellIs" dxfId="296" priority="139" stopIfTrue="1" operator="greaterThan">
      <formula>0</formula>
    </cfRule>
  </conditionalFormatting>
  <conditionalFormatting sqref="CI28:CJ28">
    <cfRule type="cellIs" dxfId="295" priority="140" stopIfTrue="1" operator="greaterThan">
      <formula>0</formula>
    </cfRule>
  </conditionalFormatting>
  <conditionalFormatting sqref="F28 I28 R28 U28 AD28 AG28 AP28 AS28 BB28 BE28 BQ28 BN28 CC28 BZ28">
    <cfRule type="cellIs" dxfId="294" priority="136" operator="lessThan">
      <formula>0</formula>
    </cfRule>
    <cfRule type="cellIs" dxfId="293" priority="137" operator="greaterThan">
      <formula>0</formula>
    </cfRule>
  </conditionalFormatting>
  <conditionalFormatting sqref="I29">
    <cfRule type="cellIs" dxfId="292" priority="135" operator="greaterThan">
      <formula>8000</formula>
    </cfRule>
  </conditionalFormatting>
  <conditionalFormatting sqref="U29">
    <cfRule type="cellIs" dxfId="291" priority="134" operator="greaterThan">
      <formula>8000</formula>
    </cfRule>
  </conditionalFormatting>
  <conditionalFormatting sqref="AG29">
    <cfRule type="cellIs" dxfId="290" priority="133" operator="greaterThan">
      <formula>8000</formula>
    </cfRule>
  </conditionalFormatting>
  <conditionalFormatting sqref="AS29">
    <cfRule type="cellIs" dxfId="289" priority="132" operator="greaterThan">
      <formula>8000</formula>
    </cfRule>
  </conditionalFormatting>
  <conditionalFormatting sqref="BE29">
    <cfRule type="cellIs" dxfId="288" priority="131" operator="greaterThan">
      <formula>8000</formula>
    </cfRule>
  </conditionalFormatting>
  <conditionalFormatting sqref="BQ29">
    <cfRule type="cellIs" dxfId="287" priority="130" operator="greaterThan">
      <formula>8000</formula>
    </cfRule>
  </conditionalFormatting>
  <conditionalFormatting sqref="CC29">
    <cfRule type="cellIs" dxfId="286" priority="129" operator="greaterThan">
      <formula>8000</formula>
    </cfRule>
  </conditionalFormatting>
  <conditionalFormatting sqref="K12 H12 N12:N14">
    <cfRule type="cellIs" dxfId="285" priority="123" stopIfTrue="1" operator="lessThan">
      <formula>0</formula>
    </cfRule>
  </conditionalFormatting>
  <conditionalFormatting sqref="H13:H14 K13:K14">
    <cfRule type="cellIs" dxfId="284" priority="124" stopIfTrue="1" operator="lessThan">
      <formula>0</formula>
    </cfRule>
  </conditionalFormatting>
  <conditionalFormatting sqref="H15:H19 K15:K19 N15:N19">
    <cfRule type="cellIs" dxfId="283" priority="121" stopIfTrue="1" operator="lessThan">
      <formula>0</formula>
    </cfRule>
  </conditionalFormatting>
  <conditionalFormatting sqref="H8:H10 K8:K10 N8:N10">
    <cfRule type="cellIs" dxfId="282" priority="122" stopIfTrue="1" operator="lessThan">
      <formula>0</formula>
    </cfRule>
  </conditionalFormatting>
  <conditionalFormatting sqref="K11 H11 N11">
    <cfRule type="cellIs" dxfId="281" priority="120" stopIfTrue="1" operator="lessThan">
      <formula>0</formula>
    </cfRule>
  </conditionalFormatting>
  <conditionalFormatting sqref="W12 T12 Z12:Z14">
    <cfRule type="cellIs" dxfId="280" priority="118" stopIfTrue="1" operator="lessThan">
      <formula>0</formula>
    </cfRule>
  </conditionalFormatting>
  <conditionalFormatting sqref="T13:T14 W13:W14">
    <cfRule type="cellIs" dxfId="279" priority="119" stopIfTrue="1" operator="lessThan">
      <formula>0</formula>
    </cfRule>
  </conditionalFormatting>
  <conditionalFormatting sqref="T15:T19 W15:W19 Z15:Z19">
    <cfRule type="cellIs" dxfId="278" priority="116" stopIfTrue="1" operator="lessThan">
      <formula>0</formula>
    </cfRule>
  </conditionalFormatting>
  <conditionalFormatting sqref="T8:T10 W8:W10 Z8:Z10">
    <cfRule type="cellIs" dxfId="277" priority="117" stopIfTrue="1" operator="lessThan">
      <formula>0</formula>
    </cfRule>
  </conditionalFormatting>
  <conditionalFormatting sqref="W11 T11 Z11">
    <cfRule type="cellIs" dxfId="276" priority="115" stopIfTrue="1" operator="lessThan">
      <formula>0</formula>
    </cfRule>
  </conditionalFormatting>
  <conditionalFormatting sqref="AI12 AF12 AL12:AL14">
    <cfRule type="cellIs" dxfId="275" priority="56" stopIfTrue="1" operator="lessThan">
      <formula>0</formula>
    </cfRule>
  </conditionalFormatting>
  <conditionalFormatting sqref="AF13:AF14 AI13:AI14">
    <cfRule type="cellIs" dxfId="274" priority="57" stopIfTrue="1" operator="lessThan">
      <formula>0</formula>
    </cfRule>
  </conditionalFormatting>
  <conditionalFormatting sqref="AF15:AF19 AI15:AI19 AL15:AL19">
    <cfRule type="cellIs" dxfId="273" priority="54" stopIfTrue="1" operator="lessThan">
      <formula>0</formula>
    </cfRule>
  </conditionalFormatting>
  <conditionalFormatting sqref="AF8:AF10 AI8:AI10 AL8:AL10">
    <cfRule type="cellIs" dxfId="272" priority="55" stopIfTrue="1" operator="lessThan">
      <formula>0</formula>
    </cfRule>
  </conditionalFormatting>
  <conditionalFormatting sqref="AI11 AF11 AL11">
    <cfRule type="cellIs" dxfId="271" priority="53" stopIfTrue="1" operator="lessThan">
      <formula>0</formula>
    </cfRule>
  </conditionalFormatting>
  <conditionalFormatting sqref="AU12 AR12 AX12:AX14">
    <cfRule type="cellIs" dxfId="270" priority="51" stopIfTrue="1" operator="lessThan">
      <formula>0</formula>
    </cfRule>
  </conditionalFormatting>
  <conditionalFormatting sqref="AR13:AR14 AU13:AU14">
    <cfRule type="cellIs" dxfId="269" priority="52" stopIfTrue="1" operator="lessThan">
      <formula>0</formula>
    </cfRule>
  </conditionalFormatting>
  <conditionalFormatting sqref="AR15:AR19 AU15:AU19 AX15:AX19">
    <cfRule type="cellIs" dxfId="268" priority="49" stopIfTrue="1" operator="lessThan">
      <formula>0</formula>
    </cfRule>
  </conditionalFormatting>
  <conditionalFormatting sqref="AR8:AR10 AU8:AU10 AX8:AX10">
    <cfRule type="cellIs" dxfId="267" priority="50" stopIfTrue="1" operator="lessThan">
      <formula>0</formula>
    </cfRule>
  </conditionalFormatting>
  <conditionalFormatting sqref="AU11 AR11 AX11">
    <cfRule type="cellIs" dxfId="266" priority="48" stopIfTrue="1" operator="lessThan">
      <formula>0</formula>
    </cfRule>
  </conditionalFormatting>
  <conditionalFormatting sqref="BG12 BD12 BJ12:BJ14">
    <cfRule type="cellIs" dxfId="265" priority="46" stopIfTrue="1" operator="lessThan">
      <formula>0</formula>
    </cfRule>
  </conditionalFormatting>
  <conditionalFormatting sqref="BD13:BD14 BG13:BG14">
    <cfRule type="cellIs" dxfId="264" priority="47" stopIfTrue="1" operator="lessThan">
      <formula>0</formula>
    </cfRule>
  </conditionalFormatting>
  <conditionalFormatting sqref="BD15:BD19 BG15:BG19 BJ15:BJ19">
    <cfRule type="cellIs" dxfId="263" priority="44" stopIfTrue="1" operator="lessThan">
      <formula>0</formula>
    </cfRule>
  </conditionalFormatting>
  <conditionalFormatting sqref="BD8:BD10 BG8:BG10 BJ8:BJ10">
    <cfRule type="cellIs" dxfId="262" priority="45" stopIfTrue="1" operator="lessThan">
      <formula>0</formula>
    </cfRule>
  </conditionalFormatting>
  <conditionalFormatting sqref="BG11 BD11 BJ11">
    <cfRule type="cellIs" dxfId="261" priority="43" stopIfTrue="1" operator="lessThan">
      <formula>0</formula>
    </cfRule>
  </conditionalFormatting>
  <conditionalFormatting sqref="BS12 BP12 BV12:BV14">
    <cfRule type="cellIs" dxfId="260" priority="41" stopIfTrue="1" operator="lessThan">
      <formula>0</formula>
    </cfRule>
  </conditionalFormatting>
  <conditionalFormatting sqref="BP13:BP14 BS13:BS14">
    <cfRule type="cellIs" dxfId="259" priority="42" stopIfTrue="1" operator="lessThan">
      <formula>0</formula>
    </cfRule>
  </conditionalFormatting>
  <conditionalFormatting sqref="BP15:BP19 BS15:BS19 BV15:BV19">
    <cfRule type="cellIs" dxfId="258" priority="39" stopIfTrue="1" operator="lessThan">
      <formula>0</formula>
    </cfRule>
  </conditionalFormatting>
  <conditionalFormatting sqref="BP8:BP10 BS8:BS10 BV8:BV10">
    <cfRule type="cellIs" dxfId="257" priority="40" stopIfTrue="1" operator="lessThan">
      <formula>0</formula>
    </cfRule>
  </conditionalFormatting>
  <conditionalFormatting sqref="BS11 BP11 BV11">
    <cfRule type="cellIs" dxfId="256" priority="38" stopIfTrue="1" operator="lessThan">
      <formula>0</formula>
    </cfRule>
  </conditionalFormatting>
  <conditionalFormatting sqref="CB20 CE20 CH20">
    <cfRule type="cellIs" dxfId="255" priority="36" stopIfTrue="1" operator="lessThan">
      <formula>0</formula>
    </cfRule>
  </conditionalFormatting>
  <conditionalFormatting sqref="CB21:CB22 CE21:CE22 CH21:CH22">
    <cfRule type="cellIs" dxfId="254" priority="37" stopIfTrue="1" operator="lessThan">
      <formula>0</formula>
    </cfRule>
  </conditionalFormatting>
  <conditionalFormatting sqref="CB24 CE24 CH24">
    <cfRule type="cellIs" dxfId="253" priority="35" stopIfTrue="1" operator="lessThan">
      <formula>0</formula>
    </cfRule>
  </conditionalFormatting>
  <conditionalFormatting sqref="CB23 CE23 CH23">
    <cfRule type="cellIs" dxfId="252" priority="34" stopIfTrue="1" operator="lessThan">
      <formula>0</formula>
    </cfRule>
  </conditionalFormatting>
  <conditionalFormatting sqref="CE12 CB12 CH12:CH14">
    <cfRule type="cellIs" dxfId="251" priority="32" stopIfTrue="1" operator="lessThan">
      <formula>0</formula>
    </cfRule>
  </conditionalFormatting>
  <conditionalFormatting sqref="CB13:CB14 CE13:CE14">
    <cfRule type="cellIs" dxfId="250" priority="33" stopIfTrue="1" operator="lessThan">
      <formula>0</formula>
    </cfRule>
  </conditionalFormatting>
  <conditionalFormatting sqref="CB15:CB19 CE15:CE19 CH15:CH19">
    <cfRule type="cellIs" dxfId="249" priority="30" stopIfTrue="1" operator="lessThan">
      <formula>0</formula>
    </cfRule>
  </conditionalFormatting>
  <conditionalFormatting sqref="CB8:CB10 CE8:CE10 CH8:CH10">
    <cfRule type="cellIs" dxfId="248" priority="31" stopIfTrue="1" operator="lessThan">
      <formula>0</formula>
    </cfRule>
  </conditionalFormatting>
  <conditionalFormatting sqref="CE11 CB11 CH11">
    <cfRule type="cellIs" dxfId="247" priority="29" stopIfTrue="1" operator="lessThan">
      <formula>0</formula>
    </cfRule>
  </conditionalFormatting>
  <conditionalFormatting sqref="K31:K33 N31:N33 H31:H33">
    <cfRule type="cellIs" dxfId="246" priority="25" stopIfTrue="1" operator="lessThan">
      <formula>0</formula>
    </cfRule>
  </conditionalFormatting>
  <conditionalFormatting sqref="K30 N30 H30">
    <cfRule type="cellIs" dxfId="245" priority="24" stopIfTrue="1" operator="lessThan">
      <formula>0</formula>
    </cfRule>
  </conditionalFormatting>
  <conditionalFormatting sqref="K43:K45">
    <cfRule type="cellIs" dxfId="244" priority="27" stopIfTrue="1" operator="lessThan">
      <formula>0</formula>
    </cfRule>
  </conditionalFormatting>
  <conditionalFormatting sqref="H43:H45">
    <cfRule type="cellIs" dxfId="243" priority="26" stopIfTrue="1" operator="lessThan">
      <formula>0</formula>
    </cfRule>
  </conditionalFormatting>
  <conditionalFormatting sqref="N43:N45">
    <cfRule type="cellIs" dxfId="242" priority="28" stopIfTrue="1" operator="lessThan">
      <formula>0</formula>
    </cfRule>
  </conditionalFormatting>
  <conditionalFormatting sqref="AI31:AI33 AL31:AL33 AF31:AF33">
    <cfRule type="cellIs" dxfId="241" priority="20" stopIfTrue="1" operator="lessThan">
      <formula>0</formula>
    </cfRule>
  </conditionalFormatting>
  <conditionalFormatting sqref="AI30 AL30 AF30">
    <cfRule type="cellIs" dxfId="240" priority="19" stopIfTrue="1" operator="lessThan">
      <formula>0</formula>
    </cfRule>
  </conditionalFormatting>
  <conditionalFormatting sqref="AI43:AI45">
    <cfRule type="cellIs" dxfId="239" priority="22" stopIfTrue="1" operator="lessThan">
      <formula>0</formula>
    </cfRule>
  </conditionalFormatting>
  <conditionalFormatting sqref="AF43:AF45">
    <cfRule type="cellIs" dxfId="238" priority="21" stopIfTrue="1" operator="lessThan">
      <formula>0</formula>
    </cfRule>
  </conditionalFormatting>
  <conditionalFormatting sqref="AL43:AL45">
    <cfRule type="cellIs" dxfId="237" priority="23" stopIfTrue="1" operator="lessThan">
      <formula>0</formula>
    </cfRule>
  </conditionalFormatting>
  <conditionalFormatting sqref="AU31:AU33 AX31:AX33 AR31:AR33">
    <cfRule type="cellIs" dxfId="236" priority="15" stopIfTrue="1" operator="lessThan">
      <formula>0</formula>
    </cfRule>
  </conditionalFormatting>
  <conditionalFormatting sqref="AU30 AX30 AR30">
    <cfRule type="cellIs" dxfId="235" priority="14" stopIfTrue="1" operator="lessThan">
      <formula>0</formula>
    </cfRule>
  </conditionalFormatting>
  <conditionalFormatting sqref="AU43:AU45">
    <cfRule type="cellIs" dxfId="234" priority="17" stopIfTrue="1" operator="lessThan">
      <formula>0</formula>
    </cfRule>
  </conditionalFormatting>
  <conditionalFormatting sqref="AR43:AR45">
    <cfRule type="cellIs" dxfId="233" priority="16" stopIfTrue="1" operator="lessThan">
      <formula>0</formula>
    </cfRule>
  </conditionalFormatting>
  <conditionalFormatting sqref="AX43:AX45">
    <cfRule type="cellIs" dxfId="232" priority="18" stopIfTrue="1" operator="lessThan">
      <formula>0</formula>
    </cfRule>
  </conditionalFormatting>
  <conditionalFormatting sqref="BG31:BG33 BJ31:BJ33 BD31:BD33">
    <cfRule type="cellIs" dxfId="231" priority="10" stopIfTrue="1" operator="lessThan">
      <formula>0</formula>
    </cfRule>
  </conditionalFormatting>
  <conditionalFormatting sqref="BG34:BG39 BJ34:BJ39 BD34:BD39">
    <cfRule type="cellIs" dxfId="230" priority="8" stopIfTrue="1" operator="lessThan">
      <formula>0</formula>
    </cfRule>
  </conditionalFormatting>
  <conditionalFormatting sqref="BG30 BJ30 BD30">
    <cfRule type="cellIs" dxfId="229" priority="9" stopIfTrue="1" operator="lessThan">
      <formula>0</formula>
    </cfRule>
  </conditionalFormatting>
  <conditionalFormatting sqref="BG43:BG45">
    <cfRule type="cellIs" dxfId="228" priority="12" stopIfTrue="1" operator="lessThan">
      <formula>0</formula>
    </cfRule>
  </conditionalFormatting>
  <conditionalFormatting sqref="BD43:BD45">
    <cfRule type="cellIs" dxfId="227" priority="11" stopIfTrue="1" operator="lessThan">
      <formula>0</formula>
    </cfRule>
  </conditionalFormatting>
  <conditionalFormatting sqref="BJ43:BJ45">
    <cfRule type="cellIs" dxfId="226" priority="13" stopIfTrue="1" operator="lessThan">
      <formula>0</formula>
    </cfRule>
  </conditionalFormatting>
  <conditionalFormatting sqref="CH40:CH42 CE40:CE42 CB40:CB42">
    <cfRule type="cellIs" dxfId="225" priority="4" stopIfTrue="1" operator="lessThan">
      <formula>0</formula>
    </cfRule>
  </conditionalFormatting>
  <conditionalFormatting sqref="CE31:CE33 CH31:CH33 CB31:CB33">
    <cfRule type="cellIs" dxfId="224" priority="3" stopIfTrue="1" operator="lessThan">
      <formula>0</formula>
    </cfRule>
  </conditionalFormatting>
  <conditionalFormatting sqref="CE34:CE39 CH34:CH39 CB34:CB39">
    <cfRule type="cellIs" dxfId="223" priority="1" stopIfTrue="1" operator="lessThan">
      <formula>0</formula>
    </cfRule>
  </conditionalFormatting>
  <conditionalFormatting sqref="CE30 CH30 CB30">
    <cfRule type="cellIs" dxfId="222" priority="2" stopIfTrue="1" operator="lessThan">
      <formula>0</formula>
    </cfRule>
  </conditionalFormatting>
  <conditionalFormatting sqref="CE43:CE45">
    <cfRule type="cellIs" dxfId="221" priority="6" stopIfTrue="1" operator="lessThan">
      <formula>0</formula>
    </cfRule>
  </conditionalFormatting>
  <conditionalFormatting sqref="CB43:CB45">
    <cfRule type="cellIs" dxfId="220" priority="5" stopIfTrue="1" operator="lessThan">
      <formula>0</formula>
    </cfRule>
  </conditionalFormatting>
  <conditionalFormatting sqref="CH43:CH45">
    <cfRule type="cellIs" dxfId="219" priority="7" stopIfTrue="1" operator="lessThan">
      <formula>0</formula>
    </cfRule>
  </conditionalFormatting>
  <hyperlinks>
    <hyperlink ref="B1" location="Navigation!A1" display="ë" xr:uid="{D2958AB2-849C-4F45-9946-3830F55C696F}"/>
  </hyperlink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4627-5F13-4B6B-AD64-17B712E01225}">
  <sheetPr codeName="Feuil3"/>
  <dimension ref="A1:CK103"/>
  <sheetViews>
    <sheetView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1" sqref="D1:E4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8554687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89" width="11.42578125" style="2"/>
    <col min="90" max="90" width="8.140625" style="2" customWidth="1"/>
    <col min="91" max="16384" width="11.42578125" style="2"/>
  </cols>
  <sheetData>
    <row r="1" spans="1:88" ht="59.25" customHeight="1" thickBot="1" x14ac:dyDescent="0.45">
      <c r="A1" s="1"/>
      <c r="B1" s="185" t="s">
        <v>37</v>
      </c>
      <c r="D1" s="307">
        <f>_xlfn.ISOWEEKNUM(F1)</f>
        <v>2</v>
      </c>
      <c r="E1" s="308"/>
      <c r="F1" s="313">
        <v>45299</v>
      </c>
      <c r="G1" s="314"/>
      <c r="H1" s="314"/>
      <c r="I1" s="314"/>
      <c r="J1" s="314"/>
      <c r="K1" s="314"/>
      <c r="L1" s="314"/>
      <c r="M1" s="314"/>
      <c r="N1" s="314"/>
      <c r="O1" s="314"/>
      <c r="P1" s="314"/>
      <c r="R1" s="315">
        <f>F1+1</f>
        <v>45300</v>
      </c>
      <c r="S1" s="316"/>
      <c r="T1" s="316"/>
      <c r="U1" s="316"/>
      <c r="V1" s="316"/>
      <c r="W1" s="316"/>
      <c r="X1" s="316"/>
      <c r="Y1" s="316"/>
      <c r="Z1" s="316"/>
      <c r="AA1" s="316"/>
      <c r="AB1" s="316"/>
      <c r="AD1" s="315">
        <f>R1+1</f>
        <v>45301</v>
      </c>
      <c r="AE1" s="316"/>
      <c r="AF1" s="316"/>
      <c r="AG1" s="316"/>
      <c r="AH1" s="316"/>
      <c r="AI1" s="316"/>
      <c r="AJ1" s="316"/>
      <c r="AK1" s="316"/>
      <c r="AL1" s="316"/>
      <c r="AM1" s="316"/>
      <c r="AN1" s="316"/>
      <c r="AP1" s="317">
        <f>AD1+1</f>
        <v>45302</v>
      </c>
      <c r="AQ1" s="318"/>
      <c r="AR1" s="318"/>
      <c r="AS1" s="318"/>
      <c r="AT1" s="318"/>
      <c r="AU1" s="318"/>
      <c r="AV1" s="318"/>
      <c r="AW1" s="318"/>
      <c r="AX1" s="318"/>
      <c r="AY1" s="318"/>
      <c r="AZ1" s="318"/>
      <c r="BB1" s="317">
        <f>AP1+1</f>
        <v>45303</v>
      </c>
      <c r="BC1" s="318"/>
      <c r="BD1" s="318"/>
      <c r="BE1" s="318"/>
      <c r="BF1" s="318"/>
      <c r="BG1" s="318"/>
      <c r="BH1" s="318"/>
      <c r="BI1" s="318"/>
      <c r="BJ1" s="318"/>
      <c r="BK1" s="318"/>
      <c r="BL1" s="318"/>
      <c r="BN1" s="280">
        <f>BB1+1</f>
        <v>45304</v>
      </c>
      <c r="BO1" s="281"/>
      <c r="BP1" s="281"/>
      <c r="BQ1" s="281"/>
      <c r="BR1" s="281"/>
      <c r="BS1" s="281"/>
      <c r="BT1" s="281"/>
      <c r="BU1" s="281"/>
      <c r="BV1" s="281"/>
      <c r="BW1" s="281"/>
      <c r="BX1" s="281"/>
      <c r="BY1" s="3"/>
      <c r="BZ1" s="280">
        <f>BN1+1</f>
        <v>45305</v>
      </c>
      <c r="CA1" s="281"/>
      <c r="CB1" s="281"/>
      <c r="CC1" s="281"/>
      <c r="CD1" s="281"/>
      <c r="CE1" s="281"/>
      <c r="CF1" s="281"/>
      <c r="CG1" s="281"/>
      <c r="CH1" s="281"/>
      <c r="CI1" s="281"/>
      <c r="CJ1" s="282"/>
    </row>
    <row r="2" spans="1:88" ht="13.5" customHeight="1" thickBot="1" x14ac:dyDescent="0.25">
      <c r="A2" s="283" t="s">
        <v>0</v>
      </c>
      <c r="B2" s="283"/>
      <c r="C2" s="284"/>
      <c r="D2" s="309"/>
      <c r="E2" s="310"/>
      <c r="F2" s="285" t="s">
        <v>1</v>
      </c>
      <c r="G2" s="286"/>
      <c r="H2" s="287"/>
      <c r="I2" s="291" t="s">
        <v>2</v>
      </c>
      <c r="J2" s="292"/>
      <c r="K2" s="293"/>
      <c r="L2" s="297" t="s">
        <v>3</v>
      </c>
      <c r="M2" s="298"/>
      <c r="N2" s="299"/>
      <c r="O2" s="303" t="s">
        <v>4</v>
      </c>
      <c r="P2" s="304"/>
      <c r="R2" s="285" t="s">
        <v>1</v>
      </c>
      <c r="S2" s="286"/>
      <c r="T2" s="287"/>
      <c r="U2" s="291" t="s">
        <v>2</v>
      </c>
      <c r="V2" s="292"/>
      <c r="W2" s="293"/>
      <c r="X2" s="297" t="s">
        <v>3</v>
      </c>
      <c r="Y2" s="298"/>
      <c r="Z2" s="299"/>
      <c r="AA2" s="303" t="s">
        <v>4</v>
      </c>
      <c r="AB2" s="304"/>
      <c r="AD2" s="285" t="s">
        <v>1</v>
      </c>
      <c r="AE2" s="286"/>
      <c r="AF2" s="287"/>
      <c r="AG2" s="291" t="s">
        <v>2</v>
      </c>
      <c r="AH2" s="292"/>
      <c r="AI2" s="293"/>
      <c r="AJ2" s="297" t="s">
        <v>3</v>
      </c>
      <c r="AK2" s="298"/>
      <c r="AL2" s="299"/>
      <c r="AM2" s="303" t="s">
        <v>4</v>
      </c>
      <c r="AN2" s="304"/>
      <c r="AP2" s="285" t="s">
        <v>1</v>
      </c>
      <c r="AQ2" s="286"/>
      <c r="AR2" s="287"/>
      <c r="AS2" s="291" t="s">
        <v>2</v>
      </c>
      <c r="AT2" s="292"/>
      <c r="AU2" s="293"/>
      <c r="AV2" s="297" t="s">
        <v>3</v>
      </c>
      <c r="AW2" s="298"/>
      <c r="AX2" s="299"/>
      <c r="AY2" s="303" t="s">
        <v>4</v>
      </c>
      <c r="AZ2" s="304"/>
      <c r="BB2" s="285" t="s">
        <v>1</v>
      </c>
      <c r="BC2" s="286"/>
      <c r="BD2" s="287"/>
      <c r="BE2" s="291" t="s">
        <v>2</v>
      </c>
      <c r="BF2" s="292"/>
      <c r="BG2" s="293"/>
      <c r="BH2" s="297" t="s">
        <v>3</v>
      </c>
      <c r="BI2" s="298"/>
      <c r="BJ2" s="299"/>
      <c r="BK2" s="303" t="s">
        <v>4</v>
      </c>
      <c r="BL2" s="304"/>
      <c r="BN2" s="285" t="s">
        <v>1</v>
      </c>
      <c r="BO2" s="286"/>
      <c r="BP2" s="287"/>
      <c r="BQ2" s="291" t="s">
        <v>2</v>
      </c>
      <c r="BR2" s="292"/>
      <c r="BS2" s="293"/>
      <c r="BT2" s="297" t="s">
        <v>3</v>
      </c>
      <c r="BU2" s="298"/>
      <c r="BV2" s="299"/>
      <c r="BW2" s="303" t="s">
        <v>4</v>
      </c>
      <c r="BX2" s="304"/>
      <c r="BZ2" s="285" t="s">
        <v>1</v>
      </c>
      <c r="CA2" s="286"/>
      <c r="CB2" s="287"/>
      <c r="CC2" s="291" t="s">
        <v>2</v>
      </c>
      <c r="CD2" s="292"/>
      <c r="CE2" s="293"/>
      <c r="CF2" s="297" t="s">
        <v>3</v>
      </c>
      <c r="CG2" s="298"/>
      <c r="CH2" s="299"/>
      <c r="CI2" s="303" t="s">
        <v>4</v>
      </c>
      <c r="CJ2" s="304"/>
    </row>
    <row r="3" spans="1:88" ht="13.5" customHeight="1" thickBot="1" x14ac:dyDescent="0.25">
      <c r="A3" s="4" t="s">
        <v>5</v>
      </c>
      <c r="B3" s="5">
        <v>0</v>
      </c>
      <c r="C3" s="6">
        <f ca="1">1-BZ48</f>
        <v>-31221.140928745514</v>
      </c>
      <c r="D3" s="309"/>
      <c r="E3" s="310"/>
      <c r="F3" s="288"/>
      <c r="G3" s="289"/>
      <c r="H3" s="290"/>
      <c r="I3" s="294"/>
      <c r="J3" s="295"/>
      <c r="K3" s="296"/>
      <c r="L3" s="300"/>
      <c r="M3" s="301"/>
      <c r="N3" s="302"/>
      <c r="O3" s="305"/>
      <c r="P3" s="306"/>
      <c r="R3" s="288"/>
      <c r="S3" s="289"/>
      <c r="T3" s="290"/>
      <c r="U3" s="294"/>
      <c r="V3" s="295"/>
      <c r="W3" s="296"/>
      <c r="X3" s="300"/>
      <c r="Y3" s="301"/>
      <c r="Z3" s="302"/>
      <c r="AA3" s="305"/>
      <c r="AB3" s="306"/>
      <c r="AD3" s="288"/>
      <c r="AE3" s="289"/>
      <c r="AF3" s="290"/>
      <c r="AG3" s="294"/>
      <c r="AH3" s="295"/>
      <c r="AI3" s="296"/>
      <c r="AJ3" s="300"/>
      <c r="AK3" s="301"/>
      <c r="AL3" s="302"/>
      <c r="AM3" s="305"/>
      <c r="AN3" s="306"/>
      <c r="AP3" s="288"/>
      <c r="AQ3" s="289"/>
      <c r="AR3" s="290"/>
      <c r="AS3" s="294"/>
      <c r="AT3" s="295"/>
      <c r="AU3" s="296"/>
      <c r="AV3" s="300"/>
      <c r="AW3" s="301"/>
      <c r="AX3" s="302"/>
      <c r="AY3" s="305"/>
      <c r="AZ3" s="306"/>
      <c r="BB3" s="288"/>
      <c r="BC3" s="289"/>
      <c r="BD3" s="290"/>
      <c r="BE3" s="294"/>
      <c r="BF3" s="295"/>
      <c r="BG3" s="296"/>
      <c r="BH3" s="300"/>
      <c r="BI3" s="301"/>
      <c r="BJ3" s="302"/>
      <c r="BK3" s="305"/>
      <c r="BL3" s="306"/>
      <c r="BN3" s="288"/>
      <c r="BO3" s="289"/>
      <c r="BP3" s="290"/>
      <c r="BQ3" s="294"/>
      <c r="BR3" s="295"/>
      <c r="BS3" s="296"/>
      <c r="BT3" s="300"/>
      <c r="BU3" s="301"/>
      <c r="BV3" s="302"/>
      <c r="BW3" s="305"/>
      <c r="BX3" s="306"/>
      <c r="BZ3" s="288"/>
      <c r="CA3" s="289"/>
      <c r="CB3" s="290"/>
      <c r="CC3" s="294"/>
      <c r="CD3" s="295"/>
      <c r="CE3" s="296"/>
      <c r="CF3" s="300"/>
      <c r="CG3" s="301"/>
      <c r="CH3" s="302"/>
      <c r="CI3" s="305"/>
      <c r="CJ3" s="306"/>
    </row>
    <row r="4" spans="1:88" ht="12.75" customHeight="1" thickBot="1" x14ac:dyDescent="0.25">
      <c r="A4" s="7" t="s">
        <v>6</v>
      </c>
      <c r="B4" s="8">
        <v>0</v>
      </c>
      <c r="C4" s="9">
        <f ca="1">1-CC48</f>
        <v>-58008.788462638768</v>
      </c>
      <c r="D4" s="311"/>
      <c r="E4" s="312"/>
      <c r="F4" s="319">
        <f>I72</f>
        <v>4831.4074989987812</v>
      </c>
      <c r="G4" s="320"/>
      <c r="H4" s="321"/>
      <c r="I4" s="322">
        <f>N72+(O72*H81)</f>
        <v>8487.6876046898597</v>
      </c>
      <c r="J4" s="320"/>
      <c r="K4" s="321"/>
      <c r="L4" s="322">
        <f>(SUM(K72:L72))</f>
        <v>4245.9329743589769</v>
      </c>
      <c r="M4" s="320"/>
      <c r="N4" s="321"/>
      <c r="O4" s="320">
        <f>M72</f>
        <v>1788.1563438872231</v>
      </c>
      <c r="P4" s="323"/>
      <c r="Q4" s="10"/>
      <c r="R4" s="319">
        <f>I73</f>
        <v>4882.9141285728092</v>
      </c>
      <c r="S4" s="320"/>
      <c r="T4" s="321"/>
      <c r="U4" s="322">
        <f>N73+(O73*H81)</f>
        <v>9041.5293321907957</v>
      </c>
      <c r="V4" s="320"/>
      <c r="W4" s="321"/>
      <c r="X4" s="322">
        <f>SUM(K73:L73)</f>
        <v>4418.8053738664803</v>
      </c>
      <c r="Y4" s="320"/>
      <c r="Z4" s="321"/>
      <c r="AA4" s="320">
        <f>M73</f>
        <v>1995.8050168931929</v>
      </c>
      <c r="AB4" s="323"/>
      <c r="AC4" s="10"/>
      <c r="AD4" s="319">
        <f>I74</f>
        <v>5153.3927615021266</v>
      </c>
      <c r="AE4" s="320"/>
      <c r="AF4" s="321"/>
      <c r="AG4" s="322">
        <f>N74+(O74*H81)</f>
        <v>9197.2816466788372</v>
      </c>
      <c r="AH4" s="320"/>
      <c r="AI4" s="321"/>
      <c r="AJ4" s="322">
        <f>SUM(K74:L74)</f>
        <v>4447.7719146609625</v>
      </c>
      <c r="AK4" s="320"/>
      <c r="AL4" s="321"/>
      <c r="AM4" s="320">
        <f>M74</f>
        <v>2174.1341352260329</v>
      </c>
      <c r="AN4" s="323"/>
      <c r="AO4" s="10"/>
      <c r="AP4" s="319">
        <f>I75</f>
        <v>6025.5732204710976</v>
      </c>
      <c r="AQ4" s="320"/>
      <c r="AR4" s="321"/>
      <c r="AS4" s="322">
        <f>N75+(O75*H81)</f>
        <v>11533.198708820011</v>
      </c>
      <c r="AT4" s="320"/>
      <c r="AU4" s="321"/>
      <c r="AV4" s="322">
        <f>SUM(K75:L75)</f>
        <v>5729.0059874275139</v>
      </c>
      <c r="AW4" s="320"/>
      <c r="AX4" s="321"/>
      <c r="AY4" s="320">
        <f>M75</f>
        <v>3247.0580713398704</v>
      </c>
      <c r="AZ4" s="323"/>
      <c r="BA4" s="10"/>
      <c r="BB4" s="319">
        <f>I76</f>
        <v>5568.275123495644</v>
      </c>
      <c r="BC4" s="320"/>
      <c r="BD4" s="321"/>
      <c r="BE4" s="322">
        <f>N76+(O76*H81)</f>
        <v>10615.901499637141</v>
      </c>
      <c r="BF4" s="320"/>
      <c r="BG4" s="321"/>
      <c r="BH4" s="322">
        <f>SUM(K76+L76)</f>
        <v>5160.0360787622594</v>
      </c>
      <c r="BI4" s="320"/>
      <c r="BJ4" s="321"/>
      <c r="BK4" s="320">
        <f>M76</f>
        <v>2921.7297642345802</v>
      </c>
      <c r="BL4" s="323"/>
      <c r="BM4" s="10"/>
      <c r="BN4" s="319">
        <f>I77</f>
        <v>4760.578195705054</v>
      </c>
      <c r="BO4" s="320"/>
      <c r="BP4" s="321"/>
      <c r="BQ4" s="322">
        <f>N77+(O77*H81)</f>
        <v>9134.1896706221269</v>
      </c>
      <c r="BR4" s="320"/>
      <c r="BS4" s="321"/>
      <c r="BT4" s="322">
        <f>SUM(K77:L77)</f>
        <v>3682.9969233075863</v>
      </c>
      <c r="BU4" s="320"/>
      <c r="BV4" s="320"/>
      <c r="BW4" s="320">
        <f>M77</f>
        <v>1792.760749625133</v>
      </c>
      <c r="BX4" s="323"/>
      <c r="BY4" s="10"/>
      <c r="BZ4" s="319">
        <v>0</v>
      </c>
      <c r="CA4" s="320"/>
      <c r="CB4" s="321"/>
      <c r="CC4" s="322">
        <v>0</v>
      </c>
      <c r="CD4" s="320"/>
      <c r="CE4" s="321"/>
      <c r="CF4" s="322">
        <v>0</v>
      </c>
      <c r="CG4" s="320"/>
      <c r="CH4" s="320"/>
      <c r="CI4" s="320">
        <v>0</v>
      </c>
      <c r="CJ4" s="323"/>
    </row>
    <row r="5" spans="1:88" ht="12.75" customHeight="1" thickBot="1" x14ac:dyDescent="0.25">
      <c r="A5" s="11" t="s">
        <v>7</v>
      </c>
      <c r="B5" s="12">
        <v>0</v>
      </c>
      <c r="C5" s="13">
        <f>1-CF63</f>
        <v>-27683.549252383778</v>
      </c>
      <c r="D5" s="14"/>
      <c r="E5" s="14"/>
      <c r="F5" s="15" t="s">
        <v>8</v>
      </c>
      <c r="G5" s="16" t="s">
        <v>9</v>
      </c>
      <c r="H5" s="17"/>
      <c r="I5" s="15" t="s">
        <v>8</v>
      </c>
      <c r="J5" s="16" t="s">
        <v>9</v>
      </c>
      <c r="K5" s="17"/>
      <c r="L5" s="18" t="s">
        <v>8</v>
      </c>
      <c r="M5" s="19" t="s">
        <v>9</v>
      </c>
      <c r="N5" s="20"/>
      <c r="O5" s="335"/>
      <c r="P5" s="336"/>
      <c r="R5" s="21" t="s">
        <v>8</v>
      </c>
      <c r="S5" s="22" t="s">
        <v>9</v>
      </c>
      <c r="T5" s="23"/>
      <c r="U5" s="21" t="s">
        <v>8</v>
      </c>
      <c r="V5" s="22" t="s">
        <v>9</v>
      </c>
      <c r="W5" s="23"/>
      <c r="X5" s="21" t="s">
        <v>8</v>
      </c>
      <c r="Y5" s="22" t="s">
        <v>9</v>
      </c>
      <c r="Z5" s="24"/>
      <c r="AA5" s="335"/>
      <c r="AB5" s="336"/>
      <c r="AD5" s="21" t="s">
        <v>8</v>
      </c>
      <c r="AE5" s="22" t="s">
        <v>9</v>
      </c>
      <c r="AF5" s="23"/>
      <c r="AG5" s="21" t="s">
        <v>8</v>
      </c>
      <c r="AH5" s="22" t="s">
        <v>9</v>
      </c>
      <c r="AI5" s="23"/>
      <c r="AJ5" s="21" t="s">
        <v>8</v>
      </c>
      <c r="AK5" s="22" t="s">
        <v>9</v>
      </c>
      <c r="AL5" s="24"/>
      <c r="AM5" s="335"/>
      <c r="AN5" s="336"/>
      <c r="AP5" s="21" t="s">
        <v>8</v>
      </c>
      <c r="AQ5" s="22" t="s">
        <v>9</v>
      </c>
      <c r="AR5" s="25"/>
      <c r="AS5" s="21" t="s">
        <v>8</v>
      </c>
      <c r="AT5" s="22" t="s">
        <v>9</v>
      </c>
      <c r="AU5" s="25"/>
      <c r="AV5" s="21" t="s">
        <v>8</v>
      </c>
      <c r="AW5" s="22" t="s">
        <v>9</v>
      </c>
      <c r="AX5" s="24"/>
      <c r="AY5" s="335"/>
      <c r="AZ5" s="336"/>
      <c r="BB5" s="21" t="s">
        <v>8</v>
      </c>
      <c r="BC5" s="22" t="s">
        <v>9</v>
      </c>
      <c r="BD5" s="23"/>
      <c r="BE5" s="21" t="s">
        <v>8</v>
      </c>
      <c r="BF5" s="22" t="s">
        <v>9</v>
      </c>
      <c r="BG5" s="23"/>
      <c r="BH5" s="21" t="s">
        <v>8</v>
      </c>
      <c r="BI5" s="22" t="s">
        <v>9</v>
      </c>
      <c r="BJ5" s="24"/>
      <c r="BK5" s="335"/>
      <c r="BL5" s="336"/>
      <c r="BN5" s="21" t="s">
        <v>8</v>
      </c>
      <c r="BO5" s="22" t="s">
        <v>9</v>
      </c>
      <c r="BP5" s="23"/>
      <c r="BQ5" s="21" t="s">
        <v>8</v>
      </c>
      <c r="BR5" s="22" t="s">
        <v>9</v>
      </c>
      <c r="BS5" s="23"/>
      <c r="BT5" s="21" t="s">
        <v>8</v>
      </c>
      <c r="BU5" s="22" t="s">
        <v>9</v>
      </c>
      <c r="BV5" s="26"/>
      <c r="BW5" s="335"/>
      <c r="BX5" s="336"/>
      <c r="BZ5" s="21" t="s">
        <v>8</v>
      </c>
      <c r="CA5" s="22" t="s">
        <v>9</v>
      </c>
      <c r="CB5" s="23"/>
      <c r="CC5" s="21" t="s">
        <v>8</v>
      </c>
      <c r="CD5" s="22" t="s">
        <v>9</v>
      </c>
      <c r="CE5" s="23"/>
      <c r="CF5" s="21" t="s">
        <v>8</v>
      </c>
      <c r="CG5" s="22" t="s">
        <v>9</v>
      </c>
      <c r="CH5" s="26"/>
      <c r="CI5" s="335"/>
      <c r="CJ5" s="336"/>
    </row>
    <row r="6" spans="1:88" ht="13.5" customHeight="1" thickBot="1" x14ac:dyDescent="0.25">
      <c r="D6" s="337" t="s">
        <v>10</v>
      </c>
      <c r="E6" s="338"/>
      <c r="F6" s="27">
        <f ca="1">F4 +IFERROR(INDIRECT("'S" &amp; TEXT(D1-1,"00")&amp;"'!BZ63"),0)</f>
        <v>4831.4074989987812</v>
      </c>
      <c r="G6" s="27">
        <f>F4+'[1]52-16'!CM69</f>
        <v>4831.4074989987812</v>
      </c>
      <c r="H6" s="28" t="s">
        <v>11</v>
      </c>
      <c r="I6" s="27">
        <f ca="1">I4 +IFERROR(INDIRECT("'S" &amp; TEXT(D1-1,"00")&amp;"'!CC63"),0)</f>
        <v>8487.6876046898597</v>
      </c>
      <c r="J6" s="27">
        <f>I4+'[1]52-16'!CP69</f>
        <v>8487.6876046898597</v>
      </c>
      <c r="K6" s="28" t="s">
        <v>11</v>
      </c>
      <c r="L6" s="27">
        <f>L4</f>
        <v>4245.9329743589769</v>
      </c>
      <c r="M6" s="27">
        <f>L4+'[1]52-16'!CS69</f>
        <v>4245.9329743589769</v>
      </c>
      <c r="N6" s="28" t="s">
        <v>11</v>
      </c>
      <c r="O6" s="339">
        <f>O4</f>
        <v>1788.1563438872231</v>
      </c>
      <c r="P6" s="340"/>
      <c r="R6" s="29">
        <f ca="1">$R$4+F63</f>
        <v>9714.3216275715895</v>
      </c>
      <c r="S6" s="30">
        <f>$R$4+G63</f>
        <v>9714.3216275715895</v>
      </c>
      <c r="T6" s="28" t="s">
        <v>11</v>
      </c>
      <c r="U6" s="29">
        <f ca="1">$U$4+I63</f>
        <v>17529.216936880657</v>
      </c>
      <c r="V6" s="30">
        <f>$U$4+J63</f>
        <v>17529.216936880657</v>
      </c>
      <c r="W6" s="28" t="s">
        <v>11</v>
      </c>
      <c r="X6" s="29">
        <f>X4+L63</f>
        <v>8664.7383482254572</v>
      </c>
      <c r="Y6" s="30">
        <f>X4+M63</f>
        <v>8664.7383482254572</v>
      </c>
      <c r="Z6" s="28" t="s">
        <v>11</v>
      </c>
      <c r="AA6" s="341">
        <f>AA4</f>
        <v>1995.8050168931929</v>
      </c>
      <c r="AB6" s="342"/>
      <c r="AD6" s="29">
        <f ca="1">AD4+R63</f>
        <v>14867.714389073717</v>
      </c>
      <c r="AE6" s="30">
        <f>AD4+S63</f>
        <v>14867.714389073717</v>
      </c>
      <c r="AF6" s="28" t="s">
        <v>11</v>
      </c>
      <c r="AG6" s="29">
        <f ca="1">AG4+U63</f>
        <v>26726.498583559493</v>
      </c>
      <c r="AH6" s="30">
        <f>AG4+V63</f>
        <v>26726.498583559493</v>
      </c>
      <c r="AI6" s="28" t="s">
        <v>11</v>
      </c>
      <c r="AJ6" s="29">
        <f>AJ4+X63</f>
        <v>13112.510262886419</v>
      </c>
      <c r="AK6" s="30">
        <f>AJ4+Y63</f>
        <v>13112.510262886419</v>
      </c>
      <c r="AL6" s="28" t="s">
        <v>11</v>
      </c>
      <c r="AM6" s="341">
        <f>AM4</f>
        <v>2174.1341352260329</v>
      </c>
      <c r="AN6" s="342"/>
      <c r="AP6" s="29">
        <f ca="1">AP4+AD63</f>
        <v>20893.287609544815</v>
      </c>
      <c r="AQ6" s="30">
        <f>AP4+AE63</f>
        <v>20893.287609544815</v>
      </c>
      <c r="AR6" s="28" t="s">
        <v>11</v>
      </c>
      <c r="AS6" s="29">
        <f ca="1">AS4+AG63</f>
        <v>38259.697292379504</v>
      </c>
      <c r="AT6" s="30">
        <f>AS4+AH63</f>
        <v>38259.697292379504</v>
      </c>
      <c r="AU6" s="28" t="s">
        <v>11</v>
      </c>
      <c r="AV6" s="29">
        <f>AV4+AJ63</f>
        <v>18841.516250313933</v>
      </c>
      <c r="AW6" s="30">
        <f>AV4+AK63</f>
        <v>18841.516250313933</v>
      </c>
      <c r="AX6" s="28" t="s">
        <v>11</v>
      </c>
      <c r="AY6" s="341">
        <f>AY4</f>
        <v>3247.0580713398704</v>
      </c>
      <c r="AZ6" s="342"/>
      <c r="BB6" s="29">
        <f ca="1">BB4+AP63</f>
        <v>26461.56273304046</v>
      </c>
      <c r="BC6" s="30">
        <f>BB4+AQ63</f>
        <v>26461.56273304046</v>
      </c>
      <c r="BD6" s="28" t="s">
        <v>11</v>
      </c>
      <c r="BE6" s="29">
        <f ca="1">BE4+AS63</f>
        <v>48875.598792016644</v>
      </c>
      <c r="BF6" s="30">
        <f>BE4+AT63</f>
        <v>48875.598792016644</v>
      </c>
      <c r="BG6" s="28" t="s">
        <v>11</v>
      </c>
      <c r="BH6" s="29">
        <f>BH4+AV63</f>
        <v>24001.552329076192</v>
      </c>
      <c r="BI6" s="30">
        <f>BH4+AW63</f>
        <v>24001.552329076192</v>
      </c>
      <c r="BJ6" s="28" t="s">
        <v>11</v>
      </c>
      <c r="BK6" s="341">
        <f>BK4</f>
        <v>2921.7297642345802</v>
      </c>
      <c r="BL6" s="342"/>
      <c r="BN6" s="29">
        <f ca="1">BN4+BB63</f>
        <v>31222.140928745514</v>
      </c>
      <c r="BO6" s="30">
        <f>BN4+BC63</f>
        <v>31222.140928745514</v>
      </c>
      <c r="BP6" s="31"/>
      <c r="BQ6" s="29">
        <f ca="1">BQ4+BE63</f>
        <v>58009.788462638768</v>
      </c>
      <c r="BR6" s="30">
        <f>BQ4+BF63</f>
        <v>58009.788462638768</v>
      </c>
      <c r="BS6" s="31"/>
      <c r="BT6" s="29">
        <f>BT4+BH63</f>
        <v>27684.549252383778</v>
      </c>
      <c r="BU6" s="30">
        <f>BT4+BI63</f>
        <v>27684.549252383778</v>
      </c>
      <c r="BV6" s="32"/>
      <c r="BW6" s="341">
        <f>BW4</f>
        <v>1792.760749625133</v>
      </c>
      <c r="BX6" s="342"/>
      <c r="BZ6" s="29">
        <f ca="1">BZ4+BN63</f>
        <v>31222.140928745514</v>
      </c>
      <c r="CA6" s="30">
        <f>BZ4+BO63</f>
        <v>31222.140928745514</v>
      </c>
      <c r="CB6" s="31"/>
      <c r="CC6" s="29">
        <f ca="1">CC4+BQ63</f>
        <v>58009.788462638768</v>
      </c>
      <c r="CD6" s="30">
        <f>CC4+BR63</f>
        <v>58009.788462638768</v>
      </c>
      <c r="CE6" s="31"/>
      <c r="CF6" s="29">
        <f>CF4+BT63</f>
        <v>27684.549252383778</v>
      </c>
      <c r="CG6" s="30">
        <f>CF4+BU63</f>
        <v>27684.549252383778</v>
      </c>
      <c r="CH6" s="32"/>
      <c r="CI6" s="341">
        <f>CI4+BW63</f>
        <v>1792.760749625133</v>
      </c>
      <c r="CJ6" s="342">
        <f>CJ4+BX48</f>
        <v>0</v>
      </c>
    </row>
    <row r="7" spans="1:88" ht="15" customHeight="1" thickBot="1" x14ac:dyDescent="0.25">
      <c r="D7" s="33"/>
      <c r="E7" s="33"/>
      <c r="F7" s="34"/>
      <c r="H7" s="35"/>
      <c r="I7" s="276" t="s">
        <v>47</v>
      </c>
      <c r="J7" s="277"/>
      <c r="K7" s="236">
        <f>O72-O72*H81</f>
        <v>778.6106010233234</v>
      </c>
      <c r="L7" s="34"/>
      <c r="N7" s="35"/>
      <c r="R7" s="36"/>
      <c r="U7" s="276" t="s">
        <v>47</v>
      </c>
      <c r="V7" s="277"/>
      <c r="W7" s="235">
        <f>O73-O73*H81</f>
        <v>800.43476246599857</v>
      </c>
      <c r="AG7" s="278" t="s">
        <v>47</v>
      </c>
      <c r="AH7" s="279"/>
      <c r="AI7" s="235">
        <f>O74-O74*H81</f>
        <v>880.60910683795828</v>
      </c>
      <c r="AP7" s="34"/>
      <c r="AR7" s="35"/>
      <c r="AS7" s="278" t="s">
        <v>47</v>
      </c>
      <c r="AT7" s="279"/>
      <c r="AU7" s="235">
        <f>O75-O75*H81</f>
        <v>1082.7949396662243</v>
      </c>
      <c r="AV7" s="34"/>
      <c r="AX7" s="35"/>
      <c r="BE7" s="278" t="s">
        <v>47</v>
      </c>
      <c r="BF7" s="279"/>
      <c r="BG7" s="235">
        <f>O76-O76*H81</f>
        <v>984.2025683305128</v>
      </c>
      <c r="BQ7" s="278" t="s">
        <v>47</v>
      </c>
      <c r="BR7" s="279"/>
      <c r="BS7" s="235">
        <f>O77-O77*H81</f>
        <v>1117.2033466359662</v>
      </c>
    </row>
    <row r="8" spans="1:88" ht="15" customHeight="1" x14ac:dyDescent="0.2">
      <c r="B8" s="332" t="s">
        <v>12</v>
      </c>
      <c r="C8" s="324" t="s">
        <v>1</v>
      </c>
      <c r="D8" s="37"/>
      <c r="E8" s="211"/>
      <c r="F8" s="38"/>
      <c r="G8" s="39"/>
      <c r="H8" s="115" t="str">
        <f t="shared" ref="H8:H24" si="0">IF(F8&lt;&gt;"",F8-G8,"")</f>
        <v/>
      </c>
      <c r="I8" s="38"/>
      <c r="J8" s="39"/>
      <c r="K8" s="40" t="str">
        <f t="shared" ref="K8:K13" si="1">IF(I8&lt;&gt;"",I8-J8,"")</f>
        <v/>
      </c>
      <c r="L8" s="41"/>
      <c r="M8" s="39"/>
      <c r="N8" s="115" t="str">
        <f t="shared" ref="N8:N24" si="2">IF(L8&lt;&gt;"",L8-M8,"")</f>
        <v/>
      </c>
      <c r="O8" s="38"/>
      <c r="P8" s="42"/>
      <c r="R8" s="38"/>
      <c r="S8" s="39"/>
      <c r="T8" s="115" t="str">
        <f t="shared" ref="T8:T24" si="3">IF(R8&lt;&gt;"",R8-S8,"")</f>
        <v/>
      </c>
      <c r="U8" s="38"/>
      <c r="V8" s="39"/>
      <c r="W8" s="40" t="str">
        <f t="shared" ref="W8:W13" si="4">IF(U8&lt;&gt;"",U8-V8,"")</f>
        <v/>
      </c>
      <c r="X8" s="41"/>
      <c r="Y8" s="39"/>
      <c r="Z8" s="115" t="str">
        <f t="shared" ref="Z8:Z24" si="5">IF(X8&lt;&gt;"",X8-Y8,"")</f>
        <v/>
      </c>
      <c r="AA8" s="38"/>
      <c r="AB8" s="42"/>
      <c r="AD8" s="38"/>
      <c r="AE8" s="39"/>
      <c r="AF8" s="115" t="str">
        <f t="shared" ref="AF8:AF24" si="6">IF(AD8&lt;&gt;"",AD8-AE8,"")</f>
        <v/>
      </c>
      <c r="AG8" s="38"/>
      <c r="AH8" s="39"/>
      <c r="AI8" s="40" t="str">
        <f t="shared" ref="AI8:AI13" si="7">IF(AG8&lt;&gt;"",AG8-AH8,"")</f>
        <v/>
      </c>
      <c r="AJ8" s="41"/>
      <c r="AK8" s="39"/>
      <c r="AL8" s="115" t="str">
        <f t="shared" ref="AL8:AL24" si="8">IF(AJ8&lt;&gt;"",AJ8-AK8,"")</f>
        <v/>
      </c>
      <c r="AM8" s="38"/>
      <c r="AN8" s="42"/>
      <c r="AP8" s="38"/>
      <c r="AQ8" s="39"/>
      <c r="AR8" s="115" t="str">
        <f t="shared" ref="AR8:AR24" si="9">IF(AP8&lt;&gt;"",AP8-AQ8,"")</f>
        <v/>
      </c>
      <c r="AS8" s="38"/>
      <c r="AT8" s="39"/>
      <c r="AU8" s="40" t="str">
        <f t="shared" ref="AU8:AU13" si="10">IF(AS8&lt;&gt;"",AS8-AT8,"")</f>
        <v/>
      </c>
      <c r="AV8" s="41"/>
      <c r="AW8" s="39"/>
      <c r="AX8" s="115" t="str">
        <f t="shared" ref="AX8:AX24" si="11">IF(AV8&lt;&gt;"",AV8-AW8,"")</f>
        <v/>
      </c>
      <c r="AY8" s="38"/>
      <c r="AZ8" s="42"/>
      <c r="BB8" s="38"/>
      <c r="BC8" s="39"/>
      <c r="BD8" s="115" t="str">
        <f t="shared" ref="BD8:BD24" si="12">IF(BB8&lt;&gt;"",BB8-BC8,"")</f>
        <v/>
      </c>
      <c r="BE8" s="38"/>
      <c r="BF8" s="39"/>
      <c r="BG8" s="40" t="str">
        <f t="shared" ref="BG8:BG13" si="13">IF(BE8&lt;&gt;"",BE8-BF8,"")</f>
        <v/>
      </c>
      <c r="BH8" s="41"/>
      <c r="BI8" s="39"/>
      <c r="BJ8" s="115" t="str">
        <f t="shared" ref="BJ8:BJ24" si="14">IF(BH8&lt;&gt;"",BH8-BI8,"")</f>
        <v/>
      </c>
      <c r="BK8" s="38"/>
      <c r="BL8" s="42"/>
      <c r="BN8" s="38"/>
      <c r="BO8" s="39"/>
      <c r="BP8" s="115" t="str">
        <f t="shared" ref="BP8:BP24" si="15">IF(BN8&lt;&gt;"",BN8-BO8,"")</f>
        <v/>
      </c>
      <c r="BQ8" s="38"/>
      <c r="BR8" s="39"/>
      <c r="BS8" s="40" t="str">
        <f t="shared" ref="BS8:BS13" si="16">IF(BQ8&lt;&gt;"",BQ8-BR8,"")</f>
        <v/>
      </c>
      <c r="BT8" s="41"/>
      <c r="BU8" s="39"/>
      <c r="BV8" s="115" t="str">
        <f t="shared" ref="BV8:BV24" si="17">IF(BT8&lt;&gt;"",BT8-BU8,"")</f>
        <v/>
      </c>
      <c r="BW8" s="38"/>
      <c r="BX8" s="42"/>
      <c r="BZ8" s="38"/>
      <c r="CA8" s="39"/>
      <c r="CB8" s="115" t="str">
        <f t="shared" ref="CB8:CB24" si="18">IF(BZ8&lt;&gt;"",BZ8-CA8,"")</f>
        <v/>
      </c>
      <c r="CC8" s="38"/>
      <c r="CD8" s="39"/>
      <c r="CE8" s="40" t="str">
        <f t="shared" ref="CE8:CE13" si="19">IF(CC8&lt;&gt;"",CC8-CD8,"")</f>
        <v/>
      </c>
      <c r="CF8" s="41"/>
      <c r="CG8" s="39"/>
      <c r="CH8" s="115" t="str">
        <f t="shared" ref="CH8:CH24" si="20">IF(CF8&lt;&gt;"",CF8-CG8,"")</f>
        <v/>
      </c>
      <c r="CI8" s="38"/>
      <c r="CJ8" s="42"/>
    </row>
    <row r="9" spans="1:88" ht="15" customHeight="1" x14ac:dyDescent="0.2">
      <c r="B9" s="333"/>
      <c r="C9" s="325"/>
      <c r="D9" s="43"/>
      <c r="E9" s="238"/>
      <c r="F9" s="44"/>
      <c r="G9" s="45"/>
      <c r="H9" s="61" t="str">
        <f t="shared" si="0"/>
        <v/>
      </c>
      <c r="I9" s="44"/>
      <c r="J9" s="45"/>
      <c r="K9" s="46" t="str">
        <f t="shared" si="1"/>
        <v/>
      </c>
      <c r="L9" s="47"/>
      <c r="M9" s="45"/>
      <c r="N9" s="61" t="str">
        <f t="shared" si="2"/>
        <v/>
      </c>
      <c r="O9" s="44"/>
      <c r="P9" s="48"/>
      <c r="R9" s="44"/>
      <c r="S9" s="45"/>
      <c r="T9" s="61" t="str">
        <f t="shared" si="3"/>
        <v/>
      </c>
      <c r="U9" s="44"/>
      <c r="V9" s="45"/>
      <c r="W9" s="46" t="str">
        <f t="shared" si="4"/>
        <v/>
      </c>
      <c r="X9" s="47"/>
      <c r="Y9" s="45"/>
      <c r="Z9" s="61" t="str">
        <f t="shared" si="5"/>
        <v/>
      </c>
      <c r="AA9" s="44"/>
      <c r="AB9" s="48"/>
      <c r="AD9" s="44"/>
      <c r="AE9" s="45"/>
      <c r="AF9" s="61" t="str">
        <f t="shared" si="6"/>
        <v/>
      </c>
      <c r="AG9" s="44"/>
      <c r="AH9" s="45"/>
      <c r="AI9" s="46" t="str">
        <f t="shared" si="7"/>
        <v/>
      </c>
      <c r="AJ9" s="47"/>
      <c r="AK9" s="45"/>
      <c r="AL9" s="61" t="str">
        <f t="shared" si="8"/>
        <v/>
      </c>
      <c r="AM9" s="44"/>
      <c r="AN9" s="48"/>
      <c r="AP9" s="44"/>
      <c r="AQ9" s="45"/>
      <c r="AR9" s="61" t="str">
        <f t="shared" si="9"/>
        <v/>
      </c>
      <c r="AS9" s="44"/>
      <c r="AT9" s="45"/>
      <c r="AU9" s="46" t="str">
        <f t="shared" si="10"/>
        <v/>
      </c>
      <c r="AV9" s="47"/>
      <c r="AW9" s="45"/>
      <c r="AX9" s="61" t="str">
        <f t="shared" si="11"/>
        <v/>
      </c>
      <c r="AY9" s="44"/>
      <c r="AZ9" s="48"/>
      <c r="BB9" s="44"/>
      <c r="BC9" s="45"/>
      <c r="BD9" s="61" t="str">
        <f t="shared" si="12"/>
        <v/>
      </c>
      <c r="BE9" s="44"/>
      <c r="BF9" s="45"/>
      <c r="BG9" s="46" t="str">
        <f t="shared" si="13"/>
        <v/>
      </c>
      <c r="BH9" s="47"/>
      <c r="BI9" s="45"/>
      <c r="BJ9" s="61" t="str">
        <f t="shared" si="14"/>
        <v/>
      </c>
      <c r="BK9" s="44"/>
      <c r="BL9" s="48"/>
      <c r="BN9" s="44"/>
      <c r="BO9" s="45"/>
      <c r="BP9" s="61" t="str">
        <f t="shared" si="15"/>
        <v/>
      </c>
      <c r="BQ9" s="44"/>
      <c r="BR9" s="45"/>
      <c r="BS9" s="46" t="str">
        <f t="shared" si="16"/>
        <v/>
      </c>
      <c r="BT9" s="47"/>
      <c r="BU9" s="45"/>
      <c r="BV9" s="61" t="str">
        <f t="shared" si="17"/>
        <v/>
      </c>
      <c r="BW9" s="44"/>
      <c r="BX9" s="48"/>
      <c r="BZ9" s="44"/>
      <c r="CA9" s="45"/>
      <c r="CB9" s="61" t="str">
        <f t="shared" si="18"/>
        <v/>
      </c>
      <c r="CC9" s="44"/>
      <c r="CD9" s="45"/>
      <c r="CE9" s="46" t="str">
        <f t="shared" si="19"/>
        <v/>
      </c>
      <c r="CF9" s="47"/>
      <c r="CG9" s="45"/>
      <c r="CH9" s="61" t="str">
        <f t="shared" si="20"/>
        <v/>
      </c>
      <c r="CI9" s="44"/>
      <c r="CJ9" s="48"/>
    </row>
    <row r="10" spans="1:88" ht="15" customHeight="1" x14ac:dyDescent="0.2">
      <c r="B10" s="333"/>
      <c r="C10" s="325"/>
      <c r="D10" s="43"/>
      <c r="E10" s="200"/>
      <c r="F10" s="44"/>
      <c r="G10" s="45"/>
      <c r="H10" s="61" t="str">
        <f t="shared" si="0"/>
        <v/>
      </c>
      <c r="I10" s="44"/>
      <c r="J10" s="45"/>
      <c r="K10" s="46" t="str">
        <f t="shared" si="1"/>
        <v/>
      </c>
      <c r="L10" s="47"/>
      <c r="M10" s="45"/>
      <c r="N10" s="61" t="str">
        <f t="shared" si="2"/>
        <v/>
      </c>
      <c r="O10" s="44"/>
      <c r="P10" s="48"/>
      <c r="R10" s="44"/>
      <c r="S10" s="45"/>
      <c r="T10" s="61" t="str">
        <f t="shared" si="3"/>
        <v/>
      </c>
      <c r="U10" s="44"/>
      <c r="V10" s="45"/>
      <c r="W10" s="46" t="str">
        <f t="shared" si="4"/>
        <v/>
      </c>
      <c r="X10" s="47"/>
      <c r="Y10" s="45"/>
      <c r="Z10" s="61" t="str">
        <f t="shared" si="5"/>
        <v/>
      </c>
      <c r="AA10" s="44"/>
      <c r="AB10" s="48"/>
      <c r="AD10" s="44"/>
      <c r="AE10" s="45"/>
      <c r="AF10" s="61" t="str">
        <f t="shared" si="6"/>
        <v/>
      </c>
      <c r="AG10" s="44"/>
      <c r="AH10" s="45"/>
      <c r="AI10" s="46" t="str">
        <f t="shared" si="7"/>
        <v/>
      </c>
      <c r="AJ10" s="47"/>
      <c r="AK10" s="45"/>
      <c r="AL10" s="61" t="str">
        <f t="shared" si="8"/>
        <v/>
      </c>
      <c r="AM10" s="44"/>
      <c r="AN10" s="48"/>
      <c r="AP10" s="44"/>
      <c r="AQ10" s="45"/>
      <c r="AR10" s="61" t="str">
        <f t="shared" si="9"/>
        <v/>
      </c>
      <c r="AS10" s="44"/>
      <c r="AT10" s="45"/>
      <c r="AU10" s="46" t="str">
        <f t="shared" si="10"/>
        <v/>
      </c>
      <c r="AV10" s="47"/>
      <c r="AW10" s="45"/>
      <c r="AX10" s="61" t="str">
        <f t="shared" si="11"/>
        <v/>
      </c>
      <c r="AY10" s="44"/>
      <c r="AZ10" s="48"/>
      <c r="BB10" s="44"/>
      <c r="BC10" s="45"/>
      <c r="BD10" s="61" t="str">
        <f t="shared" si="12"/>
        <v/>
      </c>
      <c r="BE10" s="44"/>
      <c r="BF10" s="45"/>
      <c r="BG10" s="46" t="str">
        <f t="shared" si="13"/>
        <v/>
      </c>
      <c r="BH10" s="47"/>
      <c r="BI10" s="45"/>
      <c r="BJ10" s="61" t="str">
        <f t="shared" si="14"/>
        <v/>
      </c>
      <c r="BK10" s="44"/>
      <c r="BL10" s="48"/>
      <c r="BN10" s="44"/>
      <c r="BO10" s="45"/>
      <c r="BP10" s="61" t="str">
        <f t="shared" si="15"/>
        <v/>
      </c>
      <c r="BQ10" s="44"/>
      <c r="BR10" s="45"/>
      <c r="BS10" s="46" t="str">
        <f t="shared" si="16"/>
        <v/>
      </c>
      <c r="BT10" s="47"/>
      <c r="BU10" s="45"/>
      <c r="BV10" s="61" t="str">
        <f t="shared" si="17"/>
        <v/>
      </c>
      <c r="BW10" s="44"/>
      <c r="BX10" s="48"/>
      <c r="BZ10" s="44"/>
      <c r="CA10" s="45"/>
      <c r="CB10" s="61" t="str">
        <f t="shared" si="18"/>
        <v/>
      </c>
      <c r="CC10" s="44"/>
      <c r="CD10" s="45"/>
      <c r="CE10" s="46" t="str">
        <f t="shared" si="19"/>
        <v/>
      </c>
      <c r="CF10" s="47"/>
      <c r="CG10" s="45"/>
      <c r="CH10" s="61" t="str">
        <f t="shared" si="20"/>
        <v/>
      </c>
      <c r="CI10" s="44"/>
      <c r="CJ10" s="48"/>
    </row>
    <row r="11" spans="1:88" ht="15" customHeight="1" x14ac:dyDescent="0.2">
      <c r="B11" s="333"/>
      <c r="C11" s="325"/>
      <c r="D11" s="52"/>
      <c r="E11" s="239"/>
      <c r="F11" s="44"/>
      <c r="G11" s="45"/>
      <c r="H11" s="61" t="str">
        <f t="shared" si="0"/>
        <v/>
      </c>
      <c r="I11" s="44"/>
      <c r="J11" s="45"/>
      <c r="K11" s="46" t="str">
        <f t="shared" si="1"/>
        <v/>
      </c>
      <c r="L11" s="47"/>
      <c r="M11" s="45"/>
      <c r="N11" s="61" t="str">
        <f t="shared" si="2"/>
        <v/>
      </c>
      <c r="O11" s="44"/>
      <c r="P11" s="48"/>
      <c r="R11" s="44"/>
      <c r="S11" s="45"/>
      <c r="T11" s="61" t="str">
        <f t="shared" si="3"/>
        <v/>
      </c>
      <c r="U11" s="44"/>
      <c r="V11" s="45"/>
      <c r="W11" s="46" t="str">
        <f t="shared" si="4"/>
        <v/>
      </c>
      <c r="X11" s="47"/>
      <c r="Y11" s="45"/>
      <c r="Z11" s="61" t="str">
        <f t="shared" si="5"/>
        <v/>
      </c>
      <c r="AA11" s="44"/>
      <c r="AB11" s="48"/>
      <c r="AD11" s="44"/>
      <c r="AE11" s="45"/>
      <c r="AF11" s="61" t="str">
        <f t="shared" si="6"/>
        <v/>
      </c>
      <c r="AG11" s="44"/>
      <c r="AH11" s="45"/>
      <c r="AI11" s="46" t="str">
        <f t="shared" si="7"/>
        <v/>
      </c>
      <c r="AJ11" s="47"/>
      <c r="AK11" s="45"/>
      <c r="AL11" s="61" t="str">
        <f t="shared" si="8"/>
        <v/>
      </c>
      <c r="AM11" s="44"/>
      <c r="AN11" s="48"/>
      <c r="AP11" s="44"/>
      <c r="AQ11" s="45"/>
      <c r="AR11" s="61" t="str">
        <f t="shared" si="9"/>
        <v/>
      </c>
      <c r="AS11" s="44"/>
      <c r="AT11" s="45"/>
      <c r="AU11" s="46" t="str">
        <f t="shared" si="10"/>
        <v/>
      </c>
      <c r="AV11" s="47"/>
      <c r="AW11" s="45"/>
      <c r="AX11" s="61" t="str">
        <f t="shared" si="11"/>
        <v/>
      </c>
      <c r="AY11" s="44"/>
      <c r="AZ11" s="48"/>
      <c r="BB11" s="44"/>
      <c r="BC11" s="45"/>
      <c r="BD11" s="61" t="str">
        <f t="shared" si="12"/>
        <v/>
      </c>
      <c r="BE11" s="44"/>
      <c r="BF11" s="45"/>
      <c r="BG11" s="46" t="str">
        <f t="shared" si="13"/>
        <v/>
      </c>
      <c r="BH11" s="47"/>
      <c r="BI11" s="45"/>
      <c r="BJ11" s="61" t="str">
        <f t="shared" si="14"/>
        <v/>
      </c>
      <c r="BK11" s="44"/>
      <c r="BL11" s="48"/>
      <c r="BN11" s="44"/>
      <c r="BO11" s="45"/>
      <c r="BP11" s="61" t="str">
        <f t="shared" si="15"/>
        <v/>
      </c>
      <c r="BQ11" s="44"/>
      <c r="BR11" s="45"/>
      <c r="BS11" s="46" t="str">
        <f t="shared" si="16"/>
        <v/>
      </c>
      <c r="BT11" s="47"/>
      <c r="BU11" s="45"/>
      <c r="BV11" s="61" t="str">
        <f t="shared" si="17"/>
        <v/>
      </c>
      <c r="BW11" s="44"/>
      <c r="BX11" s="48"/>
      <c r="BZ11" s="44"/>
      <c r="CA11" s="45"/>
      <c r="CB11" s="61" t="str">
        <f t="shared" si="18"/>
        <v/>
      </c>
      <c r="CC11" s="44"/>
      <c r="CD11" s="45"/>
      <c r="CE11" s="46" t="str">
        <f t="shared" si="19"/>
        <v/>
      </c>
      <c r="CF11" s="47"/>
      <c r="CG11" s="45"/>
      <c r="CH11" s="61" t="str">
        <f t="shared" si="20"/>
        <v/>
      </c>
      <c r="CI11" s="44"/>
      <c r="CJ11" s="48"/>
    </row>
    <row r="12" spans="1:88" ht="15" customHeight="1" x14ac:dyDescent="0.2">
      <c r="B12" s="333"/>
      <c r="C12" s="325"/>
      <c r="D12" s="53"/>
      <c r="E12" s="53"/>
      <c r="F12" s="44"/>
      <c r="G12" s="45"/>
      <c r="H12" s="61" t="str">
        <f t="shared" si="0"/>
        <v/>
      </c>
      <c r="I12" s="44"/>
      <c r="J12" s="45"/>
      <c r="K12" s="46" t="str">
        <f t="shared" si="1"/>
        <v/>
      </c>
      <c r="L12" s="47"/>
      <c r="M12" s="45"/>
      <c r="N12" s="61" t="str">
        <f t="shared" si="2"/>
        <v/>
      </c>
      <c r="O12" s="44"/>
      <c r="P12" s="48"/>
      <c r="R12" s="44"/>
      <c r="S12" s="45"/>
      <c r="T12" s="61" t="str">
        <f t="shared" si="3"/>
        <v/>
      </c>
      <c r="U12" s="44"/>
      <c r="V12" s="45"/>
      <c r="W12" s="46" t="str">
        <f t="shared" si="4"/>
        <v/>
      </c>
      <c r="X12" s="47"/>
      <c r="Y12" s="45"/>
      <c r="Z12" s="61" t="str">
        <f t="shared" si="5"/>
        <v/>
      </c>
      <c r="AA12" s="44"/>
      <c r="AB12" s="48"/>
      <c r="AD12" s="44"/>
      <c r="AE12" s="45"/>
      <c r="AF12" s="61" t="str">
        <f t="shared" si="6"/>
        <v/>
      </c>
      <c r="AG12" s="44"/>
      <c r="AH12" s="45"/>
      <c r="AI12" s="46" t="str">
        <f t="shared" si="7"/>
        <v/>
      </c>
      <c r="AJ12" s="47"/>
      <c r="AK12" s="45"/>
      <c r="AL12" s="61" t="str">
        <f t="shared" si="8"/>
        <v/>
      </c>
      <c r="AM12" s="44"/>
      <c r="AN12" s="48"/>
      <c r="AP12" s="44"/>
      <c r="AQ12" s="45"/>
      <c r="AR12" s="61" t="str">
        <f t="shared" si="9"/>
        <v/>
      </c>
      <c r="AS12" s="44"/>
      <c r="AT12" s="45"/>
      <c r="AU12" s="46" t="str">
        <f t="shared" si="10"/>
        <v/>
      </c>
      <c r="AV12" s="47"/>
      <c r="AW12" s="45"/>
      <c r="AX12" s="61" t="str">
        <f t="shared" si="11"/>
        <v/>
      </c>
      <c r="AY12" s="44"/>
      <c r="AZ12" s="48"/>
      <c r="BB12" s="44"/>
      <c r="BC12" s="45"/>
      <c r="BD12" s="61" t="str">
        <f t="shared" si="12"/>
        <v/>
      </c>
      <c r="BE12" s="44"/>
      <c r="BF12" s="45"/>
      <c r="BG12" s="46" t="str">
        <f t="shared" si="13"/>
        <v/>
      </c>
      <c r="BH12" s="47"/>
      <c r="BI12" s="45"/>
      <c r="BJ12" s="61" t="str">
        <f t="shared" si="14"/>
        <v/>
      </c>
      <c r="BK12" s="44"/>
      <c r="BL12" s="48"/>
      <c r="BN12" s="44"/>
      <c r="BO12" s="45"/>
      <c r="BP12" s="61" t="str">
        <f t="shared" si="15"/>
        <v/>
      </c>
      <c r="BQ12" s="44"/>
      <c r="BR12" s="45"/>
      <c r="BS12" s="46" t="str">
        <f t="shared" si="16"/>
        <v/>
      </c>
      <c r="BT12" s="47"/>
      <c r="BU12" s="45"/>
      <c r="BV12" s="61" t="str">
        <f t="shared" si="17"/>
        <v/>
      </c>
      <c r="BW12" s="44"/>
      <c r="BX12" s="48"/>
      <c r="BZ12" s="44"/>
      <c r="CA12" s="45"/>
      <c r="CB12" s="61" t="str">
        <f t="shared" si="18"/>
        <v/>
      </c>
      <c r="CC12" s="44"/>
      <c r="CD12" s="45"/>
      <c r="CE12" s="46" t="str">
        <f t="shared" si="19"/>
        <v/>
      </c>
      <c r="CF12" s="47"/>
      <c r="CG12" s="45"/>
      <c r="CH12" s="61" t="str">
        <f t="shared" si="20"/>
        <v/>
      </c>
      <c r="CI12" s="44"/>
      <c r="CJ12" s="48"/>
    </row>
    <row r="13" spans="1:88" ht="15" customHeight="1" x14ac:dyDescent="0.2">
      <c r="B13" s="333"/>
      <c r="C13" s="325"/>
      <c r="D13" s="53"/>
      <c r="E13" s="53"/>
      <c r="F13" s="54"/>
      <c r="G13" s="55"/>
      <c r="H13" s="61" t="str">
        <f t="shared" si="0"/>
        <v/>
      </c>
      <c r="I13" s="44"/>
      <c r="J13" s="55"/>
      <c r="K13" s="46" t="str">
        <f t="shared" si="1"/>
        <v/>
      </c>
      <c r="L13" s="241"/>
      <c r="M13" s="55"/>
      <c r="N13" s="61" t="str">
        <f t="shared" si="2"/>
        <v/>
      </c>
      <c r="O13" s="44"/>
      <c r="P13" s="237"/>
      <c r="R13" s="54"/>
      <c r="S13" s="55"/>
      <c r="T13" s="61" t="str">
        <f t="shared" si="3"/>
        <v/>
      </c>
      <c r="U13" s="44"/>
      <c r="V13" s="55"/>
      <c r="W13" s="46" t="str">
        <f t="shared" si="4"/>
        <v/>
      </c>
      <c r="X13" s="241"/>
      <c r="Y13" s="55"/>
      <c r="Z13" s="61" t="str">
        <f t="shared" si="5"/>
        <v/>
      </c>
      <c r="AA13" s="44"/>
      <c r="AB13" s="237"/>
      <c r="AD13" s="54"/>
      <c r="AE13" s="55"/>
      <c r="AF13" s="61" t="str">
        <f t="shared" si="6"/>
        <v/>
      </c>
      <c r="AG13" s="44"/>
      <c r="AH13" s="55"/>
      <c r="AI13" s="46" t="str">
        <f t="shared" si="7"/>
        <v/>
      </c>
      <c r="AJ13" s="241"/>
      <c r="AK13" s="55"/>
      <c r="AL13" s="61" t="str">
        <f t="shared" si="8"/>
        <v/>
      </c>
      <c r="AM13" s="44"/>
      <c r="AN13" s="237"/>
      <c r="AP13" s="54"/>
      <c r="AQ13" s="55"/>
      <c r="AR13" s="61" t="str">
        <f t="shared" si="9"/>
        <v/>
      </c>
      <c r="AS13" s="44"/>
      <c r="AT13" s="55"/>
      <c r="AU13" s="46" t="str">
        <f t="shared" si="10"/>
        <v/>
      </c>
      <c r="AV13" s="241"/>
      <c r="AW13" s="55"/>
      <c r="AX13" s="61" t="str">
        <f t="shared" si="11"/>
        <v/>
      </c>
      <c r="AY13" s="44"/>
      <c r="AZ13" s="237"/>
      <c r="BB13" s="54"/>
      <c r="BC13" s="55"/>
      <c r="BD13" s="61" t="str">
        <f t="shared" si="12"/>
        <v/>
      </c>
      <c r="BE13" s="44"/>
      <c r="BF13" s="55"/>
      <c r="BG13" s="46" t="str">
        <f t="shared" si="13"/>
        <v/>
      </c>
      <c r="BH13" s="241"/>
      <c r="BI13" s="55"/>
      <c r="BJ13" s="61" t="str">
        <f t="shared" si="14"/>
        <v/>
      </c>
      <c r="BK13" s="44"/>
      <c r="BL13" s="237"/>
      <c r="BN13" s="54"/>
      <c r="BO13" s="55"/>
      <c r="BP13" s="61" t="str">
        <f t="shared" si="15"/>
        <v/>
      </c>
      <c r="BQ13" s="44"/>
      <c r="BR13" s="55"/>
      <c r="BS13" s="46" t="str">
        <f t="shared" si="16"/>
        <v/>
      </c>
      <c r="BT13" s="241"/>
      <c r="BU13" s="55"/>
      <c r="BV13" s="61" t="str">
        <f t="shared" si="17"/>
        <v/>
      </c>
      <c r="BW13" s="44"/>
      <c r="BX13" s="237"/>
      <c r="BZ13" s="54"/>
      <c r="CA13" s="55"/>
      <c r="CB13" s="61" t="str">
        <f t="shared" si="18"/>
        <v/>
      </c>
      <c r="CC13" s="44"/>
      <c r="CD13" s="55"/>
      <c r="CE13" s="46" t="str">
        <f t="shared" si="19"/>
        <v/>
      </c>
      <c r="CF13" s="241"/>
      <c r="CG13" s="55"/>
      <c r="CH13" s="61" t="str">
        <f t="shared" si="20"/>
        <v/>
      </c>
      <c r="CI13" s="44"/>
      <c r="CJ13" s="237"/>
    </row>
    <row r="14" spans="1:88" s="56" customFormat="1" ht="15" customHeight="1" thickBot="1" x14ac:dyDescent="0.25">
      <c r="B14" s="333"/>
      <c r="C14" s="326"/>
      <c r="D14" s="57"/>
      <c r="E14" s="240"/>
      <c r="F14" s="243"/>
      <c r="G14" s="244"/>
      <c r="H14" s="242" t="str">
        <f t="shared" si="0"/>
        <v/>
      </c>
      <c r="I14" s="49"/>
      <c r="J14" s="244"/>
      <c r="K14" s="51"/>
      <c r="L14" s="245"/>
      <c r="M14" s="244"/>
      <c r="N14" s="242" t="str">
        <f t="shared" si="2"/>
        <v/>
      </c>
      <c r="O14" s="49"/>
      <c r="P14" s="246"/>
      <c r="Q14" s="2"/>
      <c r="R14" s="243"/>
      <c r="S14" s="244"/>
      <c r="T14" s="242" t="str">
        <f t="shared" si="3"/>
        <v/>
      </c>
      <c r="U14" s="49"/>
      <c r="V14" s="244"/>
      <c r="W14" s="51"/>
      <c r="X14" s="245"/>
      <c r="Y14" s="244"/>
      <c r="Z14" s="242" t="str">
        <f t="shared" si="5"/>
        <v/>
      </c>
      <c r="AA14" s="49"/>
      <c r="AB14" s="246"/>
      <c r="AC14" s="2"/>
      <c r="AD14" s="243"/>
      <c r="AE14" s="244"/>
      <c r="AF14" s="242" t="str">
        <f t="shared" si="6"/>
        <v/>
      </c>
      <c r="AG14" s="49"/>
      <c r="AH14" s="244"/>
      <c r="AI14" s="51"/>
      <c r="AJ14" s="245"/>
      <c r="AK14" s="244"/>
      <c r="AL14" s="242" t="str">
        <f t="shared" si="8"/>
        <v/>
      </c>
      <c r="AM14" s="49"/>
      <c r="AN14" s="246"/>
      <c r="AO14" s="2"/>
      <c r="AP14" s="243"/>
      <c r="AQ14" s="244"/>
      <c r="AR14" s="242" t="str">
        <f t="shared" si="9"/>
        <v/>
      </c>
      <c r="AS14" s="49"/>
      <c r="AT14" s="244"/>
      <c r="AU14" s="51"/>
      <c r="AV14" s="245"/>
      <c r="AW14" s="244"/>
      <c r="AX14" s="242" t="str">
        <f t="shared" si="11"/>
        <v/>
      </c>
      <c r="AY14" s="49"/>
      <c r="AZ14" s="246"/>
      <c r="BA14" s="2"/>
      <c r="BB14" s="243"/>
      <c r="BC14" s="244"/>
      <c r="BD14" s="242" t="str">
        <f t="shared" si="12"/>
        <v/>
      </c>
      <c r="BE14" s="49"/>
      <c r="BF14" s="244"/>
      <c r="BG14" s="51"/>
      <c r="BH14" s="245"/>
      <c r="BI14" s="244"/>
      <c r="BJ14" s="242" t="str">
        <f t="shared" si="14"/>
        <v/>
      </c>
      <c r="BK14" s="49"/>
      <c r="BL14" s="246"/>
      <c r="BM14" s="2"/>
      <c r="BN14" s="243"/>
      <c r="BO14" s="244"/>
      <c r="BP14" s="242" t="str">
        <f t="shared" si="15"/>
        <v/>
      </c>
      <c r="BQ14" s="49"/>
      <c r="BR14" s="244"/>
      <c r="BS14" s="51"/>
      <c r="BT14" s="245"/>
      <c r="BU14" s="244"/>
      <c r="BV14" s="242" t="str">
        <f t="shared" si="17"/>
        <v/>
      </c>
      <c r="BW14" s="49"/>
      <c r="BX14" s="246"/>
      <c r="BY14" s="2"/>
      <c r="BZ14" s="243"/>
      <c r="CA14" s="244"/>
      <c r="CB14" s="242" t="str">
        <f t="shared" si="18"/>
        <v/>
      </c>
      <c r="CC14" s="49"/>
      <c r="CD14" s="244"/>
      <c r="CE14" s="51"/>
      <c r="CF14" s="245"/>
      <c r="CG14" s="244"/>
      <c r="CH14" s="242" t="str">
        <f t="shared" si="20"/>
        <v/>
      </c>
      <c r="CI14" s="49"/>
      <c r="CJ14" s="246"/>
    </row>
    <row r="15" spans="1:88" ht="15" customHeight="1" x14ac:dyDescent="0.2">
      <c r="B15" s="333"/>
      <c r="C15" s="330" t="s">
        <v>2</v>
      </c>
      <c r="D15" s="190"/>
      <c r="E15" s="220"/>
      <c r="F15" s="38"/>
      <c r="G15" s="39"/>
      <c r="H15" s="115" t="str">
        <f t="shared" si="0"/>
        <v/>
      </c>
      <c r="I15" s="38"/>
      <c r="J15" s="39"/>
      <c r="K15" s="40" t="str">
        <f t="shared" ref="K15:K24" si="21">IF(I15&lt;&gt;"",I15-J15,"")</f>
        <v/>
      </c>
      <c r="L15" s="41"/>
      <c r="M15" s="39"/>
      <c r="N15" s="115" t="str">
        <f t="shared" si="2"/>
        <v/>
      </c>
      <c r="O15" s="38"/>
      <c r="P15" s="42"/>
      <c r="R15" s="38"/>
      <c r="S15" s="39"/>
      <c r="T15" s="115" t="str">
        <f t="shared" si="3"/>
        <v/>
      </c>
      <c r="U15" s="38"/>
      <c r="V15" s="39"/>
      <c r="W15" s="40" t="str">
        <f t="shared" ref="W15:W24" si="22">IF(U15&lt;&gt;"",U15-V15,"")</f>
        <v/>
      </c>
      <c r="X15" s="41"/>
      <c r="Y15" s="39"/>
      <c r="Z15" s="115" t="str">
        <f t="shared" si="5"/>
        <v/>
      </c>
      <c r="AA15" s="38"/>
      <c r="AB15" s="42"/>
      <c r="AD15" s="38"/>
      <c r="AE15" s="39"/>
      <c r="AF15" s="115" t="str">
        <f t="shared" si="6"/>
        <v/>
      </c>
      <c r="AG15" s="38"/>
      <c r="AH15" s="39"/>
      <c r="AI15" s="40" t="str">
        <f t="shared" ref="AI15:AI24" si="23">IF(AG15&lt;&gt;"",AG15-AH15,"")</f>
        <v/>
      </c>
      <c r="AJ15" s="41"/>
      <c r="AK15" s="39"/>
      <c r="AL15" s="115" t="str">
        <f t="shared" si="8"/>
        <v/>
      </c>
      <c r="AM15" s="38"/>
      <c r="AN15" s="42"/>
      <c r="AP15" s="38"/>
      <c r="AQ15" s="39"/>
      <c r="AR15" s="115" t="str">
        <f t="shared" si="9"/>
        <v/>
      </c>
      <c r="AS15" s="38"/>
      <c r="AT15" s="39"/>
      <c r="AU15" s="40" t="str">
        <f t="shared" ref="AU15:AU24" si="24">IF(AS15&lt;&gt;"",AS15-AT15,"")</f>
        <v/>
      </c>
      <c r="AV15" s="41"/>
      <c r="AW15" s="39"/>
      <c r="AX15" s="115" t="str">
        <f t="shared" si="11"/>
        <v/>
      </c>
      <c r="AY15" s="38"/>
      <c r="AZ15" s="42"/>
      <c r="BB15" s="38"/>
      <c r="BC15" s="39"/>
      <c r="BD15" s="115" t="str">
        <f t="shared" si="12"/>
        <v/>
      </c>
      <c r="BE15" s="38"/>
      <c r="BF15" s="39"/>
      <c r="BG15" s="40" t="str">
        <f t="shared" ref="BG15:BG24" si="25">IF(BE15&lt;&gt;"",BE15-BF15,"")</f>
        <v/>
      </c>
      <c r="BH15" s="41"/>
      <c r="BI15" s="39"/>
      <c r="BJ15" s="115" t="str">
        <f t="shared" si="14"/>
        <v/>
      </c>
      <c r="BK15" s="38"/>
      <c r="BL15" s="42"/>
      <c r="BN15" s="38"/>
      <c r="BO15" s="39"/>
      <c r="BP15" s="115" t="str">
        <f t="shared" si="15"/>
        <v/>
      </c>
      <c r="BQ15" s="38"/>
      <c r="BR15" s="39"/>
      <c r="BS15" s="40" t="str">
        <f t="shared" ref="BS15:BS24" si="26">IF(BQ15&lt;&gt;"",BQ15-BR15,"")</f>
        <v/>
      </c>
      <c r="BT15" s="41"/>
      <c r="BU15" s="39"/>
      <c r="BV15" s="115" t="str">
        <f t="shared" si="17"/>
        <v/>
      </c>
      <c r="BW15" s="38"/>
      <c r="BX15" s="42"/>
      <c r="BZ15" s="38"/>
      <c r="CA15" s="39"/>
      <c r="CB15" s="115" t="str">
        <f t="shared" si="18"/>
        <v/>
      </c>
      <c r="CC15" s="38"/>
      <c r="CD15" s="39"/>
      <c r="CE15" s="40" t="str">
        <f t="shared" ref="CE15:CE24" si="27">IF(CC15&lt;&gt;"",CC15-CD15,"")</f>
        <v/>
      </c>
      <c r="CF15" s="41"/>
      <c r="CG15" s="39"/>
      <c r="CH15" s="115" t="str">
        <f t="shared" si="20"/>
        <v/>
      </c>
      <c r="CI15" s="38"/>
      <c r="CJ15" s="42"/>
    </row>
    <row r="16" spans="1:88" ht="15" customHeight="1" x14ac:dyDescent="0.2">
      <c r="B16" s="333"/>
      <c r="C16" s="331"/>
      <c r="D16" s="191"/>
      <c r="E16" s="198"/>
      <c r="F16" s="44"/>
      <c r="G16" s="45"/>
      <c r="H16" s="61" t="str">
        <f t="shared" si="0"/>
        <v/>
      </c>
      <c r="I16" s="44"/>
      <c r="J16" s="45"/>
      <c r="K16" s="46" t="str">
        <f t="shared" si="21"/>
        <v/>
      </c>
      <c r="L16" s="47"/>
      <c r="M16" s="45"/>
      <c r="N16" s="61" t="str">
        <f t="shared" si="2"/>
        <v/>
      </c>
      <c r="O16" s="44"/>
      <c r="P16" s="48"/>
      <c r="R16" s="44"/>
      <c r="S16" s="45"/>
      <c r="T16" s="61" t="str">
        <f t="shared" si="3"/>
        <v/>
      </c>
      <c r="U16" s="44"/>
      <c r="V16" s="45"/>
      <c r="W16" s="46" t="str">
        <f t="shared" si="22"/>
        <v/>
      </c>
      <c r="X16" s="47"/>
      <c r="Y16" s="45"/>
      <c r="Z16" s="61" t="str">
        <f t="shared" si="5"/>
        <v/>
      </c>
      <c r="AA16" s="44"/>
      <c r="AB16" s="48"/>
      <c r="AD16" s="44"/>
      <c r="AE16" s="45"/>
      <c r="AF16" s="61" t="str">
        <f t="shared" si="6"/>
        <v/>
      </c>
      <c r="AG16" s="44"/>
      <c r="AH16" s="45"/>
      <c r="AI16" s="46" t="str">
        <f t="shared" si="23"/>
        <v/>
      </c>
      <c r="AJ16" s="47"/>
      <c r="AK16" s="45"/>
      <c r="AL16" s="61" t="str">
        <f t="shared" si="8"/>
        <v/>
      </c>
      <c r="AM16" s="44"/>
      <c r="AN16" s="48"/>
      <c r="AP16" s="44"/>
      <c r="AQ16" s="45"/>
      <c r="AR16" s="61" t="str">
        <f t="shared" si="9"/>
        <v/>
      </c>
      <c r="AS16" s="44"/>
      <c r="AT16" s="45"/>
      <c r="AU16" s="46" t="str">
        <f t="shared" si="24"/>
        <v/>
      </c>
      <c r="AV16" s="47"/>
      <c r="AW16" s="45"/>
      <c r="AX16" s="61" t="str">
        <f t="shared" si="11"/>
        <v/>
      </c>
      <c r="AY16" s="44"/>
      <c r="AZ16" s="48"/>
      <c r="BB16" s="44"/>
      <c r="BC16" s="45"/>
      <c r="BD16" s="61" t="str">
        <f t="shared" si="12"/>
        <v/>
      </c>
      <c r="BE16" s="44"/>
      <c r="BF16" s="45"/>
      <c r="BG16" s="46" t="str">
        <f t="shared" si="25"/>
        <v/>
      </c>
      <c r="BH16" s="47"/>
      <c r="BI16" s="45"/>
      <c r="BJ16" s="61" t="str">
        <f t="shared" si="14"/>
        <v/>
      </c>
      <c r="BK16" s="44"/>
      <c r="BL16" s="48"/>
      <c r="BN16" s="44"/>
      <c r="BO16" s="45"/>
      <c r="BP16" s="61" t="str">
        <f t="shared" si="15"/>
        <v/>
      </c>
      <c r="BQ16" s="44"/>
      <c r="BR16" s="45"/>
      <c r="BS16" s="46" t="str">
        <f t="shared" si="26"/>
        <v/>
      </c>
      <c r="BT16" s="47"/>
      <c r="BU16" s="45"/>
      <c r="BV16" s="61" t="str">
        <f t="shared" si="17"/>
        <v/>
      </c>
      <c r="BW16" s="44"/>
      <c r="BX16" s="48"/>
      <c r="BZ16" s="44"/>
      <c r="CA16" s="45"/>
      <c r="CB16" s="61" t="str">
        <f t="shared" si="18"/>
        <v/>
      </c>
      <c r="CC16" s="44"/>
      <c r="CD16" s="45"/>
      <c r="CE16" s="46" t="str">
        <f t="shared" si="27"/>
        <v/>
      </c>
      <c r="CF16" s="47"/>
      <c r="CG16" s="45"/>
      <c r="CH16" s="61" t="str">
        <f t="shared" si="20"/>
        <v/>
      </c>
      <c r="CI16" s="44"/>
      <c r="CJ16" s="48"/>
    </row>
    <row r="17" spans="2:88" ht="15" customHeight="1" x14ac:dyDescent="0.2">
      <c r="B17" s="333"/>
      <c r="C17" s="331"/>
      <c r="D17" s="191"/>
      <c r="E17" s="198"/>
      <c r="F17" s="44"/>
      <c r="G17" s="45"/>
      <c r="H17" s="61" t="str">
        <f t="shared" si="0"/>
        <v/>
      </c>
      <c r="I17" s="44"/>
      <c r="J17" s="45"/>
      <c r="K17" s="46" t="str">
        <f t="shared" si="21"/>
        <v/>
      </c>
      <c r="L17" s="47"/>
      <c r="M17" s="45"/>
      <c r="N17" s="61" t="str">
        <f t="shared" si="2"/>
        <v/>
      </c>
      <c r="O17" s="44"/>
      <c r="P17" s="48"/>
      <c r="R17" s="44"/>
      <c r="S17" s="45"/>
      <c r="T17" s="61" t="str">
        <f t="shared" si="3"/>
        <v/>
      </c>
      <c r="U17" s="44"/>
      <c r="V17" s="45"/>
      <c r="W17" s="46" t="str">
        <f t="shared" si="22"/>
        <v/>
      </c>
      <c r="X17" s="47"/>
      <c r="Y17" s="45"/>
      <c r="Z17" s="61" t="str">
        <f t="shared" si="5"/>
        <v/>
      </c>
      <c r="AA17" s="44"/>
      <c r="AB17" s="48"/>
      <c r="AD17" s="44"/>
      <c r="AE17" s="45"/>
      <c r="AF17" s="61" t="str">
        <f t="shared" si="6"/>
        <v/>
      </c>
      <c r="AG17" s="44"/>
      <c r="AH17" s="45"/>
      <c r="AI17" s="46" t="str">
        <f t="shared" si="23"/>
        <v/>
      </c>
      <c r="AJ17" s="47"/>
      <c r="AK17" s="45"/>
      <c r="AL17" s="61" t="str">
        <f t="shared" si="8"/>
        <v/>
      </c>
      <c r="AM17" s="44"/>
      <c r="AN17" s="48"/>
      <c r="AP17" s="44"/>
      <c r="AQ17" s="45"/>
      <c r="AR17" s="61" t="str">
        <f t="shared" si="9"/>
        <v/>
      </c>
      <c r="AS17" s="44"/>
      <c r="AT17" s="45"/>
      <c r="AU17" s="46" t="str">
        <f t="shared" si="24"/>
        <v/>
      </c>
      <c r="AV17" s="47"/>
      <c r="AW17" s="45"/>
      <c r="AX17" s="61" t="str">
        <f t="shared" si="11"/>
        <v/>
      </c>
      <c r="AY17" s="44"/>
      <c r="AZ17" s="48"/>
      <c r="BB17" s="44"/>
      <c r="BC17" s="45"/>
      <c r="BD17" s="61" t="str">
        <f t="shared" si="12"/>
        <v/>
      </c>
      <c r="BE17" s="44"/>
      <c r="BF17" s="45"/>
      <c r="BG17" s="46" t="str">
        <f t="shared" si="25"/>
        <v/>
      </c>
      <c r="BH17" s="47"/>
      <c r="BI17" s="45"/>
      <c r="BJ17" s="61" t="str">
        <f t="shared" si="14"/>
        <v/>
      </c>
      <c r="BK17" s="44"/>
      <c r="BL17" s="48"/>
      <c r="BN17" s="44"/>
      <c r="BO17" s="45"/>
      <c r="BP17" s="61" t="str">
        <f t="shared" si="15"/>
        <v/>
      </c>
      <c r="BQ17" s="44"/>
      <c r="BR17" s="45"/>
      <c r="BS17" s="46" t="str">
        <f t="shared" si="26"/>
        <v/>
      </c>
      <c r="BT17" s="47"/>
      <c r="BU17" s="45"/>
      <c r="BV17" s="61" t="str">
        <f t="shared" si="17"/>
        <v/>
      </c>
      <c r="BW17" s="44"/>
      <c r="BX17" s="48"/>
      <c r="BZ17" s="44"/>
      <c r="CA17" s="45"/>
      <c r="CB17" s="61" t="str">
        <f t="shared" si="18"/>
        <v/>
      </c>
      <c r="CC17" s="44"/>
      <c r="CD17" s="45"/>
      <c r="CE17" s="46" t="str">
        <f t="shared" si="27"/>
        <v/>
      </c>
      <c r="CF17" s="47"/>
      <c r="CG17" s="45"/>
      <c r="CH17" s="61" t="str">
        <f t="shared" si="20"/>
        <v/>
      </c>
      <c r="CI17" s="44"/>
      <c r="CJ17" s="48"/>
    </row>
    <row r="18" spans="2:88" ht="15" customHeight="1" x14ac:dyDescent="0.2">
      <c r="B18" s="333"/>
      <c r="C18" s="331"/>
      <c r="D18" s="193"/>
      <c r="E18" s="198"/>
      <c r="F18" s="44"/>
      <c r="G18" s="45"/>
      <c r="H18" s="61" t="str">
        <f t="shared" si="0"/>
        <v/>
      </c>
      <c r="I18" s="44"/>
      <c r="J18" s="45"/>
      <c r="K18" s="46" t="str">
        <f t="shared" si="21"/>
        <v/>
      </c>
      <c r="L18" s="47"/>
      <c r="M18" s="45"/>
      <c r="N18" s="61" t="str">
        <f t="shared" si="2"/>
        <v/>
      </c>
      <c r="O18" s="44"/>
      <c r="P18" s="48"/>
      <c r="R18" s="44"/>
      <c r="S18" s="45"/>
      <c r="T18" s="61" t="str">
        <f t="shared" si="3"/>
        <v/>
      </c>
      <c r="U18" s="44"/>
      <c r="V18" s="45"/>
      <c r="W18" s="46" t="str">
        <f t="shared" si="22"/>
        <v/>
      </c>
      <c r="X18" s="47"/>
      <c r="Y18" s="45"/>
      <c r="Z18" s="61" t="str">
        <f t="shared" si="5"/>
        <v/>
      </c>
      <c r="AA18" s="44"/>
      <c r="AB18" s="48"/>
      <c r="AD18" s="44"/>
      <c r="AE18" s="45"/>
      <c r="AF18" s="61" t="str">
        <f t="shared" si="6"/>
        <v/>
      </c>
      <c r="AG18" s="44"/>
      <c r="AH18" s="45"/>
      <c r="AI18" s="46" t="str">
        <f t="shared" si="23"/>
        <v/>
      </c>
      <c r="AJ18" s="47"/>
      <c r="AK18" s="45"/>
      <c r="AL18" s="61" t="str">
        <f t="shared" si="8"/>
        <v/>
      </c>
      <c r="AM18" s="44"/>
      <c r="AN18" s="48"/>
      <c r="AP18" s="44"/>
      <c r="AQ18" s="45"/>
      <c r="AR18" s="61" t="str">
        <f t="shared" si="9"/>
        <v/>
      </c>
      <c r="AS18" s="44"/>
      <c r="AT18" s="45"/>
      <c r="AU18" s="46" t="str">
        <f t="shared" si="24"/>
        <v/>
      </c>
      <c r="AV18" s="47"/>
      <c r="AW18" s="45"/>
      <c r="AX18" s="61" t="str">
        <f t="shared" si="11"/>
        <v/>
      </c>
      <c r="AY18" s="44"/>
      <c r="AZ18" s="48"/>
      <c r="BB18" s="44"/>
      <c r="BC18" s="45"/>
      <c r="BD18" s="61" t="str">
        <f t="shared" si="12"/>
        <v/>
      </c>
      <c r="BE18" s="44"/>
      <c r="BF18" s="45"/>
      <c r="BG18" s="46" t="str">
        <f t="shared" si="25"/>
        <v/>
      </c>
      <c r="BH18" s="47"/>
      <c r="BI18" s="45"/>
      <c r="BJ18" s="61" t="str">
        <f t="shared" si="14"/>
        <v/>
      </c>
      <c r="BK18" s="44"/>
      <c r="BL18" s="48"/>
      <c r="BN18" s="44"/>
      <c r="BO18" s="45"/>
      <c r="BP18" s="61" t="str">
        <f t="shared" si="15"/>
        <v/>
      </c>
      <c r="BQ18" s="44"/>
      <c r="BR18" s="45"/>
      <c r="BS18" s="46" t="str">
        <f t="shared" si="26"/>
        <v/>
      </c>
      <c r="BT18" s="47"/>
      <c r="BU18" s="45"/>
      <c r="BV18" s="61" t="str">
        <f t="shared" si="17"/>
        <v/>
      </c>
      <c r="BW18" s="44"/>
      <c r="BX18" s="48"/>
      <c r="BZ18" s="44"/>
      <c r="CA18" s="45"/>
      <c r="CB18" s="61" t="str">
        <f t="shared" si="18"/>
        <v/>
      </c>
      <c r="CC18" s="44"/>
      <c r="CD18" s="45"/>
      <c r="CE18" s="46" t="str">
        <f t="shared" si="27"/>
        <v/>
      </c>
      <c r="CF18" s="47"/>
      <c r="CG18" s="45"/>
      <c r="CH18" s="61" t="str">
        <f t="shared" si="20"/>
        <v/>
      </c>
      <c r="CI18" s="44"/>
      <c r="CJ18" s="48"/>
    </row>
    <row r="19" spans="2:88" ht="15" customHeight="1" x14ac:dyDescent="0.2">
      <c r="B19" s="333"/>
      <c r="C19" s="331"/>
      <c r="D19" s="120"/>
      <c r="E19" s="198"/>
      <c r="F19" s="44"/>
      <c r="G19" s="45"/>
      <c r="H19" s="61" t="str">
        <f t="shared" si="0"/>
        <v/>
      </c>
      <c r="I19" s="44"/>
      <c r="J19" s="45"/>
      <c r="K19" s="46" t="str">
        <f t="shared" si="21"/>
        <v/>
      </c>
      <c r="L19" s="47"/>
      <c r="M19" s="45"/>
      <c r="N19" s="61" t="str">
        <f t="shared" si="2"/>
        <v/>
      </c>
      <c r="O19" s="44"/>
      <c r="P19" s="48"/>
      <c r="R19" s="44"/>
      <c r="S19" s="45"/>
      <c r="T19" s="61" t="str">
        <f t="shared" si="3"/>
        <v/>
      </c>
      <c r="U19" s="44"/>
      <c r="V19" s="45"/>
      <c r="W19" s="46" t="str">
        <f t="shared" si="22"/>
        <v/>
      </c>
      <c r="X19" s="47"/>
      <c r="Y19" s="45"/>
      <c r="Z19" s="61" t="str">
        <f t="shared" si="5"/>
        <v/>
      </c>
      <c r="AA19" s="44"/>
      <c r="AB19" s="48"/>
      <c r="AD19" s="44"/>
      <c r="AE19" s="45"/>
      <c r="AF19" s="61" t="str">
        <f t="shared" si="6"/>
        <v/>
      </c>
      <c r="AG19" s="44"/>
      <c r="AH19" s="45"/>
      <c r="AI19" s="46" t="str">
        <f t="shared" si="23"/>
        <v/>
      </c>
      <c r="AJ19" s="47"/>
      <c r="AK19" s="45"/>
      <c r="AL19" s="61" t="str">
        <f t="shared" si="8"/>
        <v/>
      </c>
      <c r="AM19" s="44"/>
      <c r="AN19" s="48"/>
      <c r="AP19" s="44"/>
      <c r="AQ19" s="45"/>
      <c r="AR19" s="61" t="str">
        <f t="shared" si="9"/>
        <v/>
      </c>
      <c r="AS19" s="44"/>
      <c r="AT19" s="45"/>
      <c r="AU19" s="46" t="str">
        <f t="shared" si="24"/>
        <v/>
      </c>
      <c r="AV19" s="47"/>
      <c r="AW19" s="45"/>
      <c r="AX19" s="61" t="str">
        <f t="shared" si="11"/>
        <v/>
      </c>
      <c r="AY19" s="44"/>
      <c r="AZ19" s="48"/>
      <c r="BB19" s="44"/>
      <c r="BC19" s="45"/>
      <c r="BD19" s="61" t="str">
        <f t="shared" si="12"/>
        <v/>
      </c>
      <c r="BE19" s="44"/>
      <c r="BF19" s="45"/>
      <c r="BG19" s="46" t="str">
        <f t="shared" si="25"/>
        <v/>
      </c>
      <c r="BH19" s="47"/>
      <c r="BI19" s="45"/>
      <c r="BJ19" s="61" t="str">
        <f t="shared" si="14"/>
        <v/>
      </c>
      <c r="BK19" s="44"/>
      <c r="BL19" s="48"/>
      <c r="BN19" s="44"/>
      <c r="BO19" s="45"/>
      <c r="BP19" s="61" t="str">
        <f t="shared" si="15"/>
        <v/>
      </c>
      <c r="BQ19" s="44"/>
      <c r="BR19" s="45"/>
      <c r="BS19" s="46" t="str">
        <f t="shared" si="26"/>
        <v/>
      </c>
      <c r="BT19" s="47"/>
      <c r="BU19" s="45"/>
      <c r="BV19" s="61" t="str">
        <f t="shared" si="17"/>
        <v/>
      </c>
      <c r="BW19" s="44"/>
      <c r="BX19" s="48"/>
      <c r="BZ19" s="44"/>
      <c r="CA19" s="45"/>
      <c r="CB19" s="61" t="str">
        <f t="shared" si="18"/>
        <v/>
      </c>
      <c r="CC19" s="44"/>
      <c r="CD19" s="45"/>
      <c r="CE19" s="46" t="str">
        <f t="shared" si="27"/>
        <v/>
      </c>
      <c r="CF19" s="47"/>
      <c r="CG19" s="45"/>
      <c r="CH19" s="61" t="str">
        <f t="shared" si="20"/>
        <v/>
      </c>
      <c r="CI19" s="44"/>
      <c r="CJ19" s="48"/>
    </row>
    <row r="20" spans="2:88" ht="15" customHeight="1" x14ac:dyDescent="0.2">
      <c r="B20" s="333"/>
      <c r="C20" s="331"/>
      <c r="D20" s="191"/>
      <c r="E20" s="214"/>
      <c r="F20" s="44"/>
      <c r="G20" s="45"/>
      <c r="H20" s="61" t="str">
        <f t="shared" si="0"/>
        <v/>
      </c>
      <c r="I20" s="44"/>
      <c r="J20" s="45"/>
      <c r="K20" s="46" t="str">
        <f t="shared" si="21"/>
        <v/>
      </c>
      <c r="L20" s="47"/>
      <c r="M20" s="45"/>
      <c r="N20" s="61" t="str">
        <f t="shared" si="2"/>
        <v/>
      </c>
      <c r="O20" s="44"/>
      <c r="P20" s="48"/>
      <c r="R20" s="44"/>
      <c r="S20" s="45"/>
      <c r="T20" s="61" t="str">
        <f t="shared" si="3"/>
        <v/>
      </c>
      <c r="U20" s="44"/>
      <c r="V20" s="45"/>
      <c r="W20" s="46" t="str">
        <f t="shared" si="22"/>
        <v/>
      </c>
      <c r="X20" s="47"/>
      <c r="Y20" s="45"/>
      <c r="Z20" s="61" t="str">
        <f t="shared" si="5"/>
        <v/>
      </c>
      <c r="AA20" s="44"/>
      <c r="AB20" s="48"/>
      <c r="AD20" s="44"/>
      <c r="AE20" s="45"/>
      <c r="AF20" s="61" t="str">
        <f t="shared" si="6"/>
        <v/>
      </c>
      <c r="AG20" s="44"/>
      <c r="AH20" s="45"/>
      <c r="AI20" s="46" t="str">
        <f t="shared" si="23"/>
        <v/>
      </c>
      <c r="AJ20" s="47"/>
      <c r="AK20" s="45"/>
      <c r="AL20" s="61" t="str">
        <f t="shared" si="8"/>
        <v/>
      </c>
      <c r="AM20" s="44"/>
      <c r="AN20" s="48"/>
      <c r="AP20" s="44"/>
      <c r="AQ20" s="45"/>
      <c r="AR20" s="61" t="str">
        <f t="shared" si="9"/>
        <v/>
      </c>
      <c r="AS20" s="44"/>
      <c r="AT20" s="45"/>
      <c r="AU20" s="46" t="str">
        <f t="shared" si="24"/>
        <v/>
      </c>
      <c r="AV20" s="47"/>
      <c r="AW20" s="45"/>
      <c r="AX20" s="61" t="str">
        <f t="shared" si="11"/>
        <v/>
      </c>
      <c r="AY20" s="44"/>
      <c r="AZ20" s="48"/>
      <c r="BB20" s="44"/>
      <c r="BC20" s="45"/>
      <c r="BD20" s="61" t="str">
        <f t="shared" si="12"/>
        <v/>
      </c>
      <c r="BE20" s="44"/>
      <c r="BF20" s="45"/>
      <c r="BG20" s="46" t="str">
        <f t="shared" si="25"/>
        <v/>
      </c>
      <c r="BH20" s="47"/>
      <c r="BI20" s="45"/>
      <c r="BJ20" s="61" t="str">
        <f t="shared" si="14"/>
        <v/>
      </c>
      <c r="BK20" s="44"/>
      <c r="BL20" s="48"/>
      <c r="BN20" s="44"/>
      <c r="BO20" s="45"/>
      <c r="BP20" s="61" t="str">
        <f t="shared" si="15"/>
        <v/>
      </c>
      <c r="BQ20" s="44"/>
      <c r="BR20" s="45"/>
      <c r="BS20" s="46" t="str">
        <f t="shared" si="26"/>
        <v/>
      </c>
      <c r="BT20" s="47"/>
      <c r="BU20" s="45"/>
      <c r="BV20" s="61" t="str">
        <f t="shared" si="17"/>
        <v/>
      </c>
      <c r="BW20" s="44"/>
      <c r="BX20" s="48"/>
      <c r="BZ20" s="44"/>
      <c r="CA20" s="45"/>
      <c r="CB20" s="61" t="str">
        <f t="shared" si="18"/>
        <v/>
      </c>
      <c r="CC20" s="44"/>
      <c r="CD20" s="45"/>
      <c r="CE20" s="46" t="str">
        <f t="shared" si="27"/>
        <v/>
      </c>
      <c r="CF20" s="47"/>
      <c r="CG20" s="45"/>
      <c r="CH20" s="61" t="str">
        <f t="shared" si="20"/>
        <v/>
      </c>
      <c r="CI20" s="44"/>
      <c r="CJ20" s="48"/>
    </row>
    <row r="21" spans="2:88" ht="15" customHeight="1" thickBot="1" x14ac:dyDescent="0.25">
      <c r="B21" s="333"/>
      <c r="C21" s="331"/>
      <c r="D21" s="219"/>
      <c r="E21" s="221"/>
      <c r="F21" s="59"/>
      <c r="G21" s="60"/>
      <c r="H21" s="67" t="str">
        <f t="shared" si="0"/>
        <v/>
      </c>
      <c r="I21" s="59"/>
      <c r="J21" s="60"/>
      <c r="K21" s="58" t="str">
        <f t="shared" si="21"/>
        <v/>
      </c>
      <c r="L21" s="64"/>
      <c r="M21" s="60"/>
      <c r="N21" s="67" t="str">
        <f t="shared" si="2"/>
        <v/>
      </c>
      <c r="O21" s="68"/>
      <c r="P21" s="69"/>
      <c r="R21" s="59"/>
      <c r="S21" s="60"/>
      <c r="T21" s="67" t="str">
        <f t="shared" si="3"/>
        <v/>
      </c>
      <c r="U21" s="59"/>
      <c r="V21" s="60"/>
      <c r="W21" s="58" t="str">
        <f t="shared" si="22"/>
        <v/>
      </c>
      <c r="X21" s="64"/>
      <c r="Y21" s="60"/>
      <c r="Z21" s="67" t="str">
        <f t="shared" si="5"/>
        <v/>
      </c>
      <c r="AA21" s="68"/>
      <c r="AB21" s="69"/>
      <c r="AD21" s="59"/>
      <c r="AE21" s="60"/>
      <c r="AF21" s="67" t="str">
        <f t="shared" si="6"/>
        <v/>
      </c>
      <c r="AG21" s="59"/>
      <c r="AH21" s="60"/>
      <c r="AI21" s="58" t="str">
        <f t="shared" si="23"/>
        <v/>
      </c>
      <c r="AJ21" s="64"/>
      <c r="AK21" s="60"/>
      <c r="AL21" s="67" t="str">
        <f t="shared" si="8"/>
        <v/>
      </c>
      <c r="AM21" s="68"/>
      <c r="AN21" s="69"/>
      <c r="AP21" s="59"/>
      <c r="AQ21" s="60"/>
      <c r="AR21" s="67" t="str">
        <f t="shared" si="9"/>
        <v/>
      </c>
      <c r="AS21" s="59"/>
      <c r="AT21" s="60"/>
      <c r="AU21" s="58" t="str">
        <f t="shared" si="24"/>
        <v/>
      </c>
      <c r="AV21" s="64"/>
      <c r="AW21" s="60"/>
      <c r="AX21" s="67" t="str">
        <f t="shared" si="11"/>
        <v/>
      </c>
      <c r="AY21" s="68"/>
      <c r="AZ21" s="69"/>
      <c r="BB21" s="59"/>
      <c r="BC21" s="60"/>
      <c r="BD21" s="67" t="str">
        <f t="shared" si="12"/>
        <v/>
      </c>
      <c r="BE21" s="59"/>
      <c r="BF21" s="60"/>
      <c r="BG21" s="58" t="str">
        <f t="shared" si="25"/>
        <v/>
      </c>
      <c r="BH21" s="64"/>
      <c r="BI21" s="60"/>
      <c r="BJ21" s="67" t="str">
        <f t="shared" si="14"/>
        <v/>
      </c>
      <c r="BK21" s="68"/>
      <c r="BL21" s="69"/>
      <c r="BN21" s="59"/>
      <c r="BO21" s="60"/>
      <c r="BP21" s="67" t="str">
        <f t="shared" si="15"/>
        <v/>
      </c>
      <c r="BQ21" s="59"/>
      <c r="BR21" s="60"/>
      <c r="BS21" s="58" t="str">
        <f t="shared" si="26"/>
        <v/>
      </c>
      <c r="BT21" s="64"/>
      <c r="BU21" s="60"/>
      <c r="BV21" s="67" t="str">
        <f t="shared" si="17"/>
        <v/>
      </c>
      <c r="BW21" s="68"/>
      <c r="BX21" s="69"/>
      <c r="BZ21" s="59"/>
      <c r="CA21" s="60"/>
      <c r="CB21" s="67" t="str">
        <f t="shared" si="18"/>
        <v/>
      </c>
      <c r="CC21" s="59"/>
      <c r="CD21" s="60"/>
      <c r="CE21" s="58" t="str">
        <f t="shared" si="27"/>
        <v/>
      </c>
      <c r="CF21" s="64"/>
      <c r="CG21" s="60"/>
      <c r="CH21" s="67" t="str">
        <f t="shared" si="20"/>
        <v/>
      </c>
      <c r="CI21" s="68"/>
      <c r="CJ21" s="69"/>
    </row>
    <row r="22" spans="2:88" ht="15" customHeight="1" x14ac:dyDescent="0.2">
      <c r="B22" s="333"/>
      <c r="C22" s="327" t="s">
        <v>13</v>
      </c>
      <c r="D22" s="217"/>
      <c r="E22" s="218"/>
      <c r="F22" s="38"/>
      <c r="G22" s="39"/>
      <c r="H22" s="115" t="str">
        <f t="shared" si="0"/>
        <v/>
      </c>
      <c r="I22" s="38"/>
      <c r="J22" s="39"/>
      <c r="K22" s="40" t="str">
        <f t="shared" si="21"/>
        <v/>
      </c>
      <c r="L22" s="41"/>
      <c r="M22" s="39"/>
      <c r="N22" s="115" t="str">
        <f t="shared" si="2"/>
        <v/>
      </c>
      <c r="O22" s="116"/>
      <c r="P22" s="117"/>
      <c r="R22" s="38"/>
      <c r="S22" s="39"/>
      <c r="T22" s="115" t="str">
        <f t="shared" si="3"/>
        <v/>
      </c>
      <c r="U22" s="38"/>
      <c r="V22" s="39"/>
      <c r="W22" s="40" t="str">
        <f t="shared" si="22"/>
        <v/>
      </c>
      <c r="X22" s="41"/>
      <c r="Y22" s="39"/>
      <c r="Z22" s="115" t="str">
        <f t="shared" si="5"/>
        <v/>
      </c>
      <c r="AA22" s="116"/>
      <c r="AB22" s="117"/>
      <c r="AD22" s="38"/>
      <c r="AE22" s="39"/>
      <c r="AF22" s="115" t="str">
        <f t="shared" si="6"/>
        <v/>
      </c>
      <c r="AG22" s="38"/>
      <c r="AH22" s="39"/>
      <c r="AI22" s="40" t="str">
        <f t="shared" si="23"/>
        <v/>
      </c>
      <c r="AJ22" s="41"/>
      <c r="AK22" s="39"/>
      <c r="AL22" s="115" t="str">
        <f t="shared" si="8"/>
        <v/>
      </c>
      <c r="AM22" s="116"/>
      <c r="AN22" s="117"/>
      <c r="AP22" s="38"/>
      <c r="AQ22" s="39"/>
      <c r="AR22" s="115" t="str">
        <f t="shared" si="9"/>
        <v/>
      </c>
      <c r="AS22" s="38"/>
      <c r="AT22" s="39"/>
      <c r="AU22" s="40" t="str">
        <f t="shared" si="24"/>
        <v/>
      </c>
      <c r="AV22" s="41"/>
      <c r="AW22" s="39"/>
      <c r="AX22" s="115" t="str">
        <f t="shared" si="11"/>
        <v/>
      </c>
      <c r="AY22" s="116"/>
      <c r="AZ22" s="117"/>
      <c r="BB22" s="38"/>
      <c r="BC22" s="39"/>
      <c r="BD22" s="115" t="str">
        <f t="shared" si="12"/>
        <v/>
      </c>
      <c r="BE22" s="38"/>
      <c r="BF22" s="39"/>
      <c r="BG22" s="40" t="str">
        <f t="shared" si="25"/>
        <v/>
      </c>
      <c r="BH22" s="41"/>
      <c r="BI22" s="39"/>
      <c r="BJ22" s="115" t="str">
        <f t="shared" si="14"/>
        <v/>
      </c>
      <c r="BK22" s="116"/>
      <c r="BL22" s="117"/>
      <c r="BN22" s="38"/>
      <c r="BO22" s="39"/>
      <c r="BP22" s="115" t="str">
        <f t="shared" si="15"/>
        <v/>
      </c>
      <c r="BQ22" s="38"/>
      <c r="BR22" s="39"/>
      <c r="BS22" s="40" t="str">
        <f t="shared" si="26"/>
        <v/>
      </c>
      <c r="BT22" s="41"/>
      <c r="BU22" s="39"/>
      <c r="BV22" s="115" t="str">
        <f t="shared" si="17"/>
        <v/>
      </c>
      <c r="BW22" s="116"/>
      <c r="BX22" s="117"/>
      <c r="BZ22" s="38"/>
      <c r="CA22" s="39"/>
      <c r="CB22" s="115" t="str">
        <f t="shared" si="18"/>
        <v/>
      </c>
      <c r="CC22" s="38"/>
      <c r="CD22" s="39"/>
      <c r="CE22" s="40" t="str">
        <f t="shared" si="27"/>
        <v/>
      </c>
      <c r="CF22" s="41"/>
      <c r="CG22" s="39"/>
      <c r="CH22" s="115" t="str">
        <f t="shared" si="20"/>
        <v/>
      </c>
      <c r="CI22" s="116"/>
      <c r="CJ22" s="117"/>
    </row>
    <row r="23" spans="2:88" ht="15" customHeight="1" x14ac:dyDescent="0.2">
      <c r="B23" s="333"/>
      <c r="C23" s="328"/>
      <c r="D23" s="216"/>
      <c r="E23" s="52"/>
      <c r="F23" s="44"/>
      <c r="G23" s="45"/>
      <c r="H23" s="61" t="str">
        <f t="shared" si="0"/>
        <v/>
      </c>
      <c r="I23" s="44"/>
      <c r="J23" s="45"/>
      <c r="K23" s="46" t="str">
        <f t="shared" si="21"/>
        <v/>
      </c>
      <c r="L23" s="47"/>
      <c r="M23" s="45"/>
      <c r="N23" s="61" t="str">
        <f t="shared" si="2"/>
        <v/>
      </c>
      <c r="O23" s="44"/>
      <c r="P23" s="48"/>
      <c r="R23" s="44"/>
      <c r="S23" s="45"/>
      <c r="T23" s="61" t="str">
        <f t="shared" si="3"/>
        <v/>
      </c>
      <c r="U23" s="44"/>
      <c r="V23" s="45"/>
      <c r="W23" s="46" t="str">
        <f t="shared" si="22"/>
        <v/>
      </c>
      <c r="X23" s="47"/>
      <c r="Y23" s="45"/>
      <c r="Z23" s="61" t="str">
        <f t="shared" si="5"/>
        <v/>
      </c>
      <c r="AA23" s="44"/>
      <c r="AB23" s="48"/>
      <c r="AD23" s="44"/>
      <c r="AE23" s="45"/>
      <c r="AF23" s="61" t="str">
        <f t="shared" si="6"/>
        <v/>
      </c>
      <c r="AG23" s="44"/>
      <c r="AH23" s="45"/>
      <c r="AI23" s="46" t="str">
        <f t="shared" si="23"/>
        <v/>
      </c>
      <c r="AJ23" s="47"/>
      <c r="AK23" s="45"/>
      <c r="AL23" s="61" t="str">
        <f t="shared" si="8"/>
        <v/>
      </c>
      <c r="AM23" s="44"/>
      <c r="AN23" s="48"/>
      <c r="AP23" s="44"/>
      <c r="AQ23" s="45"/>
      <c r="AR23" s="61" t="str">
        <f t="shared" si="9"/>
        <v/>
      </c>
      <c r="AS23" s="44"/>
      <c r="AT23" s="45"/>
      <c r="AU23" s="46" t="str">
        <f t="shared" si="24"/>
        <v/>
      </c>
      <c r="AV23" s="47"/>
      <c r="AW23" s="45"/>
      <c r="AX23" s="61" t="str">
        <f t="shared" si="11"/>
        <v/>
      </c>
      <c r="AY23" s="44"/>
      <c r="AZ23" s="48"/>
      <c r="BB23" s="44"/>
      <c r="BC23" s="45"/>
      <c r="BD23" s="61" t="str">
        <f t="shared" si="12"/>
        <v/>
      </c>
      <c r="BE23" s="44"/>
      <c r="BF23" s="45"/>
      <c r="BG23" s="46" t="str">
        <f t="shared" si="25"/>
        <v/>
      </c>
      <c r="BH23" s="47"/>
      <c r="BI23" s="45"/>
      <c r="BJ23" s="61" t="str">
        <f t="shared" si="14"/>
        <v/>
      </c>
      <c r="BK23" s="44"/>
      <c r="BL23" s="48"/>
      <c r="BN23" s="44"/>
      <c r="BO23" s="45"/>
      <c r="BP23" s="61" t="str">
        <f t="shared" si="15"/>
        <v/>
      </c>
      <c r="BQ23" s="44"/>
      <c r="BR23" s="45"/>
      <c r="BS23" s="46" t="str">
        <f t="shared" si="26"/>
        <v/>
      </c>
      <c r="BT23" s="47"/>
      <c r="BU23" s="45"/>
      <c r="BV23" s="61" t="str">
        <f t="shared" si="17"/>
        <v/>
      </c>
      <c r="BW23" s="44"/>
      <c r="BX23" s="48"/>
      <c r="BZ23" s="44"/>
      <c r="CA23" s="45"/>
      <c r="CB23" s="61" t="str">
        <f t="shared" si="18"/>
        <v/>
      </c>
      <c r="CC23" s="44"/>
      <c r="CD23" s="45"/>
      <c r="CE23" s="46" t="str">
        <f t="shared" si="27"/>
        <v/>
      </c>
      <c r="CF23" s="47"/>
      <c r="CG23" s="45"/>
      <c r="CH23" s="61" t="str">
        <f t="shared" si="20"/>
        <v/>
      </c>
      <c r="CI23" s="44"/>
      <c r="CJ23" s="48"/>
    </row>
    <row r="24" spans="2:88" ht="15" customHeight="1" thickBot="1" x14ac:dyDescent="0.25">
      <c r="B24" s="334"/>
      <c r="C24" s="329"/>
      <c r="D24" s="208"/>
      <c r="E24" s="201"/>
      <c r="F24" s="59"/>
      <c r="G24" s="60"/>
      <c r="H24" s="67" t="str">
        <f t="shared" si="0"/>
        <v/>
      </c>
      <c r="I24" s="59"/>
      <c r="J24" s="60"/>
      <c r="K24" s="58" t="str">
        <f t="shared" si="21"/>
        <v/>
      </c>
      <c r="L24" s="64"/>
      <c r="M24" s="60"/>
      <c r="N24" s="67" t="str">
        <f t="shared" si="2"/>
        <v/>
      </c>
      <c r="O24" s="68"/>
      <c r="P24" s="69"/>
      <c r="R24" s="59"/>
      <c r="S24" s="60"/>
      <c r="T24" s="67" t="str">
        <f t="shared" si="3"/>
        <v/>
      </c>
      <c r="U24" s="59"/>
      <c r="V24" s="60"/>
      <c r="W24" s="58" t="str">
        <f t="shared" si="22"/>
        <v/>
      </c>
      <c r="X24" s="64"/>
      <c r="Y24" s="60"/>
      <c r="Z24" s="67" t="str">
        <f t="shared" si="5"/>
        <v/>
      </c>
      <c r="AA24" s="68"/>
      <c r="AB24" s="69"/>
      <c r="AD24" s="59"/>
      <c r="AE24" s="60"/>
      <c r="AF24" s="67" t="str">
        <f t="shared" si="6"/>
        <v/>
      </c>
      <c r="AG24" s="59"/>
      <c r="AH24" s="60"/>
      <c r="AI24" s="58" t="str">
        <f t="shared" si="23"/>
        <v/>
      </c>
      <c r="AJ24" s="64"/>
      <c r="AK24" s="60"/>
      <c r="AL24" s="67" t="str">
        <f t="shared" si="8"/>
        <v/>
      </c>
      <c r="AM24" s="68"/>
      <c r="AN24" s="69"/>
      <c r="AP24" s="59"/>
      <c r="AQ24" s="60"/>
      <c r="AR24" s="67" t="str">
        <f t="shared" si="9"/>
        <v/>
      </c>
      <c r="AS24" s="59"/>
      <c r="AT24" s="60"/>
      <c r="AU24" s="58" t="str">
        <f t="shared" si="24"/>
        <v/>
      </c>
      <c r="AV24" s="64"/>
      <c r="AW24" s="60"/>
      <c r="AX24" s="67" t="str">
        <f t="shared" si="11"/>
        <v/>
      </c>
      <c r="AY24" s="68"/>
      <c r="AZ24" s="69"/>
      <c r="BB24" s="59"/>
      <c r="BC24" s="60"/>
      <c r="BD24" s="67" t="str">
        <f t="shared" si="12"/>
        <v/>
      </c>
      <c r="BE24" s="59"/>
      <c r="BF24" s="60"/>
      <c r="BG24" s="58" t="str">
        <f t="shared" si="25"/>
        <v/>
      </c>
      <c r="BH24" s="64"/>
      <c r="BI24" s="60"/>
      <c r="BJ24" s="67" t="str">
        <f t="shared" si="14"/>
        <v/>
      </c>
      <c r="BK24" s="68"/>
      <c r="BL24" s="69"/>
      <c r="BN24" s="59"/>
      <c r="BO24" s="60"/>
      <c r="BP24" s="67" t="str">
        <f t="shared" si="15"/>
        <v/>
      </c>
      <c r="BQ24" s="59"/>
      <c r="BR24" s="60"/>
      <c r="BS24" s="58" t="str">
        <f t="shared" si="26"/>
        <v/>
      </c>
      <c r="BT24" s="64"/>
      <c r="BU24" s="60"/>
      <c r="BV24" s="67" t="str">
        <f t="shared" si="17"/>
        <v/>
      </c>
      <c r="BW24" s="68"/>
      <c r="BX24" s="69"/>
      <c r="BZ24" s="59"/>
      <c r="CA24" s="60"/>
      <c r="CB24" s="67" t="str">
        <f t="shared" si="18"/>
        <v/>
      </c>
      <c r="CC24" s="59"/>
      <c r="CD24" s="60"/>
      <c r="CE24" s="58" t="str">
        <f t="shared" si="27"/>
        <v/>
      </c>
      <c r="CF24" s="64"/>
      <c r="CG24" s="60"/>
      <c r="CH24" s="67" t="str">
        <f t="shared" si="20"/>
        <v/>
      </c>
      <c r="CI24" s="68"/>
      <c r="CJ24" s="69"/>
    </row>
    <row r="25" spans="2:88" ht="15" customHeight="1" thickBot="1" x14ac:dyDescent="0.25">
      <c r="B25" s="70"/>
      <c r="F25" s="71"/>
      <c r="G25" s="72"/>
      <c r="H25" s="73"/>
      <c r="I25" s="74"/>
      <c r="J25" s="74"/>
      <c r="K25" s="73"/>
      <c r="L25" s="75"/>
      <c r="M25" s="76"/>
      <c r="N25" s="73"/>
      <c r="O25" s="71"/>
      <c r="P25" s="71"/>
      <c r="R25" s="71"/>
      <c r="S25" s="72"/>
      <c r="T25" s="73">
        <f>SUM(T8:T24)</f>
        <v>0</v>
      </c>
      <c r="U25" s="74"/>
      <c r="V25" s="74"/>
      <c r="W25" s="73">
        <f>SUM(W8:W24)</f>
        <v>0</v>
      </c>
      <c r="X25" s="75"/>
      <c r="Y25" s="76"/>
      <c r="Z25" s="73">
        <f>SUM(Z8:Z24)</f>
        <v>0</v>
      </c>
      <c r="AA25" s="71"/>
      <c r="AB25" s="71"/>
      <c r="AD25" s="71"/>
      <c r="AE25" s="72"/>
      <c r="AF25" s="73">
        <f>SUM(AF8:AF24)</f>
        <v>0</v>
      </c>
      <c r="AG25" s="74"/>
      <c r="AH25" s="74"/>
      <c r="AI25" s="73">
        <f>SUM(AI8:AI24)</f>
        <v>0</v>
      </c>
      <c r="AJ25" s="75"/>
      <c r="AK25" s="77"/>
      <c r="AL25" s="73">
        <f>SUM(AL8:AL24)</f>
        <v>0</v>
      </c>
      <c r="AM25" s="71"/>
      <c r="AN25" s="74"/>
      <c r="AP25" s="71"/>
      <c r="AQ25" s="72"/>
      <c r="AR25" s="73">
        <f>SUM(AR8:AR24)</f>
        <v>0</v>
      </c>
      <c r="AS25" s="74"/>
      <c r="AT25" s="74"/>
      <c r="AU25" s="73">
        <f>SUM(AU8:AU24)</f>
        <v>0</v>
      </c>
      <c r="AV25" s="75"/>
      <c r="AW25" s="76"/>
      <c r="AX25" s="73">
        <f>SUM(AX8:AX24)</f>
        <v>0</v>
      </c>
      <c r="AY25" s="71"/>
      <c r="AZ25" s="71"/>
      <c r="BB25" s="71"/>
      <c r="BC25" s="72"/>
      <c r="BD25" s="73">
        <f>SUM(BD8:BD24)</f>
        <v>0</v>
      </c>
      <c r="BE25" s="74"/>
      <c r="BF25" s="74"/>
      <c r="BG25" s="73">
        <f>SUM(BG8:BG24)</f>
        <v>0</v>
      </c>
      <c r="BH25" s="75"/>
      <c r="BI25" s="76"/>
      <c r="BJ25" s="73">
        <f>SUM(BJ8:BJ24)</f>
        <v>0</v>
      </c>
      <c r="BK25" s="71"/>
      <c r="BL25" s="71"/>
      <c r="BN25" s="71"/>
      <c r="BO25" s="72"/>
      <c r="BP25" s="73">
        <f>SUM(BP8:BP24)</f>
        <v>0</v>
      </c>
      <c r="BQ25" s="74"/>
      <c r="BR25" s="74"/>
      <c r="BS25" s="73">
        <f>SUM(BS8:BS24)</f>
        <v>0</v>
      </c>
      <c r="BT25" s="75"/>
      <c r="BU25" s="76"/>
      <c r="BV25" s="73">
        <f>SUM(BV8:BV24)</f>
        <v>0</v>
      </c>
      <c r="BW25" s="71"/>
      <c r="BX25" s="71"/>
      <c r="BZ25" s="78"/>
      <c r="CA25" s="79"/>
      <c r="CB25" s="73">
        <f>SUM(CB8:CB24)</f>
        <v>0</v>
      </c>
      <c r="CC25" s="79"/>
      <c r="CD25" s="79"/>
      <c r="CE25" s="73">
        <f>SUM(CE8:CE24)</f>
        <v>0</v>
      </c>
      <c r="CF25" s="79"/>
      <c r="CG25" s="79"/>
      <c r="CH25" s="73">
        <f>SUM(CH8:CH24)</f>
        <v>0</v>
      </c>
      <c r="CI25" s="71"/>
      <c r="CJ25" s="72"/>
    </row>
    <row r="26" spans="2:88" ht="15" customHeight="1" thickBot="1" x14ac:dyDescent="0.3">
      <c r="D26" s="343" t="s">
        <v>14</v>
      </c>
      <c r="E26" s="346"/>
      <c r="F26" s="80"/>
      <c r="G26" s="81"/>
      <c r="H26" s="81"/>
      <c r="I26" s="81"/>
      <c r="J26" s="81"/>
      <c r="K26" s="81"/>
      <c r="L26" s="81"/>
      <c r="M26" s="81"/>
      <c r="N26" s="81"/>
      <c r="O26" s="82"/>
      <c r="P26" s="83"/>
      <c r="R26" s="80"/>
      <c r="S26" s="81"/>
      <c r="T26" s="81"/>
      <c r="U26" s="81"/>
      <c r="V26" s="81"/>
      <c r="W26" s="81"/>
      <c r="X26" s="81"/>
      <c r="Y26" s="81"/>
      <c r="Z26" s="81"/>
      <c r="AA26" s="82"/>
      <c r="AB26" s="83"/>
      <c r="AD26" s="84"/>
      <c r="AE26" s="85"/>
      <c r="AF26" s="85"/>
      <c r="AG26" s="85"/>
      <c r="AH26" s="85"/>
      <c r="AI26" s="85"/>
      <c r="AJ26" s="85"/>
      <c r="AK26" s="85"/>
      <c r="AL26" s="85"/>
      <c r="AM26" s="82"/>
      <c r="AN26" s="83"/>
      <c r="AP26" s="80"/>
      <c r="AQ26" s="81"/>
      <c r="AR26" s="81"/>
      <c r="AS26" s="81"/>
      <c r="AT26" s="81"/>
      <c r="AU26" s="81"/>
      <c r="AV26" s="81"/>
      <c r="AW26" s="81"/>
      <c r="AX26" s="81"/>
      <c r="AY26" s="82"/>
      <c r="AZ26" s="83"/>
      <c r="BB26" s="80"/>
      <c r="BC26" s="81"/>
      <c r="BD26" s="81"/>
      <c r="BE26" s="81"/>
      <c r="BF26" s="81"/>
      <c r="BG26" s="81"/>
      <c r="BH26" s="81"/>
      <c r="BI26" s="81"/>
      <c r="BJ26" s="81"/>
      <c r="BK26" s="82"/>
      <c r="BL26" s="83"/>
      <c r="BN26" s="80"/>
      <c r="BO26" s="81"/>
      <c r="BP26" s="81"/>
      <c r="BQ26" s="81"/>
      <c r="BR26" s="81"/>
      <c r="BS26" s="81"/>
      <c r="BT26" s="81"/>
      <c r="BU26" s="81"/>
      <c r="BV26" s="81"/>
      <c r="BW26" s="82"/>
      <c r="BX26" s="83"/>
      <c r="BZ26" s="80"/>
      <c r="CA26" s="86"/>
      <c r="CB26" s="87"/>
      <c r="CC26" s="80"/>
      <c r="CD26" s="86"/>
      <c r="CE26" s="87"/>
      <c r="CF26" s="80"/>
      <c r="CG26" s="86"/>
      <c r="CH26" s="87"/>
      <c r="CI26" s="82"/>
      <c r="CJ26" s="83"/>
    </row>
    <row r="27" spans="2:88" ht="15" customHeight="1" thickBot="1" x14ac:dyDescent="0.3">
      <c r="D27" s="88"/>
      <c r="E27" s="88"/>
    </row>
    <row r="28" spans="2:88" s="89" customFormat="1" ht="14.25" customHeight="1" thickBot="1" x14ac:dyDescent="0.25">
      <c r="D28" s="347"/>
      <c r="E28" s="347"/>
      <c r="F28" s="90">
        <f ca="1">F6-SUM(F8:F26)</f>
        <v>4831.4074989987812</v>
      </c>
      <c r="G28" s="91">
        <f>G6-SUM(G8:G26)</f>
        <v>4831.4074989987812</v>
      </c>
      <c r="H28" s="91"/>
      <c r="I28" s="90">
        <f ca="1">I6-SUM(I8:I26)</f>
        <v>8487.6876046898597</v>
      </c>
      <c r="J28" s="92">
        <f>J6-SUM(J8:J26)</f>
        <v>8487.6876046898597</v>
      </c>
      <c r="K28" s="93"/>
      <c r="L28" s="90">
        <f>L6-SUM(L8:L26)</f>
        <v>4245.9329743589769</v>
      </c>
      <c r="M28" s="92">
        <f>M6-SUM(M8:M26)</f>
        <v>4245.9329743589769</v>
      </c>
      <c r="N28" s="93"/>
      <c r="O28" s="90">
        <f>O6-SUM(O8:O26)</f>
        <v>1788.1563438872231</v>
      </c>
      <c r="P28" s="92"/>
      <c r="Q28" s="2"/>
      <c r="R28" s="90">
        <f ca="1">R6-SUM(R8:R26)</f>
        <v>9714.3216275715895</v>
      </c>
      <c r="S28" s="91">
        <f>S6-SUM(S8:S26)</f>
        <v>9714.3216275715895</v>
      </c>
      <c r="T28" s="91"/>
      <c r="U28" s="90">
        <f ca="1">U6-SUM(U8:U26)</f>
        <v>17529.216936880657</v>
      </c>
      <c r="V28" s="92">
        <f>V6-SUM(V8:V26)</f>
        <v>17529.216936880657</v>
      </c>
      <c r="W28" s="93"/>
      <c r="X28" s="90">
        <f>X6-SUM(X8:X26)</f>
        <v>8664.7383482254572</v>
      </c>
      <c r="Y28" s="92">
        <f>Y6-SUM(Y8:Y26)</f>
        <v>8664.7383482254572</v>
      </c>
      <c r="Z28" s="93"/>
      <c r="AA28" s="90">
        <f>AA6-SUM(AA8:AA26)</f>
        <v>1995.8050168931929</v>
      </c>
      <c r="AB28" s="92"/>
      <c r="AC28" s="2"/>
      <c r="AD28" s="90">
        <f ca="1">AD6-SUM(AD8:AD26)</f>
        <v>14867.714389073717</v>
      </c>
      <c r="AE28" s="91">
        <f>AE6-SUM(AE8:AE26)</f>
        <v>14867.714389073717</v>
      </c>
      <c r="AF28" s="91"/>
      <c r="AG28" s="90">
        <f ca="1">AG6-SUM(AG8:AG26)</f>
        <v>26726.498583559493</v>
      </c>
      <c r="AH28" s="92">
        <f>AH6-SUM(AH8:AH26)</f>
        <v>26726.498583559493</v>
      </c>
      <c r="AI28" s="93"/>
      <c r="AJ28" s="90">
        <f>AJ6-SUM(AJ8:AJ26)</f>
        <v>13112.510262886419</v>
      </c>
      <c r="AK28" s="92">
        <f>AK6-SUM(AK8:AK26)</f>
        <v>13112.510262886419</v>
      </c>
      <c r="AL28" s="93"/>
      <c r="AM28" s="90">
        <f>AM6-SUM(AM8:AM26)</f>
        <v>2174.1341352260329</v>
      </c>
      <c r="AN28" s="92"/>
      <c r="AO28" s="2"/>
      <c r="AP28" s="90">
        <f ca="1">AP6-SUM(AP8:AP26)</f>
        <v>20893.287609544815</v>
      </c>
      <c r="AQ28" s="91">
        <f>AQ6-SUM(AQ8:AQ26)</f>
        <v>20893.287609544815</v>
      </c>
      <c r="AR28" s="91"/>
      <c r="AS28" s="90">
        <f ca="1">AS6-SUM(AS8:AS26)</f>
        <v>38259.697292379504</v>
      </c>
      <c r="AT28" s="92">
        <f>AT6-SUM(AT8:AT26)</f>
        <v>38259.697292379504</v>
      </c>
      <c r="AU28" s="93"/>
      <c r="AV28" s="90">
        <f>AV6-SUM(AV8:AV26)</f>
        <v>18841.516250313933</v>
      </c>
      <c r="AW28" s="92">
        <f>AW6-SUM(AW8:AW26)</f>
        <v>18841.516250313933</v>
      </c>
      <c r="AX28" s="93"/>
      <c r="AY28" s="90">
        <f>AY6-SUM(AY8:AY26)</f>
        <v>3247.0580713398704</v>
      </c>
      <c r="AZ28" s="92"/>
      <c r="BA28" s="2"/>
      <c r="BB28" s="90">
        <f ca="1">BB6-SUM(BB8:BB26)</f>
        <v>26461.56273304046</v>
      </c>
      <c r="BC28" s="91">
        <f>BC6-SUM(BC8:BC26)</f>
        <v>26461.56273304046</v>
      </c>
      <c r="BD28" s="91"/>
      <c r="BE28" s="90">
        <f ca="1">BE6-SUM(BE8:BE26)</f>
        <v>48875.598792016644</v>
      </c>
      <c r="BF28" s="92">
        <f>BF6-SUM(BF8:BF26)</f>
        <v>48875.598792016644</v>
      </c>
      <c r="BG28" s="93"/>
      <c r="BH28" s="90">
        <f>BH6-SUM(BH8:BH26)</f>
        <v>24001.552329076192</v>
      </c>
      <c r="BI28" s="92">
        <f>BI6-SUM(BI8:BI26)</f>
        <v>24001.552329076192</v>
      </c>
      <c r="BJ28" s="93"/>
      <c r="BK28" s="90">
        <f>BK6-SUM(BK8:BK26)</f>
        <v>2921.7297642345802</v>
      </c>
      <c r="BL28" s="92"/>
      <c r="BM28" s="2"/>
      <c r="BN28" s="90">
        <f ca="1">BN6-SUM(BN8:BN26)</f>
        <v>31222.140928745514</v>
      </c>
      <c r="BO28" s="91">
        <f>BO6-SUM(BO8:BO26)</f>
        <v>31222.140928745514</v>
      </c>
      <c r="BP28" s="91"/>
      <c r="BQ28" s="90">
        <f ca="1">BQ6-SUM(BQ8:BQ26)</f>
        <v>58009.788462638768</v>
      </c>
      <c r="BR28" s="92">
        <f>BR6-SUM(BR8:BR26)</f>
        <v>58009.788462638768</v>
      </c>
      <c r="BS28" s="93"/>
      <c r="BT28" s="90">
        <f>BT6-SUM(BT8:BT26)</f>
        <v>27684.549252383778</v>
      </c>
      <c r="BU28" s="92">
        <f>BU6-SUM(BU8:BU26)</f>
        <v>27684.549252383778</v>
      </c>
      <c r="BV28" s="93"/>
      <c r="BW28" s="90">
        <f>BW6-SUM(BW8:BW26)</f>
        <v>1792.760749625133</v>
      </c>
      <c r="BX28" s="92"/>
      <c r="BY28" s="2">
        <f>BY6-SUM(BY8:BY26)</f>
        <v>0</v>
      </c>
      <c r="BZ28" s="90">
        <f ca="1">BZ6-SUM(BZ8:BZ26)</f>
        <v>31222.140928745514</v>
      </c>
      <c r="CA28" s="94">
        <f>CA6-SUM(CA8:CA26)</f>
        <v>31222.140928745514</v>
      </c>
      <c r="CB28" s="95"/>
      <c r="CC28" s="90">
        <f ca="1">CC6-SUM(CC8:CC26)</f>
        <v>58009.788462638768</v>
      </c>
      <c r="CD28" s="94">
        <f>CD6-SUM(CD8:CD26)</f>
        <v>58009.788462638768</v>
      </c>
      <c r="CE28" s="95"/>
      <c r="CF28" s="90">
        <f>CF6-SUM(CF8:CF26)</f>
        <v>27684.549252383778</v>
      </c>
      <c r="CG28" s="94">
        <f>CG6-SUM(CG8:CG26)</f>
        <v>27684.549252383778</v>
      </c>
      <c r="CH28" s="95"/>
      <c r="CI28" s="90">
        <f>CI6-SUM(CI8:CI26)</f>
        <v>1792.760749625133</v>
      </c>
      <c r="CJ28" s="92"/>
    </row>
    <row r="29" spans="2:88" ht="15" customHeight="1" thickBot="1" x14ac:dyDescent="0.25">
      <c r="I29" s="96">
        <f ca="1">I4-I28</f>
        <v>0</v>
      </c>
      <c r="U29" s="96">
        <f ca="1">U4-U28</f>
        <v>-8487.6876046898615</v>
      </c>
      <c r="AG29" s="96">
        <f ca="1">AG4-AG28</f>
        <v>-17529.216936880657</v>
      </c>
      <c r="AS29" s="96">
        <f ca="1">AS4-AS28</f>
        <v>-26726.498583559493</v>
      </c>
      <c r="BE29" s="96">
        <f ca="1">BE4-BE28</f>
        <v>-38259.697292379504</v>
      </c>
      <c r="BQ29" s="96">
        <f ca="1">BQ4-BQ28</f>
        <v>-48875.598792016637</v>
      </c>
      <c r="CC29" s="96">
        <f ca="1">BQ4-CC28</f>
        <v>-48875.598792016637</v>
      </c>
    </row>
    <row r="30" spans="2:88" ht="15" customHeight="1" x14ac:dyDescent="0.2">
      <c r="B30" s="348" t="s">
        <v>15</v>
      </c>
      <c r="C30" s="362" t="s">
        <v>1</v>
      </c>
      <c r="D30" s="202"/>
      <c r="E30" s="211"/>
      <c r="F30" s="38"/>
      <c r="G30" s="39"/>
      <c r="H30" s="115" t="str">
        <f t="shared" ref="H30:H45" si="28">IF(F30&lt;&gt;"",F30-G30,"")</f>
        <v/>
      </c>
      <c r="I30" s="38"/>
      <c r="J30" s="39"/>
      <c r="K30" s="40" t="str">
        <f t="shared" ref="K30:K45" si="29">IF(I30&lt;&gt;"",I30-J30,"")</f>
        <v/>
      </c>
      <c r="L30" s="41"/>
      <c r="M30" s="39"/>
      <c r="N30" s="115" t="str">
        <f t="shared" ref="N30:N45" si="30">IF(L30&lt;&gt;"",L30-M30,"")</f>
        <v/>
      </c>
      <c r="O30" s="38"/>
      <c r="P30" s="42"/>
      <c r="R30" s="38"/>
      <c r="S30" s="39"/>
      <c r="T30" s="115" t="str">
        <f t="shared" ref="T30:T45" si="31">IF(R30&lt;&gt;"",R30-S30,"")</f>
        <v/>
      </c>
      <c r="U30" s="38"/>
      <c r="V30" s="39"/>
      <c r="W30" s="40" t="str">
        <f t="shared" ref="W30:W45" si="32">IF(U30&lt;&gt;"",U30-V30,"")</f>
        <v/>
      </c>
      <c r="X30" s="41"/>
      <c r="Y30" s="39"/>
      <c r="Z30" s="115" t="str">
        <f t="shared" ref="Z30:Z45" si="33">IF(X30&lt;&gt;"",X30-Y30,"")</f>
        <v/>
      </c>
      <c r="AA30" s="38"/>
      <c r="AB30" s="42"/>
      <c r="AD30" s="38"/>
      <c r="AE30" s="39"/>
      <c r="AF30" s="115" t="str">
        <f t="shared" ref="AF30:AF45" si="34">IF(AD30&lt;&gt;"",AD30-AE30,"")</f>
        <v/>
      </c>
      <c r="AG30" s="38"/>
      <c r="AH30" s="39"/>
      <c r="AI30" s="40" t="str">
        <f t="shared" ref="AI30:AI45" si="35">IF(AG30&lt;&gt;"",AG30-AH30,"")</f>
        <v/>
      </c>
      <c r="AJ30" s="41"/>
      <c r="AK30" s="39"/>
      <c r="AL30" s="115" t="str">
        <f t="shared" ref="AL30:AL45" si="36">IF(AJ30&lt;&gt;"",AJ30-AK30,"")</f>
        <v/>
      </c>
      <c r="AM30" s="38"/>
      <c r="AN30" s="42"/>
      <c r="AP30" s="38"/>
      <c r="AQ30" s="39"/>
      <c r="AR30" s="115" t="str">
        <f t="shared" ref="AR30:AR45" si="37">IF(AP30&lt;&gt;"",AP30-AQ30,"")</f>
        <v/>
      </c>
      <c r="AS30" s="38"/>
      <c r="AT30" s="39"/>
      <c r="AU30" s="40" t="str">
        <f t="shared" ref="AU30:AU45" si="38">IF(AS30&lt;&gt;"",AS30-AT30,"")</f>
        <v/>
      </c>
      <c r="AV30" s="41"/>
      <c r="AW30" s="39"/>
      <c r="AX30" s="115" t="str">
        <f t="shared" ref="AX30:AX45" si="39">IF(AV30&lt;&gt;"",AV30-AW30,"")</f>
        <v/>
      </c>
      <c r="AY30" s="38"/>
      <c r="AZ30" s="42"/>
      <c r="BB30" s="38"/>
      <c r="BC30" s="39"/>
      <c r="BD30" s="115" t="str">
        <f t="shared" ref="BD30:BD45" si="40">IF(BB30&lt;&gt;"",BB30-BC30,"")</f>
        <v/>
      </c>
      <c r="BE30" s="38"/>
      <c r="BF30" s="39"/>
      <c r="BG30" s="40" t="str">
        <f t="shared" ref="BG30:BG45" si="41">IF(BE30&lt;&gt;"",BE30-BF30,"")</f>
        <v/>
      </c>
      <c r="BH30" s="41"/>
      <c r="BI30" s="39"/>
      <c r="BJ30" s="115" t="str">
        <f t="shared" ref="BJ30:BJ45" si="42">IF(BH30&lt;&gt;"",BH30-BI30,"")</f>
        <v/>
      </c>
      <c r="BK30" s="38"/>
      <c r="BL30" s="42"/>
      <c r="BN30" s="97"/>
      <c r="BO30" s="98"/>
      <c r="BP30" s="99" t="str">
        <f>IF(BN30&lt;&gt;"",BN30-BO30,"")</f>
        <v/>
      </c>
      <c r="BQ30" s="100"/>
      <c r="BR30" s="98"/>
      <c r="BS30" s="101" t="str">
        <f>IF(BQ30&lt;&gt;"",BQ30-BR30,"")</f>
        <v/>
      </c>
      <c r="BT30" s="97"/>
      <c r="BU30" s="98"/>
      <c r="BV30" s="99" t="str">
        <f>IF(BT30&lt;&gt;"",BT30-BU30,"")</f>
        <v/>
      </c>
      <c r="BW30" s="97"/>
      <c r="BX30" s="102"/>
      <c r="BZ30" s="38"/>
      <c r="CA30" s="39"/>
      <c r="CB30" s="115" t="str">
        <f t="shared" ref="CB30:CB45" si="43">IF(BZ30&lt;&gt;"",BZ30-CA30,"")</f>
        <v/>
      </c>
      <c r="CC30" s="38"/>
      <c r="CD30" s="39"/>
      <c r="CE30" s="40" t="str">
        <f t="shared" ref="CE30:CE45" si="44">IF(CC30&lt;&gt;"",CC30-CD30,"")</f>
        <v/>
      </c>
      <c r="CF30" s="41"/>
      <c r="CG30" s="39"/>
      <c r="CH30" s="115" t="str">
        <f t="shared" ref="CH30:CH45" si="45">IF(CF30&lt;&gt;"",CF30-CG30,"")</f>
        <v/>
      </c>
      <c r="CI30" s="38"/>
      <c r="CJ30" s="42"/>
    </row>
    <row r="31" spans="2:88" ht="15" customHeight="1" x14ac:dyDescent="0.2">
      <c r="B31" s="349"/>
      <c r="C31" s="363"/>
      <c r="D31" s="203"/>
      <c r="E31" s="52"/>
      <c r="F31" s="44"/>
      <c r="G31" s="45"/>
      <c r="H31" s="61" t="str">
        <f t="shared" si="28"/>
        <v/>
      </c>
      <c r="I31" s="44"/>
      <c r="J31" s="45"/>
      <c r="K31" s="46" t="str">
        <f t="shared" si="29"/>
        <v/>
      </c>
      <c r="L31" s="47"/>
      <c r="M31" s="45"/>
      <c r="N31" s="61" t="str">
        <f t="shared" si="30"/>
        <v/>
      </c>
      <c r="O31" s="44"/>
      <c r="P31" s="48"/>
      <c r="R31" s="44"/>
      <c r="S31" s="45"/>
      <c r="T31" s="61" t="str">
        <f t="shared" si="31"/>
        <v/>
      </c>
      <c r="U31" s="44"/>
      <c r="V31" s="45"/>
      <c r="W31" s="46" t="str">
        <f t="shared" si="32"/>
        <v/>
      </c>
      <c r="X31" s="47"/>
      <c r="Y31" s="45"/>
      <c r="Z31" s="61" t="str">
        <f t="shared" si="33"/>
        <v/>
      </c>
      <c r="AA31" s="44"/>
      <c r="AB31" s="48"/>
      <c r="AD31" s="44"/>
      <c r="AE31" s="45"/>
      <c r="AF31" s="61" t="str">
        <f t="shared" si="34"/>
        <v/>
      </c>
      <c r="AG31" s="44"/>
      <c r="AH31" s="45"/>
      <c r="AI31" s="46" t="str">
        <f t="shared" si="35"/>
        <v/>
      </c>
      <c r="AJ31" s="47"/>
      <c r="AK31" s="45"/>
      <c r="AL31" s="61" t="str">
        <f t="shared" si="36"/>
        <v/>
      </c>
      <c r="AM31" s="44"/>
      <c r="AN31" s="48"/>
      <c r="AP31" s="44"/>
      <c r="AQ31" s="45"/>
      <c r="AR31" s="61" t="str">
        <f t="shared" si="37"/>
        <v/>
      </c>
      <c r="AS31" s="44"/>
      <c r="AT31" s="45"/>
      <c r="AU31" s="46" t="str">
        <f t="shared" si="38"/>
        <v/>
      </c>
      <c r="AV31" s="47"/>
      <c r="AW31" s="45"/>
      <c r="AX31" s="61" t="str">
        <f t="shared" si="39"/>
        <v/>
      </c>
      <c r="AY31" s="44"/>
      <c r="AZ31" s="48"/>
      <c r="BB31" s="44"/>
      <c r="BC31" s="45"/>
      <c r="BD31" s="61" t="str">
        <f t="shared" si="40"/>
        <v/>
      </c>
      <c r="BE31" s="44"/>
      <c r="BF31" s="45"/>
      <c r="BG31" s="46" t="str">
        <f t="shared" si="41"/>
        <v/>
      </c>
      <c r="BH31" s="47"/>
      <c r="BI31" s="45"/>
      <c r="BJ31" s="61" t="str">
        <f t="shared" si="42"/>
        <v/>
      </c>
      <c r="BK31" s="44"/>
      <c r="BL31" s="48"/>
      <c r="BN31" s="103"/>
      <c r="BO31" s="104"/>
      <c r="BP31" s="105" t="str">
        <f>IF(BN31&lt;&gt;"",BN31-BO31,"")</f>
        <v/>
      </c>
      <c r="BQ31" s="106"/>
      <c r="BR31" s="104"/>
      <c r="BS31" s="107" t="str">
        <f>IF(BQ31&lt;&gt;"",BQ31-BR31,"")</f>
        <v/>
      </c>
      <c r="BT31" s="103"/>
      <c r="BU31" s="104"/>
      <c r="BV31" s="105" t="str">
        <f>IF(BT31&lt;&gt;"",BT31-BU31,"")</f>
        <v/>
      </c>
      <c r="BW31" s="103"/>
      <c r="BX31" s="108"/>
      <c r="BZ31" s="44"/>
      <c r="CA31" s="45"/>
      <c r="CB31" s="61" t="str">
        <f t="shared" si="43"/>
        <v/>
      </c>
      <c r="CC31" s="44"/>
      <c r="CD31" s="45"/>
      <c r="CE31" s="46" t="str">
        <f t="shared" si="44"/>
        <v/>
      </c>
      <c r="CF31" s="47"/>
      <c r="CG31" s="45"/>
      <c r="CH31" s="61" t="str">
        <f t="shared" si="45"/>
        <v/>
      </c>
      <c r="CI31" s="44"/>
      <c r="CJ31" s="48"/>
    </row>
    <row r="32" spans="2:88" ht="15" customHeight="1" x14ac:dyDescent="0.25">
      <c r="B32" s="349"/>
      <c r="C32" s="363"/>
      <c r="D32" s="204"/>
      <c r="E32" s="212"/>
      <c r="F32" s="44"/>
      <c r="G32" s="45"/>
      <c r="H32" s="61" t="str">
        <f t="shared" si="28"/>
        <v/>
      </c>
      <c r="I32" s="44"/>
      <c r="J32" s="45"/>
      <c r="K32" s="46" t="str">
        <f t="shared" si="29"/>
        <v/>
      </c>
      <c r="L32" s="47"/>
      <c r="M32" s="45"/>
      <c r="N32" s="61" t="str">
        <f t="shared" si="30"/>
        <v/>
      </c>
      <c r="O32" s="44"/>
      <c r="P32" s="48"/>
      <c r="R32" s="44"/>
      <c r="S32" s="45"/>
      <c r="T32" s="61" t="str">
        <f t="shared" si="31"/>
        <v/>
      </c>
      <c r="U32" s="44"/>
      <c r="V32" s="45"/>
      <c r="W32" s="46" t="str">
        <f t="shared" si="32"/>
        <v/>
      </c>
      <c r="X32" s="47"/>
      <c r="Y32" s="45"/>
      <c r="Z32" s="61" t="str">
        <f t="shared" si="33"/>
        <v/>
      </c>
      <c r="AA32" s="44"/>
      <c r="AB32" s="48"/>
      <c r="AD32" s="44"/>
      <c r="AE32" s="45"/>
      <c r="AF32" s="61" t="str">
        <f t="shared" si="34"/>
        <v/>
      </c>
      <c r="AG32" s="44"/>
      <c r="AH32" s="45"/>
      <c r="AI32" s="46" t="str">
        <f t="shared" si="35"/>
        <v/>
      </c>
      <c r="AJ32" s="47"/>
      <c r="AK32" s="45"/>
      <c r="AL32" s="61" t="str">
        <f t="shared" si="36"/>
        <v/>
      </c>
      <c r="AM32" s="44"/>
      <c r="AN32" s="48"/>
      <c r="AP32" s="44"/>
      <c r="AQ32" s="45"/>
      <c r="AR32" s="61" t="str">
        <f t="shared" si="37"/>
        <v/>
      </c>
      <c r="AS32" s="44"/>
      <c r="AT32" s="45"/>
      <c r="AU32" s="46" t="str">
        <f t="shared" si="38"/>
        <v/>
      </c>
      <c r="AV32" s="47"/>
      <c r="AW32" s="45"/>
      <c r="AX32" s="61" t="str">
        <f t="shared" si="39"/>
        <v/>
      </c>
      <c r="AY32" s="44"/>
      <c r="AZ32" s="48"/>
      <c r="BB32" s="44"/>
      <c r="BC32" s="45"/>
      <c r="BD32" s="61" t="str">
        <f t="shared" si="40"/>
        <v/>
      </c>
      <c r="BE32" s="44"/>
      <c r="BF32" s="45"/>
      <c r="BG32" s="46" t="str">
        <f t="shared" si="41"/>
        <v/>
      </c>
      <c r="BH32" s="47"/>
      <c r="BI32" s="45"/>
      <c r="BJ32" s="61" t="str">
        <f t="shared" si="42"/>
        <v/>
      </c>
      <c r="BK32" s="44"/>
      <c r="BL32" s="48"/>
      <c r="BN32" s="103"/>
      <c r="BO32" s="104"/>
      <c r="BP32" s="105" t="str">
        <f>IF(BN32&lt;&gt;"",BN32-BO32,"")</f>
        <v/>
      </c>
      <c r="BQ32" s="106"/>
      <c r="BR32" s="104"/>
      <c r="BS32" s="107" t="str">
        <f>IF(BQ32&lt;&gt;"",BQ32-BR32,"")</f>
        <v/>
      </c>
      <c r="BT32" s="103"/>
      <c r="BU32" s="104"/>
      <c r="BV32" s="105" t="str">
        <f>IF(BT32&lt;&gt;"",BT32-BU32,"")</f>
        <v/>
      </c>
      <c r="BW32" s="103"/>
      <c r="BX32" s="108"/>
      <c r="BZ32" s="44"/>
      <c r="CA32" s="45"/>
      <c r="CB32" s="61" t="str">
        <f t="shared" si="43"/>
        <v/>
      </c>
      <c r="CC32" s="44"/>
      <c r="CD32" s="45"/>
      <c r="CE32" s="46" t="str">
        <f t="shared" si="44"/>
        <v/>
      </c>
      <c r="CF32" s="47"/>
      <c r="CG32" s="45"/>
      <c r="CH32" s="61" t="str">
        <f t="shared" si="45"/>
        <v/>
      </c>
      <c r="CI32" s="44"/>
      <c r="CJ32" s="48"/>
    </row>
    <row r="33" spans="2:88" ht="15" customHeight="1" x14ac:dyDescent="0.25">
      <c r="B33" s="349"/>
      <c r="C33" s="363"/>
      <c r="D33" s="204"/>
      <c r="E33" s="212"/>
      <c r="F33" s="44"/>
      <c r="G33" s="250"/>
      <c r="H33" s="61" t="str">
        <f t="shared" si="28"/>
        <v/>
      </c>
      <c r="I33" s="44"/>
      <c r="J33" s="45"/>
      <c r="K33" s="46" t="str">
        <f t="shared" si="29"/>
        <v/>
      </c>
      <c r="L33" s="47"/>
      <c r="M33" s="45"/>
      <c r="N33" s="61" t="str">
        <f t="shared" si="30"/>
        <v/>
      </c>
      <c r="O33" s="44"/>
      <c r="P33" s="48"/>
      <c r="R33" s="44"/>
      <c r="S33" s="250"/>
      <c r="T33" s="61" t="str">
        <f t="shared" si="31"/>
        <v/>
      </c>
      <c r="U33" s="44"/>
      <c r="V33" s="45"/>
      <c r="W33" s="46" t="str">
        <f t="shared" si="32"/>
        <v/>
      </c>
      <c r="X33" s="47"/>
      <c r="Y33" s="45"/>
      <c r="Z33" s="61" t="str">
        <f t="shared" si="33"/>
        <v/>
      </c>
      <c r="AA33" s="44"/>
      <c r="AB33" s="48"/>
      <c r="AD33" s="44"/>
      <c r="AE33" s="250"/>
      <c r="AF33" s="61" t="str">
        <f t="shared" si="34"/>
        <v/>
      </c>
      <c r="AG33" s="44"/>
      <c r="AH33" s="45"/>
      <c r="AI33" s="46" t="str">
        <f t="shared" si="35"/>
        <v/>
      </c>
      <c r="AJ33" s="47"/>
      <c r="AK33" s="45"/>
      <c r="AL33" s="61" t="str">
        <f t="shared" si="36"/>
        <v/>
      </c>
      <c r="AM33" s="44"/>
      <c r="AN33" s="48"/>
      <c r="AP33" s="44"/>
      <c r="AQ33" s="250"/>
      <c r="AR33" s="61" t="str">
        <f t="shared" si="37"/>
        <v/>
      </c>
      <c r="AS33" s="44"/>
      <c r="AT33" s="45"/>
      <c r="AU33" s="46" t="str">
        <f t="shared" si="38"/>
        <v/>
      </c>
      <c r="AV33" s="47"/>
      <c r="AW33" s="45"/>
      <c r="AX33" s="61" t="str">
        <f t="shared" si="39"/>
        <v/>
      </c>
      <c r="AY33" s="44"/>
      <c r="AZ33" s="48"/>
      <c r="BB33" s="44"/>
      <c r="BC33" s="250"/>
      <c r="BD33" s="61" t="str">
        <f t="shared" si="40"/>
        <v/>
      </c>
      <c r="BE33" s="44"/>
      <c r="BF33" s="45"/>
      <c r="BG33" s="46" t="str">
        <f t="shared" si="41"/>
        <v/>
      </c>
      <c r="BH33" s="47"/>
      <c r="BI33" s="45"/>
      <c r="BJ33" s="61" t="str">
        <f t="shared" si="42"/>
        <v/>
      </c>
      <c r="BK33" s="44"/>
      <c r="BL33" s="48"/>
      <c r="BN33" s="103"/>
      <c r="BO33" s="104"/>
      <c r="BP33" s="105"/>
      <c r="BQ33" s="106"/>
      <c r="BR33" s="104"/>
      <c r="BS33" s="107"/>
      <c r="BT33" s="103"/>
      <c r="BU33" s="104"/>
      <c r="BV33" s="105"/>
      <c r="BW33" s="103"/>
      <c r="BX33" s="108"/>
      <c r="BZ33" s="44"/>
      <c r="CA33" s="250"/>
      <c r="CB33" s="61" t="str">
        <f t="shared" si="43"/>
        <v/>
      </c>
      <c r="CC33" s="44"/>
      <c r="CD33" s="45"/>
      <c r="CE33" s="46" t="str">
        <f t="shared" si="44"/>
        <v/>
      </c>
      <c r="CF33" s="47"/>
      <c r="CG33" s="45"/>
      <c r="CH33" s="61" t="str">
        <f t="shared" si="45"/>
        <v/>
      </c>
      <c r="CI33" s="44"/>
      <c r="CJ33" s="48"/>
    </row>
    <row r="34" spans="2:88" ht="15" customHeight="1" x14ac:dyDescent="0.25">
      <c r="B34" s="349"/>
      <c r="C34" s="363"/>
      <c r="D34" s="204"/>
      <c r="E34" s="212"/>
      <c r="F34" s="44"/>
      <c r="G34" s="45"/>
      <c r="H34" s="61" t="str">
        <f t="shared" si="28"/>
        <v/>
      </c>
      <c r="I34" s="44"/>
      <c r="J34" s="45"/>
      <c r="K34" s="46" t="str">
        <f t="shared" si="29"/>
        <v/>
      </c>
      <c r="L34" s="47"/>
      <c r="M34" s="45"/>
      <c r="N34" s="61" t="str">
        <f t="shared" si="30"/>
        <v/>
      </c>
      <c r="O34" s="44"/>
      <c r="P34" s="48"/>
      <c r="R34" s="44"/>
      <c r="S34" s="45"/>
      <c r="T34" s="61" t="str">
        <f t="shared" si="31"/>
        <v/>
      </c>
      <c r="U34" s="44"/>
      <c r="V34" s="45"/>
      <c r="W34" s="46" t="str">
        <f t="shared" si="32"/>
        <v/>
      </c>
      <c r="X34" s="47"/>
      <c r="Y34" s="45"/>
      <c r="Z34" s="61" t="str">
        <f t="shared" si="33"/>
        <v/>
      </c>
      <c r="AA34" s="44"/>
      <c r="AB34" s="48"/>
      <c r="AD34" s="44"/>
      <c r="AE34" s="45"/>
      <c r="AF34" s="61" t="str">
        <f t="shared" si="34"/>
        <v/>
      </c>
      <c r="AG34" s="44"/>
      <c r="AH34" s="45"/>
      <c r="AI34" s="46" t="str">
        <f t="shared" si="35"/>
        <v/>
      </c>
      <c r="AJ34" s="47"/>
      <c r="AK34" s="45"/>
      <c r="AL34" s="61" t="str">
        <f t="shared" si="36"/>
        <v/>
      </c>
      <c r="AM34" s="44"/>
      <c r="AN34" s="48"/>
      <c r="AP34" s="44"/>
      <c r="AQ34" s="45"/>
      <c r="AR34" s="61" t="str">
        <f t="shared" si="37"/>
        <v/>
      </c>
      <c r="AS34" s="44"/>
      <c r="AT34" s="45"/>
      <c r="AU34" s="46" t="str">
        <f t="shared" si="38"/>
        <v/>
      </c>
      <c r="AV34" s="47"/>
      <c r="AW34" s="45"/>
      <c r="AX34" s="61" t="str">
        <f t="shared" si="39"/>
        <v/>
      </c>
      <c r="AY34" s="44"/>
      <c r="AZ34" s="48"/>
      <c r="BB34" s="44"/>
      <c r="BC34" s="45"/>
      <c r="BD34" s="61" t="str">
        <f t="shared" si="40"/>
        <v/>
      </c>
      <c r="BE34" s="44"/>
      <c r="BF34" s="45"/>
      <c r="BG34" s="46" t="str">
        <f t="shared" si="41"/>
        <v/>
      </c>
      <c r="BH34" s="47"/>
      <c r="BI34" s="45"/>
      <c r="BJ34" s="61" t="str">
        <f t="shared" si="42"/>
        <v/>
      </c>
      <c r="BK34" s="44"/>
      <c r="BL34" s="48"/>
      <c r="BN34" s="103"/>
      <c r="BO34" s="104"/>
      <c r="BP34" s="105"/>
      <c r="BQ34" s="106"/>
      <c r="BR34" s="104"/>
      <c r="BS34" s="107"/>
      <c r="BT34" s="103"/>
      <c r="BU34" s="104"/>
      <c r="BV34" s="105"/>
      <c r="BW34" s="103"/>
      <c r="BX34" s="108"/>
      <c r="BZ34" s="44"/>
      <c r="CA34" s="45"/>
      <c r="CB34" s="61" t="str">
        <f t="shared" si="43"/>
        <v/>
      </c>
      <c r="CC34" s="44"/>
      <c r="CD34" s="45"/>
      <c r="CE34" s="46" t="str">
        <f t="shared" si="44"/>
        <v/>
      </c>
      <c r="CF34" s="47"/>
      <c r="CG34" s="45"/>
      <c r="CH34" s="61" t="str">
        <f t="shared" si="45"/>
        <v/>
      </c>
      <c r="CI34" s="44"/>
      <c r="CJ34" s="48"/>
    </row>
    <row r="35" spans="2:88" ht="15" customHeight="1" thickBot="1" x14ac:dyDescent="0.25">
      <c r="B35" s="349"/>
      <c r="C35" s="364"/>
      <c r="D35" s="248"/>
      <c r="E35" s="249"/>
      <c r="F35" s="59"/>
      <c r="G35" s="60"/>
      <c r="H35" s="67" t="str">
        <f t="shared" si="28"/>
        <v/>
      </c>
      <c r="I35" s="59"/>
      <c r="J35" s="60"/>
      <c r="K35" s="58" t="str">
        <f t="shared" si="29"/>
        <v/>
      </c>
      <c r="L35" s="64"/>
      <c r="M35" s="60"/>
      <c r="N35" s="67" t="str">
        <f t="shared" si="30"/>
        <v/>
      </c>
      <c r="O35" s="59"/>
      <c r="P35" s="65"/>
      <c r="R35" s="59"/>
      <c r="S35" s="60"/>
      <c r="T35" s="67" t="str">
        <f t="shared" si="31"/>
        <v/>
      </c>
      <c r="U35" s="59"/>
      <c r="V35" s="60"/>
      <c r="W35" s="58" t="str">
        <f t="shared" si="32"/>
        <v/>
      </c>
      <c r="X35" s="64"/>
      <c r="Y35" s="60"/>
      <c r="Z35" s="67" t="str">
        <f t="shared" si="33"/>
        <v/>
      </c>
      <c r="AA35" s="59"/>
      <c r="AB35" s="65"/>
      <c r="AD35" s="59"/>
      <c r="AE35" s="60"/>
      <c r="AF35" s="67" t="str">
        <f t="shared" si="34"/>
        <v/>
      </c>
      <c r="AG35" s="59"/>
      <c r="AH35" s="60"/>
      <c r="AI35" s="58" t="str">
        <f t="shared" si="35"/>
        <v/>
      </c>
      <c r="AJ35" s="64"/>
      <c r="AK35" s="60"/>
      <c r="AL35" s="67" t="str">
        <f t="shared" si="36"/>
        <v/>
      </c>
      <c r="AM35" s="59"/>
      <c r="AN35" s="65"/>
      <c r="AP35" s="59"/>
      <c r="AQ35" s="60"/>
      <c r="AR35" s="67" t="str">
        <f t="shared" si="37"/>
        <v/>
      </c>
      <c r="AS35" s="59"/>
      <c r="AT35" s="60"/>
      <c r="AU35" s="58" t="str">
        <f t="shared" si="38"/>
        <v/>
      </c>
      <c r="AV35" s="64"/>
      <c r="AW35" s="60"/>
      <c r="AX35" s="67" t="str">
        <f t="shared" si="39"/>
        <v/>
      </c>
      <c r="AY35" s="59"/>
      <c r="AZ35" s="65"/>
      <c r="BB35" s="59"/>
      <c r="BC35" s="60"/>
      <c r="BD35" s="67" t="str">
        <f t="shared" si="40"/>
        <v/>
      </c>
      <c r="BE35" s="59"/>
      <c r="BF35" s="60"/>
      <c r="BG35" s="58" t="str">
        <f t="shared" si="41"/>
        <v/>
      </c>
      <c r="BH35" s="64"/>
      <c r="BI35" s="60"/>
      <c r="BJ35" s="67" t="str">
        <f t="shared" si="42"/>
        <v/>
      </c>
      <c r="BK35" s="59"/>
      <c r="BL35" s="65"/>
      <c r="BN35" s="103"/>
      <c r="BO35" s="104"/>
      <c r="BP35" s="105"/>
      <c r="BQ35" s="106"/>
      <c r="BR35" s="104"/>
      <c r="BS35" s="107"/>
      <c r="BT35" s="103"/>
      <c r="BU35" s="104"/>
      <c r="BV35" s="105"/>
      <c r="BW35" s="103"/>
      <c r="BX35" s="108"/>
      <c r="BZ35" s="59"/>
      <c r="CA35" s="60"/>
      <c r="CB35" s="67" t="str">
        <f t="shared" si="43"/>
        <v/>
      </c>
      <c r="CC35" s="59"/>
      <c r="CD35" s="60"/>
      <c r="CE35" s="58" t="str">
        <f t="shared" si="44"/>
        <v/>
      </c>
      <c r="CF35" s="64"/>
      <c r="CG35" s="60"/>
      <c r="CH35" s="67" t="str">
        <f t="shared" si="45"/>
        <v/>
      </c>
      <c r="CI35" s="59"/>
      <c r="CJ35" s="65"/>
    </row>
    <row r="36" spans="2:88" ht="15" customHeight="1" x14ac:dyDescent="0.25">
      <c r="B36" s="349"/>
      <c r="C36" s="360" t="s">
        <v>38</v>
      </c>
      <c r="D36" s="247"/>
      <c r="E36" s="213"/>
      <c r="F36" s="251"/>
      <c r="G36" s="252"/>
      <c r="H36" s="253" t="str">
        <f t="shared" si="28"/>
        <v/>
      </c>
      <c r="I36" s="251"/>
      <c r="J36" s="252"/>
      <c r="K36" s="254" t="str">
        <f t="shared" si="29"/>
        <v/>
      </c>
      <c r="L36" s="255"/>
      <c r="M36" s="252"/>
      <c r="N36" s="253" t="str">
        <f t="shared" si="30"/>
        <v/>
      </c>
      <c r="O36" s="251"/>
      <c r="P36" s="256"/>
      <c r="R36" s="251"/>
      <c r="S36" s="252"/>
      <c r="T36" s="253" t="str">
        <f t="shared" si="31"/>
        <v/>
      </c>
      <c r="U36" s="251"/>
      <c r="V36" s="252"/>
      <c r="W36" s="254" t="str">
        <f t="shared" si="32"/>
        <v/>
      </c>
      <c r="X36" s="255"/>
      <c r="Y36" s="252"/>
      <c r="Z36" s="253" t="str">
        <f t="shared" si="33"/>
        <v/>
      </c>
      <c r="AA36" s="251"/>
      <c r="AB36" s="256"/>
      <c r="AD36" s="251"/>
      <c r="AE36" s="252"/>
      <c r="AF36" s="253" t="str">
        <f t="shared" si="34"/>
        <v/>
      </c>
      <c r="AG36" s="251"/>
      <c r="AH36" s="252"/>
      <c r="AI36" s="254" t="str">
        <f t="shared" si="35"/>
        <v/>
      </c>
      <c r="AJ36" s="255"/>
      <c r="AK36" s="252"/>
      <c r="AL36" s="253" t="str">
        <f t="shared" si="36"/>
        <v/>
      </c>
      <c r="AM36" s="251"/>
      <c r="AN36" s="256"/>
      <c r="AP36" s="251"/>
      <c r="AQ36" s="252"/>
      <c r="AR36" s="253" t="str">
        <f t="shared" si="37"/>
        <v/>
      </c>
      <c r="AS36" s="251"/>
      <c r="AT36" s="252"/>
      <c r="AU36" s="254" t="str">
        <f t="shared" si="38"/>
        <v/>
      </c>
      <c r="AV36" s="255"/>
      <c r="AW36" s="252"/>
      <c r="AX36" s="253" t="str">
        <f t="shared" si="39"/>
        <v/>
      </c>
      <c r="AY36" s="251"/>
      <c r="AZ36" s="256"/>
      <c r="BB36" s="251"/>
      <c r="BC36" s="252"/>
      <c r="BD36" s="253" t="str">
        <f t="shared" si="40"/>
        <v/>
      </c>
      <c r="BE36" s="251"/>
      <c r="BF36" s="252"/>
      <c r="BG36" s="254" t="str">
        <f t="shared" si="41"/>
        <v/>
      </c>
      <c r="BH36" s="255"/>
      <c r="BI36" s="252"/>
      <c r="BJ36" s="253" t="str">
        <f t="shared" si="42"/>
        <v/>
      </c>
      <c r="BK36" s="251"/>
      <c r="BL36" s="256"/>
      <c r="BN36" s="103"/>
      <c r="BO36" s="104"/>
      <c r="BP36" s="105"/>
      <c r="BQ36" s="106"/>
      <c r="BR36" s="104"/>
      <c r="BS36" s="107"/>
      <c r="BT36" s="103"/>
      <c r="BU36" s="104"/>
      <c r="BV36" s="105"/>
      <c r="BW36" s="103"/>
      <c r="BX36" s="108"/>
      <c r="BZ36" s="251"/>
      <c r="CA36" s="252"/>
      <c r="CB36" s="253" t="str">
        <f t="shared" si="43"/>
        <v/>
      </c>
      <c r="CC36" s="251"/>
      <c r="CD36" s="252"/>
      <c r="CE36" s="254" t="str">
        <f t="shared" si="44"/>
        <v/>
      </c>
      <c r="CF36" s="255"/>
      <c r="CG36" s="252"/>
      <c r="CH36" s="253" t="str">
        <f t="shared" si="45"/>
        <v/>
      </c>
      <c r="CI36" s="251"/>
      <c r="CJ36" s="256"/>
    </row>
    <row r="37" spans="2:88" ht="15" customHeight="1" x14ac:dyDescent="0.2">
      <c r="B37" s="349"/>
      <c r="C37" s="360"/>
      <c r="D37" s="205"/>
      <c r="E37" s="214"/>
      <c r="F37" s="257"/>
      <c r="G37" s="258"/>
      <c r="H37" s="259" t="str">
        <f t="shared" si="28"/>
        <v/>
      </c>
      <c r="I37" s="257"/>
      <c r="J37" s="258"/>
      <c r="K37" s="260" t="str">
        <f t="shared" si="29"/>
        <v/>
      </c>
      <c r="L37" s="261"/>
      <c r="M37" s="258"/>
      <c r="N37" s="259" t="str">
        <f t="shared" si="30"/>
        <v/>
      </c>
      <c r="O37" s="257"/>
      <c r="P37" s="262"/>
      <c r="R37" s="257"/>
      <c r="S37" s="258"/>
      <c r="T37" s="259" t="str">
        <f t="shared" si="31"/>
        <v/>
      </c>
      <c r="U37" s="257"/>
      <c r="V37" s="258"/>
      <c r="W37" s="260" t="str">
        <f t="shared" si="32"/>
        <v/>
      </c>
      <c r="X37" s="261"/>
      <c r="Y37" s="258"/>
      <c r="Z37" s="259" t="str">
        <f t="shared" si="33"/>
        <v/>
      </c>
      <c r="AA37" s="257"/>
      <c r="AB37" s="262"/>
      <c r="AD37" s="257"/>
      <c r="AE37" s="258"/>
      <c r="AF37" s="259" t="str">
        <f t="shared" si="34"/>
        <v/>
      </c>
      <c r="AG37" s="257"/>
      <c r="AH37" s="258"/>
      <c r="AI37" s="260" t="str">
        <f t="shared" si="35"/>
        <v/>
      </c>
      <c r="AJ37" s="261"/>
      <c r="AK37" s="258"/>
      <c r="AL37" s="259" t="str">
        <f t="shared" si="36"/>
        <v/>
      </c>
      <c r="AM37" s="257"/>
      <c r="AN37" s="262"/>
      <c r="AP37" s="257"/>
      <c r="AQ37" s="258"/>
      <c r="AR37" s="259" t="str">
        <f t="shared" si="37"/>
        <v/>
      </c>
      <c r="AS37" s="257"/>
      <c r="AT37" s="258"/>
      <c r="AU37" s="260" t="str">
        <f t="shared" si="38"/>
        <v/>
      </c>
      <c r="AV37" s="261"/>
      <c r="AW37" s="258"/>
      <c r="AX37" s="259" t="str">
        <f t="shared" si="39"/>
        <v/>
      </c>
      <c r="AY37" s="257"/>
      <c r="AZ37" s="262"/>
      <c r="BB37" s="257"/>
      <c r="BC37" s="258"/>
      <c r="BD37" s="259" t="str">
        <f t="shared" si="40"/>
        <v/>
      </c>
      <c r="BE37" s="257"/>
      <c r="BF37" s="258"/>
      <c r="BG37" s="260" t="str">
        <f t="shared" si="41"/>
        <v/>
      </c>
      <c r="BH37" s="261"/>
      <c r="BI37" s="258"/>
      <c r="BJ37" s="259" t="str">
        <f t="shared" si="42"/>
        <v/>
      </c>
      <c r="BK37" s="257"/>
      <c r="BL37" s="262"/>
      <c r="BN37" s="103"/>
      <c r="BO37" s="104"/>
      <c r="BP37" s="105"/>
      <c r="BQ37" s="106"/>
      <c r="BR37" s="104"/>
      <c r="BS37" s="107"/>
      <c r="BT37" s="103"/>
      <c r="BU37" s="104"/>
      <c r="BV37" s="105"/>
      <c r="BW37" s="103"/>
      <c r="BX37" s="108"/>
      <c r="BZ37" s="257"/>
      <c r="CA37" s="258"/>
      <c r="CB37" s="259" t="str">
        <f t="shared" si="43"/>
        <v/>
      </c>
      <c r="CC37" s="257"/>
      <c r="CD37" s="258"/>
      <c r="CE37" s="260" t="str">
        <f t="shared" si="44"/>
        <v/>
      </c>
      <c r="CF37" s="261"/>
      <c r="CG37" s="258"/>
      <c r="CH37" s="259" t="str">
        <f t="shared" si="45"/>
        <v/>
      </c>
      <c r="CI37" s="257"/>
      <c r="CJ37" s="262"/>
    </row>
    <row r="38" spans="2:88" ht="15" customHeight="1" x14ac:dyDescent="0.2">
      <c r="B38" s="349"/>
      <c r="C38" s="360"/>
      <c r="D38" s="205"/>
      <c r="E38" s="214"/>
      <c r="F38" s="257"/>
      <c r="G38" s="258"/>
      <c r="H38" s="259" t="str">
        <f t="shared" si="28"/>
        <v/>
      </c>
      <c r="I38" s="257"/>
      <c r="J38" s="258"/>
      <c r="K38" s="260" t="str">
        <f t="shared" si="29"/>
        <v/>
      </c>
      <c r="L38" s="261"/>
      <c r="M38" s="258"/>
      <c r="N38" s="259" t="str">
        <f t="shared" si="30"/>
        <v/>
      </c>
      <c r="O38" s="257"/>
      <c r="P38" s="262"/>
      <c r="R38" s="257"/>
      <c r="S38" s="258"/>
      <c r="T38" s="259" t="str">
        <f t="shared" si="31"/>
        <v/>
      </c>
      <c r="U38" s="257"/>
      <c r="V38" s="258"/>
      <c r="W38" s="260" t="str">
        <f t="shared" si="32"/>
        <v/>
      </c>
      <c r="X38" s="261"/>
      <c r="Y38" s="258"/>
      <c r="Z38" s="259" t="str">
        <f t="shared" si="33"/>
        <v/>
      </c>
      <c r="AA38" s="257"/>
      <c r="AB38" s="262"/>
      <c r="AD38" s="257"/>
      <c r="AE38" s="258"/>
      <c r="AF38" s="259" t="str">
        <f t="shared" si="34"/>
        <v/>
      </c>
      <c r="AG38" s="257"/>
      <c r="AH38" s="258"/>
      <c r="AI38" s="260" t="str">
        <f t="shared" si="35"/>
        <v/>
      </c>
      <c r="AJ38" s="261"/>
      <c r="AK38" s="258"/>
      <c r="AL38" s="259" t="str">
        <f t="shared" si="36"/>
        <v/>
      </c>
      <c r="AM38" s="257"/>
      <c r="AN38" s="262"/>
      <c r="AP38" s="257"/>
      <c r="AQ38" s="258"/>
      <c r="AR38" s="259" t="str">
        <f t="shared" si="37"/>
        <v/>
      </c>
      <c r="AS38" s="257"/>
      <c r="AT38" s="258"/>
      <c r="AU38" s="260" t="str">
        <f t="shared" si="38"/>
        <v/>
      </c>
      <c r="AV38" s="261"/>
      <c r="AW38" s="258"/>
      <c r="AX38" s="259" t="str">
        <f t="shared" si="39"/>
        <v/>
      </c>
      <c r="AY38" s="257"/>
      <c r="AZ38" s="262"/>
      <c r="BB38" s="257"/>
      <c r="BC38" s="258"/>
      <c r="BD38" s="259" t="str">
        <f t="shared" si="40"/>
        <v/>
      </c>
      <c r="BE38" s="257"/>
      <c r="BF38" s="258"/>
      <c r="BG38" s="260" t="str">
        <f t="shared" si="41"/>
        <v/>
      </c>
      <c r="BH38" s="261"/>
      <c r="BI38" s="258"/>
      <c r="BJ38" s="259" t="str">
        <f t="shared" si="42"/>
        <v/>
      </c>
      <c r="BK38" s="257"/>
      <c r="BL38" s="262"/>
      <c r="BN38" s="103"/>
      <c r="BO38" s="104"/>
      <c r="BP38" s="105"/>
      <c r="BQ38" s="106"/>
      <c r="BR38" s="104"/>
      <c r="BS38" s="107"/>
      <c r="BT38" s="103"/>
      <c r="BU38" s="104"/>
      <c r="BV38" s="105"/>
      <c r="BW38" s="103"/>
      <c r="BX38" s="108"/>
      <c r="BZ38" s="257"/>
      <c r="CA38" s="258"/>
      <c r="CB38" s="259" t="str">
        <f t="shared" si="43"/>
        <v/>
      </c>
      <c r="CC38" s="257"/>
      <c r="CD38" s="258"/>
      <c r="CE38" s="260" t="str">
        <f t="shared" si="44"/>
        <v/>
      </c>
      <c r="CF38" s="261"/>
      <c r="CG38" s="258"/>
      <c r="CH38" s="259" t="str">
        <f t="shared" si="45"/>
        <v/>
      </c>
      <c r="CI38" s="257"/>
      <c r="CJ38" s="262"/>
    </row>
    <row r="39" spans="2:88" ht="15" customHeight="1" thickBot="1" x14ac:dyDescent="0.25">
      <c r="B39" s="349"/>
      <c r="C39" s="361"/>
      <c r="D39" s="206"/>
      <c r="E39" s="215"/>
      <c r="F39" s="263"/>
      <c r="G39" s="264"/>
      <c r="H39" s="265" t="str">
        <f t="shared" si="28"/>
        <v/>
      </c>
      <c r="I39" s="263"/>
      <c r="J39" s="264"/>
      <c r="K39" s="266" t="str">
        <f t="shared" si="29"/>
        <v/>
      </c>
      <c r="L39" s="267"/>
      <c r="M39" s="264"/>
      <c r="N39" s="265" t="str">
        <f t="shared" si="30"/>
        <v/>
      </c>
      <c r="O39" s="263"/>
      <c r="P39" s="268"/>
      <c r="R39" s="263"/>
      <c r="S39" s="264"/>
      <c r="T39" s="265" t="str">
        <f t="shared" si="31"/>
        <v/>
      </c>
      <c r="U39" s="263"/>
      <c r="V39" s="264"/>
      <c r="W39" s="266" t="str">
        <f t="shared" si="32"/>
        <v/>
      </c>
      <c r="X39" s="267"/>
      <c r="Y39" s="264"/>
      <c r="Z39" s="265" t="str">
        <f t="shared" si="33"/>
        <v/>
      </c>
      <c r="AA39" s="263"/>
      <c r="AB39" s="268"/>
      <c r="AD39" s="263"/>
      <c r="AE39" s="264"/>
      <c r="AF39" s="265" t="str">
        <f t="shared" si="34"/>
        <v/>
      </c>
      <c r="AG39" s="263"/>
      <c r="AH39" s="264"/>
      <c r="AI39" s="266" t="str">
        <f t="shared" si="35"/>
        <v/>
      </c>
      <c r="AJ39" s="267"/>
      <c r="AK39" s="264"/>
      <c r="AL39" s="265" t="str">
        <f t="shared" si="36"/>
        <v/>
      </c>
      <c r="AM39" s="263"/>
      <c r="AN39" s="268"/>
      <c r="AP39" s="263"/>
      <c r="AQ39" s="264"/>
      <c r="AR39" s="265" t="str">
        <f t="shared" si="37"/>
        <v/>
      </c>
      <c r="AS39" s="263"/>
      <c r="AT39" s="264"/>
      <c r="AU39" s="266" t="str">
        <f t="shared" si="38"/>
        <v/>
      </c>
      <c r="AV39" s="267"/>
      <c r="AW39" s="264"/>
      <c r="AX39" s="265" t="str">
        <f t="shared" si="39"/>
        <v/>
      </c>
      <c r="AY39" s="263"/>
      <c r="AZ39" s="268"/>
      <c r="BB39" s="263"/>
      <c r="BC39" s="264"/>
      <c r="BD39" s="265" t="str">
        <f t="shared" si="40"/>
        <v/>
      </c>
      <c r="BE39" s="263"/>
      <c r="BF39" s="264"/>
      <c r="BG39" s="266" t="str">
        <f t="shared" si="41"/>
        <v/>
      </c>
      <c r="BH39" s="267"/>
      <c r="BI39" s="264"/>
      <c r="BJ39" s="265" t="str">
        <f t="shared" si="42"/>
        <v/>
      </c>
      <c r="BK39" s="263"/>
      <c r="BL39" s="268"/>
      <c r="BN39" s="109"/>
      <c r="BO39" s="110"/>
      <c r="BP39" s="111" t="str">
        <f t="shared" ref="BP39:BP45" si="46">IF(BN39&lt;&gt;"",BN39-BO39,"")</f>
        <v/>
      </c>
      <c r="BQ39" s="112"/>
      <c r="BR39" s="110"/>
      <c r="BS39" s="113" t="str">
        <f t="shared" ref="BS39:BS45" si="47">IF(BQ39&lt;&gt;"",BQ39-BR39,"")</f>
        <v/>
      </c>
      <c r="BT39" s="109"/>
      <c r="BU39" s="110"/>
      <c r="BV39" s="111" t="str">
        <f t="shared" ref="BV39:BV45" si="48">IF(BT39&lt;&gt;"",BT39-BU39,"")</f>
        <v/>
      </c>
      <c r="BW39" s="109"/>
      <c r="BX39" s="114"/>
      <c r="BZ39" s="263"/>
      <c r="CA39" s="264"/>
      <c r="CB39" s="265" t="str">
        <f t="shared" si="43"/>
        <v/>
      </c>
      <c r="CC39" s="263"/>
      <c r="CD39" s="264"/>
      <c r="CE39" s="266" t="str">
        <f t="shared" si="44"/>
        <v/>
      </c>
      <c r="CF39" s="267"/>
      <c r="CG39" s="264"/>
      <c r="CH39" s="265" t="str">
        <f t="shared" si="45"/>
        <v/>
      </c>
      <c r="CI39" s="263"/>
      <c r="CJ39" s="268"/>
    </row>
    <row r="40" spans="2:88" ht="15" customHeight="1" x14ac:dyDescent="0.2">
      <c r="B40" s="350"/>
      <c r="C40" s="352" t="s">
        <v>2</v>
      </c>
      <c r="D40" s="207"/>
      <c r="E40" s="199"/>
      <c r="F40" s="38"/>
      <c r="G40" s="39"/>
      <c r="H40" s="115" t="str">
        <f t="shared" si="28"/>
        <v/>
      </c>
      <c r="I40" s="38"/>
      <c r="J40" s="39"/>
      <c r="K40" s="40" t="str">
        <f t="shared" si="29"/>
        <v/>
      </c>
      <c r="L40" s="41"/>
      <c r="M40" s="39"/>
      <c r="N40" s="115" t="str">
        <f t="shared" si="30"/>
        <v/>
      </c>
      <c r="O40" s="116"/>
      <c r="P40" s="117"/>
      <c r="R40" s="38"/>
      <c r="S40" s="39"/>
      <c r="T40" s="115" t="str">
        <f t="shared" si="31"/>
        <v/>
      </c>
      <c r="U40" s="38"/>
      <c r="V40" s="39"/>
      <c r="W40" s="40" t="str">
        <f t="shared" si="32"/>
        <v/>
      </c>
      <c r="X40" s="41"/>
      <c r="Y40" s="39"/>
      <c r="Z40" s="115" t="str">
        <f t="shared" si="33"/>
        <v/>
      </c>
      <c r="AA40" s="116"/>
      <c r="AB40" s="117"/>
      <c r="AD40" s="38"/>
      <c r="AE40" s="39"/>
      <c r="AF40" s="115" t="str">
        <f t="shared" si="34"/>
        <v/>
      </c>
      <c r="AG40" s="38"/>
      <c r="AH40" s="39"/>
      <c r="AI40" s="40" t="str">
        <f t="shared" si="35"/>
        <v/>
      </c>
      <c r="AJ40" s="41"/>
      <c r="AK40" s="39"/>
      <c r="AL40" s="115" t="str">
        <f t="shared" si="36"/>
        <v/>
      </c>
      <c r="AM40" s="116"/>
      <c r="AN40" s="117"/>
      <c r="AP40" s="38"/>
      <c r="AQ40" s="39"/>
      <c r="AR40" s="115" t="str">
        <f t="shared" si="37"/>
        <v/>
      </c>
      <c r="AS40" s="38"/>
      <c r="AT40" s="39"/>
      <c r="AU40" s="40" t="str">
        <f t="shared" si="38"/>
        <v/>
      </c>
      <c r="AV40" s="41"/>
      <c r="AW40" s="39"/>
      <c r="AX40" s="115" t="str">
        <f t="shared" si="39"/>
        <v/>
      </c>
      <c r="AY40" s="116"/>
      <c r="AZ40" s="117"/>
      <c r="BB40" s="38"/>
      <c r="BC40" s="39"/>
      <c r="BD40" s="115" t="str">
        <f t="shared" si="40"/>
        <v/>
      </c>
      <c r="BE40" s="38"/>
      <c r="BF40" s="39"/>
      <c r="BG40" s="40" t="str">
        <f t="shared" si="41"/>
        <v/>
      </c>
      <c r="BH40" s="41"/>
      <c r="BI40" s="39"/>
      <c r="BJ40" s="115" t="str">
        <f t="shared" si="42"/>
        <v/>
      </c>
      <c r="BK40" s="116"/>
      <c r="BL40" s="117"/>
      <c r="BN40" s="97"/>
      <c r="BO40" s="98"/>
      <c r="BP40" s="99" t="str">
        <f t="shared" si="46"/>
        <v/>
      </c>
      <c r="BQ40" s="100"/>
      <c r="BR40" s="98"/>
      <c r="BS40" s="101" t="str">
        <f t="shared" si="47"/>
        <v/>
      </c>
      <c r="BT40" s="97"/>
      <c r="BU40" s="98"/>
      <c r="BV40" s="99" t="str">
        <f t="shared" si="48"/>
        <v/>
      </c>
      <c r="BW40" s="118"/>
      <c r="BX40" s="119"/>
      <c r="BZ40" s="38"/>
      <c r="CA40" s="39"/>
      <c r="CB40" s="115" t="str">
        <f t="shared" si="43"/>
        <v/>
      </c>
      <c r="CC40" s="38"/>
      <c r="CD40" s="39"/>
      <c r="CE40" s="40" t="str">
        <f t="shared" si="44"/>
        <v/>
      </c>
      <c r="CF40" s="41"/>
      <c r="CG40" s="39"/>
      <c r="CH40" s="115" t="str">
        <f t="shared" si="45"/>
        <v/>
      </c>
      <c r="CI40" s="116"/>
      <c r="CJ40" s="117"/>
    </row>
    <row r="41" spans="2:88" ht="15" customHeight="1" x14ac:dyDescent="0.2">
      <c r="B41" s="350"/>
      <c r="C41" s="353"/>
      <c r="D41" s="189"/>
      <c r="E41" s="53"/>
      <c r="F41" s="44"/>
      <c r="G41" s="45"/>
      <c r="H41" s="61" t="str">
        <f t="shared" si="28"/>
        <v/>
      </c>
      <c r="I41" s="44"/>
      <c r="J41" s="45"/>
      <c r="K41" s="46" t="str">
        <f t="shared" si="29"/>
        <v/>
      </c>
      <c r="L41" s="47"/>
      <c r="M41" s="45"/>
      <c r="N41" s="61" t="str">
        <f t="shared" si="30"/>
        <v/>
      </c>
      <c r="O41" s="62"/>
      <c r="P41" s="63"/>
      <c r="R41" s="44"/>
      <c r="S41" s="45"/>
      <c r="T41" s="61" t="str">
        <f t="shared" si="31"/>
        <v/>
      </c>
      <c r="U41" s="44"/>
      <c r="V41" s="45"/>
      <c r="W41" s="46" t="str">
        <f t="shared" si="32"/>
        <v/>
      </c>
      <c r="X41" s="47"/>
      <c r="Y41" s="45"/>
      <c r="Z41" s="61" t="str">
        <f t="shared" si="33"/>
        <v/>
      </c>
      <c r="AA41" s="62"/>
      <c r="AB41" s="63"/>
      <c r="AD41" s="44"/>
      <c r="AE41" s="45"/>
      <c r="AF41" s="61" t="str">
        <f t="shared" si="34"/>
        <v/>
      </c>
      <c r="AG41" s="44"/>
      <c r="AH41" s="45"/>
      <c r="AI41" s="46" t="str">
        <f t="shared" si="35"/>
        <v/>
      </c>
      <c r="AJ41" s="47"/>
      <c r="AK41" s="45"/>
      <c r="AL41" s="61" t="str">
        <f t="shared" si="36"/>
        <v/>
      </c>
      <c r="AM41" s="62"/>
      <c r="AN41" s="63"/>
      <c r="AP41" s="44"/>
      <c r="AQ41" s="45"/>
      <c r="AR41" s="61" t="str">
        <f t="shared" si="37"/>
        <v/>
      </c>
      <c r="AS41" s="44"/>
      <c r="AT41" s="45"/>
      <c r="AU41" s="46" t="str">
        <f t="shared" si="38"/>
        <v/>
      </c>
      <c r="AV41" s="47"/>
      <c r="AW41" s="45"/>
      <c r="AX41" s="61" t="str">
        <f t="shared" si="39"/>
        <v/>
      </c>
      <c r="AY41" s="62"/>
      <c r="AZ41" s="63"/>
      <c r="BB41" s="44"/>
      <c r="BC41" s="45"/>
      <c r="BD41" s="61" t="str">
        <f t="shared" si="40"/>
        <v/>
      </c>
      <c r="BE41" s="44"/>
      <c r="BF41" s="45"/>
      <c r="BG41" s="46" t="str">
        <f t="shared" si="41"/>
        <v/>
      </c>
      <c r="BH41" s="47"/>
      <c r="BI41" s="45"/>
      <c r="BJ41" s="61" t="str">
        <f t="shared" si="42"/>
        <v/>
      </c>
      <c r="BK41" s="62"/>
      <c r="BL41" s="63"/>
      <c r="BN41" s="103"/>
      <c r="BO41" s="104"/>
      <c r="BP41" s="105" t="str">
        <f t="shared" si="46"/>
        <v/>
      </c>
      <c r="BQ41" s="106"/>
      <c r="BR41" s="104"/>
      <c r="BS41" s="107" t="str">
        <f t="shared" si="47"/>
        <v/>
      </c>
      <c r="BT41" s="103"/>
      <c r="BU41" s="104"/>
      <c r="BV41" s="105" t="str">
        <f t="shared" si="48"/>
        <v/>
      </c>
      <c r="BW41" s="121"/>
      <c r="BX41" s="122"/>
      <c r="BZ41" s="44"/>
      <c r="CA41" s="45"/>
      <c r="CB41" s="61" t="str">
        <f t="shared" si="43"/>
        <v/>
      </c>
      <c r="CC41" s="44"/>
      <c r="CD41" s="45"/>
      <c r="CE41" s="46" t="str">
        <f t="shared" si="44"/>
        <v/>
      </c>
      <c r="CF41" s="47"/>
      <c r="CG41" s="45"/>
      <c r="CH41" s="61" t="str">
        <f t="shared" si="45"/>
        <v/>
      </c>
      <c r="CI41" s="62"/>
      <c r="CJ41" s="63"/>
    </row>
    <row r="42" spans="2:88" ht="15" customHeight="1" x14ac:dyDescent="0.2">
      <c r="B42" s="350"/>
      <c r="C42" s="353"/>
      <c r="D42" s="189"/>
      <c r="E42" s="200"/>
      <c r="F42" s="44"/>
      <c r="G42" s="45"/>
      <c r="H42" s="61" t="str">
        <f t="shared" si="28"/>
        <v/>
      </c>
      <c r="I42" s="44"/>
      <c r="J42" s="45"/>
      <c r="K42" s="46" t="str">
        <f t="shared" si="29"/>
        <v/>
      </c>
      <c r="L42" s="47"/>
      <c r="M42" s="45"/>
      <c r="N42" s="61" t="str">
        <f t="shared" si="30"/>
        <v/>
      </c>
      <c r="O42" s="62"/>
      <c r="P42" s="63"/>
      <c r="R42" s="44"/>
      <c r="S42" s="45"/>
      <c r="T42" s="61" t="str">
        <f t="shared" si="31"/>
        <v/>
      </c>
      <c r="U42" s="44"/>
      <c r="V42" s="45"/>
      <c r="W42" s="46" t="str">
        <f t="shared" si="32"/>
        <v/>
      </c>
      <c r="X42" s="47"/>
      <c r="Y42" s="45"/>
      <c r="Z42" s="61" t="str">
        <f t="shared" si="33"/>
        <v/>
      </c>
      <c r="AA42" s="62"/>
      <c r="AB42" s="63"/>
      <c r="AD42" s="44"/>
      <c r="AE42" s="45"/>
      <c r="AF42" s="61" t="str">
        <f t="shared" si="34"/>
        <v/>
      </c>
      <c r="AG42" s="44"/>
      <c r="AH42" s="45"/>
      <c r="AI42" s="46" t="str">
        <f t="shared" si="35"/>
        <v/>
      </c>
      <c r="AJ42" s="47"/>
      <c r="AK42" s="45"/>
      <c r="AL42" s="61" t="str">
        <f t="shared" si="36"/>
        <v/>
      </c>
      <c r="AM42" s="62"/>
      <c r="AN42" s="63"/>
      <c r="AP42" s="44"/>
      <c r="AQ42" s="45"/>
      <c r="AR42" s="61" t="str">
        <f t="shared" si="37"/>
        <v/>
      </c>
      <c r="AS42" s="44"/>
      <c r="AT42" s="45"/>
      <c r="AU42" s="46" t="str">
        <f t="shared" si="38"/>
        <v/>
      </c>
      <c r="AV42" s="47"/>
      <c r="AW42" s="45"/>
      <c r="AX42" s="61" t="str">
        <f t="shared" si="39"/>
        <v/>
      </c>
      <c r="AY42" s="62"/>
      <c r="AZ42" s="63"/>
      <c r="BB42" s="44"/>
      <c r="BC42" s="45"/>
      <c r="BD42" s="61" t="str">
        <f t="shared" si="40"/>
        <v/>
      </c>
      <c r="BE42" s="44"/>
      <c r="BF42" s="45"/>
      <c r="BG42" s="46" t="str">
        <f t="shared" si="41"/>
        <v/>
      </c>
      <c r="BH42" s="47"/>
      <c r="BI42" s="45"/>
      <c r="BJ42" s="61" t="str">
        <f t="shared" si="42"/>
        <v/>
      </c>
      <c r="BK42" s="62"/>
      <c r="BL42" s="63"/>
      <c r="BN42" s="103"/>
      <c r="BO42" s="104"/>
      <c r="BP42" s="105" t="str">
        <f t="shared" si="46"/>
        <v/>
      </c>
      <c r="BQ42" s="106"/>
      <c r="BR42" s="104"/>
      <c r="BS42" s="107" t="str">
        <f t="shared" si="47"/>
        <v/>
      </c>
      <c r="BT42" s="103"/>
      <c r="BU42" s="104"/>
      <c r="BV42" s="105" t="str">
        <f t="shared" si="48"/>
        <v/>
      </c>
      <c r="BW42" s="121"/>
      <c r="BX42" s="122"/>
      <c r="BZ42" s="44"/>
      <c r="CA42" s="45"/>
      <c r="CB42" s="61" t="str">
        <f t="shared" si="43"/>
        <v/>
      </c>
      <c r="CC42" s="44"/>
      <c r="CD42" s="45"/>
      <c r="CE42" s="46" t="str">
        <f t="shared" si="44"/>
        <v/>
      </c>
      <c r="CF42" s="47"/>
      <c r="CG42" s="45"/>
      <c r="CH42" s="61" t="str">
        <f t="shared" si="45"/>
        <v/>
      </c>
      <c r="CI42" s="62"/>
      <c r="CJ42" s="63"/>
    </row>
    <row r="43" spans="2:88" ht="15" customHeight="1" thickBot="1" x14ac:dyDescent="0.25">
      <c r="B43" s="350"/>
      <c r="C43" s="354"/>
      <c r="D43" s="208"/>
      <c r="E43" s="201"/>
      <c r="F43" s="59"/>
      <c r="G43" s="60"/>
      <c r="H43" s="67" t="str">
        <f t="shared" si="28"/>
        <v/>
      </c>
      <c r="I43" s="59"/>
      <c r="J43" s="60"/>
      <c r="K43" s="58" t="str">
        <f t="shared" si="29"/>
        <v/>
      </c>
      <c r="L43" s="64"/>
      <c r="M43" s="60"/>
      <c r="N43" s="67" t="str">
        <f t="shared" si="30"/>
        <v/>
      </c>
      <c r="O43" s="68"/>
      <c r="P43" s="69"/>
      <c r="R43" s="59"/>
      <c r="S43" s="60"/>
      <c r="T43" s="67" t="str">
        <f t="shared" si="31"/>
        <v/>
      </c>
      <c r="U43" s="59"/>
      <c r="V43" s="60"/>
      <c r="W43" s="58" t="str">
        <f t="shared" si="32"/>
        <v/>
      </c>
      <c r="X43" s="64"/>
      <c r="Y43" s="60"/>
      <c r="Z43" s="67" t="str">
        <f t="shared" si="33"/>
        <v/>
      </c>
      <c r="AA43" s="68"/>
      <c r="AB43" s="69"/>
      <c r="AD43" s="59"/>
      <c r="AE43" s="60"/>
      <c r="AF43" s="67" t="str">
        <f t="shared" si="34"/>
        <v/>
      </c>
      <c r="AG43" s="59"/>
      <c r="AH43" s="60"/>
      <c r="AI43" s="58" t="str">
        <f t="shared" si="35"/>
        <v/>
      </c>
      <c r="AJ43" s="64"/>
      <c r="AK43" s="60"/>
      <c r="AL43" s="67" t="str">
        <f t="shared" si="36"/>
        <v/>
      </c>
      <c r="AM43" s="68"/>
      <c r="AN43" s="69"/>
      <c r="AP43" s="59"/>
      <c r="AQ43" s="60"/>
      <c r="AR43" s="67" t="str">
        <f t="shared" si="37"/>
        <v/>
      </c>
      <c r="AS43" s="59"/>
      <c r="AT43" s="60"/>
      <c r="AU43" s="58" t="str">
        <f t="shared" si="38"/>
        <v/>
      </c>
      <c r="AV43" s="64"/>
      <c r="AW43" s="60"/>
      <c r="AX43" s="67" t="str">
        <f t="shared" si="39"/>
        <v/>
      </c>
      <c r="AY43" s="68"/>
      <c r="AZ43" s="69"/>
      <c r="BB43" s="59"/>
      <c r="BC43" s="60"/>
      <c r="BD43" s="67" t="str">
        <f t="shared" si="40"/>
        <v/>
      </c>
      <c r="BE43" s="59"/>
      <c r="BF43" s="60"/>
      <c r="BG43" s="58" t="str">
        <f t="shared" si="41"/>
        <v/>
      </c>
      <c r="BH43" s="64"/>
      <c r="BI43" s="60"/>
      <c r="BJ43" s="67" t="str">
        <f t="shared" si="42"/>
        <v/>
      </c>
      <c r="BK43" s="68"/>
      <c r="BL43" s="69"/>
      <c r="BN43" s="123"/>
      <c r="BO43" s="124"/>
      <c r="BP43" s="125" t="str">
        <f t="shared" si="46"/>
        <v/>
      </c>
      <c r="BQ43" s="126"/>
      <c r="BR43" s="124"/>
      <c r="BS43" s="127" t="str">
        <f t="shared" si="47"/>
        <v/>
      </c>
      <c r="BT43" s="123"/>
      <c r="BU43" s="124"/>
      <c r="BV43" s="125" t="str">
        <f t="shared" si="48"/>
        <v/>
      </c>
      <c r="BW43" s="128"/>
      <c r="BX43" s="129"/>
      <c r="BZ43" s="59"/>
      <c r="CA43" s="60"/>
      <c r="CB43" s="67" t="str">
        <f t="shared" si="43"/>
        <v/>
      </c>
      <c r="CC43" s="59"/>
      <c r="CD43" s="60"/>
      <c r="CE43" s="58" t="str">
        <f t="shared" si="44"/>
        <v/>
      </c>
      <c r="CF43" s="64"/>
      <c r="CG43" s="60"/>
      <c r="CH43" s="67" t="str">
        <f t="shared" si="45"/>
        <v/>
      </c>
      <c r="CI43" s="68"/>
      <c r="CJ43" s="69"/>
    </row>
    <row r="44" spans="2:88" ht="15" customHeight="1" x14ac:dyDescent="0.2">
      <c r="B44" s="350"/>
      <c r="C44" s="355" t="s">
        <v>16</v>
      </c>
      <c r="D44" s="209"/>
      <c r="E44" s="66"/>
      <c r="F44" s="130"/>
      <c r="G44" s="131"/>
      <c r="H44" s="134" t="str">
        <f t="shared" si="28"/>
        <v/>
      </c>
      <c r="I44" s="130"/>
      <c r="J44" s="131"/>
      <c r="K44" s="132" t="str">
        <f t="shared" si="29"/>
        <v/>
      </c>
      <c r="L44" s="133"/>
      <c r="M44" s="131"/>
      <c r="N44" s="134" t="str">
        <f t="shared" si="30"/>
        <v/>
      </c>
      <c r="O44" s="135"/>
      <c r="P44" s="136"/>
      <c r="R44" s="130"/>
      <c r="S44" s="131"/>
      <c r="T44" s="134" t="str">
        <f t="shared" si="31"/>
        <v/>
      </c>
      <c r="U44" s="130"/>
      <c r="V44" s="131"/>
      <c r="W44" s="132" t="str">
        <f t="shared" si="32"/>
        <v/>
      </c>
      <c r="X44" s="133"/>
      <c r="Y44" s="131"/>
      <c r="Z44" s="134" t="str">
        <f t="shared" si="33"/>
        <v/>
      </c>
      <c r="AA44" s="135"/>
      <c r="AB44" s="136"/>
      <c r="AD44" s="130"/>
      <c r="AE44" s="131"/>
      <c r="AF44" s="134" t="str">
        <f t="shared" si="34"/>
        <v/>
      </c>
      <c r="AG44" s="130"/>
      <c r="AH44" s="131"/>
      <c r="AI44" s="132" t="str">
        <f t="shared" si="35"/>
        <v/>
      </c>
      <c r="AJ44" s="133"/>
      <c r="AK44" s="131"/>
      <c r="AL44" s="134" t="str">
        <f t="shared" si="36"/>
        <v/>
      </c>
      <c r="AM44" s="135"/>
      <c r="AN44" s="136"/>
      <c r="AP44" s="130"/>
      <c r="AQ44" s="131"/>
      <c r="AR44" s="134" t="str">
        <f t="shared" si="37"/>
        <v/>
      </c>
      <c r="AS44" s="130"/>
      <c r="AT44" s="131"/>
      <c r="AU44" s="132" t="str">
        <f t="shared" si="38"/>
        <v/>
      </c>
      <c r="AV44" s="133"/>
      <c r="AW44" s="131"/>
      <c r="AX44" s="134" t="str">
        <f t="shared" si="39"/>
        <v/>
      </c>
      <c r="AY44" s="135"/>
      <c r="AZ44" s="136"/>
      <c r="BB44" s="130"/>
      <c r="BC44" s="131"/>
      <c r="BD44" s="134" t="str">
        <f t="shared" si="40"/>
        <v/>
      </c>
      <c r="BE44" s="130"/>
      <c r="BF44" s="131"/>
      <c r="BG44" s="132" t="str">
        <f t="shared" si="41"/>
        <v/>
      </c>
      <c r="BH44" s="133"/>
      <c r="BI44" s="131"/>
      <c r="BJ44" s="134" t="str">
        <f t="shared" si="42"/>
        <v/>
      </c>
      <c r="BK44" s="135"/>
      <c r="BL44" s="136"/>
      <c r="BN44" s="137"/>
      <c r="BO44" s="138"/>
      <c r="BP44" s="139" t="str">
        <f t="shared" si="46"/>
        <v/>
      </c>
      <c r="BQ44" s="140"/>
      <c r="BR44" s="138"/>
      <c r="BS44" s="141" t="str">
        <f t="shared" si="47"/>
        <v/>
      </c>
      <c r="BT44" s="137"/>
      <c r="BU44" s="138"/>
      <c r="BV44" s="139" t="str">
        <f t="shared" si="48"/>
        <v/>
      </c>
      <c r="BW44" s="142"/>
      <c r="BX44" s="143"/>
      <c r="BZ44" s="130"/>
      <c r="CA44" s="131"/>
      <c r="CB44" s="134" t="str">
        <f t="shared" si="43"/>
        <v/>
      </c>
      <c r="CC44" s="130"/>
      <c r="CD44" s="131"/>
      <c r="CE44" s="132" t="str">
        <f t="shared" si="44"/>
        <v/>
      </c>
      <c r="CF44" s="133"/>
      <c r="CG44" s="131"/>
      <c r="CH44" s="134" t="str">
        <f t="shared" si="45"/>
        <v/>
      </c>
      <c r="CI44" s="135"/>
      <c r="CJ44" s="136"/>
    </row>
    <row r="45" spans="2:88" ht="15" customHeight="1" thickBot="1" x14ac:dyDescent="0.25">
      <c r="B45" s="351"/>
      <c r="C45" s="356"/>
      <c r="D45" s="210"/>
      <c r="E45" s="197"/>
      <c r="F45" s="59"/>
      <c r="G45" s="60"/>
      <c r="H45" s="67" t="str">
        <f t="shared" si="28"/>
        <v/>
      </c>
      <c r="I45" s="59"/>
      <c r="J45" s="60"/>
      <c r="K45" s="58" t="str">
        <f t="shared" si="29"/>
        <v/>
      </c>
      <c r="L45" s="64"/>
      <c r="M45" s="60"/>
      <c r="N45" s="67" t="str">
        <f t="shared" si="30"/>
        <v/>
      </c>
      <c r="O45" s="68"/>
      <c r="P45" s="69"/>
      <c r="R45" s="59"/>
      <c r="S45" s="60"/>
      <c r="T45" s="67" t="str">
        <f t="shared" si="31"/>
        <v/>
      </c>
      <c r="U45" s="59"/>
      <c r="V45" s="60"/>
      <c r="W45" s="58" t="str">
        <f t="shared" si="32"/>
        <v/>
      </c>
      <c r="X45" s="64"/>
      <c r="Y45" s="60"/>
      <c r="Z45" s="67" t="str">
        <f t="shared" si="33"/>
        <v/>
      </c>
      <c r="AA45" s="68"/>
      <c r="AB45" s="69"/>
      <c r="AC45" s="144"/>
      <c r="AD45" s="59"/>
      <c r="AE45" s="60"/>
      <c r="AF45" s="67" t="str">
        <f t="shared" si="34"/>
        <v/>
      </c>
      <c r="AG45" s="59"/>
      <c r="AH45" s="60"/>
      <c r="AI45" s="58" t="str">
        <f t="shared" si="35"/>
        <v/>
      </c>
      <c r="AJ45" s="64"/>
      <c r="AK45" s="60"/>
      <c r="AL45" s="67" t="str">
        <f t="shared" si="36"/>
        <v/>
      </c>
      <c r="AM45" s="68"/>
      <c r="AN45" s="69"/>
      <c r="AO45" s="144"/>
      <c r="AP45" s="59"/>
      <c r="AQ45" s="60"/>
      <c r="AR45" s="67" t="str">
        <f t="shared" si="37"/>
        <v/>
      </c>
      <c r="AS45" s="59"/>
      <c r="AT45" s="60"/>
      <c r="AU45" s="58" t="str">
        <f t="shared" si="38"/>
        <v/>
      </c>
      <c r="AV45" s="64"/>
      <c r="AW45" s="60"/>
      <c r="AX45" s="67" t="str">
        <f t="shared" si="39"/>
        <v/>
      </c>
      <c r="AY45" s="68"/>
      <c r="AZ45" s="69"/>
      <c r="BA45" s="144"/>
      <c r="BB45" s="59"/>
      <c r="BC45" s="60"/>
      <c r="BD45" s="67" t="str">
        <f t="shared" si="40"/>
        <v/>
      </c>
      <c r="BE45" s="59"/>
      <c r="BF45" s="60"/>
      <c r="BG45" s="58" t="str">
        <f t="shared" si="41"/>
        <v/>
      </c>
      <c r="BH45" s="64"/>
      <c r="BI45" s="60"/>
      <c r="BJ45" s="67" t="str">
        <f t="shared" si="42"/>
        <v/>
      </c>
      <c r="BK45" s="68"/>
      <c r="BL45" s="69"/>
      <c r="BM45" s="144"/>
      <c r="BN45" s="123"/>
      <c r="BO45" s="124"/>
      <c r="BP45" s="125" t="str">
        <f t="shared" si="46"/>
        <v/>
      </c>
      <c r="BQ45" s="126"/>
      <c r="BR45" s="124"/>
      <c r="BS45" s="127" t="str">
        <f t="shared" si="47"/>
        <v/>
      </c>
      <c r="BT45" s="123"/>
      <c r="BU45" s="124"/>
      <c r="BV45" s="125" t="str">
        <f t="shared" si="48"/>
        <v/>
      </c>
      <c r="BW45" s="128"/>
      <c r="BX45" s="129"/>
      <c r="BY45" s="144"/>
      <c r="BZ45" s="59"/>
      <c r="CA45" s="60"/>
      <c r="CB45" s="67" t="str">
        <f t="shared" si="43"/>
        <v/>
      </c>
      <c r="CC45" s="59"/>
      <c r="CD45" s="60"/>
      <c r="CE45" s="58" t="str">
        <f t="shared" si="44"/>
        <v/>
      </c>
      <c r="CF45" s="64"/>
      <c r="CG45" s="60"/>
      <c r="CH45" s="67" t="str">
        <f t="shared" si="45"/>
        <v/>
      </c>
      <c r="CI45" s="68"/>
      <c r="CJ45" s="69"/>
    </row>
    <row r="46" spans="2:88" ht="15" customHeight="1" thickBot="1" x14ac:dyDescent="0.25">
      <c r="B46" s="70"/>
      <c r="C46" s="70"/>
      <c r="H46" s="145">
        <f>SUM(H30:H45)</f>
        <v>0</v>
      </c>
      <c r="K46" s="145">
        <f>SUM(K30:K45)</f>
        <v>0</v>
      </c>
      <c r="N46" s="145">
        <f>SUM(N30:N45)</f>
        <v>0</v>
      </c>
      <c r="T46" s="145">
        <f>SUM(T30:T45)</f>
        <v>0</v>
      </c>
      <c r="W46" s="145">
        <f>SUM(W30:W45)</f>
        <v>0</v>
      </c>
      <c r="Z46" s="145">
        <f>SUM(Z30:Z45)</f>
        <v>0</v>
      </c>
      <c r="AF46" s="145">
        <f>SUM(AF30:AF45)</f>
        <v>0</v>
      </c>
      <c r="AI46" s="145">
        <f>SUM(AI30:AI45)</f>
        <v>0</v>
      </c>
      <c r="AL46" s="145">
        <f>SUM(AL30:AL45)</f>
        <v>0</v>
      </c>
      <c r="AR46" s="145">
        <f>SUM(AR30:AR45)</f>
        <v>0</v>
      </c>
      <c r="AU46" s="145">
        <f>SUM(AU30:AU45)</f>
        <v>0</v>
      </c>
      <c r="AX46" s="145">
        <f>SUM(AX30:AX45)</f>
        <v>0</v>
      </c>
      <c r="BD46" s="145">
        <f>SUM(BD30:BD45)</f>
        <v>0</v>
      </c>
      <c r="BG46" s="145">
        <f>SUM(BG30:BG45)</f>
        <v>0</v>
      </c>
      <c r="BJ46" s="145">
        <f>SUM(BJ30:BJ45)</f>
        <v>0</v>
      </c>
      <c r="BP46" s="145">
        <f>SUM(BP30:BP45)</f>
        <v>0</v>
      </c>
      <c r="BS46" s="145">
        <f>SUM(BS30:BS45)</f>
        <v>0</v>
      </c>
      <c r="BV46" s="145">
        <f>SUM(BV30:BV45)</f>
        <v>0</v>
      </c>
      <c r="CB46" s="145">
        <f>SUM(CB30:CB45)</f>
        <v>0</v>
      </c>
      <c r="CE46" s="145">
        <f>SUM(CE30:CE45)</f>
        <v>0</v>
      </c>
      <c r="CH46" s="145">
        <f>SUM(CH30:CH45)</f>
        <v>0</v>
      </c>
    </row>
    <row r="47" spans="2:88" ht="15" customHeight="1" thickBot="1" x14ac:dyDescent="0.3">
      <c r="D47" s="343" t="s">
        <v>14</v>
      </c>
      <c r="E47" s="344"/>
      <c r="F47" s="80"/>
      <c r="G47" s="146"/>
      <c r="H47" s="87"/>
      <c r="I47" s="80"/>
      <c r="J47" s="146"/>
      <c r="K47" s="87"/>
      <c r="L47" s="80"/>
      <c r="M47" s="87"/>
      <c r="N47" s="87"/>
      <c r="O47" s="87"/>
      <c r="P47" s="86"/>
      <c r="R47" s="80"/>
      <c r="S47" s="146"/>
      <c r="T47" s="87"/>
      <c r="U47" s="80"/>
      <c r="V47" s="146"/>
      <c r="W47" s="87"/>
      <c r="X47" s="80"/>
      <c r="Y47" s="87"/>
      <c r="Z47" s="87"/>
      <c r="AA47" s="87"/>
      <c r="AB47" s="86"/>
      <c r="AD47" s="80"/>
      <c r="AE47" s="146"/>
      <c r="AF47" s="87"/>
      <c r="AG47" s="80"/>
      <c r="AH47" s="146"/>
      <c r="AI47" s="87"/>
      <c r="AJ47" s="80"/>
      <c r="AK47" s="87"/>
      <c r="AL47" s="87"/>
      <c r="AM47" s="87"/>
      <c r="AN47" s="86"/>
      <c r="AP47" s="80"/>
      <c r="AQ47" s="146"/>
      <c r="AR47" s="87"/>
      <c r="AS47" s="80"/>
      <c r="AT47" s="146"/>
      <c r="AU47" s="87"/>
      <c r="AV47" s="80"/>
      <c r="AW47" s="87"/>
      <c r="AX47" s="87"/>
      <c r="AY47" s="87"/>
      <c r="AZ47" s="86"/>
      <c r="BB47" s="80"/>
      <c r="BC47" s="146"/>
      <c r="BD47" s="87"/>
      <c r="BE47" s="80"/>
      <c r="BF47" s="146"/>
      <c r="BG47" s="87"/>
      <c r="BH47" s="80"/>
      <c r="BI47" s="87"/>
      <c r="BJ47" s="87"/>
      <c r="BK47" s="87"/>
      <c r="BL47" s="86"/>
      <c r="BN47" s="80"/>
      <c r="BO47" s="146"/>
      <c r="BP47" s="87"/>
      <c r="BQ47" s="80"/>
      <c r="BR47" s="146"/>
      <c r="BS47" s="87"/>
      <c r="BT47" s="80"/>
      <c r="BU47" s="87"/>
      <c r="BV47" s="87"/>
      <c r="BW47" s="87"/>
      <c r="BX47" s="86"/>
      <c r="BZ47" s="80"/>
      <c r="CA47" s="147"/>
      <c r="CB47" s="147"/>
      <c r="CC47" s="81"/>
      <c r="CD47" s="81"/>
      <c r="CE47" s="81"/>
      <c r="CF47" s="81"/>
      <c r="CG47" s="148"/>
      <c r="CH47" s="87"/>
      <c r="CI47" s="87"/>
      <c r="CJ47" s="86"/>
    </row>
    <row r="48" spans="2:88" ht="15" customHeight="1" thickBot="1" x14ac:dyDescent="0.25">
      <c r="D48" s="345"/>
      <c r="E48" s="345"/>
      <c r="F48" s="90">
        <f ca="1">F28-SUM(F30:F47)</f>
        <v>4831.4074989987812</v>
      </c>
      <c r="G48" s="150">
        <f>G28-SUM(G30:G47)</f>
        <v>4831.4074989987812</v>
      </c>
      <c r="H48" s="150"/>
      <c r="I48" s="90">
        <f ca="1">I28-SUM(I30:I47)</f>
        <v>8487.6876046898597</v>
      </c>
      <c r="J48" s="150">
        <f>J28-SUM(J30:J47)</f>
        <v>8487.6876046898597</v>
      </c>
      <c r="K48" s="150"/>
      <c r="L48" s="150">
        <f>L28-SUM(L30:L47)</f>
        <v>4245.9329743589769</v>
      </c>
      <c r="M48" s="150">
        <f>M28-SUM(M30:M47)</f>
        <v>4245.9329743589769</v>
      </c>
      <c r="N48" s="150"/>
      <c r="O48" s="150">
        <f>O28-SUM(O30:O47)</f>
        <v>1788.1563438872231</v>
      </c>
      <c r="P48" s="151">
        <f>P28-SUM(P30:P47)</f>
        <v>0</v>
      </c>
      <c r="Q48" s="152"/>
      <c r="R48" s="90">
        <f ca="1">R28-SUM(R30:R47)</f>
        <v>9714.3216275715895</v>
      </c>
      <c r="S48" s="150">
        <f>S28-SUM(S30:S47)</f>
        <v>9714.3216275715895</v>
      </c>
      <c r="T48" s="150"/>
      <c r="U48" s="90">
        <f ca="1">U28-SUM(U30:U47)</f>
        <v>17529.216936880657</v>
      </c>
      <c r="V48" s="150">
        <f>V28-SUM(V30:V47)</f>
        <v>17529.216936880657</v>
      </c>
      <c r="W48" s="150"/>
      <c r="X48" s="150">
        <f>X28-SUM(X30:X47)</f>
        <v>8664.7383482254572</v>
      </c>
      <c r="Y48" s="150">
        <f>Y28-SUM(Y30:Y47)</f>
        <v>8664.7383482254572</v>
      </c>
      <c r="Z48" s="150"/>
      <c r="AA48" s="150">
        <f>AA28-SUM(AA30:AA47)</f>
        <v>1995.8050168931929</v>
      </c>
      <c r="AB48" s="151">
        <f>AB28-SUM(AB30:AB47)</f>
        <v>0</v>
      </c>
      <c r="AC48" s="152"/>
      <c r="AD48" s="90">
        <f ca="1">AD28-SUM(AD30:AD47)</f>
        <v>14867.714389073717</v>
      </c>
      <c r="AE48" s="150">
        <f>AE28-SUM(AE30:AE47)</f>
        <v>14867.714389073717</v>
      </c>
      <c r="AF48" s="150"/>
      <c r="AG48" s="90">
        <f ca="1">AG28-SUM(AG30:AG47)</f>
        <v>26726.498583559493</v>
      </c>
      <c r="AH48" s="150">
        <f>AH28-SUM(AH30:AH47)</f>
        <v>26726.498583559493</v>
      </c>
      <c r="AI48" s="150"/>
      <c r="AJ48" s="150">
        <f>AJ28-SUM(AJ30:AJ47)</f>
        <v>13112.510262886419</v>
      </c>
      <c r="AK48" s="150">
        <f>AK28-SUM(AK30:AK47)</f>
        <v>13112.510262886419</v>
      </c>
      <c r="AL48" s="150"/>
      <c r="AM48" s="150">
        <f>AM28-SUM(AM30:AM47)</f>
        <v>2174.1341352260329</v>
      </c>
      <c r="AN48" s="151">
        <f>AN28-SUM(AN30:AN47)</f>
        <v>0</v>
      </c>
      <c r="AO48" s="152"/>
      <c r="AP48" s="90">
        <f ca="1">AP28-SUM(AP30:AP47)</f>
        <v>20893.287609544815</v>
      </c>
      <c r="AQ48" s="150">
        <f>AQ28-SUM(AQ30:AQ47)</f>
        <v>20893.287609544815</v>
      </c>
      <c r="AR48" s="150"/>
      <c r="AS48" s="90">
        <f ca="1">AS28-SUM(AS30:AS47)</f>
        <v>38259.697292379504</v>
      </c>
      <c r="AT48" s="150">
        <f>AT28-SUM(AT30:AT47)</f>
        <v>38259.697292379504</v>
      </c>
      <c r="AU48" s="150"/>
      <c r="AV48" s="150">
        <f>AV28-SUM(AV30:AV47)</f>
        <v>18841.516250313933</v>
      </c>
      <c r="AW48" s="150">
        <f>AW28-SUM(AW30:AW47)</f>
        <v>18841.516250313933</v>
      </c>
      <c r="AX48" s="150"/>
      <c r="AY48" s="150">
        <f>AY28-SUM(AY30:AY47)</f>
        <v>3247.0580713398704</v>
      </c>
      <c r="AZ48" s="151">
        <f>AZ28-SUM(AZ30:AZ47)</f>
        <v>0</v>
      </c>
      <c r="BA48" s="152"/>
      <c r="BB48" s="90">
        <f ca="1">BB28-SUM(BB30:BB47)</f>
        <v>26461.56273304046</v>
      </c>
      <c r="BC48" s="150">
        <f>BC28-SUM(BC30:BC47)</f>
        <v>26461.56273304046</v>
      </c>
      <c r="BD48" s="150"/>
      <c r="BE48" s="90">
        <f ca="1">BE28-SUM(BE30:BE47)</f>
        <v>48875.598792016644</v>
      </c>
      <c r="BF48" s="150">
        <f>BF28-SUM(BF30:BF47)</f>
        <v>48875.598792016644</v>
      </c>
      <c r="BG48" s="150"/>
      <c r="BH48" s="150">
        <f>BH28-SUM(BH30:BH47)</f>
        <v>24001.552329076192</v>
      </c>
      <c r="BI48" s="150">
        <f>BI28-SUM(BI30:BI47)</f>
        <v>24001.552329076192</v>
      </c>
      <c r="BJ48" s="150"/>
      <c r="BK48" s="150">
        <f>BK28-SUM(BK30:BK47)</f>
        <v>2921.7297642345802</v>
      </c>
      <c r="BL48" s="151">
        <f>BL28-SUM(BL30:BL47)</f>
        <v>0</v>
      </c>
      <c r="BM48" s="152"/>
      <c r="BN48" s="90">
        <f ca="1">BN28-SUM(BN30:BN47)</f>
        <v>31222.140928745514</v>
      </c>
      <c r="BO48" s="150">
        <f>BO28-SUM(BO30:BO47)</f>
        <v>31222.140928745514</v>
      </c>
      <c r="BP48" s="150"/>
      <c r="BQ48" s="90">
        <f ca="1">BQ28-SUM(BQ30:BQ47)</f>
        <v>58009.788462638768</v>
      </c>
      <c r="BR48" s="150">
        <f>BR28-SUM(BR30:BR47)</f>
        <v>58009.788462638768</v>
      </c>
      <c r="BS48" s="150"/>
      <c r="BT48" s="150">
        <f>BT28-SUM(BT30:BT47)</f>
        <v>27684.549252383778</v>
      </c>
      <c r="BU48" s="150">
        <f>BU28-SUM(BU30:BU47)</f>
        <v>27684.549252383778</v>
      </c>
      <c r="BV48" s="150"/>
      <c r="BW48" s="150">
        <f>BW28-SUM(BW30:BW47)</f>
        <v>1792.760749625133</v>
      </c>
      <c r="BX48" s="151">
        <f>BX28-SUM(BX30:BX47)</f>
        <v>0</v>
      </c>
      <c r="BY48" s="152">
        <f>BY28-SUM(BY30:BY47)</f>
        <v>0</v>
      </c>
      <c r="BZ48" s="90">
        <f ca="1">BZ28-SUM(BZ30:BZ47)</f>
        <v>31222.140928745514</v>
      </c>
      <c r="CA48" s="90">
        <f>CA28-SUM(CA30:CA47)</f>
        <v>31222.140928745514</v>
      </c>
      <c r="CB48" s="90"/>
      <c r="CC48" s="90">
        <f ca="1">CC28-SUM(CC30:CC47)</f>
        <v>58009.788462638768</v>
      </c>
      <c r="CD48" s="90">
        <f>CD28-SUM(CD30:CD47)</f>
        <v>58009.788462638768</v>
      </c>
      <c r="CE48" s="90"/>
      <c r="CF48" s="90">
        <f>CF28-SUM(CF30:CF47)</f>
        <v>27684.549252383778</v>
      </c>
      <c r="CG48" s="90">
        <f>CG28-SUM(CG30:CG47)</f>
        <v>27684.549252383778</v>
      </c>
      <c r="CH48" s="90"/>
      <c r="CI48" s="150">
        <f>CI28-SUM(CI30:CI47)</f>
        <v>1792.760749625133</v>
      </c>
      <c r="CJ48" s="151">
        <f>CJ28-SUM(CJ30:CJ47)</f>
        <v>0</v>
      </c>
    </row>
    <row r="49" spans="2:89" ht="15" customHeight="1" x14ac:dyDescent="0.2">
      <c r="D49" s="149"/>
      <c r="E49" s="149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2"/>
      <c r="AF49" s="152"/>
      <c r="AG49" s="152"/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  <c r="BI49" s="152"/>
      <c r="BJ49" s="152"/>
      <c r="BK49" s="152"/>
      <c r="BL49" s="152"/>
      <c r="BM49" s="152"/>
      <c r="BN49" s="152"/>
      <c r="BO49" s="152"/>
      <c r="BP49" s="152"/>
      <c r="BQ49" s="152"/>
      <c r="BR49" s="152"/>
      <c r="BS49" s="152"/>
      <c r="BT49" s="152"/>
      <c r="BU49" s="152"/>
      <c r="BV49" s="152"/>
      <c r="BW49" s="152"/>
      <c r="BX49" s="152"/>
      <c r="BY49" s="152"/>
      <c r="BZ49" s="152"/>
      <c r="CA49" s="152"/>
      <c r="CB49" s="152"/>
      <c r="CC49" s="152"/>
      <c r="CD49" s="152"/>
      <c r="CE49" s="152"/>
      <c r="CF49" s="152"/>
      <c r="CG49" s="152"/>
      <c r="CH49" s="152"/>
      <c r="CI49" s="152"/>
      <c r="CJ49" s="152"/>
      <c r="CK49" s="152"/>
    </row>
    <row r="50" spans="2:89" ht="15" customHeight="1" thickBot="1" x14ac:dyDescent="0.25">
      <c r="D50" s="149"/>
      <c r="E50" s="149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  <c r="BI50" s="152"/>
      <c r="BJ50" s="152"/>
      <c r="BK50" s="152"/>
      <c r="BL50" s="152"/>
      <c r="BM50" s="152"/>
      <c r="BN50" s="152"/>
      <c r="BO50" s="152"/>
      <c r="BP50" s="152"/>
      <c r="BQ50" s="152"/>
      <c r="BR50" s="152"/>
      <c r="BS50" s="152"/>
      <c r="BT50" s="152"/>
      <c r="BU50" s="152"/>
      <c r="BV50" s="152"/>
      <c r="BW50" s="152"/>
      <c r="BX50" s="152"/>
      <c r="BY50" s="152"/>
      <c r="BZ50" s="152"/>
      <c r="CA50" s="152"/>
      <c r="CB50" s="152"/>
      <c r="CC50" s="152"/>
      <c r="CD50" s="152"/>
      <c r="CE50" s="152"/>
      <c r="CF50" s="152"/>
      <c r="CG50" s="152"/>
      <c r="CH50" s="152"/>
      <c r="CI50" s="152"/>
      <c r="CJ50" s="152"/>
      <c r="CK50" s="152"/>
    </row>
    <row r="51" spans="2:89" ht="15" customHeight="1" x14ac:dyDescent="0.2">
      <c r="B51" s="172"/>
      <c r="C51" s="357" t="s">
        <v>17</v>
      </c>
      <c r="D51" s="190"/>
      <c r="E51" s="153"/>
      <c r="F51" s="38"/>
      <c r="G51" s="39"/>
      <c r="H51" s="115" t="str">
        <f t="shared" ref="H51:H60" si="49">IF(F51&lt;&gt;"",F51-G51,"")</f>
        <v/>
      </c>
      <c r="I51" s="38"/>
      <c r="J51" s="39"/>
      <c r="K51" s="40" t="str">
        <f t="shared" ref="K51:K60" si="50">IF(I51&lt;&gt;"",I51-J51,"")</f>
        <v/>
      </c>
      <c r="L51" s="41"/>
      <c r="M51" s="39"/>
      <c r="N51" s="115" t="str">
        <f t="shared" ref="N51:N60" si="51">IF(L51&lt;&gt;"",L51-M51,"")</f>
        <v/>
      </c>
      <c r="O51" s="38"/>
      <c r="P51" s="42"/>
      <c r="R51" s="38"/>
      <c r="S51" s="39"/>
      <c r="T51" s="40" t="str">
        <f t="shared" ref="T51:T60" si="52">IF(R51&lt;&gt;"",R51-S51,"")</f>
        <v/>
      </c>
      <c r="U51" s="38"/>
      <c r="V51" s="39"/>
      <c r="W51" s="40" t="str">
        <f t="shared" ref="W51:W60" si="53">IF(U51&lt;&gt;"",U51-V51,"")</f>
        <v/>
      </c>
      <c r="X51" s="38"/>
      <c r="Y51" s="39"/>
      <c r="Z51" s="40" t="str">
        <f t="shared" ref="Z51:Z60" si="54">IF(X51&lt;&gt;"",X51-Y51,"")</f>
        <v/>
      </c>
      <c r="AA51" s="41"/>
      <c r="AB51" s="42"/>
      <c r="AD51" s="38"/>
      <c r="AE51" s="39"/>
      <c r="AF51" s="40" t="str">
        <f t="shared" ref="AF51:AF60" si="55">IF(AD51&lt;&gt;"",AD51-AE51,"")</f>
        <v/>
      </c>
      <c r="AG51" s="38"/>
      <c r="AH51" s="39"/>
      <c r="AI51" s="40" t="str">
        <f t="shared" ref="AI51:AI60" si="56">IF(AG51&lt;&gt;"",AG51-AH51,"")</f>
        <v/>
      </c>
      <c r="AJ51" s="38"/>
      <c r="AK51" s="39"/>
      <c r="AL51" s="40" t="str">
        <f t="shared" ref="AL51:AL60" si="57">IF(AJ51&lt;&gt;"",AJ51-AK51,"")</f>
        <v/>
      </c>
      <c r="AM51" s="41"/>
      <c r="AN51" s="42"/>
      <c r="AP51" s="38"/>
      <c r="AQ51" s="39"/>
      <c r="AR51" s="40" t="str">
        <f t="shared" ref="AR51:AR60" si="58">IF(AP51&lt;&gt;"",AP51-AQ51,"")</f>
        <v/>
      </c>
      <c r="AS51" s="38"/>
      <c r="AT51" s="39"/>
      <c r="AU51" s="40" t="str">
        <f t="shared" ref="AU51:AU60" si="59">IF(AS51&lt;&gt;"",AS51-AT51,"")</f>
        <v/>
      </c>
      <c r="AV51" s="38"/>
      <c r="AW51" s="39"/>
      <c r="AX51" s="40" t="str">
        <f t="shared" ref="AX51:AX60" si="60">IF(AV51&lt;&gt;"",AV51-AW51,"")</f>
        <v/>
      </c>
      <c r="AY51" s="41"/>
      <c r="AZ51" s="42"/>
      <c r="BB51" s="38"/>
      <c r="BC51" s="39"/>
      <c r="BD51" s="40" t="str">
        <f t="shared" ref="BD51:BD60" si="61">IF(BB51&lt;&gt;"",BB51-BC51,"")</f>
        <v/>
      </c>
      <c r="BE51" s="38"/>
      <c r="BF51" s="39"/>
      <c r="BG51" s="40" t="str">
        <f t="shared" ref="BG51:BG60" si="62">IF(BE51&lt;&gt;"",BE51-BF51,"")</f>
        <v/>
      </c>
      <c r="BH51" s="38"/>
      <c r="BI51" s="39"/>
      <c r="BJ51" s="40" t="str">
        <f t="shared" ref="BJ51:BJ60" si="63">IF(BH51&lt;&gt;"",BH51-BI51,"")</f>
        <v/>
      </c>
      <c r="BK51" s="41"/>
      <c r="BL51" s="42"/>
      <c r="BN51" s="97"/>
      <c r="BO51" s="98"/>
      <c r="BP51" s="99" t="str">
        <f t="shared" ref="BP51:BP60" si="64">IF(BN51&lt;&gt;"",BN51-BO51,"")</f>
        <v/>
      </c>
      <c r="BQ51" s="97"/>
      <c r="BR51" s="98"/>
      <c r="BS51" s="99" t="str">
        <f t="shared" ref="BS51:BS60" si="65">IF(BQ51&lt;&gt;"",BQ51-BR51,"")</f>
        <v/>
      </c>
      <c r="BT51" s="97"/>
      <c r="BU51" s="98"/>
      <c r="BV51" s="99" t="str">
        <f t="shared" ref="BV51:BV60" si="66">IF(BT51&lt;&gt;"",BT51-BU51,"")</f>
        <v/>
      </c>
      <c r="BW51" s="100"/>
      <c r="BX51" s="102"/>
      <c r="BZ51" s="38"/>
      <c r="CA51" s="39"/>
      <c r="CB51" s="40" t="str">
        <f>IF(BZ51&lt;&gt;"",BZ51-CA51,"")</f>
        <v/>
      </c>
      <c r="CC51" s="38"/>
      <c r="CD51" s="39"/>
      <c r="CE51" s="40" t="str">
        <f>IF(CC51&lt;&gt;"",CC51-CD51,"")</f>
        <v/>
      </c>
      <c r="CF51" s="38"/>
      <c r="CG51" s="39"/>
      <c r="CH51" s="40" t="str">
        <f>IF(CF51&lt;&gt;"",CF51-CG51,"")</f>
        <v/>
      </c>
      <c r="CI51" s="41"/>
      <c r="CJ51" s="42"/>
    </row>
    <row r="52" spans="2:89" ht="15" customHeight="1" x14ac:dyDescent="0.2">
      <c r="C52" s="358"/>
      <c r="D52" s="191"/>
      <c r="E52" s="154"/>
      <c r="F52" s="44"/>
      <c r="G52" s="45"/>
      <c r="H52" s="61" t="str">
        <f t="shared" si="49"/>
        <v/>
      </c>
      <c r="I52" s="44"/>
      <c r="J52" s="45"/>
      <c r="K52" s="46" t="str">
        <f t="shared" si="50"/>
        <v/>
      </c>
      <c r="L52" s="47"/>
      <c r="M52" s="45"/>
      <c r="N52" s="61" t="str">
        <f t="shared" si="51"/>
        <v/>
      </c>
      <c r="O52" s="44"/>
      <c r="P52" s="48"/>
      <c r="R52" s="44"/>
      <c r="S52" s="45"/>
      <c r="T52" s="46" t="str">
        <f t="shared" si="52"/>
        <v/>
      </c>
      <c r="U52" s="44"/>
      <c r="V52" s="45"/>
      <c r="W52" s="46" t="str">
        <f t="shared" si="53"/>
        <v/>
      </c>
      <c r="X52" s="44"/>
      <c r="Y52" s="45"/>
      <c r="Z52" s="46" t="str">
        <f t="shared" si="54"/>
        <v/>
      </c>
      <c r="AA52" s="47"/>
      <c r="AB52" s="48"/>
      <c r="AD52" s="44"/>
      <c r="AE52" s="45"/>
      <c r="AF52" s="46" t="str">
        <f t="shared" si="55"/>
        <v/>
      </c>
      <c r="AG52" s="44"/>
      <c r="AH52" s="45"/>
      <c r="AI52" s="46" t="str">
        <f t="shared" si="56"/>
        <v/>
      </c>
      <c r="AJ52" s="44"/>
      <c r="AK52" s="45"/>
      <c r="AL52" s="46" t="str">
        <f t="shared" si="57"/>
        <v/>
      </c>
      <c r="AM52" s="47"/>
      <c r="AN52" s="48"/>
      <c r="AP52" s="44"/>
      <c r="AQ52" s="45"/>
      <c r="AR52" s="46" t="str">
        <f t="shared" si="58"/>
        <v/>
      </c>
      <c r="AS52" s="44"/>
      <c r="AT52" s="45"/>
      <c r="AU52" s="46" t="str">
        <f t="shared" si="59"/>
        <v/>
      </c>
      <c r="AV52" s="44"/>
      <c r="AW52" s="45"/>
      <c r="AX52" s="46" t="str">
        <f t="shared" si="60"/>
        <v/>
      </c>
      <c r="AY52" s="47"/>
      <c r="AZ52" s="48"/>
      <c r="BB52" s="44"/>
      <c r="BC52" s="45"/>
      <c r="BD52" s="46" t="str">
        <f t="shared" si="61"/>
        <v/>
      </c>
      <c r="BE52" s="44"/>
      <c r="BF52" s="45"/>
      <c r="BG52" s="46" t="str">
        <f t="shared" si="62"/>
        <v/>
      </c>
      <c r="BH52" s="44"/>
      <c r="BI52" s="45"/>
      <c r="BJ52" s="46" t="str">
        <f t="shared" si="63"/>
        <v/>
      </c>
      <c r="BK52" s="47"/>
      <c r="BL52" s="48"/>
      <c r="BN52" s="103"/>
      <c r="BO52" s="104"/>
      <c r="BP52" s="105" t="str">
        <f t="shared" si="64"/>
        <v/>
      </c>
      <c r="BQ52" s="103"/>
      <c r="BR52" s="104"/>
      <c r="BS52" s="105" t="str">
        <f t="shared" si="65"/>
        <v/>
      </c>
      <c r="BT52" s="103"/>
      <c r="BU52" s="104"/>
      <c r="BV52" s="105" t="str">
        <f t="shared" si="66"/>
        <v/>
      </c>
      <c r="BW52" s="106"/>
      <c r="BX52" s="108"/>
      <c r="BZ52" s="44"/>
      <c r="CA52" s="45"/>
      <c r="CB52" s="46"/>
      <c r="CC52" s="44"/>
      <c r="CD52" s="45"/>
      <c r="CE52" s="46"/>
      <c r="CF52" s="44"/>
      <c r="CG52" s="45"/>
      <c r="CH52" s="46"/>
      <c r="CI52" s="47"/>
      <c r="CJ52" s="48"/>
    </row>
    <row r="53" spans="2:89" ht="15" customHeight="1" thickBot="1" x14ac:dyDescent="0.25">
      <c r="C53" s="358"/>
      <c r="D53" s="191"/>
      <c r="E53" s="154"/>
      <c r="F53" s="44"/>
      <c r="G53" s="45"/>
      <c r="H53" s="61" t="str">
        <f t="shared" si="49"/>
        <v/>
      </c>
      <c r="I53" s="44"/>
      <c r="J53" s="45"/>
      <c r="K53" s="46" t="str">
        <f t="shared" si="50"/>
        <v/>
      </c>
      <c r="L53" s="47"/>
      <c r="M53" s="45"/>
      <c r="N53" s="61" t="str">
        <f t="shared" si="51"/>
        <v/>
      </c>
      <c r="O53" s="44"/>
      <c r="P53" s="48"/>
      <c r="R53" s="59"/>
      <c r="S53" s="60"/>
      <c r="T53" s="58" t="str">
        <f t="shared" si="52"/>
        <v/>
      </c>
      <c r="U53" s="59"/>
      <c r="V53" s="60"/>
      <c r="W53" s="58" t="str">
        <f t="shared" si="53"/>
        <v/>
      </c>
      <c r="X53" s="59"/>
      <c r="Y53" s="60"/>
      <c r="Z53" s="58" t="str">
        <f t="shared" si="54"/>
        <v/>
      </c>
      <c r="AA53" s="64"/>
      <c r="AB53" s="65"/>
      <c r="AD53" s="59"/>
      <c r="AE53" s="60"/>
      <c r="AF53" s="58" t="str">
        <f t="shared" si="55"/>
        <v/>
      </c>
      <c r="AG53" s="59"/>
      <c r="AH53" s="60"/>
      <c r="AI53" s="58" t="str">
        <f t="shared" si="56"/>
        <v/>
      </c>
      <c r="AJ53" s="59"/>
      <c r="AK53" s="60"/>
      <c r="AL53" s="58" t="str">
        <f t="shared" si="57"/>
        <v/>
      </c>
      <c r="AM53" s="64"/>
      <c r="AN53" s="65"/>
      <c r="AP53" s="59"/>
      <c r="AQ53" s="60"/>
      <c r="AR53" s="58" t="str">
        <f t="shared" si="58"/>
        <v/>
      </c>
      <c r="AS53" s="59"/>
      <c r="AT53" s="60"/>
      <c r="AU53" s="58" t="str">
        <f t="shared" si="59"/>
        <v/>
      </c>
      <c r="AV53" s="59"/>
      <c r="AW53" s="60"/>
      <c r="AX53" s="58" t="str">
        <f t="shared" si="60"/>
        <v/>
      </c>
      <c r="AY53" s="64"/>
      <c r="AZ53" s="65"/>
      <c r="BB53" s="59"/>
      <c r="BC53" s="60"/>
      <c r="BD53" s="58" t="str">
        <f t="shared" si="61"/>
        <v/>
      </c>
      <c r="BE53" s="59"/>
      <c r="BF53" s="60"/>
      <c r="BG53" s="58" t="str">
        <f t="shared" si="62"/>
        <v/>
      </c>
      <c r="BH53" s="59"/>
      <c r="BI53" s="60"/>
      <c r="BJ53" s="58" t="str">
        <f t="shared" si="63"/>
        <v/>
      </c>
      <c r="BK53" s="64"/>
      <c r="BL53" s="65"/>
      <c r="BN53" s="123"/>
      <c r="BO53" s="124"/>
      <c r="BP53" s="125" t="str">
        <f t="shared" si="64"/>
        <v/>
      </c>
      <c r="BQ53" s="123"/>
      <c r="BR53" s="124"/>
      <c r="BS53" s="125" t="str">
        <f t="shared" si="65"/>
        <v/>
      </c>
      <c r="BT53" s="123"/>
      <c r="BU53" s="124"/>
      <c r="BV53" s="125" t="str">
        <f t="shared" si="66"/>
        <v/>
      </c>
      <c r="BW53" s="106"/>
      <c r="BX53" s="108"/>
      <c r="BZ53" s="49"/>
      <c r="CA53" s="50"/>
      <c r="CB53" s="51"/>
      <c r="CC53" s="49"/>
      <c r="CD53" s="50"/>
      <c r="CE53" s="51"/>
      <c r="CF53" s="49"/>
      <c r="CG53" s="50"/>
      <c r="CH53" s="51"/>
      <c r="CI53" s="47"/>
      <c r="CJ53" s="48"/>
    </row>
    <row r="54" spans="2:89" ht="15" customHeight="1" x14ac:dyDescent="0.2">
      <c r="C54" s="358"/>
      <c r="D54" s="192"/>
      <c r="E54" s="154"/>
      <c r="F54" s="44"/>
      <c r="G54" s="45"/>
      <c r="H54" s="61" t="str">
        <f t="shared" si="49"/>
        <v/>
      </c>
      <c r="I54" s="44"/>
      <c r="J54" s="45"/>
      <c r="K54" s="46" t="str">
        <f t="shared" si="50"/>
        <v/>
      </c>
      <c r="L54" s="47"/>
      <c r="M54" s="45"/>
      <c r="N54" s="61" t="str">
        <f t="shared" si="51"/>
        <v/>
      </c>
      <c r="O54" s="44"/>
      <c r="P54" s="48"/>
      <c r="R54" s="38"/>
      <c r="S54" s="39"/>
      <c r="T54" s="40" t="str">
        <f t="shared" si="52"/>
        <v/>
      </c>
      <c r="U54" s="38"/>
      <c r="V54" s="39"/>
      <c r="W54" s="40" t="str">
        <f t="shared" si="53"/>
        <v/>
      </c>
      <c r="X54" s="38"/>
      <c r="Y54" s="39"/>
      <c r="Z54" s="40" t="str">
        <f t="shared" si="54"/>
        <v/>
      </c>
      <c r="AA54" s="41"/>
      <c r="AB54" s="42"/>
      <c r="AD54" s="38"/>
      <c r="AE54" s="39"/>
      <c r="AF54" s="40" t="str">
        <f t="shared" si="55"/>
        <v/>
      </c>
      <c r="AG54" s="38"/>
      <c r="AH54" s="39"/>
      <c r="AI54" s="40" t="str">
        <f t="shared" si="56"/>
        <v/>
      </c>
      <c r="AJ54" s="38"/>
      <c r="AK54" s="39"/>
      <c r="AL54" s="40" t="str">
        <f t="shared" si="57"/>
        <v/>
      </c>
      <c r="AM54" s="41"/>
      <c r="AN54" s="42"/>
      <c r="AP54" s="38"/>
      <c r="AQ54" s="39"/>
      <c r="AR54" s="40" t="str">
        <f t="shared" si="58"/>
        <v/>
      </c>
      <c r="AS54" s="38"/>
      <c r="AT54" s="39"/>
      <c r="AU54" s="40" t="str">
        <f t="shared" si="59"/>
        <v/>
      </c>
      <c r="AV54" s="38"/>
      <c r="AW54" s="39"/>
      <c r="AX54" s="40" t="str">
        <f t="shared" si="60"/>
        <v/>
      </c>
      <c r="AY54" s="41"/>
      <c r="AZ54" s="42"/>
      <c r="BB54" s="38"/>
      <c r="BC54" s="39"/>
      <c r="BD54" s="40" t="str">
        <f t="shared" si="61"/>
        <v/>
      </c>
      <c r="BE54" s="38"/>
      <c r="BF54" s="39"/>
      <c r="BG54" s="40" t="str">
        <f t="shared" si="62"/>
        <v/>
      </c>
      <c r="BH54" s="38"/>
      <c r="BI54" s="39"/>
      <c r="BJ54" s="40" t="str">
        <f t="shared" si="63"/>
        <v/>
      </c>
      <c r="BK54" s="41"/>
      <c r="BL54" s="42"/>
      <c r="BN54" s="97"/>
      <c r="BO54" s="98"/>
      <c r="BP54" s="99" t="str">
        <f t="shared" si="64"/>
        <v/>
      </c>
      <c r="BQ54" s="97"/>
      <c r="BR54" s="98"/>
      <c r="BS54" s="99" t="str">
        <f t="shared" si="65"/>
        <v/>
      </c>
      <c r="BT54" s="97"/>
      <c r="BU54" s="98"/>
      <c r="BV54" s="99" t="str">
        <f t="shared" si="66"/>
        <v/>
      </c>
      <c r="BW54" s="100"/>
      <c r="BX54" s="102"/>
      <c r="BZ54" s="49"/>
      <c r="CA54" s="50"/>
      <c r="CB54" s="51" t="str">
        <f t="shared" ref="CB54:CB60" si="67">IF(BZ54&lt;&gt;"",BZ54-CA54,"")</f>
        <v/>
      </c>
      <c r="CC54" s="49">
        <v>60020</v>
      </c>
      <c r="CD54" s="50"/>
      <c r="CE54" s="51">
        <f t="shared" ref="CE54:CE60" si="68">IF(CC54&lt;&gt;"",CC54-CD54,"")</f>
        <v>60020</v>
      </c>
      <c r="CF54" s="49"/>
      <c r="CG54" s="50"/>
      <c r="CH54" s="51" t="str">
        <f t="shared" ref="CH54:CH60" si="69">IF(CF54&lt;&gt;"",CF54-CG54,"")</f>
        <v/>
      </c>
      <c r="CI54" s="47"/>
      <c r="CJ54" s="48"/>
    </row>
    <row r="55" spans="2:89" ht="15" customHeight="1" x14ac:dyDescent="0.2">
      <c r="C55" s="358"/>
      <c r="D55" s="193"/>
      <c r="E55" s="154"/>
      <c r="F55" s="44"/>
      <c r="G55" s="45"/>
      <c r="H55" s="61" t="str">
        <f t="shared" si="49"/>
        <v/>
      </c>
      <c r="I55" s="44"/>
      <c r="J55" s="45"/>
      <c r="K55" s="46" t="str">
        <f t="shared" si="50"/>
        <v/>
      </c>
      <c r="L55" s="47"/>
      <c r="M55" s="45"/>
      <c r="N55" s="61" t="str">
        <f t="shared" si="51"/>
        <v/>
      </c>
      <c r="O55" s="44"/>
      <c r="P55" s="48"/>
      <c r="R55" s="44"/>
      <c r="S55" s="45"/>
      <c r="T55" s="46" t="str">
        <f t="shared" si="52"/>
        <v/>
      </c>
      <c r="U55" s="44"/>
      <c r="V55" s="45"/>
      <c r="W55" s="46" t="str">
        <f t="shared" si="53"/>
        <v/>
      </c>
      <c r="X55" s="44"/>
      <c r="Y55" s="45"/>
      <c r="Z55" s="46" t="str">
        <f t="shared" si="54"/>
        <v/>
      </c>
      <c r="AA55" s="47"/>
      <c r="AB55" s="48"/>
      <c r="AD55" s="44"/>
      <c r="AE55" s="45"/>
      <c r="AF55" s="46" t="str">
        <f t="shared" si="55"/>
        <v/>
      </c>
      <c r="AG55" s="44"/>
      <c r="AH55" s="45"/>
      <c r="AI55" s="46" t="str">
        <f t="shared" si="56"/>
        <v/>
      </c>
      <c r="AJ55" s="44"/>
      <c r="AK55" s="45"/>
      <c r="AL55" s="46" t="str">
        <f t="shared" si="57"/>
        <v/>
      </c>
      <c r="AM55" s="47"/>
      <c r="AN55" s="48"/>
      <c r="AP55" s="44"/>
      <c r="AQ55" s="45"/>
      <c r="AR55" s="46" t="str">
        <f t="shared" si="58"/>
        <v/>
      </c>
      <c r="AS55" s="44"/>
      <c r="AT55" s="45"/>
      <c r="AU55" s="46" t="str">
        <f t="shared" si="59"/>
        <v/>
      </c>
      <c r="AV55" s="44"/>
      <c r="AW55" s="45"/>
      <c r="AX55" s="46" t="str">
        <f t="shared" si="60"/>
        <v/>
      </c>
      <c r="AY55" s="47"/>
      <c r="AZ55" s="48"/>
      <c r="BB55" s="44"/>
      <c r="BC55" s="45"/>
      <c r="BD55" s="46" t="str">
        <f t="shared" si="61"/>
        <v/>
      </c>
      <c r="BE55" s="44"/>
      <c r="BF55" s="45"/>
      <c r="BG55" s="46" t="str">
        <f t="shared" si="62"/>
        <v/>
      </c>
      <c r="BH55" s="44"/>
      <c r="BI55" s="45"/>
      <c r="BJ55" s="46" t="str">
        <f t="shared" si="63"/>
        <v/>
      </c>
      <c r="BK55" s="47"/>
      <c r="BL55" s="48"/>
      <c r="BN55" s="103"/>
      <c r="BO55" s="104"/>
      <c r="BP55" s="105" t="str">
        <f t="shared" si="64"/>
        <v/>
      </c>
      <c r="BQ55" s="103"/>
      <c r="BR55" s="104"/>
      <c r="BS55" s="105" t="str">
        <f t="shared" si="65"/>
        <v/>
      </c>
      <c r="BT55" s="103"/>
      <c r="BU55" s="104"/>
      <c r="BV55" s="105" t="str">
        <f t="shared" si="66"/>
        <v/>
      </c>
      <c r="BW55" s="106"/>
      <c r="BX55" s="108"/>
      <c r="BZ55" s="49"/>
      <c r="CA55" s="50"/>
      <c r="CB55" s="51" t="str">
        <f t="shared" si="67"/>
        <v/>
      </c>
      <c r="CC55" s="49"/>
      <c r="CD55" s="50"/>
      <c r="CE55" s="51" t="str">
        <f t="shared" si="68"/>
        <v/>
      </c>
      <c r="CF55" s="49"/>
      <c r="CG55" s="50"/>
      <c r="CH55" s="51" t="str">
        <f t="shared" si="69"/>
        <v/>
      </c>
      <c r="CI55" s="47"/>
      <c r="CJ55" s="48"/>
    </row>
    <row r="56" spans="2:89" ht="15" customHeight="1" thickBot="1" x14ac:dyDescent="0.25">
      <c r="C56" s="358"/>
      <c r="D56" s="194"/>
      <c r="E56" s="154"/>
      <c r="F56" s="44"/>
      <c r="G56" s="45"/>
      <c r="H56" s="61" t="str">
        <f t="shared" si="49"/>
        <v/>
      </c>
      <c r="I56" s="44"/>
      <c r="J56" s="45"/>
      <c r="K56" s="46" t="str">
        <f t="shared" si="50"/>
        <v/>
      </c>
      <c r="L56" s="47"/>
      <c r="M56" s="45"/>
      <c r="N56" s="61" t="str">
        <f t="shared" si="51"/>
        <v/>
      </c>
      <c r="O56" s="44"/>
      <c r="P56" s="48"/>
      <c r="R56" s="59"/>
      <c r="S56" s="60"/>
      <c r="T56" s="58" t="str">
        <f t="shared" si="52"/>
        <v/>
      </c>
      <c r="U56" s="59"/>
      <c r="V56" s="60"/>
      <c r="W56" s="58" t="str">
        <f t="shared" si="53"/>
        <v/>
      </c>
      <c r="X56" s="59"/>
      <c r="Y56" s="60"/>
      <c r="Z56" s="58" t="str">
        <f t="shared" si="54"/>
        <v/>
      </c>
      <c r="AA56" s="47"/>
      <c r="AB56" s="48"/>
      <c r="AD56" s="59"/>
      <c r="AE56" s="60"/>
      <c r="AF56" s="58" t="str">
        <f t="shared" si="55"/>
        <v/>
      </c>
      <c r="AG56" s="59"/>
      <c r="AH56" s="60"/>
      <c r="AI56" s="58" t="str">
        <f t="shared" si="56"/>
        <v/>
      </c>
      <c r="AJ56" s="59"/>
      <c r="AK56" s="60"/>
      <c r="AL56" s="58" t="str">
        <f t="shared" si="57"/>
        <v/>
      </c>
      <c r="AM56" s="47"/>
      <c r="AN56" s="48"/>
      <c r="AP56" s="59"/>
      <c r="AQ56" s="60"/>
      <c r="AR56" s="58" t="str">
        <f t="shared" si="58"/>
        <v/>
      </c>
      <c r="AS56" s="59"/>
      <c r="AT56" s="60"/>
      <c r="AU56" s="58" t="str">
        <f t="shared" si="59"/>
        <v/>
      </c>
      <c r="AV56" s="59"/>
      <c r="AW56" s="60"/>
      <c r="AX56" s="58" t="str">
        <f t="shared" si="60"/>
        <v/>
      </c>
      <c r="AY56" s="47"/>
      <c r="AZ56" s="48"/>
      <c r="BB56" s="59"/>
      <c r="BC56" s="60"/>
      <c r="BD56" s="58" t="str">
        <f t="shared" si="61"/>
        <v/>
      </c>
      <c r="BE56" s="59"/>
      <c r="BF56" s="60"/>
      <c r="BG56" s="58" t="str">
        <f t="shared" si="62"/>
        <v/>
      </c>
      <c r="BH56" s="59"/>
      <c r="BI56" s="60"/>
      <c r="BJ56" s="58" t="str">
        <f t="shared" si="63"/>
        <v/>
      </c>
      <c r="BK56" s="47"/>
      <c r="BL56" s="48"/>
      <c r="BN56" s="123"/>
      <c r="BO56" s="124"/>
      <c r="BP56" s="125" t="str">
        <f t="shared" si="64"/>
        <v/>
      </c>
      <c r="BQ56" s="123"/>
      <c r="BR56" s="124"/>
      <c r="BS56" s="125" t="str">
        <f t="shared" si="65"/>
        <v/>
      </c>
      <c r="BT56" s="123"/>
      <c r="BU56" s="124"/>
      <c r="BV56" s="125" t="str">
        <f t="shared" si="66"/>
        <v/>
      </c>
      <c r="BW56" s="106"/>
      <c r="BX56" s="108"/>
      <c r="BZ56" s="59"/>
      <c r="CA56" s="60"/>
      <c r="CB56" s="58" t="str">
        <f t="shared" si="67"/>
        <v/>
      </c>
      <c r="CC56" s="59"/>
      <c r="CD56" s="60"/>
      <c r="CE56" s="58" t="str">
        <f t="shared" si="68"/>
        <v/>
      </c>
      <c r="CF56" s="59"/>
      <c r="CG56" s="60"/>
      <c r="CH56" s="58" t="str">
        <f t="shared" si="69"/>
        <v/>
      </c>
      <c r="CI56" s="64"/>
      <c r="CJ56" s="65"/>
    </row>
    <row r="57" spans="2:89" ht="15" customHeight="1" x14ac:dyDescent="0.2">
      <c r="C57" s="358"/>
      <c r="D57" s="192"/>
      <c r="E57" s="195"/>
      <c r="F57" s="44"/>
      <c r="G57" s="45"/>
      <c r="H57" s="61" t="str">
        <f t="shared" si="49"/>
        <v/>
      </c>
      <c r="I57" s="44"/>
      <c r="J57" s="45"/>
      <c r="K57" s="46" t="str">
        <f t="shared" si="50"/>
        <v/>
      </c>
      <c r="L57" s="47"/>
      <c r="M57" s="45"/>
      <c r="N57" s="61" t="str">
        <f t="shared" si="51"/>
        <v/>
      </c>
      <c r="O57" s="62"/>
      <c r="P57" s="63"/>
      <c r="R57" s="38"/>
      <c r="S57" s="39"/>
      <c r="T57" s="40" t="str">
        <f t="shared" si="52"/>
        <v/>
      </c>
      <c r="U57" s="38"/>
      <c r="V57" s="39"/>
      <c r="W57" s="40" t="str">
        <f t="shared" si="53"/>
        <v/>
      </c>
      <c r="X57" s="38"/>
      <c r="Y57" s="39"/>
      <c r="Z57" s="40" t="str">
        <f t="shared" si="54"/>
        <v/>
      </c>
      <c r="AA57" s="155"/>
      <c r="AB57" s="117"/>
      <c r="AD57" s="38"/>
      <c r="AE57" s="39"/>
      <c r="AF57" s="40" t="str">
        <f t="shared" si="55"/>
        <v/>
      </c>
      <c r="AG57" s="38"/>
      <c r="AH57" s="39"/>
      <c r="AI57" s="40" t="str">
        <f t="shared" si="56"/>
        <v/>
      </c>
      <c r="AJ57" s="38"/>
      <c r="AK57" s="39"/>
      <c r="AL57" s="40" t="str">
        <f t="shared" si="57"/>
        <v/>
      </c>
      <c r="AM57" s="155"/>
      <c r="AN57" s="117"/>
      <c r="AP57" s="38"/>
      <c r="AQ57" s="39"/>
      <c r="AR57" s="40" t="str">
        <f t="shared" si="58"/>
        <v/>
      </c>
      <c r="AS57" s="38"/>
      <c r="AT57" s="39"/>
      <c r="AU57" s="40" t="str">
        <f t="shared" si="59"/>
        <v/>
      </c>
      <c r="AV57" s="38"/>
      <c r="AW57" s="39"/>
      <c r="AX57" s="40" t="str">
        <f t="shared" si="60"/>
        <v/>
      </c>
      <c r="AY57" s="155"/>
      <c r="AZ57" s="117"/>
      <c r="BB57" s="38"/>
      <c r="BC57" s="39"/>
      <c r="BD57" s="40" t="str">
        <f t="shared" si="61"/>
        <v/>
      </c>
      <c r="BE57" s="38"/>
      <c r="BF57" s="39"/>
      <c r="BG57" s="40" t="str">
        <f t="shared" si="62"/>
        <v/>
      </c>
      <c r="BH57" s="38"/>
      <c r="BI57" s="39"/>
      <c r="BJ57" s="40" t="str">
        <f t="shared" si="63"/>
        <v/>
      </c>
      <c r="BK57" s="155"/>
      <c r="BL57" s="117"/>
      <c r="BN57" s="97"/>
      <c r="BO57" s="98"/>
      <c r="BP57" s="99" t="str">
        <f t="shared" si="64"/>
        <v/>
      </c>
      <c r="BQ57" s="97"/>
      <c r="BR57" s="98"/>
      <c r="BS57" s="99" t="str">
        <f t="shared" si="65"/>
        <v/>
      </c>
      <c r="BT57" s="97"/>
      <c r="BU57" s="98"/>
      <c r="BV57" s="99" t="str">
        <f t="shared" si="66"/>
        <v/>
      </c>
      <c r="BW57" s="156"/>
      <c r="BX57" s="119"/>
      <c r="BZ57" s="38"/>
      <c r="CA57" s="39"/>
      <c r="CB57" s="40" t="str">
        <f t="shared" si="67"/>
        <v/>
      </c>
      <c r="CC57" s="38"/>
      <c r="CD57" s="39"/>
      <c r="CE57" s="40" t="str">
        <f t="shared" si="68"/>
        <v/>
      </c>
      <c r="CF57" s="38"/>
      <c r="CG57" s="39"/>
      <c r="CH57" s="40" t="str">
        <f t="shared" si="69"/>
        <v/>
      </c>
      <c r="CI57" s="41"/>
      <c r="CJ57" s="42"/>
    </row>
    <row r="58" spans="2:89" ht="15" customHeight="1" x14ac:dyDescent="0.2">
      <c r="C58" s="358"/>
      <c r="D58" s="192"/>
      <c r="E58" s="195"/>
      <c r="F58" s="44"/>
      <c r="G58" s="45"/>
      <c r="H58" s="61" t="str">
        <f t="shared" si="49"/>
        <v/>
      </c>
      <c r="I58" s="44"/>
      <c r="J58" s="45"/>
      <c r="K58" s="46" t="str">
        <f t="shared" si="50"/>
        <v/>
      </c>
      <c r="L58" s="47"/>
      <c r="M58" s="45"/>
      <c r="N58" s="61" t="str">
        <f t="shared" si="51"/>
        <v/>
      </c>
      <c r="O58" s="62"/>
      <c r="P58" s="63"/>
      <c r="R58" s="44"/>
      <c r="S58" s="45"/>
      <c r="T58" s="46" t="str">
        <f t="shared" si="52"/>
        <v/>
      </c>
      <c r="U58" s="44"/>
      <c r="V58" s="45"/>
      <c r="W58" s="46" t="str">
        <f t="shared" si="53"/>
        <v/>
      </c>
      <c r="X58" s="44"/>
      <c r="Y58" s="45"/>
      <c r="Z58" s="46" t="str">
        <f t="shared" si="54"/>
        <v/>
      </c>
      <c r="AA58" s="157"/>
      <c r="AB58" s="63"/>
      <c r="AD58" s="44"/>
      <c r="AE58" s="45"/>
      <c r="AF58" s="46" t="str">
        <f t="shared" si="55"/>
        <v/>
      </c>
      <c r="AG58" s="44"/>
      <c r="AH58" s="45"/>
      <c r="AI58" s="46" t="str">
        <f t="shared" si="56"/>
        <v/>
      </c>
      <c r="AJ58" s="44"/>
      <c r="AK58" s="45"/>
      <c r="AL58" s="46" t="str">
        <f t="shared" si="57"/>
        <v/>
      </c>
      <c r="AM58" s="157"/>
      <c r="AN58" s="63"/>
      <c r="AP58" s="44"/>
      <c r="AQ58" s="45"/>
      <c r="AR58" s="46" t="str">
        <f t="shared" si="58"/>
        <v/>
      </c>
      <c r="AS58" s="44"/>
      <c r="AT58" s="45"/>
      <c r="AU58" s="46" t="str">
        <f t="shared" si="59"/>
        <v/>
      </c>
      <c r="AV58" s="44"/>
      <c r="AW58" s="45"/>
      <c r="AX58" s="46" t="str">
        <f t="shared" si="60"/>
        <v/>
      </c>
      <c r="AY58" s="157"/>
      <c r="AZ58" s="63"/>
      <c r="BB58" s="44"/>
      <c r="BC58" s="45"/>
      <c r="BD58" s="46" t="str">
        <f t="shared" si="61"/>
        <v/>
      </c>
      <c r="BE58" s="44"/>
      <c r="BF58" s="45"/>
      <c r="BG58" s="46" t="str">
        <f t="shared" si="62"/>
        <v/>
      </c>
      <c r="BH58" s="44"/>
      <c r="BI58" s="45"/>
      <c r="BJ58" s="46" t="str">
        <f t="shared" si="63"/>
        <v/>
      </c>
      <c r="BK58" s="157"/>
      <c r="BL58" s="63"/>
      <c r="BN58" s="103"/>
      <c r="BO58" s="104"/>
      <c r="BP58" s="105" t="str">
        <f t="shared" si="64"/>
        <v/>
      </c>
      <c r="BQ58" s="103"/>
      <c r="BR58" s="104"/>
      <c r="BS58" s="105" t="str">
        <f t="shared" si="65"/>
        <v/>
      </c>
      <c r="BT58" s="103"/>
      <c r="BU58" s="104"/>
      <c r="BV58" s="105" t="str">
        <f t="shared" si="66"/>
        <v/>
      </c>
      <c r="BW58" s="158"/>
      <c r="BX58" s="122"/>
      <c r="BZ58" s="49"/>
      <c r="CA58" s="50"/>
      <c r="CB58" s="51" t="str">
        <f t="shared" si="67"/>
        <v/>
      </c>
      <c r="CC58" s="49"/>
      <c r="CD58" s="50"/>
      <c r="CE58" s="51" t="str">
        <f t="shared" si="68"/>
        <v/>
      </c>
      <c r="CF58" s="49"/>
      <c r="CG58" s="50"/>
      <c r="CH58" s="51" t="str">
        <f t="shared" si="69"/>
        <v/>
      </c>
      <c r="CI58" s="47"/>
      <c r="CJ58" s="48"/>
    </row>
    <row r="59" spans="2:89" ht="15" customHeight="1" thickBot="1" x14ac:dyDescent="0.3">
      <c r="B59" s="177"/>
      <c r="C59" s="358"/>
      <c r="D59" s="192"/>
      <c r="E59" s="195"/>
      <c r="F59" s="44"/>
      <c r="G59" s="45"/>
      <c r="H59" s="61" t="str">
        <f t="shared" si="49"/>
        <v/>
      </c>
      <c r="I59" s="44"/>
      <c r="J59" s="45"/>
      <c r="K59" s="46" t="str">
        <f t="shared" si="50"/>
        <v/>
      </c>
      <c r="L59" s="47"/>
      <c r="M59" s="45"/>
      <c r="N59" s="61" t="str">
        <f t="shared" si="51"/>
        <v/>
      </c>
      <c r="O59" s="62"/>
      <c r="P59" s="63"/>
      <c r="R59" s="59"/>
      <c r="S59" s="60"/>
      <c r="T59" s="58" t="str">
        <f t="shared" si="52"/>
        <v/>
      </c>
      <c r="U59" s="59"/>
      <c r="V59" s="60"/>
      <c r="W59" s="58" t="str">
        <f t="shared" si="53"/>
        <v/>
      </c>
      <c r="X59" s="59"/>
      <c r="Y59" s="60"/>
      <c r="Z59" s="58" t="str">
        <f t="shared" si="54"/>
        <v/>
      </c>
      <c r="AA59" s="157"/>
      <c r="AB59" s="63"/>
      <c r="AD59" s="59"/>
      <c r="AE59" s="60"/>
      <c r="AF59" s="58" t="str">
        <f t="shared" si="55"/>
        <v/>
      </c>
      <c r="AG59" s="59"/>
      <c r="AH59" s="60"/>
      <c r="AI59" s="58" t="str">
        <f t="shared" si="56"/>
        <v/>
      </c>
      <c r="AJ59" s="59"/>
      <c r="AK59" s="60"/>
      <c r="AL59" s="58" t="str">
        <f t="shared" si="57"/>
        <v/>
      </c>
      <c r="AM59" s="157"/>
      <c r="AN59" s="63"/>
      <c r="AP59" s="59"/>
      <c r="AQ59" s="60"/>
      <c r="AR59" s="58" t="str">
        <f t="shared" si="58"/>
        <v/>
      </c>
      <c r="AS59" s="59"/>
      <c r="AT59" s="60"/>
      <c r="AU59" s="58" t="str">
        <f t="shared" si="59"/>
        <v/>
      </c>
      <c r="AV59" s="59"/>
      <c r="AW59" s="60"/>
      <c r="AX59" s="58" t="str">
        <f t="shared" si="60"/>
        <v/>
      </c>
      <c r="AY59" s="157"/>
      <c r="AZ59" s="63"/>
      <c r="BB59" s="59"/>
      <c r="BC59" s="60"/>
      <c r="BD59" s="58" t="str">
        <f t="shared" si="61"/>
        <v/>
      </c>
      <c r="BE59" s="59"/>
      <c r="BF59" s="60"/>
      <c r="BG59" s="58" t="str">
        <f t="shared" si="62"/>
        <v/>
      </c>
      <c r="BH59" s="59"/>
      <c r="BI59" s="60"/>
      <c r="BJ59" s="58" t="str">
        <f t="shared" si="63"/>
        <v/>
      </c>
      <c r="BK59" s="157"/>
      <c r="BL59" s="63"/>
      <c r="BN59" s="123"/>
      <c r="BO59" s="124"/>
      <c r="BP59" s="125" t="str">
        <f t="shared" si="64"/>
        <v/>
      </c>
      <c r="BQ59" s="123"/>
      <c r="BR59" s="124"/>
      <c r="BS59" s="125" t="str">
        <f t="shared" si="65"/>
        <v/>
      </c>
      <c r="BT59" s="123"/>
      <c r="BU59" s="124"/>
      <c r="BV59" s="125" t="str">
        <f t="shared" si="66"/>
        <v/>
      </c>
      <c r="BW59" s="158"/>
      <c r="BX59" s="122"/>
      <c r="BZ59" s="59"/>
      <c r="CA59" s="60"/>
      <c r="CB59" s="58" t="str">
        <f t="shared" si="67"/>
        <v/>
      </c>
      <c r="CC59" s="59"/>
      <c r="CD59" s="60"/>
      <c r="CE59" s="58" t="str">
        <f t="shared" si="68"/>
        <v/>
      </c>
      <c r="CF59" s="59"/>
      <c r="CG59" s="60"/>
      <c r="CH59" s="58" t="str">
        <f t="shared" si="69"/>
        <v/>
      </c>
      <c r="CI59" s="64"/>
      <c r="CJ59" s="65"/>
    </row>
    <row r="60" spans="2:89" ht="15" customHeight="1" thickBot="1" x14ac:dyDescent="0.3">
      <c r="B60" s="177"/>
      <c r="C60" s="359"/>
      <c r="D60" s="196"/>
      <c r="E60" s="197"/>
      <c r="F60" s="59"/>
      <c r="G60" s="60"/>
      <c r="H60" s="67" t="str">
        <f t="shared" si="49"/>
        <v/>
      </c>
      <c r="I60" s="59"/>
      <c r="J60" s="60"/>
      <c r="K60" s="58" t="str">
        <f t="shared" si="50"/>
        <v/>
      </c>
      <c r="L60" s="64"/>
      <c r="M60" s="60"/>
      <c r="N60" s="67" t="str">
        <f t="shared" si="51"/>
        <v/>
      </c>
      <c r="O60" s="68"/>
      <c r="P60" s="69"/>
      <c r="R60" s="159"/>
      <c r="S60" s="160"/>
      <c r="T60" s="161" t="str">
        <f t="shared" si="52"/>
        <v/>
      </c>
      <c r="U60" s="159"/>
      <c r="V60" s="160"/>
      <c r="W60" s="161" t="str">
        <f t="shared" si="53"/>
        <v/>
      </c>
      <c r="X60" s="159"/>
      <c r="Y60" s="160"/>
      <c r="Z60" s="161" t="str">
        <f t="shared" si="54"/>
        <v/>
      </c>
      <c r="AA60" s="162"/>
      <c r="AB60" s="163"/>
      <c r="AD60" s="159"/>
      <c r="AE60" s="160"/>
      <c r="AF60" s="161" t="str">
        <f t="shared" si="55"/>
        <v/>
      </c>
      <c r="AG60" s="159"/>
      <c r="AH60" s="160"/>
      <c r="AI60" s="161" t="str">
        <f t="shared" si="56"/>
        <v/>
      </c>
      <c r="AJ60" s="159"/>
      <c r="AK60" s="160"/>
      <c r="AL60" s="161" t="str">
        <f t="shared" si="57"/>
        <v/>
      </c>
      <c r="AM60" s="162"/>
      <c r="AN60" s="163"/>
      <c r="AP60" s="159"/>
      <c r="AQ60" s="160"/>
      <c r="AR60" s="161" t="str">
        <f t="shared" si="58"/>
        <v/>
      </c>
      <c r="AS60" s="159"/>
      <c r="AT60" s="160"/>
      <c r="AU60" s="161" t="str">
        <f t="shared" si="59"/>
        <v/>
      </c>
      <c r="AV60" s="159"/>
      <c r="AW60" s="160"/>
      <c r="AX60" s="161" t="str">
        <f t="shared" si="60"/>
        <v/>
      </c>
      <c r="AY60" s="162"/>
      <c r="AZ60" s="163"/>
      <c r="BB60" s="159"/>
      <c r="BC60" s="160"/>
      <c r="BD60" s="161" t="str">
        <f t="shared" si="61"/>
        <v/>
      </c>
      <c r="BE60" s="159"/>
      <c r="BF60" s="160"/>
      <c r="BG60" s="161" t="str">
        <f t="shared" si="62"/>
        <v/>
      </c>
      <c r="BH60" s="159"/>
      <c r="BI60" s="160"/>
      <c r="BJ60" s="161" t="str">
        <f t="shared" si="63"/>
        <v/>
      </c>
      <c r="BK60" s="162"/>
      <c r="BL60" s="163"/>
      <c r="BN60" s="164"/>
      <c r="BO60" s="165"/>
      <c r="BP60" s="166" t="str">
        <f t="shared" si="64"/>
        <v/>
      </c>
      <c r="BQ60" s="164"/>
      <c r="BR60" s="165"/>
      <c r="BS60" s="166" t="str">
        <f t="shared" si="65"/>
        <v/>
      </c>
      <c r="BT60" s="164"/>
      <c r="BU60" s="165"/>
      <c r="BV60" s="166" t="str">
        <f t="shared" si="66"/>
        <v/>
      </c>
      <c r="BW60" s="167"/>
      <c r="BX60" s="168"/>
      <c r="BZ60" s="159"/>
      <c r="CA60" s="160"/>
      <c r="CB60" s="161" t="str">
        <f t="shared" si="67"/>
        <v/>
      </c>
      <c r="CC60" s="159"/>
      <c r="CD60" s="160"/>
      <c r="CE60" s="161" t="str">
        <f t="shared" si="68"/>
        <v/>
      </c>
      <c r="CF60" s="159"/>
      <c r="CG60" s="160"/>
      <c r="CH60" s="161" t="str">
        <f t="shared" si="69"/>
        <v/>
      </c>
      <c r="CI60" s="169"/>
      <c r="CJ60" s="170"/>
    </row>
    <row r="61" spans="2:89" ht="15" customHeight="1" thickBot="1" x14ac:dyDescent="0.3">
      <c r="B61" s="177"/>
      <c r="C61" s="70"/>
      <c r="H61" s="145">
        <f>SUM(H44:H60)</f>
        <v>0</v>
      </c>
      <c r="K61" s="145">
        <f>SUM(K44:K60)</f>
        <v>0</v>
      </c>
      <c r="N61" s="145">
        <f>SUM(N44:N60)</f>
        <v>0</v>
      </c>
      <c r="T61" s="145">
        <f>SUM(T44:T60)</f>
        <v>0</v>
      </c>
      <c r="W61" s="145">
        <f>SUM(W44:W60)</f>
        <v>0</v>
      </c>
      <c r="Z61" s="145">
        <f>SUM(Z44:Z60)</f>
        <v>0</v>
      </c>
      <c r="AF61" s="145">
        <f>SUM(AF44:AF60)</f>
        <v>0</v>
      </c>
      <c r="AI61" s="145">
        <f>SUM(AI44:AI60)</f>
        <v>0</v>
      </c>
      <c r="AL61" s="145">
        <f>SUM(AL44:AL60)</f>
        <v>0</v>
      </c>
      <c r="AR61" s="145">
        <f>SUM(AR44:AR60)</f>
        <v>0</v>
      </c>
      <c r="AU61" s="145">
        <f>SUM(AU44:AU60)</f>
        <v>0</v>
      </c>
      <c r="AX61" s="145">
        <f>SUM(AX44:AX60)</f>
        <v>0</v>
      </c>
      <c r="BD61" s="145">
        <f>SUM(BD44:BD60)</f>
        <v>0</v>
      </c>
      <c r="BG61" s="145">
        <f>SUM(BG44:BG60)</f>
        <v>0</v>
      </c>
      <c r="BJ61" s="145">
        <f>SUM(BJ44:BJ60)</f>
        <v>0</v>
      </c>
      <c r="BP61" s="145">
        <f>SUM(BP44:BP60)</f>
        <v>0</v>
      </c>
      <c r="BS61" s="145">
        <f>SUM(BS44:BS60)</f>
        <v>0</v>
      </c>
      <c r="BV61" s="145">
        <f>SUM(BV44:BV60)</f>
        <v>0</v>
      </c>
      <c r="CB61" s="145">
        <f>SUM(CB44:CB60)</f>
        <v>0</v>
      </c>
      <c r="CE61" s="145">
        <f>SUM(CE44:CE60)</f>
        <v>60020</v>
      </c>
      <c r="CH61" s="145">
        <f>SUM(CH44:CH60)</f>
        <v>0</v>
      </c>
    </row>
    <row r="62" spans="2:89" ht="15" customHeight="1" thickBot="1" x14ac:dyDescent="0.3">
      <c r="B62" s="171"/>
      <c r="D62" s="343" t="s">
        <v>14</v>
      </c>
      <c r="E62" s="344"/>
      <c r="F62" s="80"/>
      <c r="G62" s="146"/>
      <c r="H62" s="87"/>
      <c r="I62" s="80"/>
      <c r="J62" s="146"/>
      <c r="K62" s="87"/>
      <c r="L62" s="80"/>
      <c r="M62" s="87"/>
      <c r="N62" s="87"/>
      <c r="O62" s="87"/>
      <c r="P62" s="86"/>
      <c r="R62" s="80"/>
      <c r="S62" s="146"/>
      <c r="T62" s="87"/>
      <c r="U62" s="80"/>
      <c r="V62" s="146"/>
      <c r="W62" s="87"/>
      <c r="X62" s="80"/>
      <c r="Y62" s="87"/>
      <c r="Z62" s="87"/>
      <c r="AA62" s="87"/>
      <c r="AB62" s="86"/>
      <c r="AD62" s="80"/>
      <c r="AE62" s="146"/>
      <c r="AF62" s="87"/>
      <c r="AG62" s="80"/>
      <c r="AH62" s="146"/>
      <c r="AI62" s="87"/>
      <c r="AJ62" s="80"/>
      <c r="AK62" s="87"/>
      <c r="AL62" s="87"/>
      <c r="AM62" s="87"/>
      <c r="AN62" s="86"/>
      <c r="AP62" s="80"/>
      <c r="AQ62" s="146"/>
      <c r="AR62" s="87"/>
      <c r="AS62" s="80"/>
      <c r="AT62" s="146"/>
      <c r="AU62" s="87"/>
      <c r="AV62" s="80"/>
      <c r="AW62" s="87"/>
      <c r="AX62" s="87"/>
      <c r="AY62" s="87"/>
      <c r="AZ62" s="86"/>
      <c r="BB62" s="80"/>
      <c r="BC62" s="146"/>
      <c r="BD62" s="87"/>
      <c r="BE62" s="80"/>
      <c r="BF62" s="146"/>
      <c r="BG62" s="87"/>
      <c r="BH62" s="80"/>
      <c r="BI62" s="87"/>
      <c r="BJ62" s="87"/>
      <c r="BK62" s="87"/>
      <c r="BL62" s="86"/>
      <c r="BN62" s="80"/>
      <c r="BO62" s="146"/>
      <c r="BP62" s="87"/>
      <c r="BQ62" s="80"/>
      <c r="BR62" s="146"/>
      <c r="BS62" s="87"/>
      <c r="BT62" s="80"/>
      <c r="BU62" s="87"/>
      <c r="BV62" s="87"/>
      <c r="BW62" s="87"/>
      <c r="BX62" s="86"/>
      <c r="BZ62" s="80"/>
      <c r="CA62" s="147"/>
      <c r="CB62" s="147"/>
      <c r="CC62" s="81"/>
      <c r="CD62" s="81"/>
      <c r="CE62" s="81"/>
      <c r="CF62" s="81"/>
      <c r="CG62" s="148"/>
      <c r="CH62" s="87"/>
      <c r="CI62" s="87"/>
      <c r="CJ62" s="86"/>
    </row>
    <row r="63" spans="2:89" ht="15" customHeight="1" thickBot="1" x14ac:dyDescent="0.25">
      <c r="D63" s="345"/>
      <c r="E63" s="345"/>
      <c r="F63" s="90">
        <f ca="1">F48-SUM(F51:F60)</f>
        <v>4831.4074989987812</v>
      </c>
      <c r="G63" s="150">
        <f>G48-SUM(G51:G62)</f>
        <v>4831.4074989987812</v>
      </c>
      <c r="H63" s="150"/>
      <c r="I63" s="90">
        <f ca="1">I48-SUM(I51:I60)</f>
        <v>8487.6876046898597</v>
      </c>
      <c r="J63" s="150">
        <f>J48-SUM(J51:J62)</f>
        <v>8487.6876046898597</v>
      </c>
      <c r="K63" s="150"/>
      <c r="L63" s="90">
        <f>L48-SUM(L51:L60)</f>
        <v>4245.9329743589769</v>
      </c>
      <c r="M63" s="150">
        <f>M48-SUM(M51:M62)</f>
        <v>4245.9329743589769</v>
      </c>
      <c r="N63" s="150"/>
      <c r="O63" s="90">
        <f>O48-SUM(O51:O60)</f>
        <v>1788.1563438872231</v>
      </c>
      <c r="P63" s="150">
        <f>P48-SUM(P51:P62)</f>
        <v>0</v>
      </c>
      <c r="Q63" s="152"/>
      <c r="R63" s="90">
        <f ca="1">R48-SUM(R51:R60)</f>
        <v>9714.3216275715895</v>
      </c>
      <c r="S63" s="150">
        <f>S48-SUM(S51:S62)</f>
        <v>9714.3216275715895</v>
      </c>
      <c r="T63" s="150"/>
      <c r="U63" s="90">
        <f ca="1">U48-SUM(U51:U60)</f>
        <v>17529.216936880657</v>
      </c>
      <c r="V63" s="150">
        <f>V48-SUM(V51:V62)</f>
        <v>17529.216936880657</v>
      </c>
      <c r="W63" s="150"/>
      <c r="X63" s="90">
        <f>X48-SUM(X51:X60)</f>
        <v>8664.7383482254572</v>
      </c>
      <c r="Y63" s="150">
        <f>Y48-SUM(Y51:Y62)</f>
        <v>8664.7383482254572</v>
      </c>
      <c r="Z63" s="150"/>
      <c r="AA63" s="150">
        <f>AA48-SUM(AA51:AA62)</f>
        <v>1995.8050168931929</v>
      </c>
      <c r="AB63" s="150">
        <f>AB48-SUM(AB51:AB62)</f>
        <v>0</v>
      </c>
      <c r="AC63" s="152"/>
      <c r="AD63" s="90">
        <f ca="1">AD48-SUM(AD51:AD60)</f>
        <v>14867.714389073717</v>
      </c>
      <c r="AE63" s="150">
        <f>AE48-SUM(AE51:AE62)</f>
        <v>14867.714389073717</v>
      </c>
      <c r="AF63" s="150"/>
      <c r="AG63" s="90">
        <f ca="1">AG48-SUM(AG51:AG60)</f>
        <v>26726.498583559493</v>
      </c>
      <c r="AH63" s="150">
        <f>AH48-SUM(AH51:AH62)</f>
        <v>26726.498583559493</v>
      </c>
      <c r="AI63" s="150"/>
      <c r="AJ63" s="90">
        <f>AJ48-SUM(AJ51:AJ60)</f>
        <v>13112.510262886419</v>
      </c>
      <c r="AK63" s="150">
        <f>AK48-SUM(AK51:AK62)</f>
        <v>13112.510262886419</v>
      </c>
      <c r="AL63" s="150"/>
      <c r="AM63" s="90">
        <f>AM48-SUM(AM51:AM60)</f>
        <v>2174.1341352260329</v>
      </c>
      <c r="AN63" s="150">
        <f>AN48-SUM(AN51:AN62)</f>
        <v>0</v>
      </c>
      <c r="AO63" s="152"/>
      <c r="AP63" s="90">
        <f ca="1">AP48-SUM(AP51:AP60)</f>
        <v>20893.287609544815</v>
      </c>
      <c r="AQ63" s="150">
        <f>AQ48-SUM(AQ51:AQ62)</f>
        <v>20893.287609544815</v>
      </c>
      <c r="AR63" s="150"/>
      <c r="AS63" s="90">
        <f ca="1">AS48-SUM(AS51:AS60)</f>
        <v>38259.697292379504</v>
      </c>
      <c r="AT63" s="150">
        <f>AT48-SUM(AT51:AT62)</f>
        <v>38259.697292379504</v>
      </c>
      <c r="AU63" s="150"/>
      <c r="AV63" s="90">
        <f>AV48-SUM(AV51:AV60)</f>
        <v>18841.516250313933</v>
      </c>
      <c r="AW63" s="150">
        <f>AW48-SUM(AW51:AW62)</f>
        <v>18841.516250313933</v>
      </c>
      <c r="AX63" s="150"/>
      <c r="AY63" s="150">
        <f>AY48-SUM(AY51:AY62)</f>
        <v>3247.0580713398704</v>
      </c>
      <c r="AZ63" s="150">
        <f>AZ48-SUM(AZ51:AZ62)</f>
        <v>0</v>
      </c>
      <c r="BA63" s="152"/>
      <c r="BB63" s="90">
        <f ca="1">BB48-SUM(BB51:BB60)</f>
        <v>26461.56273304046</v>
      </c>
      <c r="BC63" s="150">
        <f>BC48-SUM(BC51:BC62)</f>
        <v>26461.56273304046</v>
      </c>
      <c r="BD63" s="150"/>
      <c r="BE63" s="90">
        <f ca="1">BE48-SUM(BE51:BE60)</f>
        <v>48875.598792016644</v>
      </c>
      <c r="BF63" s="150">
        <f>BF48-SUM(BF51:BF62)</f>
        <v>48875.598792016644</v>
      </c>
      <c r="BG63" s="150"/>
      <c r="BH63" s="90">
        <f>BH48-SUM(BH51:BH60)</f>
        <v>24001.552329076192</v>
      </c>
      <c r="BI63" s="150">
        <f>BI48-SUM(BI51:BI62)</f>
        <v>24001.552329076192</v>
      </c>
      <c r="BJ63" s="150"/>
      <c r="BK63" s="90">
        <f>BK48-SUM(BK51:BK60)</f>
        <v>2921.7297642345802</v>
      </c>
      <c r="BL63" s="150">
        <f>BL48-SUM(BL51:BL62)</f>
        <v>0</v>
      </c>
      <c r="BM63" s="152"/>
      <c r="BN63" s="90">
        <f ca="1">BN48-SUM(BN51:BN60)</f>
        <v>31222.140928745514</v>
      </c>
      <c r="BO63" s="150">
        <f>BO48-SUM(BO51:BO62)</f>
        <v>31222.140928745514</v>
      </c>
      <c r="BP63" s="150"/>
      <c r="BQ63" s="90">
        <f ca="1">BQ48-SUM(BQ51:BQ60)</f>
        <v>58009.788462638768</v>
      </c>
      <c r="BR63" s="150">
        <f>BR48-SUM(BR51:BR62)</f>
        <v>58009.788462638768</v>
      </c>
      <c r="BS63" s="150"/>
      <c r="BT63" s="90">
        <f>BT48-SUM(BT51:BT60)</f>
        <v>27684.549252383778</v>
      </c>
      <c r="BU63" s="150">
        <f>BU48-SUM(BU51:BU62)</f>
        <v>27684.549252383778</v>
      </c>
      <c r="BV63" s="150"/>
      <c r="BW63" s="90">
        <f>BW48-SUM(BW51:BW60)</f>
        <v>1792.760749625133</v>
      </c>
      <c r="BX63" s="150">
        <f>BX48-SUM(BX51:BX62)</f>
        <v>0</v>
      </c>
      <c r="BY63" s="152" t="e">
        <f>#REF!-SUM(BY51:BY62)</f>
        <v>#REF!</v>
      </c>
      <c r="BZ63" s="90">
        <f ca="1">BZ48-SUM(BZ51:BZ60)</f>
        <v>31222.140928745514</v>
      </c>
      <c r="CA63" s="150">
        <f>CA48-SUM(CA51:CA62)</f>
        <v>31222.140928745514</v>
      </c>
      <c r="CB63" s="90"/>
      <c r="CC63" s="90">
        <f ca="1">CC48-SUM(CC51:CC60)</f>
        <v>-2010.2115373612323</v>
      </c>
      <c r="CD63" s="150">
        <f>CD48-SUM(CD51:CD62)</f>
        <v>58009.788462638768</v>
      </c>
      <c r="CE63" s="90"/>
      <c r="CF63" s="90">
        <f>CF48-SUM(CF51:CF60)</f>
        <v>27684.549252383778</v>
      </c>
      <c r="CG63" s="150">
        <f>CG48-SUM(CG51:CG62)</f>
        <v>27684.549252383778</v>
      </c>
      <c r="CH63" s="90"/>
      <c r="CI63" s="90">
        <f>CI48-SUM(CI51:CI60)</f>
        <v>1792.760749625133</v>
      </c>
      <c r="CJ63" s="150">
        <f>CJ48-SUM(CJ51:CJ62)</f>
        <v>0</v>
      </c>
    </row>
    <row r="64" spans="2:89" ht="15" customHeight="1" x14ac:dyDescent="0.2"/>
    <row r="65" spans="1:88" s="172" customFormat="1" ht="15" hidden="1" customHeight="1" thickBot="1" x14ac:dyDescent="0.25">
      <c r="A65" s="171"/>
      <c r="B65" s="2"/>
      <c r="F65" s="173">
        <f ca="1">F63-G63</f>
        <v>0</v>
      </c>
      <c r="G65" s="174"/>
      <c r="H65" s="175"/>
      <c r="I65" s="173">
        <f ca="1">I63-J63</f>
        <v>0</v>
      </c>
      <c r="J65" s="174"/>
      <c r="K65" s="175"/>
      <c r="L65" s="173">
        <f>L63-M63</f>
        <v>0</v>
      </c>
      <c r="M65" s="174"/>
      <c r="N65" s="175"/>
      <c r="O65" s="173">
        <f>O63-P63</f>
        <v>1788.1563438872231</v>
      </c>
      <c r="P65" s="174"/>
      <c r="Q65" s="176"/>
      <c r="R65" s="173">
        <f ca="1">R63-S63</f>
        <v>0</v>
      </c>
      <c r="S65" s="174"/>
      <c r="T65" s="175"/>
      <c r="U65" s="173">
        <f ca="1">U63-V63</f>
        <v>0</v>
      </c>
      <c r="V65" s="174"/>
      <c r="W65" s="175"/>
      <c r="X65" s="173">
        <f>X63-Y63</f>
        <v>0</v>
      </c>
      <c r="Y65" s="174"/>
      <c r="Z65" s="175"/>
      <c r="AA65" s="173">
        <f>AA63-AB63</f>
        <v>1995.8050168931929</v>
      </c>
      <c r="AB65" s="174"/>
      <c r="AC65" s="176"/>
      <c r="AD65" s="173">
        <f ca="1">AD63-AE63</f>
        <v>0</v>
      </c>
      <c r="AE65" s="174"/>
      <c r="AF65" s="175"/>
      <c r="AG65" s="173">
        <f ca="1">AG63-AH63</f>
        <v>0</v>
      </c>
      <c r="AH65" s="174"/>
      <c r="AI65" s="175"/>
      <c r="AJ65" s="173">
        <f>AJ63-AK63</f>
        <v>0</v>
      </c>
      <c r="AK65" s="174"/>
      <c r="AL65" s="175"/>
      <c r="AM65" s="173">
        <f>AM63-AN63</f>
        <v>2174.1341352260329</v>
      </c>
      <c r="AN65" s="174"/>
      <c r="AO65" s="176"/>
      <c r="AP65" s="173">
        <f ca="1">AP63-AQ63</f>
        <v>0</v>
      </c>
      <c r="AQ65" s="174"/>
      <c r="AR65" s="175"/>
      <c r="AS65" s="173">
        <f ca="1">AS63-AT63</f>
        <v>0</v>
      </c>
      <c r="AT65" s="174"/>
      <c r="AU65" s="175"/>
      <c r="AV65" s="173">
        <f>AV63-AW63</f>
        <v>0</v>
      </c>
      <c r="AW65" s="174"/>
      <c r="AX65" s="175"/>
      <c r="AY65" s="173">
        <f>AY63-AZ63</f>
        <v>3247.0580713398704</v>
      </c>
      <c r="AZ65" s="174"/>
      <c r="BA65" s="176"/>
      <c r="BB65" s="173">
        <f ca="1">BB63-BC63</f>
        <v>0</v>
      </c>
      <c r="BC65" s="174"/>
      <c r="BD65" s="175"/>
      <c r="BE65" s="173">
        <f ca="1">BE63-BF63</f>
        <v>0</v>
      </c>
      <c r="BF65" s="174"/>
      <c r="BG65" s="175"/>
      <c r="BH65" s="173">
        <f>BH63-BI63</f>
        <v>0</v>
      </c>
      <c r="BI65" s="174"/>
      <c r="BJ65" s="175"/>
      <c r="BK65" s="173">
        <f>BK63-BL63</f>
        <v>2921.7297642345802</v>
      </c>
      <c r="BL65" s="174"/>
      <c r="BM65" s="176"/>
      <c r="BN65" s="173">
        <f ca="1">BN63-BO63</f>
        <v>0</v>
      </c>
      <c r="BO65" s="174"/>
      <c r="BP65" s="175"/>
      <c r="BQ65" s="173">
        <f ca="1">BQ63-BR63</f>
        <v>0</v>
      </c>
      <c r="BR65" s="174"/>
      <c r="BS65" s="175"/>
      <c r="BT65" s="173">
        <f>BT63-BU63</f>
        <v>0</v>
      </c>
      <c r="BU65" s="174"/>
      <c r="BV65" s="175"/>
      <c r="BW65" s="173">
        <f>BW63-BX63</f>
        <v>1792.760749625133</v>
      </c>
      <c r="BX65" s="174"/>
      <c r="BY65" s="176"/>
      <c r="BZ65" s="173">
        <f ca="1">BZ63-CA63</f>
        <v>0</v>
      </c>
      <c r="CA65" s="174"/>
      <c r="CB65" s="175"/>
      <c r="CC65" s="173">
        <f ca="1">CC63-CD63</f>
        <v>-60020</v>
      </c>
      <c r="CD65" s="174"/>
      <c r="CE65" s="175"/>
      <c r="CF65" s="173">
        <f>CF63-CG63</f>
        <v>0</v>
      </c>
      <c r="CG65" s="174"/>
      <c r="CH65" s="175"/>
      <c r="CI65" s="173">
        <f>CI63-CJ63</f>
        <v>1792.760749625133</v>
      </c>
      <c r="CJ65" s="174"/>
    </row>
    <row r="66" spans="1:88" ht="15" customHeight="1" x14ac:dyDescent="0.2"/>
    <row r="67" spans="1:88" ht="15" customHeight="1" x14ac:dyDescent="0.2"/>
    <row r="68" spans="1:88" ht="15" customHeight="1" x14ac:dyDescent="0.25">
      <c r="D68" s="177"/>
      <c r="E68" s="177"/>
    </row>
    <row r="69" spans="1:88" ht="15" customHeight="1" x14ac:dyDescent="0.25">
      <c r="D69" s="177"/>
      <c r="E69" s="177"/>
    </row>
    <row r="70" spans="1:88" ht="15" customHeight="1" x14ac:dyDescent="0.25">
      <c r="D70" s="177"/>
      <c r="E70" s="177"/>
      <c r="G70" s="370" t="s">
        <v>39</v>
      </c>
      <c r="H70" s="370"/>
      <c r="I70" s="371" t="s">
        <v>19</v>
      </c>
      <c r="J70" s="371" t="s">
        <v>40</v>
      </c>
      <c r="K70" s="371" t="s">
        <v>20</v>
      </c>
      <c r="L70" s="371" t="s">
        <v>21</v>
      </c>
      <c r="M70" s="371" t="s">
        <v>22</v>
      </c>
      <c r="N70" s="371" t="s">
        <v>23</v>
      </c>
      <c r="O70" s="371" t="s">
        <v>24</v>
      </c>
      <c r="P70" s="371" t="s">
        <v>18</v>
      </c>
    </row>
    <row r="71" spans="1:88" ht="15" customHeight="1" x14ac:dyDescent="0.2">
      <c r="G71" s="222" t="s">
        <v>41</v>
      </c>
      <c r="H71" s="222" t="s">
        <v>42</v>
      </c>
      <c r="I71" s="371"/>
      <c r="J71" s="371"/>
      <c r="K71" s="371"/>
      <c r="L71" s="371"/>
      <c r="M71" s="371"/>
      <c r="N71" s="371"/>
      <c r="O71" s="371"/>
      <c r="P71" s="371"/>
    </row>
    <row r="72" spans="1:88" ht="15" customHeight="1" x14ac:dyDescent="0.25">
      <c r="G72" s="372">
        <v>47</v>
      </c>
      <c r="H72" s="223" t="s">
        <v>48</v>
      </c>
      <c r="I72" s="224">
        <v>4831.4074989987812</v>
      </c>
      <c r="J72" s="224">
        <v>0</v>
      </c>
      <c r="K72" s="224">
        <v>2414.2749905455498</v>
      </c>
      <c r="L72" s="224">
        <v>1831.6579838134269</v>
      </c>
      <c r="M72" s="224">
        <v>1788.1563438872231</v>
      </c>
      <c r="N72" s="224">
        <v>6151.8558016198895</v>
      </c>
      <c r="O72" s="224">
        <v>3114.442404093294</v>
      </c>
      <c r="P72" s="225">
        <v>20131.795022958162</v>
      </c>
    </row>
    <row r="73" spans="1:88" ht="15" customHeight="1" x14ac:dyDescent="0.25">
      <c r="A73" s="177"/>
      <c r="G73" s="373">
        <v>47</v>
      </c>
      <c r="H73" s="223" t="s">
        <v>49</v>
      </c>
      <c r="I73" s="224">
        <v>4882.9141285728092</v>
      </c>
      <c r="J73" s="224">
        <v>0</v>
      </c>
      <c r="K73" s="224">
        <v>2540.1316187759185</v>
      </c>
      <c r="L73" s="224">
        <v>1878.6737550905621</v>
      </c>
      <c r="M73" s="224">
        <v>1995.8050168931929</v>
      </c>
      <c r="N73" s="224">
        <v>6640.2250447928</v>
      </c>
      <c r="O73" s="224">
        <v>3201.7390498639943</v>
      </c>
      <c r="P73" s="225">
        <v>21139.488613989277</v>
      </c>
    </row>
    <row r="74" spans="1:88" ht="15" customHeight="1" x14ac:dyDescent="0.25">
      <c r="A74" s="177"/>
      <c r="G74" s="373">
        <v>47</v>
      </c>
      <c r="H74" s="223" t="s">
        <v>50</v>
      </c>
      <c r="I74" s="224">
        <v>5153.3927615021266</v>
      </c>
      <c r="J74" s="224">
        <v>0</v>
      </c>
      <c r="K74" s="224">
        <v>2338.4946355720031</v>
      </c>
      <c r="L74" s="224">
        <v>2109.2772790889594</v>
      </c>
      <c r="M74" s="224">
        <v>2174.1341352260329</v>
      </c>
      <c r="N74" s="224">
        <v>6555.4543261649633</v>
      </c>
      <c r="O74" s="224">
        <v>3522.4364273518322</v>
      </c>
      <c r="P74" s="225">
        <v>21853.189564905915</v>
      </c>
    </row>
    <row r="75" spans="1:88" ht="15" customHeight="1" x14ac:dyDescent="0.25">
      <c r="A75" s="177"/>
      <c r="G75" s="373">
        <v>47</v>
      </c>
      <c r="H75" s="223" t="s">
        <v>51</v>
      </c>
      <c r="I75" s="224">
        <v>6025.5732204710976</v>
      </c>
      <c r="J75" s="224">
        <v>0</v>
      </c>
      <c r="K75" s="224">
        <v>2802.8699586050416</v>
      </c>
      <c r="L75" s="224">
        <v>2926.1360288224728</v>
      </c>
      <c r="M75" s="224">
        <v>3247.0580713398704</v>
      </c>
      <c r="N75" s="224">
        <v>8284.8138898213383</v>
      </c>
      <c r="O75" s="224">
        <v>4331.1797586648981</v>
      </c>
      <c r="P75" s="225">
        <v>27617.630927724716</v>
      </c>
    </row>
    <row r="76" spans="1:88" ht="15" customHeight="1" x14ac:dyDescent="0.25">
      <c r="A76" s="171"/>
      <c r="G76" s="373">
        <v>47</v>
      </c>
      <c r="H76" s="223" t="s">
        <v>52</v>
      </c>
      <c r="I76" s="224">
        <v>5568.275123495644</v>
      </c>
      <c r="J76" s="224">
        <v>0</v>
      </c>
      <c r="K76" s="224">
        <v>2482.8457924197887</v>
      </c>
      <c r="L76" s="224">
        <v>2677.1902863424707</v>
      </c>
      <c r="M76" s="224">
        <v>2921.7297642345802</v>
      </c>
      <c r="N76" s="224">
        <v>7663.2937946456022</v>
      </c>
      <c r="O76" s="224">
        <v>3936.8102733220503</v>
      </c>
      <c r="P76" s="225">
        <v>25250.145034460136</v>
      </c>
    </row>
    <row r="77" spans="1:88" ht="15" customHeight="1" x14ac:dyDescent="0.25">
      <c r="G77" s="373">
        <v>47</v>
      </c>
      <c r="H77" s="223" t="s">
        <v>53</v>
      </c>
      <c r="I77" s="224">
        <v>4760.578195705054</v>
      </c>
      <c r="J77" s="224">
        <v>0</v>
      </c>
      <c r="K77" s="224">
        <v>1863.6925649472296</v>
      </c>
      <c r="L77" s="224">
        <v>1819.3043583603564</v>
      </c>
      <c r="M77" s="224">
        <v>1792.760749625133</v>
      </c>
      <c r="N77" s="224">
        <v>5782.5796307142291</v>
      </c>
      <c r="O77" s="224">
        <v>4468.813386543864</v>
      </c>
      <c r="P77" s="225">
        <v>20487.728885895867</v>
      </c>
    </row>
    <row r="78" spans="1:88" ht="15" customHeight="1" x14ac:dyDescent="0.25">
      <c r="G78" s="373">
        <v>47</v>
      </c>
      <c r="H78" s="223" t="s">
        <v>54</v>
      </c>
      <c r="I78" s="224">
        <v>0</v>
      </c>
      <c r="J78" s="224">
        <v>0</v>
      </c>
      <c r="K78" s="224">
        <v>0</v>
      </c>
      <c r="L78" s="224">
        <v>0</v>
      </c>
      <c r="M78" s="224">
        <v>0</v>
      </c>
      <c r="N78" s="224">
        <v>0</v>
      </c>
      <c r="O78" s="224">
        <v>0</v>
      </c>
      <c r="P78" s="225">
        <v>0</v>
      </c>
      <c r="AE78" s="178"/>
      <c r="AF78" s="178"/>
      <c r="AG78" s="178"/>
    </row>
    <row r="79" spans="1:88" ht="15" customHeight="1" x14ac:dyDescent="0.25">
      <c r="G79" s="373">
        <v>47</v>
      </c>
      <c r="H79" s="226" t="s">
        <v>18</v>
      </c>
      <c r="I79" s="225">
        <v>31222.140928745514</v>
      </c>
      <c r="J79" s="225">
        <v>0</v>
      </c>
      <c r="K79" s="225">
        <v>14442.309560865531</v>
      </c>
      <c r="L79" s="225">
        <v>13242.239691518249</v>
      </c>
      <c r="M79" s="225">
        <v>13919.644081206032</v>
      </c>
      <c r="N79" s="225">
        <v>41078.222487758823</v>
      </c>
      <c r="O79" s="225">
        <v>22575.421299839934</v>
      </c>
      <c r="P79" s="225">
        <v>136479.97804993408</v>
      </c>
      <c r="AE79" s="179"/>
      <c r="AF79" s="179"/>
      <c r="AG79" s="178"/>
      <c r="AL79" s="365"/>
      <c r="AM79" s="365"/>
      <c r="AN79" s="365"/>
      <c r="AO79" s="365"/>
      <c r="AP79" s="365"/>
      <c r="AQ79" s="365"/>
      <c r="AR79" s="365"/>
      <c r="AS79" s="365"/>
      <c r="AT79" s="365"/>
      <c r="AU79" s="180"/>
      <c r="AV79" s="180"/>
      <c r="AW79" s="365"/>
      <c r="BF79" s="178"/>
      <c r="BH79" s="178"/>
    </row>
    <row r="80" spans="1:88" ht="15" customHeight="1" x14ac:dyDescent="0.2">
      <c r="J80" s="227"/>
      <c r="L80" s="227"/>
      <c r="N80" s="227"/>
      <c r="AE80" s="179"/>
      <c r="AF80" s="179"/>
      <c r="AG80" s="178"/>
      <c r="AL80" s="366"/>
      <c r="AM80" s="366"/>
      <c r="AN80" s="366"/>
      <c r="AO80" s="366"/>
      <c r="AP80" s="366"/>
      <c r="AQ80" s="366"/>
      <c r="AR80" s="366"/>
      <c r="AS80" s="366"/>
      <c r="AT80" s="366"/>
      <c r="AU80" s="181"/>
      <c r="AV80" s="181"/>
      <c r="AW80" s="365"/>
      <c r="BF80" s="182"/>
      <c r="BH80" s="179"/>
    </row>
    <row r="81" spans="7:61" ht="15" customHeight="1" x14ac:dyDescent="0.2">
      <c r="G81" s="228" t="s">
        <v>43</v>
      </c>
      <c r="H81" s="229">
        <v>0.75</v>
      </c>
      <c r="J81" s="227"/>
      <c r="L81" s="227"/>
      <c r="N81" s="227"/>
      <c r="AE81" s="179"/>
      <c r="AF81" s="179"/>
      <c r="AG81" s="178"/>
      <c r="BH81" s="179"/>
    </row>
    <row r="82" spans="7:61" ht="15" customHeight="1" x14ac:dyDescent="0.2">
      <c r="J82" s="227"/>
      <c r="L82" s="227"/>
      <c r="N82" s="227"/>
      <c r="P82" s="227"/>
      <c r="S82" s="230"/>
      <c r="T82" s="230"/>
      <c r="AF82" s="179"/>
      <c r="AG82" s="179"/>
      <c r="AH82" s="178"/>
      <c r="BI82" s="179"/>
    </row>
    <row r="83" spans="7:61" ht="15" customHeight="1" x14ac:dyDescent="0.2">
      <c r="G83" s="231" t="str">
        <f>G71</f>
        <v>Semaine</v>
      </c>
      <c r="H83" s="231" t="str">
        <f>H71</f>
        <v>Date</v>
      </c>
      <c r="I83" s="368" t="s">
        <v>1</v>
      </c>
      <c r="J83" s="369"/>
      <c r="K83" s="374" t="s">
        <v>44</v>
      </c>
      <c r="L83" s="375"/>
      <c r="M83" s="376" t="s">
        <v>3</v>
      </c>
      <c r="N83" s="377"/>
      <c r="O83" s="378" t="s">
        <v>45</v>
      </c>
      <c r="P83" s="379"/>
      <c r="S83" s="367" t="s">
        <v>46</v>
      </c>
      <c r="T83" s="367"/>
      <c r="AF83" s="179"/>
      <c r="AG83" s="179"/>
      <c r="AH83" s="178"/>
      <c r="BI83" s="179"/>
    </row>
    <row r="84" spans="7:61" ht="15" customHeight="1" x14ac:dyDescent="0.2">
      <c r="G84" s="232">
        <f>G72</f>
        <v>47</v>
      </c>
      <c r="H84" s="233" t="str">
        <f>H72</f>
        <v>lun. 20/11</v>
      </c>
      <c r="I84" s="232">
        <f>F4-I72</f>
        <v>0</v>
      </c>
      <c r="J84" s="234">
        <f>IFERROR(+I84/I72,"")</f>
        <v>0</v>
      </c>
      <c r="K84" s="232">
        <f>(I4+K7)-(N72+O72)</f>
        <v>0</v>
      </c>
      <c r="L84" s="234">
        <f t="shared" ref="L84:L90" si="70">IFERROR(K84/(N72+O72),"")</f>
        <v>0</v>
      </c>
      <c r="M84" s="232">
        <f>L4-(L72+K72)</f>
        <v>0</v>
      </c>
      <c r="N84" s="234">
        <f>IFERROR(+M84/(K72+L72),"")</f>
        <v>0</v>
      </c>
      <c r="O84" s="232">
        <f>O4-M72</f>
        <v>0</v>
      </c>
      <c r="P84" s="234">
        <f>IFERROR(+O84/M72,"")</f>
        <v>0</v>
      </c>
      <c r="S84" s="232">
        <f>I84+K84+M84+O84</f>
        <v>0</v>
      </c>
      <c r="T84" s="234">
        <f t="shared" ref="T84:T89" si="71">IFERROR(+S84/P72,"")</f>
        <v>0</v>
      </c>
      <c r="AF84" s="179"/>
      <c r="AG84" s="179"/>
      <c r="AH84" s="178"/>
      <c r="BI84" s="179"/>
    </row>
    <row r="85" spans="7:61" ht="15" customHeight="1" x14ac:dyDescent="0.2">
      <c r="G85" s="232"/>
      <c r="H85" s="233" t="str">
        <f t="shared" ref="H85:H91" si="72">H73</f>
        <v>mar. 21/11</v>
      </c>
      <c r="I85" s="232">
        <f>R4-I73</f>
        <v>0</v>
      </c>
      <c r="J85" s="234">
        <f t="shared" ref="J85:J91" si="73">IFERROR(+I85/I73,"")</f>
        <v>0</v>
      </c>
      <c r="K85" s="232">
        <f>(U4+W7)-(N73+O73)</f>
        <v>0</v>
      </c>
      <c r="L85" s="234">
        <f t="shared" si="70"/>
        <v>0</v>
      </c>
      <c r="M85" s="232">
        <f>X4-(K73+L73)</f>
        <v>0</v>
      </c>
      <c r="N85" s="234">
        <f t="shared" ref="N85:N91" si="74">IFERROR(+M85/(K73+L73),"")</f>
        <v>0</v>
      </c>
      <c r="O85" s="232">
        <f>AA4-M73</f>
        <v>0</v>
      </c>
      <c r="P85" s="234">
        <f t="shared" ref="P85:P91" si="75">IFERROR(+O85/M73,"")</f>
        <v>0</v>
      </c>
      <c r="S85" s="232">
        <f t="shared" ref="S85:S91" si="76">I85+K85+M85+O85</f>
        <v>0</v>
      </c>
      <c r="T85" s="234">
        <f t="shared" si="71"/>
        <v>0</v>
      </c>
      <c r="AF85" s="179"/>
      <c r="AG85" s="179"/>
      <c r="AH85" s="178"/>
      <c r="BI85" s="179"/>
    </row>
    <row r="86" spans="7:61" ht="15" customHeight="1" x14ac:dyDescent="0.2">
      <c r="G86" s="232"/>
      <c r="H86" s="233" t="str">
        <f t="shared" si="72"/>
        <v>mer. 22/11</v>
      </c>
      <c r="I86" s="232">
        <f>AD4-I74</f>
        <v>0</v>
      </c>
      <c r="J86" s="234">
        <f t="shared" si="73"/>
        <v>0</v>
      </c>
      <c r="K86" s="232">
        <f>(AG4+AI7)-(N74+O74)</f>
        <v>0</v>
      </c>
      <c r="L86" s="234">
        <f t="shared" si="70"/>
        <v>0</v>
      </c>
      <c r="M86" s="232">
        <f>AJ4-(K74+L74)</f>
        <v>0</v>
      </c>
      <c r="N86" s="234">
        <f t="shared" si="74"/>
        <v>0</v>
      </c>
      <c r="O86" s="232">
        <f>AM4-M74</f>
        <v>0</v>
      </c>
      <c r="P86" s="234">
        <f t="shared" si="75"/>
        <v>0</v>
      </c>
      <c r="S86" s="232">
        <f t="shared" si="76"/>
        <v>0</v>
      </c>
      <c r="T86" s="234">
        <f t="shared" si="71"/>
        <v>0</v>
      </c>
      <c r="AF86" s="179"/>
      <c r="AG86" s="179"/>
      <c r="AH86" s="178"/>
      <c r="BI86" s="179"/>
    </row>
    <row r="87" spans="7:61" ht="15" customHeight="1" x14ac:dyDescent="0.2">
      <c r="G87" s="232"/>
      <c r="H87" s="233" t="str">
        <f t="shared" si="72"/>
        <v>jeu. 23/11</v>
      </c>
      <c r="I87" s="232">
        <f>AP4-I75</f>
        <v>0</v>
      </c>
      <c r="J87" s="234">
        <f t="shared" si="73"/>
        <v>0</v>
      </c>
      <c r="K87" s="232">
        <f>(AS4+AU7)-(N75+O75)</f>
        <v>0</v>
      </c>
      <c r="L87" s="234">
        <f t="shared" si="70"/>
        <v>0</v>
      </c>
      <c r="M87" s="232">
        <f>AV4-(K75+L75)</f>
        <v>0</v>
      </c>
      <c r="N87" s="234">
        <f t="shared" si="74"/>
        <v>0</v>
      </c>
      <c r="O87" s="232">
        <f>AY4-M75</f>
        <v>0</v>
      </c>
      <c r="P87" s="234">
        <f t="shared" si="75"/>
        <v>0</v>
      </c>
      <c r="S87" s="232">
        <f t="shared" si="76"/>
        <v>0</v>
      </c>
      <c r="T87" s="234">
        <f t="shared" si="71"/>
        <v>0</v>
      </c>
      <c r="AF87" s="179"/>
      <c r="AG87" s="179"/>
      <c r="AH87" s="178"/>
      <c r="BI87" s="179"/>
    </row>
    <row r="88" spans="7:61" ht="15" customHeight="1" x14ac:dyDescent="0.2">
      <c r="G88" s="232"/>
      <c r="H88" s="233" t="str">
        <f t="shared" si="72"/>
        <v>ven. 24/11</v>
      </c>
      <c r="I88" s="232">
        <f>BB4-I76</f>
        <v>0</v>
      </c>
      <c r="J88" s="234">
        <f t="shared" si="73"/>
        <v>0</v>
      </c>
      <c r="K88" s="232">
        <f>(BE4+BG7)-(N76+O76)</f>
        <v>0</v>
      </c>
      <c r="L88" s="234">
        <f t="shared" si="70"/>
        <v>0</v>
      </c>
      <c r="M88" s="232">
        <f>BH4-(K76+L76)</f>
        <v>0</v>
      </c>
      <c r="N88" s="234">
        <f t="shared" si="74"/>
        <v>0</v>
      </c>
      <c r="O88" s="232">
        <f>BK4-M76</f>
        <v>0</v>
      </c>
      <c r="P88" s="234">
        <f t="shared" si="75"/>
        <v>0</v>
      </c>
      <c r="S88" s="232">
        <f t="shared" si="76"/>
        <v>0</v>
      </c>
      <c r="T88" s="234">
        <f t="shared" si="71"/>
        <v>0</v>
      </c>
      <c r="AF88" s="179"/>
      <c r="AG88" s="179"/>
      <c r="AH88" s="178"/>
      <c r="BI88" s="179"/>
    </row>
    <row r="89" spans="7:61" ht="15" customHeight="1" x14ac:dyDescent="0.2">
      <c r="G89" s="232"/>
      <c r="H89" s="233" t="str">
        <f t="shared" si="72"/>
        <v>sam. 25/11</v>
      </c>
      <c r="I89" s="232">
        <f>BN4-I77</f>
        <v>0</v>
      </c>
      <c r="J89" s="234">
        <f t="shared" si="73"/>
        <v>0</v>
      </c>
      <c r="K89" s="232">
        <f>(BQ4+BS7)-(N77+O77)</f>
        <v>0</v>
      </c>
      <c r="L89" s="234">
        <f t="shared" si="70"/>
        <v>0</v>
      </c>
      <c r="M89" s="232">
        <f>BT4-(K77+L77)</f>
        <v>0</v>
      </c>
      <c r="N89" s="234">
        <f t="shared" si="74"/>
        <v>0</v>
      </c>
      <c r="O89" s="232">
        <f>BW4-M77</f>
        <v>0</v>
      </c>
      <c r="P89" s="234">
        <f t="shared" si="75"/>
        <v>0</v>
      </c>
      <c r="S89" s="232">
        <f t="shared" si="76"/>
        <v>0</v>
      </c>
      <c r="T89" s="234">
        <f t="shared" si="71"/>
        <v>0</v>
      </c>
      <c r="AF89" s="179"/>
      <c r="AG89" s="179"/>
      <c r="AH89" s="178"/>
      <c r="BI89" s="179"/>
    </row>
    <row r="90" spans="7:61" ht="15" customHeight="1" x14ac:dyDescent="0.2">
      <c r="G90" s="232"/>
      <c r="H90" s="233" t="str">
        <f t="shared" si="72"/>
        <v>dim. 26/11</v>
      </c>
      <c r="I90" s="232">
        <f>CA8</f>
        <v>0</v>
      </c>
      <c r="J90" s="234" t="str">
        <f t="shared" si="73"/>
        <v/>
      </c>
      <c r="K90" s="232">
        <f>CD8</f>
        <v>0</v>
      </c>
      <c r="L90" s="234" t="str">
        <f t="shared" si="70"/>
        <v/>
      </c>
      <c r="M90" s="232">
        <f>CG8</f>
        <v>0</v>
      </c>
      <c r="N90" s="234" t="str">
        <f t="shared" si="74"/>
        <v/>
      </c>
      <c r="O90" s="232">
        <f>CJ8</f>
        <v>0</v>
      </c>
      <c r="P90" s="234" t="str">
        <f t="shared" si="75"/>
        <v/>
      </c>
      <c r="S90" s="232">
        <f t="shared" si="76"/>
        <v>0</v>
      </c>
      <c r="T90" s="234"/>
      <c r="AF90" s="179"/>
      <c r="AG90" s="179"/>
      <c r="AH90" s="178"/>
      <c r="BI90" s="179"/>
    </row>
    <row r="91" spans="7:61" ht="15" customHeight="1" x14ac:dyDescent="0.2">
      <c r="G91" s="232"/>
      <c r="H91" s="232" t="str">
        <f t="shared" si="72"/>
        <v>Total</v>
      </c>
      <c r="I91" s="232">
        <f>SUM(I84:I90)</f>
        <v>0</v>
      </c>
      <c r="J91" s="234">
        <f t="shared" si="73"/>
        <v>0</v>
      </c>
      <c r="K91" s="232">
        <f>SUM(K84:K90)</f>
        <v>0</v>
      </c>
      <c r="L91" s="234">
        <f t="shared" ref="L91" si="77">IFERROR(K91/(N79+O79*$G$77),"")</f>
        <v>0</v>
      </c>
      <c r="M91" s="232">
        <f>SUM(M84:M90)</f>
        <v>0</v>
      </c>
      <c r="N91" s="234">
        <f t="shared" si="74"/>
        <v>0</v>
      </c>
      <c r="O91" s="232">
        <f>SUM(O84:O90)</f>
        <v>0</v>
      </c>
      <c r="P91" s="234">
        <f t="shared" si="75"/>
        <v>0</v>
      </c>
      <c r="S91" s="232">
        <f t="shared" si="76"/>
        <v>0</v>
      </c>
      <c r="T91" s="234">
        <f>IFERROR(+S91/P79,"")</f>
        <v>0</v>
      </c>
      <c r="AF91" s="178"/>
      <c r="BI91" s="179"/>
    </row>
    <row r="92" spans="7:61" ht="15" customHeight="1" x14ac:dyDescent="0.2">
      <c r="AF92" s="178"/>
      <c r="BI92" s="179"/>
    </row>
    <row r="93" spans="7:61" ht="15" customHeight="1" x14ac:dyDescent="0.2">
      <c r="AF93" s="178"/>
      <c r="BI93" s="179"/>
    </row>
    <row r="94" spans="7:61" ht="15" customHeight="1" x14ac:dyDescent="0.2">
      <c r="AF94" s="178"/>
      <c r="BI94" s="179"/>
    </row>
    <row r="95" spans="7:61" ht="15" customHeight="1" x14ac:dyDescent="0.2">
      <c r="AF95" s="178"/>
      <c r="BI95" s="179"/>
    </row>
    <row r="96" spans="7:61" ht="15" customHeight="1" x14ac:dyDescent="0.2">
      <c r="AF96" s="178"/>
      <c r="BI96" s="179"/>
    </row>
    <row r="97" spans="61:61" ht="15" customHeight="1" x14ac:dyDescent="0.2">
      <c r="BI97" s="179"/>
    </row>
    <row r="98" spans="61:61" ht="15" customHeight="1" x14ac:dyDescent="0.2"/>
    <row r="99" spans="61:61" ht="15" customHeight="1" x14ac:dyDescent="0.2"/>
    <row r="100" spans="61:61" ht="15" customHeight="1" x14ac:dyDescent="0.2"/>
    <row r="101" spans="61:61" ht="15" customHeight="1" x14ac:dyDescent="0.2"/>
    <row r="102" spans="61:61" ht="15" customHeight="1" x14ac:dyDescent="0.2"/>
    <row r="103" spans="61:61" ht="15" customHeight="1" x14ac:dyDescent="0.2"/>
  </sheetData>
  <mergeCells count="122">
    <mergeCell ref="I83:J83"/>
    <mergeCell ref="K83:L83"/>
    <mergeCell ref="M83:N83"/>
    <mergeCell ref="O83:P83"/>
    <mergeCell ref="S83:T83"/>
    <mergeCell ref="P70:P71"/>
    <mergeCell ref="G72:G79"/>
    <mergeCell ref="AL79:AT79"/>
    <mergeCell ref="AW79:AW80"/>
    <mergeCell ref="AL80:AN80"/>
    <mergeCell ref="AO80:AQ80"/>
    <mergeCell ref="AR80:AT80"/>
    <mergeCell ref="J70:J71"/>
    <mergeCell ref="K70:K71"/>
    <mergeCell ref="L70:L71"/>
    <mergeCell ref="M70:M71"/>
    <mergeCell ref="N70:N71"/>
    <mergeCell ref="O70:O71"/>
    <mergeCell ref="D48:E48"/>
    <mergeCell ref="C51:C60"/>
    <mergeCell ref="D62:E62"/>
    <mergeCell ref="D63:E63"/>
    <mergeCell ref="G70:H70"/>
    <mergeCell ref="I70:I71"/>
    <mergeCell ref="B30:B45"/>
    <mergeCell ref="C30:C35"/>
    <mergeCell ref="C36:C39"/>
    <mergeCell ref="C40:C43"/>
    <mergeCell ref="C44:C45"/>
    <mergeCell ref="D47:E47"/>
    <mergeCell ref="R4:T4"/>
    <mergeCell ref="AA4:AB4"/>
    <mergeCell ref="AD4:AF4"/>
    <mergeCell ref="B8:B24"/>
    <mergeCell ref="C8:C14"/>
    <mergeCell ref="C15:C21"/>
    <mergeCell ref="C22:C24"/>
    <mergeCell ref="D26:E26"/>
    <mergeCell ref="D28:E28"/>
    <mergeCell ref="I7:J7"/>
    <mergeCell ref="U7:V7"/>
    <mergeCell ref="AS7:AT7"/>
    <mergeCell ref="BE7:BF7"/>
    <mergeCell ref="BQ7:BR7"/>
    <mergeCell ref="BW5:BX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O5:P5"/>
    <mergeCell ref="AA5:AB5"/>
    <mergeCell ref="AM5:AN5"/>
    <mergeCell ref="AY5:AZ5"/>
    <mergeCell ref="BK5:BL5"/>
    <mergeCell ref="AG7:AH7"/>
    <mergeCell ref="BW2:BX3"/>
    <mergeCell ref="BZ2:CB3"/>
    <mergeCell ref="CC2:CE3"/>
    <mergeCell ref="CF2:CH3"/>
    <mergeCell ref="CI2:CJ3"/>
    <mergeCell ref="BQ2:BS3"/>
    <mergeCell ref="BT2:BV3"/>
    <mergeCell ref="BW4:BX4"/>
    <mergeCell ref="BZ4:CB4"/>
    <mergeCell ref="CC4:CE4"/>
    <mergeCell ref="CF4:CH4"/>
    <mergeCell ref="CI4:CJ4"/>
    <mergeCell ref="BQ4:BS4"/>
    <mergeCell ref="BT4:BV4"/>
    <mergeCell ref="BE2:BG3"/>
    <mergeCell ref="BH2:BJ3"/>
    <mergeCell ref="BK2:BL3"/>
    <mergeCell ref="BN2:BP3"/>
    <mergeCell ref="AM2:AN3"/>
    <mergeCell ref="AP2:AR3"/>
    <mergeCell ref="AS2:AU3"/>
    <mergeCell ref="AV2:AX3"/>
    <mergeCell ref="AY2:AZ3"/>
    <mergeCell ref="BB2:BD3"/>
    <mergeCell ref="AG4:AI4"/>
    <mergeCell ref="AJ4:AL4"/>
    <mergeCell ref="U4:W4"/>
    <mergeCell ref="X4:Z4"/>
    <mergeCell ref="BE4:BG4"/>
    <mergeCell ref="BH4:BJ4"/>
    <mergeCell ref="BK4:BL4"/>
    <mergeCell ref="BN4:BP4"/>
    <mergeCell ref="AM4:AN4"/>
    <mergeCell ref="AP4:AR4"/>
    <mergeCell ref="AS4:AU4"/>
    <mergeCell ref="AV4:AX4"/>
    <mergeCell ref="AY4:AZ4"/>
    <mergeCell ref="BB4:BD4"/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  <mergeCell ref="AG2:AI3"/>
    <mergeCell ref="AJ2:AL3"/>
    <mergeCell ref="F4:H4"/>
    <mergeCell ref="I4:K4"/>
    <mergeCell ref="L4:N4"/>
    <mergeCell ref="O4:P4"/>
  </mergeCells>
  <conditionalFormatting sqref="W53">
    <cfRule type="cellIs" dxfId="218" priority="169" stopIfTrue="1" operator="lessThan">
      <formula>0</formula>
    </cfRule>
  </conditionalFormatting>
  <conditionalFormatting sqref="BX48">
    <cfRule type="cellIs" dxfId="217" priority="214" stopIfTrue="1" operator="greaterThan">
      <formula>0</formula>
    </cfRule>
  </conditionalFormatting>
  <conditionalFormatting sqref="BN48:BW48">
    <cfRule type="cellIs" dxfId="216" priority="213" stopIfTrue="1" operator="greaterThan">
      <formula>0</formula>
    </cfRule>
  </conditionalFormatting>
  <conditionalFormatting sqref="BY48">
    <cfRule type="cellIs" dxfId="215" priority="212" stopIfTrue="1" operator="greaterThan">
      <formula>0</formula>
    </cfRule>
  </conditionalFormatting>
  <conditionalFormatting sqref="BL48">
    <cfRule type="cellIs" dxfId="214" priority="211" stopIfTrue="1" operator="greaterThan">
      <formula>0</formula>
    </cfRule>
  </conditionalFormatting>
  <conditionalFormatting sqref="BB48:BK48">
    <cfRule type="cellIs" dxfId="213" priority="210" stopIfTrue="1" operator="greaterThan">
      <formula>0</formula>
    </cfRule>
  </conditionalFormatting>
  <conditionalFormatting sqref="BM48">
    <cfRule type="cellIs" dxfId="212" priority="209" stopIfTrue="1" operator="greaterThan">
      <formula>0</formula>
    </cfRule>
  </conditionalFormatting>
  <conditionalFormatting sqref="AZ48">
    <cfRule type="cellIs" dxfId="211" priority="208" stopIfTrue="1" operator="greaterThan">
      <formula>0</formula>
    </cfRule>
  </conditionalFormatting>
  <conditionalFormatting sqref="Z40:Z42 W40:W42 T40:T42 BV30:BV34 BS30:BS34 BP30:BP34 BP39:BP42 BS39:BS42 BV39:BV42 N40:N42 K40:K42 H40:H42 AL40:AL42 AI40:AI42 AF40:AF42 AX40:AX42 AU40:AU42 AR40:AR42 BJ40:BJ42 BG40:BG42 BD40:BD42">
    <cfRule type="cellIs" dxfId="210" priority="188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209" priority="185" stopIfTrue="1" operator="lessThan">
      <formula>0</formula>
    </cfRule>
  </conditionalFormatting>
  <conditionalFormatting sqref="H52:H53">
    <cfRule type="cellIs" dxfId="208" priority="184" stopIfTrue="1" operator="lessThan">
      <formula>0</formula>
    </cfRule>
  </conditionalFormatting>
  <conditionalFormatting sqref="K52:K53">
    <cfRule type="cellIs" dxfId="207" priority="172" stopIfTrue="1" operator="lessThan">
      <formula>0</formula>
    </cfRule>
  </conditionalFormatting>
  <conditionalFormatting sqref="N52:N53">
    <cfRule type="cellIs" dxfId="206" priority="171" stopIfTrue="1" operator="lessThan">
      <formula>0</formula>
    </cfRule>
  </conditionalFormatting>
  <conditionalFormatting sqref="T53">
    <cfRule type="cellIs" dxfId="205" priority="170" stopIfTrue="1" operator="lessThan">
      <formula>0</formula>
    </cfRule>
  </conditionalFormatting>
  <conditionalFormatting sqref="G63">
    <cfRule type="cellIs" dxfId="204" priority="157" stopIfTrue="1" operator="greaterThan">
      <formula>0</formula>
    </cfRule>
  </conditionalFormatting>
  <conditionalFormatting sqref="F63">
    <cfRule type="cellIs" dxfId="203" priority="156" stopIfTrue="1" operator="greaterThan">
      <formula>0</formula>
    </cfRule>
  </conditionalFormatting>
  <conditionalFormatting sqref="J63">
    <cfRule type="cellIs" dxfId="202" priority="155" stopIfTrue="1" operator="greaterThan">
      <formula>0</formula>
    </cfRule>
  </conditionalFormatting>
  <conditionalFormatting sqref="M63">
    <cfRule type="cellIs" dxfId="201" priority="154" stopIfTrue="1" operator="greaterThan">
      <formula>0</formula>
    </cfRule>
  </conditionalFormatting>
  <conditionalFormatting sqref="P63">
    <cfRule type="cellIs" dxfId="200" priority="153" stopIfTrue="1" operator="greaterThan">
      <formula>0</formula>
    </cfRule>
  </conditionalFormatting>
  <conditionalFormatting sqref="I63">
    <cfRule type="cellIs" dxfId="199" priority="152" stopIfTrue="1" operator="greaterThan">
      <formula>0</formula>
    </cfRule>
  </conditionalFormatting>
  <conditionalFormatting sqref="L63">
    <cfRule type="cellIs" dxfId="198" priority="151" stopIfTrue="1" operator="greaterThan">
      <formula>0</formula>
    </cfRule>
  </conditionalFormatting>
  <conditionalFormatting sqref="O63">
    <cfRule type="cellIs" dxfId="197" priority="150" stopIfTrue="1" operator="greaterThan">
      <formula>0</formula>
    </cfRule>
  </conditionalFormatting>
  <conditionalFormatting sqref="R63">
    <cfRule type="cellIs" dxfId="196" priority="149" stopIfTrue="1" operator="greaterThan">
      <formula>0</formula>
    </cfRule>
  </conditionalFormatting>
  <conditionalFormatting sqref="U63">
    <cfRule type="cellIs" dxfId="195" priority="148" stopIfTrue="1" operator="greaterThan">
      <formula>0</formula>
    </cfRule>
  </conditionalFormatting>
  <conditionalFormatting sqref="X63">
    <cfRule type="cellIs" dxfId="194" priority="147" stopIfTrue="1" operator="greaterThan">
      <formula>0</formula>
    </cfRule>
  </conditionalFormatting>
  <conditionalFormatting sqref="AD63">
    <cfRule type="cellIs" dxfId="193" priority="146" stopIfTrue="1" operator="greaterThan">
      <formula>0</formula>
    </cfRule>
  </conditionalFormatting>
  <conditionalFormatting sqref="AG63">
    <cfRule type="cellIs" dxfId="192" priority="145" stopIfTrue="1" operator="greaterThan">
      <formula>0</formula>
    </cfRule>
  </conditionalFormatting>
  <conditionalFormatting sqref="AP63">
    <cfRule type="cellIs" dxfId="191" priority="144" stopIfTrue="1" operator="greaterThan">
      <formula>0</formula>
    </cfRule>
  </conditionalFormatting>
  <conditionalFormatting sqref="AS63">
    <cfRule type="cellIs" dxfId="190" priority="143" stopIfTrue="1" operator="greaterThan">
      <formula>0</formula>
    </cfRule>
  </conditionalFormatting>
  <conditionalFormatting sqref="AV63">
    <cfRule type="cellIs" dxfId="189" priority="142" stopIfTrue="1" operator="greaterThan">
      <formula>0</formula>
    </cfRule>
  </conditionalFormatting>
  <conditionalFormatting sqref="AM63">
    <cfRule type="cellIs" dxfId="188" priority="141" stopIfTrue="1" operator="greaterThan">
      <formula>0</formula>
    </cfRule>
  </conditionalFormatting>
  <conditionalFormatting sqref="AJ63">
    <cfRule type="cellIs" dxfId="187" priority="140" stopIfTrue="1" operator="greaterThan">
      <formula>0</formula>
    </cfRule>
  </conditionalFormatting>
  <conditionalFormatting sqref="BB63">
    <cfRule type="cellIs" dxfId="186" priority="139" stopIfTrue="1" operator="greaterThan">
      <formula>0</formula>
    </cfRule>
  </conditionalFormatting>
  <conditionalFormatting sqref="BE63">
    <cfRule type="cellIs" dxfId="185" priority="138" stopIfTrue="1" operator="greaterThan">
      <formula>0</formula>
    </cfRule>
  </conditionalFormatting>
  <conditionalFormatting sqref="BH63">
    <cfRule type="cellIs" dxfId="184" priority="137" stopIfTrue="1" operator="greaterThan">
      <formula>0</formula>
    </cfRule>
  </conditionalFormatting>
  <conditionalFormatting sqref="BK63">
    <cfRule type="cellIs" dxfId="183" priority="136" stopIfTrue="1" operator="greaterThan">
      <formula>0</formula>
    </cfRule>
  </conditionalFormatting>
  <conditionalFormatting sqref="BN63">
    <cfRule type="cellIs" dxfId="182" priority="135" stopIfTrue="1" operator="greaterThan">
      <formula>0</formula>
    </cfRule>
  </conditionalFormatting>
  <conditionalFormatting sqref="BQ63">
    <cfRule type="cellIs" dxfId="181" priority="134" stopIfTrue="1" operator="greaterThan">
      <formula>0</formula>
    </cfRule>
  </conditionalFormatting>
  <conditionalFormatting sqref="BT63">
    <cfRule type="cellIs" dxfId="180" priority="133" stopIfTrue="1" operator="greaterThan">
      <formula>0</formula>
    </cfRule>
  </conditionalFormatting>
  <conditionalFormatting sqref="BW63">
    <cfRule type="cellIs" dxfId="179" priority="132" stopIfTrue="1" operator="greaterThan">
      <formula>0</formula>
    </cfRule>
  </conditionalFormatting>
  <conditionalFormatting sqref="BZ63">
    <cfRule type="cellIs" dxfId="178" priority="131" stopIfTrue="1" operator="greaterThan">
      <formula>0</formula>
    </cfRule>
  </conditionalFormatting>
  <conditionalFormatting sqref="CC63">
    <cfRule type="cellIs" dxfId="177" priority="130" stopIfTrue="1" operator="greaterThan">
      <formula>0</formula>
    </cfRule>
  </conditionalFormatting>
  <conditionalFormatting sqref="CF63">
    <cfRule type="cellIs" dxfId="176" priority="129" stopIfTrue="1" operator="greaterThan">
      <formula>0</formula>
    </cfRule>
  </conditionalFormatting>
  <conditionalFormatting sqref="CI63">
    <cfRule type="cellIs" dxfId="175" priority="128" stopIfTrue="1" operator="greaterThan">
      <formula>0</formula>
    </cfRule>
  </conditionalFormatting>
  <conditionalFormatting sqref="S63">
    <cfRule type="cellIs" dxfId="174" priority="127" stopIfTrue="1" operator="greaterThan">
      <formula>0</formula>
    </cfRule>
  </conditionalFormatting>
  <conditionalFormatting sqref="V63">
    <cfRule type="cellIs" dxfId="173" priority="126" stopIfTrue="1" operator="greaterThan">
      <formula>0</formula>
    </cfRule>
  </conditionalFormatting>
  <conditionalFormatting sqref="Y63">
    <cfRule type="cellIs" dxfId="172" priority="125" stopIfTrue="1" operator="greaterThan">
      <formula>0</formula>
    </cfRule>
  </conditionalFormatting>
  <conditionalFormatting sqref="AB63">
    <cfRule type="cellIs" dxfId="171" priority="124" stopIfTrue="1" operator="greaterThan">
      <formula>0</formula>
    </cfRule>
  </conditionalFormatting>
  <conditionalFormatting sqref="AE63">
    <cfRule type="cellIs" dxfId="170" priority="123" stopIfTrue="1" operator="greaterThan">
      <formula>0</formula>
    </cfRule>
  </conditionalFormatting>
  <conditionalFormatting sqref="AH63">
    <cfRule type="cellIs" dxfId="169" priority="122" stopIfTrue="1" operator="greaterThan">
      <formula>0</formula>
    </cfRule>
  </conditionalFormatting>
  <conditionalFormatting sqref="AK63">
    <cfRule type="cellIs" dxfId="168" priority="121" stopIfTrue="1" operator="greaterThan">
      <formula>0</formula>
    </cfRule>
  </conditionalFormatting>
  <conditionalFormatting sqref="AN63">
    <cfRule type="cellIs" dxfId="167" priority="120" stopIfTrue="1" operator="greaterThan">
      <formula>0</formula>
    </cfRule>
  </conditionalFormatting>
  <conditionalFormatting sqref="AQ63">
    <cfRule type="cellIs" dxfId="166" priority="119" stopIfTrue="1" operator="greaterThan">
      <formula>0</formula>
    </cfRule>
  </conditionalFormatting>
  <conditionalFormatting sqref="AT63">
    <cfRule type="cellIs" dxfId="165" priority="118" stopIfTrue="1" operator="greaterThan">
      <formula>0</formula>
    </cfRule>
  </conditionalFormatting>
  <conditionalFormatting sqref="AW63">
    <cfRule type="cellIs" dxfId="164" priority="117" stopIfTrue="1" operator="greaterThan">
      <formula>0</formula>
    </cfRule>
  </conditionalFormatting>
  <conditionalFormatting sqref="AZ63">
    <cfRule type="cellIs" dxfId="163" priority="116" stopIfTrue="1" operator="greaterThan">
      <formula>0</formula>
    </cfRule>
  </conditionalFormatting>
  <conditionalFormatting sqref="BC63">
    <cfRule type="cellIs" dxfId="162" priority="115" stopIfTrue="1" operator="greaterThan">
      <formula>0</formula>
    </cfRule>
  </conditionalFormatting>
  <conditionalFormatting sqref="BF63">
    <cfRule type="cellIs" dxfId="161" priority="114" stopIfTrue="1" operator="greaterThan">
      <formula>0</formula>
    </cfRule>
  </conditionalFormatting>
  <conditionalFormatting sqref="BI63">
    <cfRule type="cellIs" dxfId="160" priority="113" stopIfTrue="1" operator="greaterThan">
      <formula>0</formula>
    </cfRule>
  </conditionalFormatting>
  <conditionalFormatting sqref="BL63">
    <cfRule type="cellIs" dxfId="159" priority="112" stopIfTrue="1" operator="greaterThan">
      <formula>0</formula>
    </cfRule>
  </conditionalFormatting>
  <conditionalFormatting sqref="BO63">
    <cfRule type="cellIs" dxfId="158" priority="111" stopIfTrue="1" operator="greaterThan">
      <formula>0</formula>
    </cfRule>
  </conditionalFormatting>
  <conditionalFormatting sqref="BR63">
    <cfRule type="cellIs" dxfId="157" priority="110" stopIfTrue="1" operator="greaterThan">
      <formula>0</formula>
    </cfRule>
  </conditionalFormatting>
  <conditionalFormatting sqref="BU63">
    <cfRule type="cellIs" dxfId="156" priority="109" stopIfTrue="1" operator="greaterThan">
      <formula>0</formula>
    </cfRule>
  </conditionalFormatting>
  <conditionalFormatting sqref="BX63">
    <cfRule type="cellIs" dxfId="155" priority="108" stopIfTrue="1" operator="greaterThan">
      <formula>0</formula>
    </cfRule>
  </conditionalFormatting>
  <conditionalFormatting sqref="CA63">
    <cfRule type="cellIs" dxfId="154" priority="107" stopIfTrue="1" operator="greaterThan">
      <formula>0</formula>
    </cfRule>
  </conditionalFormatting>
  <conditionalFormatting sqref="CD63">
    <cfRule type="cellIs" dxfId="153" priority="106" stopIfTrue="1" operator="greaterThan">
      <formula>0</formula>
    </cfRule>
  </conditionalFormatting>
  <conditionalFormatting sqref="CG63">
    <cfRule type="cellIs" dxfId="152" priority="105" stopIfTrue="1" operator="greaterThan">
      <formula>0</formula>
    </cfRule>
  </conditionalFormatting>
  <conditionalFormatting sqref="CJ63">
    <cfRule type="cellIs" dxfId="151" priority="104" stopIfTrue="1" operator="greaterThan">
      <formula>0</formula>
    </cfRule>
  </conditionalFormatting>
  <conditionalFormatting sqref="AN49:AP50">
    <cfRule type="cellIs" dxfId="150" priority="103" stopIfTrue="1" operator="greaterThan">
      <formula>0</formula>
    </cfRule>
  </conditionalFormatting>
  <conditionalFormatting sqref="BC49:BE50">
    <cfRule type="cellIs" dxfId="149" priority="102" stopIfTrue="1" operator="greaterThan">
      <formula>0</formula>
    </cfRule>
  </conditionalFormatting>
  <conditionalFormatting sqref="BR49:BT50">
    <cfRule type="cellIs" dxfId="148" priority="101" stopIfTrue="1" operator="greaterThan">
      <formula>0</formula>
    </cfRule>
  </conditionalFormatting>
  <conditionalFormatting sqref="CG49:CH50">
    <cfRule type="cellIs" dxfId="147" priority="100" stopIfTrue="1" operator="greaterThan">
      <formula>0</formula>
    </cfRule>
  </conditionalFormatting>
  <conditionalFormatting sqref="BP43:BP45">
    <cfRule type="cellIs" dxfId="146" priority="97" stopIfTrue="1" operator="lessThan">
      <formula>0</formula>
    </cfRule>
  </conditionalFormatting>
  <conditionalFormatting sqref="BS43:BS45">
    <cfRule type="cellIs" dxfId="145" priority="98" stopIfTrue="1" operator="lessThan">
      <formula>0</formula>
    </cfRule>
  </conditionalFormatting>
  <conditionalFormatting sqref="BV43:BV45">
    <cfRule type="cellIs" dxfId="144" priority="99" stopIfTrue="1" operator="lessThan">
      <formula>0</formula>
    </cfRule>
  </conditionalFormatting>
  <conditionalFormatting sqref="W31:W33 Z31:Z33 T31:T33">
    <cfRule type="cellIs" dxfId="143" priority="96" stopIfTrue="1" operator="lessThan">
      <formula>0</formula>
    </cfRule>
  </conditionalFormatting>
  <conditionalFormatting sqref="K34:K39 N34:N39 H34:H39 W34:W39 Z34:Z39 T34:T39 AI34:AI39 AL34:AL39 AF34:AF39 AU34:AU39 AX34:AX39 AR34:AR39">
    <cfRule type="cellIs" dxfId="142" priority="94" stopIfTrue="1" operator="lessThan">
      <formula>0</formula>
    </cfRule>
  </conditionalFormatting>
  <conditionalFormatting sqref="W30 Z30 T30">
    <cfRule type="cellIs" dxfId="141" priority="95" stopIfTrue="1" operator="lessThan">
      <formula>0</formula>
    </cfRule>
  </conditionalFormatting>
  <conditionalFormatting sqref="BV35:BV38 BS35:BS38 BP35:BP38">
    <cfRule type="cellIs" dxfId="140" priority="93" stopIfTrue="1" operator="lessThan">
      <formula>0</formula>
    </cfRule>
  </conditionalFormatting>
  <conditionalFormatting sqref="H20 K20 N20 T20 W20 Z20 AF20 AI20 AL20 AR20 AU20 AX20 BD20 BG20 BJ20 BP20 BS20 BV20">
    <cfRule type="cellIs" dxfId="139" priority="91" stopIfTrue="1" operator="lessThan">
      <formula>0</formula>
    </cfRule>
  </conditionalFormatting>
  <conditionalFormatting sqref="H21:H22 K21:K22 N21:N22 T21:T22 W21:W22 Z21:Z22 AF21:AF22 AI21:AI22 AL21:AL22 AR21:AR22 AU21:AU22 AX21:AX22 BD21:BD22 BG21:BG22 BJ21:BJ22 BP21:BP22 BS21:BS22 BV21:BV22">
    <cfRule type="cellIs" dxfId="138" priority="92" stopIfTrue="1" operator="lessThan">
      <formula>0</formula>
    </cfRule>
  </conditionalFormatting>
  <conditionalFormatting sqref="H24 K24 N24 T24 W24 Z24 AF24 AI24 AL24 AR24 AU24 AX24 BD24 BG24 BJ24 BP24 BS24 BV24">
    <cfRule type="cellIs" dxfId="137" priority="90" stopIfTrue="1" operator="lessThan">
      <formula>0</formula>
    </cfRule>
  </conditionalFormatting>
  <conditionalFormatting sqref="H23 K23 N23 T23 W23 Z23 AF23 AI23 AL23 AR23 AU23 AX23 BD23 BG23 BJ23 BP23 BS23 BV23">
    <cfRule type="cellIs" dxfId="136" priority="89" stopIfTrue="1" operator="lessThan">
      <formula>0</formula>
    </cfRule>
  </conditionalFormatting>
  <conditionalFormatting sqref="BD51:BD52 BG51:BG52 BJ51:BJ52">
    <cfRule type="cellIs" dxfId="135" priority="87" stopIfTrue="1" operator="lessThan">
      <formula>0</formula>
    </cfRule>
  </conditionalFormatting>
  <conditionalFormatting sqref="AR51:AR53 AU51:AU53 AX51:AX53 AF51:AF53 AI51:AI53 AL51:AL53">
    <cfRule type="cellIs" dxfId="134" priority="88" stopIfTrue="1" operator="lessThan">
      <formula>0</formula>
    </cfRule>
  </conditionalFormatting>
  <conditionalFormatting sqref="T51:T52 W51:W52 Z51:Z52 H51 K51 N51">
    <cfRule type="cellIs" dxfId="133" priority="86" stopIfTrue="1" operator="lessThan">
      <formula>0</formula>
    </cfRule>
  </conditionalFormatting>
  <conditionalFormatting sqref="P48">
    <cfRule type="cellIs" dxfId="132" priority="189" stopIfTrue="1" operator="greaterThan">
      <formula>0</formula>
    </cfRule>
  </conditionalFormatting>
  <conditionalFormatting sqref="O65:P65">
    <cfRule type="cellIs" dxfId="131" priority="190" stopIfTrue="1" operator="greaterThan">
      <formula>0</formula>
    </cfRule>
  </conditionalFormatting>
  <conditionalFormatting sqref="AY65:AZ65">
    <cfRule type="cellIs" dxfId="130" priority="193" stopIfTrue="1" operator="greaterThan">
      <formula>0</formula>
    </cfRule>
  </conditionalFormatting>
  <conditionalFormatting sqref="BK65:BL65">
    <cfRule type="cellIs" dxfId="129" priority="194" stopIfTrue="1" operator="greaterThan">
      <formula>0</formula>
    </cfRule>
  </conditionalFormatting>
  <conditionalFormatting sqref="BW65:BX65">
    <cfRule type="cellIs" dxfId="128" priority="195" stopIfTrue="1" operator="greaterThan">
      <formula>0</formula>
    </cfRule>
  </conditionalFormatting>
  <conditionalFormatting sqref="BZ65:CH65">
    <cfRule type="cellIs" dxfId="127" priority="197" stopIfTrue="1" operator="greaterThan">
      <formula>0</formula>
    </cfRule>
  </conditionalFormatting>
  <conditionalFormatting sqref="CI65:CJ65">
    <cfRule type="cellIs" dxfId="126" priority="198" stopIfTrue="1" operator="greaterThan">
      <formula>0</formula>
    </cfRule>
  </conditionalFormatting>
  <conditionalFormatting sqref="CI48">
    <cfRule type="cellIs" dxfId="125" priority="199" stopIfTrue="1" operator="greaterThan">
      <formula>0</formula>
    </cfRule>
  </conditionalFormatting>
  <conditionalFormatting sqref="R48:AA48">
    <cfRule type="cellIs" dxfId="124" priority="201" stopIfTrue="1" operator="greaterThan">
      <formula>0</formula>
    </cfRule>
  </conditionalFormatting>
  <conditionalFormatting sqref="AB48">
    <cfRule type="cellIs" dxfId="123" priority="202" stopIfTrue="1" operator="greaterThan">
      <formula>0</formula>
    </cfRule>
  </conditionalFormatting>
  <conditionalFormatting sqref="AO48">
    <cfRule type="cellIs" dxfId="122" priority="203" stopIfTrue="1" operator="greaterThan">
      <formula>0</formula>
    </cfRule>
  </conditionalFormatting>
  <conditionalFormatting sqref="AD48:AM48">
    <cfRule type="cellIs" dxfId="121" priority="204" stopIfTrue="1" operator="greaterThan">
      <formula>0</formula>
    </cfRule>
  </conditionalFormatting>
  <conditionalFormatting sqref="AN48">
    <cfRule type="cellIs" dxfId="120" priority="205" stopIfTrue="1" operator="greaterThan">
      <formula>0</formula>
    </cfRule>
  </conditionalFormatting>
  <conditionalFormatting sqref="BA48">
    <cfRule type="cellIs" dxfId="119" priority="206" stopIfTrue="1" operator="greaterThan">
      <formula>0</formula>
    </cfRule>
  </conditionalFormatting>
  <conditionalFormatting sqref="AP48:AY48">
    <cfRule type="cellIs" dxfId="118" priority="207" stopIfTrue="1" operator="greaterThan">
      <formula>0</formula>
    </cfRule>
  </conditionalFormatting>
  <conditionalFormatting sqref="BS52:BS53">
    <cfRule type="cellIs" dxfId="117" priority="161" stopIfTrue="1" operator="lessThan">
      <formula>0</formula>
    </cfRule>
  </conditionalFormatting>
  <conditionalFormatting sqref="BV52:BV53">
    <cfRule type="cellIs" dxfId="116" priority="159" stopIfTrue="1" operator="lessThan">
      <formula>0</formula>
    </cfRule>
  </conditionalFormatting>
  <conditionalFormatting sqref="D63:E63 Q63 AC63 H63 K63 N63">
    <cfRule type="cellIs" dxfId="115" priority="183" stopIfTrue="1" operator="greaterThan">
      <formula>0</formula>
    </cfRule>
  </conditionalFormatting>
  <conditionalFormatting sqref="CB63 CE63 CH63">
    <cfRule type="cellIs" dxfId="114" priority="182" stopIfTrue="1" operator="greaterThan">
      <formula>0</formula>
    </cfRule>
  </conditionalFormatting>
  <conditionalFormatting sqref="T63 W63 Z63:AA63">
    <cfRule type="cellIs" dxfId="113" priority="181" stopIfTrue="1" operator="greaterThan">
      <formula>0</formula>
    </cfRule>
  </conditionalFormatting>
  <conditionalFormatting sqref="AO63">
    <cfRule type="cellIs" dxfId="112" priority="180" stopIfTrue="1" operator="greaterThan">
      <formula>0</formula>
    </cfRule>
  </conditionalFormatting>
  <conditionalFormatting sqref="BD53">
    <cfRule type="cellIs" dxfId="111" priority="166" stopIfTrue="1" operator="lessThan">
      <formula>0</formula>
    </cfRule>
  </conditionalFormatting>
  <conditionalFormatting sqref="BJ53">
    <cfRule type="cellIs" dxfId="110" priority="164" stopIfTrue="1" operator="lessThan">
      <formula>0</formula>
    </cfRule>
  </conditionalFormatting>
  <conditionalFormatting sqref="AF63 AI63 AL63">
    <cfRule type="cellIs" dxfId="109" priority="179" stopIfTrue="1" operator="greaterThan">
      <formula>0</formula>
    </cfRule>
  </conditionalFormatting>
  <conditionalFormatting sqref="BA63">
    <cfRule type="cellIs" dxfId="108" priority="178" stopIfTrue="1" operator="greaterThan">
      <formula>0</formula>
    </cfRule>
  </conditionalFormatting>
  <conditionalFormatting sqref="AU55">
    <cfRule type="cellIs" dxfId="107" priority="167" stopIfTrue="1" operator="lessThan">
      <formula>0</formula>
    </cfRule>
  </conditionalFormatting>
  <conditionalFormatting sqref="AR63 AU63 AX63:AY63">
    <cfRule type="cellIs" dxfId="106" priority="177" stopIfTrue="1" operator="greaterThan">
      <formula>0</formula>
    </cfRule>
  </conditionalFormatting>
  <conditionalFormatting sqref="BM63">
    <cfRule type="cellIs" dxfId="105" priority="176" stopIfTrue="1" operator="greaterThan">
      <formula>0</formula>
    </cfRule>
  </conditionalFormatting>
  <conditionalFormatting sqref="Z53">
    <cfRule type="cellIs" dxfId="104" priority="168" stopIfTrue="1" operator="lessThan">
      <formula>0</formula>
    </cfRule>
  </conditionalFormatting>
  <conditionalFormatting sqref="BG53">
    <cfRule type="cellIs" dxfId="103" priority="165" stopIfTrue="1" operator="lessThan">
      <formula>0</formula>
    </cfRule>
  </conditionalFormatting>
  <conditionalFormatting sqref="BP52:BP53">
    <cfRule type="cellIs" dxfId="102" priority="163" stopIfTrue="1" operator="lessThan">
      <formula>0</formula>
    </cfRule>
  </conditionalFormatting>
  <conditionalFormatting sqref="BP51">
    <cfRule type="cellIs" dxfId="101" priority="162" stopIfTrue="1" operator="lessThan">
      <formula>0</formula>
    </cfRule>
  </conditionalFormatting>
  <conditionalFormatting sqref="BS51">
    <cfRule type="cellIs" dxfId="100" priority="160" stopIfTrue="1" operator="lessThan">
      <formula>0</formula>
    </cfRule>
  </conditionalFormatting>
  <conditionalFormatting sqref="BV51">
    <cfRule type="cellIs" dxfId="99" priority="158" stopIfTrue="1" operator="lessThan">
      <formula>0</formula>
    </cfRule>
  </conditionalFormatting>
  <conditionalFormatting sqref="W43:W45">
    <cfRule type="cellIs" dxfId="98" priority="216" stopIfTrue="1" operator="lessThan">
      <formula>0</formula>
    </cfRule>
  </conditionalFormatting>
  <conditionalFormatting sqref="D48:O48 Q48 AC48 AQ49:BB50 BU49:CF50 BF49:BQ50 CI49:CK50 D49:AM50">
    <cfRule type="cellIs" dxfId="97" priority="186" stopIfTrue="1" operator="greaterThan">
      <formula>0</formula>
    </cfRule>
  </conditionalFormatting>
  <conditionalFormatting sqref="D65:N65 Q65:Z65 AC65:AL65 AO65:AX65 BA65:BJ65 BM65:BV65 BY65 CK65">
    <cfRule type="cellIs" dxfId="96" priority="187" stopIfTrue="1" operator="greaterThan">
      <formula>0</formula>
    </cfRule>
  </conditionalFormatting>
  <conditionalFormatting sqref="AA65:AB65">
    <cfRule type="cellIs" dxfId="95" priority="191" stopIfTrue="1" operator="greaterThan">
      <formula>0</formula>
    </cfRule>
  </conditionalFormatting>
  <conditionalFormatting sqref="AM65:AN65">
    <cfRule type="cellIs" dxfId="94" priority="192" stopIfTrue="1" operator="greaterThan">
      <formula>0</formula>
    </cfRule>
  </conditionalFormatting>
  <conditionalFormatting sqref="BZ48:CH48">
    <cfRule type="cellIs" dxfId="93" priority="196" stopIfTrue="1" operator="greaterThan">
      <formula>0</formula>
    </cfRule>
  </conditionalFormatting>
  <conditionalFormatting sqref="CJ48">
    <cfRule type="cellIs" dxfId="92" priority="200" stopIfTrue="1" operator="greaterThan">
      <formula>0</formula>
    </cfRule>
  </conditionalFormatting>
  <conditionalFormatting sqref="T43:T45">
    <cfRule type="cellIs" dxfId="91" priority="215" stopIfTrue="1" operator="lessThan">
      <formula>0</formula>
    </cfRule>
  </conditionalFormatting>
  <conditionalFormatting sqref="Z43:Z45">
    <cfRule type="cellIs" dxfId="90" priority="217" stopIfTrue="1" operator="lessThan">
      <formula>0</formula>
    </cfRule>
  </conditionalFormatting>
  <conditionalFormatting sqref="C3:C5">
    <cfRule type="cellIs" dxfId="89" priority="218" stopIfTrue="1" operator="lessThan">
      <formula>0</formula>
    </cfRule>
    <cfRule type="cellIs" dxfId="88" priority="219" stopIfTrue="1" operator="greaterThanOrEqual">
      <formula>0</formula>
    </cfRule>
  </conditionalFormatting>
  <conditionalFormatting sqref="BD63 BG63 BJ63">
    <cfRule type="cellIs" dxfId="87" priority="175" stopIfTrue="1" operator="greaterThan">
      <formula>0</formula>
    </cfRule>
  </conditionalFormatting>
  <conditionalFormatting sqref="BY63">
    <cfRule type="cellIs" dxfId="86" priority="174" stopIfTrue="1" operator="greaterThan">
      <formula>0</formula>
    </cfRule>
  </conditionalFormatting>
  <conditionalFormatting sqref="BP63 BS63 BV63">
    <cfRule type="cellIs" dxfId="85" priority="173" stopIfTrue="1" operator="greaterThan">
      <formula>0</formula>
    </cfRule>
  </conditionalFormatting>
  <conditionalFormatting sqref="CB51:CB52 CE51:CE52 CH51:CH52">
    <cfRule type="cellIs" dxfId="84" priority="85" stopIfTrue="1" operator="lessThan">
      <formula>0</formula>
    </cfRule>
  </conditionalFormatting>
  <conditionalFormatting sqref="CE53:CE55 CB53:CB55 CH53:CH55">
    <cfRule type="cellIs" dxfId="83" priority="84" stopIfTrue="1" operator="lessThan">
      <formula>0</formula>
    </cfRule>
  </conditionalFormatting>
  <conditionalFormatting sqref="CE56 CB56 CH56">
    <cfRule type="cellIs" dxfId="82" priority="83" stopIfTrue="1" operator="lessThan">
      <formula>0</formula>
    </cfRule>
  </conditionalFormatting>
  <conditionalFormatting sqref="CB57 CE57 CH57">
    <cfRule type="cellIs" dxfId="81" priority="82" stopIfTrue="1" operator="lessThan">
      <formula>0</formula>
    </cfRule>
  </conditionalFormatting>
  <conditionalFormatting sqref="CE58:CE59 CB58:CB59 CH58:CH59">
    <cfRule type="cellIs" dxfId="80" priority="81" stopIfTrue="1" operator="lessThan">
      <formula>0</formula>
    </cfRule>
  </conditionalFormatting>
  <conditionalFormatting sqref="CE60 CB60 CH60">
    <cfRule type="cellIs" dxfId="79" priority="80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78" priority="77" stopIfTrue="1" operator="greaterThan">
      <formula>0</formula>
    </cfRule>
  </conditionalFormatting>
  <conditionalFormatting sqref="CA28:CB28 CD28:CH28">
    <cfRule type="cellIs" dxfId="77" priority="78" stopIfTrue="1" operator="greaterThan">
      <formula>0</formula>
    </cfRule>
  </conditionalFormatting>
  <conditionalFormatting sqref="CI28:CJ28">
    <cfRule type="cellIs" dxfId="76" priority="79" stopIfTrue="1" operator="greaterThan">
      <formula>0</formula>
    </cfRule>
  </conditionalFormatting>
  <conditionalFormatting sqref="F28 I28 R28 U28 AD28 AG28 AP28 AS28 BB28 BE28 BQ28 BN28 CC28 BZ28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I29">
    <cfRule type="cellIs" dxfId="73" priority="74" operator="greaterThan">
      <formula>8000</formula>
    </cfRule>
  </conditionalFormatting>
  <conditionalFormatting sqref="U29">
    <cfRule type="cellIs" dxfId="72" priority="73" operator="greaterThan">
      <formula>8000</formula>
    </cfRule>
  </conditionalFormatting>
  <conditionalFormatting sqref="AG29">
    <cfRule type="cellIs" dxfId="71" priority="72" operator="greaterThan">
      <formula>8000</formula>
    </cfRule>
  </conditionalFormatting>
  <conditionalFormatting sqref="AS29">
    <cfRule type="cellIs" dxfId="70" priority="71" operator="greaterThan">
      <formula>8000</formula>
    </cfRule>
  </conditionalFormatting>
  <conditionalFormatting sqref="BE29">
    <cfRule type="cellIs" dxfId="69" priority="70" operator="greaterThan">
      <formula>8000</formula>
    </cfRule>
  </conditionalFormatting>
  <conditionalFormatting sqref="BQ29">
    <cfRule type="cellIs" dxfId="68" priority="69" operator="greaterThan">
      <formula>8000</formula>
    </cfRule>
  </conditionalFormatting>
  <conditionalFormatting sqref="CC29">
    <cfRule type="cellIs" dxfId="67" priority="68" operator="greaterThan">
      <formula>8000</formula>
    </cfRule>
  </conditionalFormatting>
  <conditionalFormatting sqref="K12 H12 N12:N14">
    <cfRule type="cellIs" dxfId="66" priority="66" stopIfTrue="1" operator="lessThan">
      <formula>0</formula>
    </cfRule>
  </conditionalFormatting>
  <conditionalFormatting sqref="H13:H14 K13:K14">
    <cfRule type="cellIs" dxfId="65" priority="67" stopIfTrue="1" operator="lessThan">
      <formula>0</formula>
    </cfRule>
  </conditionalFormatting>
  <conditionalFormatting sqref="H15:H19 K15:K19 N15:N19">
    <cfRule type="cellIs" dxfId="64" priority="64" stopIfTrue="1" operator="lessThan">
      <formula>0</formula>
    </cfRule>
  </conditionalFormatting>
  <conditionalFormatting sqref="H8:H10 K8:K10 N8:N10">
    <cfRule type="cellIs" dxfId="63" priority="65" stopIfTrue="1" operator="lessThan">
      <formula>0</formula>
    </cfRule>
  </conditionalFormatting>
  <conditionalFormatting sqref="K11 H11 N11">
    <cfRule type="cellIs" dxfId="62" priority="63" stopIfTrue="1" operator="lessThan">
      <formula>0</formula>
    </cfRule>
  </conditionalFormatting>
  <conditionalFormatting sqref="W12 T12 Z12:Z14">
    <cfRule type="cellIs" dxfId="61" priority="61" stopIfTrue="1" operator="lessThan">
      <formula>0</formula>
    </cfRule>
  </conditionalFormatting>
  <conditionalFormatting sqref="T13:T14 W13:W14">
    <cfRule type="cellIs" dxfId="60" priority="62" stopIfTrue="1" operator="lessThan">
      <formula>0</formula>
    </cfRule>
  </conditionalFormatting>
  <conditionalFormatting sqref="T15:T19 W15:W19 Z15:Z19">
    <cfRule type="cellIs" dxfId="59" priority="59" stopIfTrue="1" operator="lessThan">
      <formula>0</formula>
    </cfRule>
  </conditionalFormatting>
  <conditionalFormatting sqref="T8:T10 W8:W10 Z8:Z10">
    <cfRule type="cellIs" dxfId="58" priority="60" stopIfTrue="1" operator="lessThan">
      <formula>0</formula>
    </cfRule>
  </conditionalFormatting>
  <conditionalFormatting sqref="W11 T11 Z11">
    <cfRule type="cellIs" dxfId="57" priority="58" stopIfTrue="1" operator="lessThan">
      <formula>0</formula>
    </cfRule>
  </conditionalFormatting>
  <conditionalFormatting sqref="AI12 AF12 AL12:AL14">
    <cfRule type="cellIs" dxfId="56" priority="56" stopIfTrue="1" operator="lessThan">
      <formula>0</formula>
    </cfRule>
  </conditionalFormatting>
  <conditionalFormatting sqref="AF13:AF14 AI13:AI14">
    <cfRule type="cellIs" dxfId="55" priority="57" stopIfTrue="1" operator="lessThan">
      <formula>0</formula>
    </cfRule>
  </conditionalFormatting>
  <conditionalFormatting sqref="AF15:AF19 AI15:AI19 AL15:AL19">
    <cfRule type="cellIs" dxfId="54" priority="54" stopIfTrue="1" operator="lessThan">
      <formula>0</formula>
    </cfRule>
  </conditionalFormatting>
  <conditionalFormatting sqref="AF8:AF10 AI8:AI10 AL8:AL10">
    <cfRule type="cellIs" dxfId="53" priority="55" stopIfTrue="1" operator="lessThan">
      <formula>0</formula>
    </cfRule>
  </conditionalFormatting>
  <conditionalFormatting sqref="AI11 AF11 AL11">
    <cfRule type="cellIs" dxfId="52" priority="53" stopIfTrue="1" operator="lessThan">
      <formula>0</formula>
    </cfRule>
  </conditionalFormatting>
  <conditionalFormatting sqref="AU12 AR12 AX12:AX14">
    <cfRule type="cellIs" dxfId="51" priority="51" stopIfTrue="1" operator="lessThan">
      <formula>0</formula>
    </cfRule>
  </conditionalFormatting>
  <conditionalFormatting sqref="AR13:AR14 AU13:AU14">
    <cfRule type="cellIs" dxfId="50" priority="52" stopIfTrue="1" operator="lessThan">
      <formula>0</formula>
    </cfRule>
  </conditionalFormatting>
  <conditionalFormatting sqref="AR15:AR19 AU15:AU19 AX15:AX19">
    <cfRule type="cellIs" dxfId="49" priority="49" stopIfTrue="1" operator="lessThan">
      <formula>0</formula>
    </cfRule>
  </conditionalFormatting>
  <conditionalFormatting sqref="AR8:AR10 AU8:AU10 AX8:AX10">
    <cfRule type="cellIs" dxfId="48" priority="50" stopIfTrue="1" operator="lessThan">
      <formula>0</formula>
    </cfRule>
  </conditionalFormatting>
  <conditionalFormatting sqref="AU11 AR11 AX11">
    <cfRule type="cellIs" dxfId="47" priority="48" stopIfTrue="1" operator="lessThan">
      <formula>0</formula>
    </cfRule>
  </conditionalFormatting>
  <conditionalFormatting sqref="BG12 BD12 BJ12:BJ14">
    <cfRule type="cellIs" dxfId="46" priority="46" stopIfTrue="1" operator="lessThan">
      <formula>0</formula>
    </cfRule>
  </conditionalFormatting>
  <conditionalFormatting sqref="BD13:BD14 BG13:BG14">
    <cfRule type="cellIs" dxfId="45" priority="47" stopIfTrue="1" operator="lessThan">
      <formula>0</formula>
    </cfRule>
  </conditionalFormatting>
  <conditionalFormatting sqref="BD15:BD19 BG15:BG19 BJ15:BJ19">
    <cfRule type="cellIs" dxfId="44" priority="44" stopIfTrue="1" operator="lessThan">
      <formula>0</formula>
    </cfRule>
  </conditionalFormatting>
  <conditionalFormatting sqref="BD8:BD10 BG8:BG10 BJ8:BJ10">
    <cfRule type="cellIs" dxfId="43" priority="45" stopIfTrue="1" operator="lessThan">
      <formula>0</formula>
    </cfRule>
  </conditionalFormatting>
  <conditionalFormatting sqref="BG11 BD11 BJ11">
    <cfRule type="cellIs" dxfId="42" priority="43" stopIfTrue="1" operator="lessThan">
      <formula>0</formula>
    </cfRule>
  </conditionalFormatting>
  <conditionalFormatting sqref="BS12 BP12 BV12:BV14">
    <cfRule type="cellIs" dxfId="41" priority="41" stopIfTrue="1" operator="lessThan">
      <formula>0</formula>
    </cfRule>
  </conditionalFormatting>
  <conditionalFormatting sqref="BP13:BP14 BS13:BS14">
    <cfRule type="cellIs" dxfId="40" priority="42" stopIfTrue="1" operator="lessThan">
      <formula>0</formula>
    </cfRule>
  </conditionalFormatting>
  <conditionalFormatting sqref="BP15:BP19 BS15:BS19 BV15:BV19">
    <cfRule type="cellIs" dxfId="39" priority="39" stopIfTrue="1" operator="lessThan">
      <formula>0</formula>
    </cfRule>
  </conditionalFormatting>
  <conditionalFormatting sqref="BP8:BP10 BS8:BS10 BV8:BV10">
    <cfRule type="cellIs" dxfId="38" priority="40" stopIfTrue="1" operator="lessThan">
      <formula>0</formula>
    </cfRule>
  </conditionalFormatting>
  <conditionalFormatting sqref="BS11 BP11 BV11">
    <cfRule type="cellIs" dxfId="37" priority="38" stopIfTrue="1" operator="lessThan">
      <formula>0</formula>
    </cfRule>
  </conditionalFormatting>
  <conditionalFormatting sqref="CB20 CE20 CH20">
    <cfRule type="cellIs" dxfId="36" priority="36" stopIfTrue="1" operator="lessThan">
      <formula>0</formula>
    </cfRule>
  </conditionalFormatting>
  <conditionalFormatting sqref="CB21:CB22 CE21:CE22 CH21:CH22">
    <cfRule type="cellIs" dxfId="35" priority="37" stopIfTrue="1" operator="lessThan">
      <formula>0</formula>
    </cfRule>
  </conditionalFormatting>
  <conditionalFormatting sqref="CB24 CE24 CH24">
    <cfRule type="cellIs" dxfId="34" priority="35" stopIfTrue="1" operator="lessThan">
      <formula>0</formula>
    </cfRule>
  </conditionalFormatting>
  <conditionalFormatting sqref="CB23 CE23 CH23">
    <cfRule type="cellIs" dxfId="33" priority="34" stopIfTrue="1" operator="lessThan">
      <formula>0</formula>
    </cfRule>
  </conditionalFormatting>
  <conditionalFormatting sqref="CE12 CB12 CH12:CH14">
    <cfRule type="cellIs" dxfId="32" priority="32" stopIfTrue="1" operator="lessThan">
      <formula>0</formula>
    </cfRule>
  </conditionalFormatting>
  <conditionalFormatting sqref="CB13:CB14 CE13:CE14">
    <cfRule type="cellIs" dxfId="31" priority="33" stopIfTrue="1" operator="lessThan">
      <formula>0</formula>
    </cfRule>
  </conditionalFormatting>
  <conditionalFormatting sqref="CB15:CB19 CE15:CE19 CH15:CH19">
    <cfRule type="cellIs" dxfId="30" priority="30" stopIfTrue="1" operator="lessThan">
      <formula>0</formula>
    </cfRule>
  </conditionalFormatting>
  <conditionalFormatting sqref="CB8:CB10 CE8:CE10 CH8:CH10">
    <cfRule type="cellIs" dxfId="29" priority="31" stopIfTrue="1" operator="lessThan">
      <formula>0</formula>
    </cfRule>
  </conditionalFormatting>
  <conditionalFormatting sqref="CE11 CB11 CH11">
    <cfRule type="cellIs" dxfId="28" priority="29" stopIfTrue="1" operator="lessThan">
      <formula>0</formula>
    </cfRule>
  </conditionalFormatting>
  <conditionalFormatting sqref="K31:K33 N31:N33 H31:H33">
    <cfRule type="cellIs" dxfId="27" priority="25" stopIfTrue="1" operator="lessThan">
      <formula>0</formula>
    </cfRule>
  </conditionalFormatting>
  <conditionalFormatting sqref="K30 N30 H30">
    <cfRule type="cellIs" dxfId="26" priority="24" stopIfTrue="1" operator="lessThan">
      <formula>0</formula>
    </cfRule>
  </conditionalFormatting>
  <conditionalFormatting sqref="K43:K45">
    <cfRule type="cellIs" dxfId="25" priority="27" stopIfTrue="1" operator="lessThan">
      <formula>0</formula>
    </cfRule>
  </conditionalFormatting>
  <conditionalFormatting sqref="H43:H45">
    <cfRule type="cellIs" dxfId="24" priority="26" stopIfTrue="1" operator="lessThan">
      <formula>0</formula>
    </cfRule>
  </conditionalFormatting>
  <conditionalFormatting sqref="N43:N45">
    <cfRule type="cellIs" dxfId="23" priority="28" stopIfTrue="1" operator="lessThan">
      <formula>0</formula>
    </cfRule>
  </conditionalFormatting>
  <conditionalFormatting sqref="AI31:AI33 AL31:AL33 AF31:AF33">
    <cfRule type="cellIs" dxfId="22" priority="20" stopIfTrue="1" operator="lessThan">
      <formula>0</formula>
    </cfRule>
  </conditionalFormatting>
  <conditionalFormatting sqref="AI30 AL30 AF30">
    <cfRule type="cellIs" dxfId="21" priority="19" stopIfTrue="1" operator="lessThan">
      <formula>0</formula>
    </cfRule>
  </conditionalFormatting>
  <conditionalFormatting sqref="AI43:AI45">
    <cfRule type="cellIs" dxfId="20" priority="22" stopIfTrue="1" operator="lessThan">
      <formula>0</formula>
    </cfRule>
  </conditionalFormatting>
  <conditionalFormatting sqref="AF43:AF45">
    <cfRule type="cellIs" dxfId="19" priority="21" stopIfTrue="1" operator="lessThan">
      <formula>0</formula>
    </cfRule>
  </conditionalFormatting>
  <conditionalFormatting sqref="AL43:AL45">
    <cfRule type="cellIs" dxfId="18" priority="23" stopIfTrue="1" operator="lessThan">
      <formula>0</formula>
    </cfRule>
  </conditionalFormatting>
  <conditionalFormatting sqref="AU31:AU33 AX31:AX33 AR31:AR33">
    <cfRule type="cellIs" dxfId="17" priority="15" stopIfTrue="1" operator="lessThan">
      <formula>0</formula>
    </cfRule>
  </conditionalFormatting>
  <conditionalFormatting sqref="AU30 AX30 AR30">
    <cfRule type="cellIs" dxfId="16" priority="14" stopIfTrue="1" operator="lessThan">
      <formula>0</formula>
    </cfRule>
  </conditionalFormatting>
  <conditionalFormatting sqref="AU43:AU45">
    <cfRule type="cellIs" dxfId="15" priority="17" stopIfTrue="1" operator="lessThan">
      <formula>0</formula>
    </cfRule>
  </conditionalFormatting>
  <conditionalFormatting sqref="AR43:AR45">
    <cfRule type="cellIs" dxfId="14" priority="16" stopIfTrue="1" operator="lessThan">
      <formula>0</formula>
    </cfRule>
  </conditionalFormatting>
  <conditionalFormatting sqref="AX43:AX45">
    <cfRule type="cellIs" dxfId="13" priority="18" stopIfTrue="1" operator="lessThan">
      <formula>0</formula>
    </cfRule>
  </conditionalFormatting>
  <conditionalFormatting sqref="BG31:BG33 BJ31:BJ33 BD31:BD33">
    <cfRule type="cellIs" dxfId="12" priority="10" stopIfTrue="1" operator="lessThan">
      <formula>0</formula>
    </cfRule>
  </conditionalFormatting>
  <conditionalFormatting sqref="BG34:BG39 BJ34:BJ39 BD34:BD39">
    <cfRule type="cellIs" dxfId="11" priority="8" stopIfTrue="1" operator="lessThan">
      <formula>0</formula>
    </cfRule>
  </conditionalFormatting>
  <conditionalFormatting sqref="BG30 BJ30 BD30">
    <cfRule type="cellIs" dxfId="10" priority="9" stopIfTrue="1" operator="lessThan">
      <formula>0</formula>
    </cfRule>
  </conditionalFormatting>
  <conditionalFormatting sqref="BG43:BG45">
    <cfRule type="cellIs" dxfId="9" priority="12" stopIfTrue="1" operator="lessThan">
      <formula>0</formula>
    </cfRule>
  </conditionalFormatting>
  <conditionalFormatting sqref="BD43:BD45">
    <cfRule type="cellIs" dxfId="8" priority="11" stopIfTrue="1" operator="lessThan">
      <formula>0</formula>
    </cfRule>
  </conditionalFormatting>
  <conditionalFormatting sqref="BJ43:BJ45">
    <cfRule type="cellIs" dxfId="7" priority="13" stopIfTrue="1" operator="lessThan">
      <formula>0</formula>
    </cfRule>
  </conditionalFormatting>
  <conditionalFormatting sqref="CH40:CH42 CE40:CE42 CB40:CB42">
    <cfRule type="cellIs" dxfId="6" priority="4" stopIfTrue="1" operator="lessThan">
      <formula>0</formula>
    </cfRule>
  </conditionalFormatting>
  <conditionalFormatting sqref="CE31:CE33 CH31:CH33 CB31:CB33">
    <cfRule type="cellIs" dxfId="5" priority="3" stopIfTrue="1" operator="lessThan">
      <formula>0</formula>
    </cfRule>
  </conditionalFormatting>
  <conditionalFormatting sqref="CE34:CE39 CH34:CH39 CB34:CB39">
    <cfRule type="cellIs" dxfId="4" priority="1" stopIfTrue="1" operator="lessThan">
      <formula>0</formula>
    </cfRule>
  </conditionalFormatting>
  <conditionalFormatting sqref="CE30 CH30 CB30">
    <cfRule type="cellIs" dxfId="3" priority="2" stopIfTrue="1" operator="lessThan">
      <formula>0</formula>
    </cfRule>
  </conditionalFormatting>
  <conditionalFormatting sqref="CE43:CE45">
    <cfRule type="cellIs" dxfId="2" priority="6" stopIfTrue="1" operator="lessThan">
      <formula>0</formula>
    </cfRule>
  </conditionalFormatting>
  <conditionalFormatting sqref="CB43:CB45">
    <cfRule type="cellIs" dxfId="1" priority="5" stopIfTrue="1" operator="lessThan">
      <formula>0</formula>
    </cfRule>
  </conditionalFormatting>
  <conditionalFormatting sqref="CH43:CH45">
    <cfRule type="cellIs" dxfId="0" priority="7" stopIfTrue="1" operator="lessThan">
      <formula>0</formula>
    </cfRule>
  </conditionalFormatting>
  <hyperlinks>
    <hyperlink ref="B1" location="Navigation!A1" display="ë" xr:uid="{E2E72FE2-A34C-41CA-AB41-A9C227B1A17B}"/>
  </hyperlink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Navigation</vt:lpstr>
      <vt:lpstr>S1</vt:lpstr>
      <vt:lpstr>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Coelo Thomas</dc:creator>
  <cp:lastModifiedBy>Y C</cp:lastModifiedBy>
  <dcterms:created xsi:type="dcterms:W3CDTF">2023-03-15T17:50:12Z</dcterms:created>
  <dcterms:modified xsi:type="dcterms:W3CDTF">2023-11-15T19:13:53Z</dcterms:modified>
</cp:coreProperties>
</file>